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12" l="1"/>
  <c r="V12" i="12"/>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U39" i="10"/>
  <c r="BE38" i="10"/>
  <c r="U38" i="10"/>
  <c r="BE37" i="10"/>
  <c r="U37" i="10"/>
  <c r="C35" i="10"/>
  <c r="C36" i="10" s="1"/>
  <c r="C34" i="10"/>
  <c r="C37" i="10" l="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AM34" i="10" l="1"/>
  <c r="AM35" i="10" s="1"/>
  <c r="AM36" i="10" s="1"/>
  <c r="AM37" i="10" s="1"/>
  <c r="AM38" i="10" s="1"/>
  <c r="AM39" i="10" s="1"/>
  <c r="U35" i="10"/>
  <c r="U36"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<sst xmlns="http://schemas.openxmlformats.org/spreadsheetml/2006/main" count="1184" uniqueCount="649">
  <si>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</si>
  <si>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</si>
  <si>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</si>
  <si>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</si>
  <si>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</si>
  <si>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</si>
  <si>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</si>
  <si>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</si>
  <si>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</si>
  <si>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</si>
  <si>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</si>
  <si>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</si>
  <si>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</si>
  <si>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</si>
  <si>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</si>
  <si>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</si>
  <si>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</si>
  <si>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</si>
  <si>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</si>
  <si>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</si>
  <si>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</si>
  <si>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</si>
  <si>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</si>
  <si>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</si>
  <si>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</si>
  <si>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</si>
  <si>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</si>
  <si>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</si>
  <si>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</si>
  <si>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</si>
  <si>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</si>
  <si>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</si>
  <si>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</si>
  <si>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</si>
  <si>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</si>
  <si>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</si>
  <si>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</si>
  <si>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</si>
  <si>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</si>
  <si>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</si>
  <si>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</si>
  <si>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</si>
  <si>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</si>
  <si>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</si>
  <si>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</si>
  <si>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</si>
  <si>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</si>
  <si>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</si>
  <si>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</si>
  <si>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</si>
  <si>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</si>
  <si>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</si>
  <si>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</si>
  <si>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</si>
  <si>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</si>
  <si>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</si>
  <si>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</si>
  <si>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</si>
  <si>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</si>
  <si>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</si>
  <si>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</si>
  <si>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</si>
  <si>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</si>
  <si>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</si>
  <si>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</si>
  <si>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</si>
  <si>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</si>
  <si>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</si>
  <si>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</si>
  <si>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</si>
  <si>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</si>
  <si>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</si>
  <si>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</si>
  <si>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</si>
  <si>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</si>
  <si>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</si>
  <si>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</si>
  <si>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</si>
  <si>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</si>
  <si>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</si>
  <si>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</si>
  <si>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</si>
  <si>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</si>
  <si>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</si>
  <si>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</si>
  <si>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</si>
  <si>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</si>
  <si>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</si>
  <si>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</si>
  <si>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</si>
  <si>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</si>
  <si>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</si>
  <si>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</si>
  <si>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</si>
  <si>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</si>
  <si>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</si>
  <si>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</si>
  <si>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</si>
  <si>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</si>
  <si>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</si>
  <si>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</si>
  <si>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</si>
  <si>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</si>
  <si>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</si>
  <si>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</si>
  <si>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</si>
  <si>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</si>
  <si>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</si>
  <si>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</si>
  <si>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</si>
  <si>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</si>
  <si>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</si>
  <si>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</si>
  <si>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</si>
  <si>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</si>
  <si>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</si>
  <si>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</si>
  <si>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</si>
  <si>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</si>
  <si>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</si>
  <si>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</si>
  <si>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</si>
  <si>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</si>
  <si>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</si>
  <si>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</si>
  <si>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</si>
  <si>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</si>
  <si>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</si>
  <si>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</si>
  <si>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</si>
  <si>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</si>
  <si>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</si>
  <si>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</si>
  <si>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</si>
  <si>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</si>
  <si>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</si>
  <si>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</si>
  <si>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</si>
  <si>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</si>
  <si>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</si>
  <si>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</si>
  <si>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</si>
  <si>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</si>
  <si>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</si>
  <si>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</si>
  <si>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</si>
  <si>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</si>
  <si>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</si>
  <si>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</si>
  <si>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</si>
  <si>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</si>
  <si>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</si>
  <si>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</si>
  <si>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</si>
  <si>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</si>
  <si>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</si>
  <si>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</si>
  <si>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</si>
  <si>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</si>
  <si>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</si>
  <si>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</si>
  <si>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</si>
  <si>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</si>
  <si>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</si>
  <si>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</si>
  <si>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</si>
  <si>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</si>
  <si>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</si>
  <si>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</si>
  <si>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</si>
  <si>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</si>
  <si>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</si>
  <si>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</si>
  <si>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</si>
  <si>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</si>
  <si>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</si>
  <si>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</si>
  <si>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</si>
  <si>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</si>
  <si>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</si>
  <si>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</si>
  <si>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</si>
  <si>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</si>
  <si>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</si>
  <si>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</si>
  <si>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</si>
  <si>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</si>
  <si>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</si>
  <si>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</si>
  <si>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</si>
  <si>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</si>
  <si>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</si>
  <si>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</si>
  <si>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</si>
  <si>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</si>
  <si>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</si>
  <si>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</si>
  <si>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</si>
  <si>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</si>
  <si>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</si>
  <si>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</si>
  <si>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</si>
  <si>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</si>
  <si>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</si>
  <si>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</si>
  <si>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愛知県名古屋市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</si>
  <si>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</si>
  <si>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</si>
  <si>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</si>
  <si>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</si>
  <si>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</si>
  <si>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</si>
  <si>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</si>
  <si>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</si>
  <si>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</si>
  <si>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</si>
  <si>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</si>
  <si>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</si>
  <si>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</si>
  <si>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</si>
  <si>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</si>
  <si>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</si>
  <si>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</si>
  <si>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</si>
  <si>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</si>
  <si>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</si>
  <si>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</si>
  <si>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</si>
  <si>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</si>
  <si>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</si>
  <si>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</si>
  <si>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</si>
  <si>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</si>
  <si>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</si>
  <si>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</si>
  <si>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</si>
  <si>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</si>
  <si>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</si>
  <si>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</si>
  <si>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</si>
  <si>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</si>
  <si>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</si>
  <si>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</si>
  <si>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</si>
  <si>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</si>
  <si>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</si>
  <si>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</si>
  <si>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</si>
  <si>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</si>
  <si>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</si>
  <si>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</si>
  <si>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</si>
  <si>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</si>
  <si>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</si>
  <si>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</si>
  <si>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</si>
  <si>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</si>
  <si>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</si>
  <si>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</si>
  <si>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</si>
  <si>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</si>
  <si>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</si>
  <si>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</si>
  <si>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</si>
  <si>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</si>
  <si>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</si>
  <si>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</si>
  <si>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</si>
  <si>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</si>
  <si>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</si>
  <si>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</si>
  <si>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</si>
  <si>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</si>
  <si>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</si>
  <si>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</si>
  <si>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</si>
  <si>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</si>
  <si>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</si>
  <si>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</si>
  <si>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</si>
  <si>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</si>
  <si>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</si>
  <si>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</si>
  <si>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</si>
  <si>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</si>
  <si>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</si>
  <si>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</si>
  <si>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</si>
  <si>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</si>
  <si>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</si>
  <si>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</si>
  <si>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</si>
  <si>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</si>
  <si>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</si>
  <si>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</si>
  <si>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</si>
  <si>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</si>
  <si>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</si>
  <si>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</si>
  <si>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</si>
  <si>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</si>
  <si>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</si>
  <si>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</si>
  <si>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</si>
  <si>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</si>
  <si>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</si>
  <si>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</si>
  <si>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</si>
  <si>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</si>
  <si>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</si>
  <si>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</si>
  <si>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</si>
  <si>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</si>
  <si>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</si>
  <si>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</si>
  <si>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</si>
  <si>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</si>
  <si>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</si>
  <si>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</si>
  <si>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</si>
  <si>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</si>
  <si>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</si>
  <si>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</si>
  <si>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</si>
  <si>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</si>
  <si>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</si>
  <si>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</si>
  <si>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</si>
  <si>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</si>
  <si>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</si>
  <si>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</si>
  <si>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</si>
  <si>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</si>
  <si>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</si>
  <si>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</si>
  <si>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</si>
  <si>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</si>
  <si>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</si>
  <si>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</si>
  <si>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</si>
  <si>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</si>
  <si>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</si>
  <si>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</si>
  <si>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</si>
  <si>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</si>
  <si>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</si>
  <si>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</si>
  <si>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</si>
  <si>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</si>
  <si>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</si>
  <si>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</si>
  <si>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</si>
  <si>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</si>
  <si>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</si>
  <si>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愛知県名古屋市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</si>
  <si>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</si>
  <si>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</si>
  <si>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</si>
  <si>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</si>
  <si>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</si>
  <si>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</si>
  <si>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</si>
  <si>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</si>
  <si>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</si>
  <si>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</si>
  <si>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</si>
  <si>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</si>
  <si>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</si>
  <si>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</si>
  <si>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</si>
  <si>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</si>
  <si>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</si>
  <si>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</si>
  <si>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</si>
  <si>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</si>
  <si>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</si>
  <si>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t>
    <phoneticPr fontId="5"/>
  </si>
  <si>
    <t>土地区画整理組合貸付金特別会計</t>
    <phoneticPr fontId="5"/>
  </si>
  <si>
    <t>-</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</si>
  <si>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</si>
  <si>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</si>
  <si>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</si>
  <si>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</si>
  <si>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</si>
  <si>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</si>
  <si>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</si>
  <si>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</si>
  <si>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</si>
  <si>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</si>
  <si>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</si>
  <si>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</si>
  <si>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</si>
  <si>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</si>
  <si>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</si>
  <si>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</si>
  <si>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</si>
  <si>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</si>
  <si>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</si>
  <si>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</si>
  <si>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</si>
  <si>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</si>
  <si>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</si>
  <si>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</si>
  <si>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</si>
  <si>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</si>
  <si>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</si>
  <si>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</si>
  <si>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t>
    <phoneticPr fontId="5"/>
  </si>
  <si>
    <t>市場及びと畜場特別会計</t>
    <phoneticPr fontId="5"/>
  </si>
  <si>
    <t>法非適用企業</t>
    <phoneticPr fontId="5"/>
  </si>
  <si>
    <t>名古屋城天守閣特別会計</t>
    <phoneticPr fontId="5"/>
  </si>
  <si>
    <t>法非適用企業</t>
    <phoneticPr fontId="5"/>
  </si>
  <si>
    <t>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</si>
  <si>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</si>
  <si>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</si>
  <si>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</si>
  <si>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</si>
  <si>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</si>
  <si>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</si>
  <si>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</si>
  <si>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</si>
  <si>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</si>
  <si>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</si>
  <si>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</si>
  <si>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</si>
  <si>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</si>
  <si>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</si>
  <si>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</si>
  <si>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</si>
  <si>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</si>
  <si>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</si>
  <si>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</si>
  <si>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</si>
  <si>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</si>
  <si>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</si>
  <si>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</si>
  <si>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</si>
  <si>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</si>
  <si>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</si>
  <si>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</si>
  <si>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</si>
  <si>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</si>
  <si>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</si>
  <si>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</si>
  <si>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</si>
  <si>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</si>
  <si>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</si>
  <si>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</si>
  <si>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</si>
  <si>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</si>
  <si>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</si>
  <si>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</si>
  <si>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</si>
  <si>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</si>
  <si>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</si>
  <si>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</si>
  <si>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</si>
  <si>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</si>
  <si>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</si>
  <si>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</si>
  <si>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</si>
  <si>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</si>
  <si>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</si>
  <si>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</si>
  <si>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</si>
  <si>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</si>
  <si>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</si>
  <si>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</si>
  <si>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</si>
  <si>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</si>
  <si>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</si>
  <si>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</si>
  <si>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</si>
  <si>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</si>
  <si>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</si>
  <si>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</si>
  <si>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高速度鉄道事業会計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</si>
  <si>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</si>
  <si>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</si>
  <si>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</si>
  <si>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</si>
  <si>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市場及びと畜場特別会計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</si>
  <si>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</si>
  <si>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</si>
  <si>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</si>
  <si>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</si>
  <si>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</si>
  <si>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</si>
  <si>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</si>
  <si>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</si>
  <si>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</si>
  <si>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</si>
  <si>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</si>
  <si>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</si>
  <si>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</si>
  <si>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</si>
  <si>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</si>
  <si>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</si>
  <si>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</si>
  <si>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</si>
  <si>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</si>
  <si>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</si>
  <si>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</si>
  <si>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</si>
  <si>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</si>
  <si>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</si>
  <si>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</si>
  <si>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</si>
  <si>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</si>
  <si>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</si>
  <si>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</si>
  <si>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</si>
  <si>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</si>
  <si>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</si>
  <si>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</si>
  <si>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</si>
  <si>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</si>
  <si>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</si>
  <si>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</si>
  <si>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</si>
  <si>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</si>
  <si>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</si>
  <si>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</si>
  <si>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</si>
  <si>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</si>
  <si>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</si>
  <si>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</si>
  <si>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</si>
  <si>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</si>
  <si>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</si>
  <si>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</si>
  <si>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</si>
  <si>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</si>
  <si>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</si>
  <si>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</si>
  <si>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</si>
  <si>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</si>
  <si>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</si>
  <si>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</si>
  <si>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</si>
  <si>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</si>
  <si>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</si>
  <si>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</si>
  <si>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</si>
  <si>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</si>
  <si>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</si>
  <si>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</si>
  <si>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</si>
  <si>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</si>
  <si>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</si>
  <si>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</si>
  <si>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</si>
  <si>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</si>
  <si>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</si>
  <si>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</si>
  <si>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</si>
  <si>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</si>
  <si>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</si>
  <si>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</si>
  <si>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</si>
  <si>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</si>
  <si>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</si>
  <si>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</si>
  <si>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</si>
  <si>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</si>
  <si>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</si>
  <si>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</si>
  <si>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</si>
  <si>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0.00</t>
  </si>
  <si>
    <t>▲ 0.01</t>
  </si>
  <si>
    <t>▲ 0.31</t>
  </si>
  <si>
    <t>水道事業会計</t>
  </si>
  <si>
    <t>下水道事業会計</t>
  </si>
  <si>
    <t>介護保険特別会計</t>
  </si>
  <si>
    <t>国民健康保険特別会計</t>
  </si>
  <si>
    <t>▲ 0.02</t>
  </si>
  <si>
    <t>病院事業会計</t>
  </si>
  <si>
    <t>一般会計</t>
  </si>
  <si>
    <t>工業用水道事業会計</t>
  </si>
  <si>
    <t>自動車運送事業会計</t>
  </si>
  <si>
    <t>▲ 0.52</t>
  </si>
  <si>
    <t>▲ 0.38</t>
  </si>
  <si>
    <t>▲ 0.21</t>
  </si>
  <si>
    <t>その他会計（赤字）</t>
  </si>
  <si>
    <t>その他会計（黒字）</t>
  </si>
  <si>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</si>
  <si>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</si>
  <si>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</si>
  <si>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法適用企業</t>
    <rPh sb="0" eb="1">
      <t>ホウ</t>
    </rPh>
    <rPh sb="1" eb="3">
      <t>テキヨウ</t>
    </rPh>
    <rPh sb="3" eb="5">
      <t>キギョウ</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</si>
  <si>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</si>
  <si>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</si>
  <si>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</si>
  <si>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</si>
  <si>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</si>
  <si>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t>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</si>
  <si>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</si>
  <si>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名古屋国際センター</t>
  </si>
  <si>
    <t>名古屋市民休暇村管理公社</t>
  </si>
  <si>
    <t>名古屋フィルハーモニー交響楽団</t>
  </si>
  <si>
    <t>名古屋市文化振興事業団</t>
  </si>
  <si>
    <t>○</t>
  </si>
  <si>
    <t>名古屋産業振興公社</t>
  </si>
  <si>
    <t>名古屋市中小企業共済会</t>
  </si>
  <si>
    <t>名古屋食肉公社</t>
  </si>
  <si>
    <t>名古屋市小規模事業金融公社</t>
  </si>
  <si>
    <t>名古屋観光コンベンションビューロー</t>
  </si>
  <si>
    <t>名古屋国際芸術文化交流財団</t>
  </si>
  <si>
    <t>魚アラ処理公社</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</si>
  <si>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</si>
  <si>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</si>
  <si>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</si>
  <si>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</si>
  <si>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</si>
  <si>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</si>
  <si>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</si>
  <si>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</si>
  <si>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</si>
  <si>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名古屋昭和建物サービス</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</si>
  <si>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</si>
  <si>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</si>
  <si>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</si>
  <si>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</si>
  <si>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</si>
  <si>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</si>
  <si>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</si>
  <si>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</si>
  <si>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</si>
  <si>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</si>
  <si>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</si>
  <si>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住宅敷金積立基金</t>
    <rPh sb="0" eb="2">
      <t>ジュウタク</t>
    </rPh>
    <rPh sb="2" eb="4">
      <t>シキキン</t>
    </rPh>
    <rPh sb="4" eb="6">
      <t>ツミタテ</t>
    </rPh>
    <rPh sb="6" eb="8">
      <t>キキン</t>
    </rPh>
    <phoneticPr fontId="11"/>
  </si>
  <si>
    <t>震災対策事業基金</t>
    <rPh sb="0" eb="2">
      <t>シンサイ</t>
    </rPh>
    <rPh sb="2" eb="4">
      <t>タイサク</t>
    </rPh>
    <rPh sb="4" eb="6">
      <t>ジギョウ</t>
    </rPh>
    <rPh sb="6" eb="8">
      <t>キキン</t>
    </rPh>
    <phoneticPr fontId="11"/>
  </si>
  <si>
    <t>大規模施設整備積立基金</t>
    <rPh sb="0" eb="3">
      <t>ダイキボ</t>
    </rPh>
    <rPh sb="3" eb="5">
      <t>シセツ</t>
    </rPh>
    <rPh sb="5" eb="7">
      <t>セイビ</t>
    </rPh>
    <rPh sb="7" eb="9">
      <t>ツミタテ</t>
    </rPh>
    <rPh sb="9" eb="11">
      <t>キキン</t>
    </rPh>
    <phoneticPr fontId="11"/>
  </si>
  <si>
    <t>国際交流事業積立基金</t>
    <rPh sb="0" eb="2">
      <t>コクサイ</t>
    </rPh>
    <rPh sb="2" eb="4">
      <t>コウリュウ</t>
    </rPh>
    <rPh sb="4" eb="6">
      <t>ジギョウ</t>
    </rPh>
    <rPh sb="6" eb="8">
      <t>ツミタテ</t>
    </rPh>
    <rPh sb="8" eb="10">
      <t>キキン</t>
    </rPh>
    <phoneticPr fontId="11"/>
  </si>
  <si>
    <t>名古屋城本丸御殿積立基金</t>
    <rPh sb="0" eb="3">
      <t>ナゴヤ</t>
    </rPh>
    <rPh sb="3" eb="4">
      <t>ジョウ</t>
    </rPh>
    <rPh sb="4" eb="6">
      <t>ホンマル</t>
    </rPh>
    <rPh sb="6" eb="8">
      <t>ゴテン</t>
    </rPh>
    <rPh sb="8" eb="10">
      <t>ツミタテ</t>
    </rPh>
    <rPh sb="10" eb="12">
      <t>キキン</t>
    </rPh>
    <phoneticPr fontId="11"/>
  </si>
  <si>
    <t>実質公債費比率</t>
    <phoneticPr fontId="5"/>
  </si>
  <si>
    <t>将来負担比率</t>
    <phoneticPr fontId="5"/>
  </si>
  <si>
    <t>将来負担比率</t>
    <phoneticPr fontId="5"/>
  </si>
  <si>
    <t>類似団体内平均値</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</si>
  <si>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</si>
  <si>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</si>
  <si>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</si>
  <si>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</si>
  <si>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地方債の元利償還金が減少したこと等により、平成26年以降減少傾向にある。予算編成にあたり作成している中期的な財政見通しでは、今後も同程度の地方債の元利償還を見込んでいることから、実質公債費比率についても同水準で推移するものと想定されるが、世代間の負担の公平に配慮しつつ、将来世代に過度な負担を残さないよう、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</si>
  <si>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</si>
  <si>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</si>
  <si>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</si>
  <si>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施設の年数の経過によるもの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</si>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</sst>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09" xfId="15" applyFont="1" applyFill="1" applyBorder="1" applyAlignment="1" applyProtection="1">
      <alignment horizontal="center" vertical="center" shrinkToFit="1"/>
      <protection locked="0"/>
    </xf>
    <xf numFmtId="0" fontId="29" fillId="0" borderId="122" xfId="15" applyFont="1" applyFill="1" applyBorder="1" applyAlignment="1" applyProtection="1">
      <alignment horizontal="center" vertical="center"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0" fontId="29" fillId="0" borderId="116" xfId="12" applyNumberFormat="1" applyFont="1" applyFill="1" applyBorder="1" applyAlignment="1" applyProtection="1">
      <alignment horizontal="left" vertical="center" shrinkToFit="1"/>
      <protection locked="0"/>
    </xf>
    <xf numFmtId="0" fontId="29" fillId="0" borderId="121" xfId="12" applyNumberFormat="1" applyFont="1" applyFill="1" applyBorder="1" applyAlignment="1" applyProtection="1">
      <alignment horizontal="left" vertical="center" shrinkToFit="1"/>
      <protection locked="0"/>
    </xf>
    <xf numFmtId="0" fontId="29" fillId="0" borderId="112" xfId="12" applyFont="1" applyFill="1" applyBorder="1" applyAlignment="1" applyProtection="1">
      <alignment horizontal="left" vertical="center" shrinkToFit="1"/>
      <protection locked="0"/>
    </xf>
    <xf numFmtId="0" fontId="29" fillId="0" borderId="113" xfId="12" applyFont="1" applyFill="1" applyBorder="1" applyAlignment="1" applyProtection="1">
      <alignment horizontal="left" vertical="center" shrinkToFit="1"/>
      <protection locked="0"/>
    </xf>
    <xf numFmtId="0" fontId="29" fillId="0" borderId="114" xfId="12" applyFont="1" applyFill="1" applyBorder="1" applyAlignment="1" applyProtection="1">
      <alignment horizontal="left" vertical="center" shrinkToFit="1"/>
      <protection locked="0"/>
    </xf>
    <xf numFmtId="177" fontId="33" fillId="0" borderId="115" xfId="12" applyNumberFormat="1" applyFont="1" applyFill="1" applyBorder="1" applyAlignment="1" applyProtection="1">
      <alignment horizontal="right" vertical="center" shrinkToFit="1"/>
      <protection locked="0"/>
    </xf>
    <xf numFmtId="177" fontId="33" fillId="0" borderId="116" xfId="12" applyNumberFormat="1" applyFont="1" applyFill="1" applyBorder="1" applyAlignment="1" applyProtection="1">
      <alignment horizontal="right" vertical="center" shrinkToFit="1"/>
      <protection locked="0"/>
    </xf>
    <xf numFmtId="177" fontId="29" fillId="0" borderId="188" xfId="12" applyNumberFormat="1" applyFont="1" applyFill="1" applyBorder="1" applyAlignment="1" applyProtection="1">
      <alignment horizontal="right" vertical="center" shrinkToFit="1"/>
      <protection locked="0"/>
    </xf>
    <xf numFmtId="177" fontId="29" fillId="0" borderId="189" xfId="12" applyNumberFormat="1" applyFont="1" applyFill="1" applyBorder="1" applyAlignment="1" applyProtection="1">
      <alignment horizontal="right" vertical="center" shrinkToFit="1"/>
      <protection locked="0"/>
    </xf>
    <xf numFmtId="177" fontId="29" fillId="0" borderId="115" xfId="12" applyNumberFormat="1" applyFont="1" applyFill="1" applyBorder="1" applyAlignment="1" applyProtection="1">
      <alignment horizontal="right" vertical="center" shrinkToFit="1"/>
      <protection locked="0"/>
    </xf>
    <xf numFmtId="177" fontId="29" fillId="0" borderId="117" xfId="14" applyNumberFormat="1" applyFont="1" applyFill="1" applyBorder="1" applyAlignment="1" applyProtection="1">
      <alignment horizontal="right" vertical="center" shrinkToFit="1"/>
      <protection locked="0"/>
    </xf>
    <xf numFmtId="177" fontId="29" fillId="0" borderId="113" xfId="14" applyNumberFormat="1" applyFont="1" applyFill="1" applyBorder="1" applyAlignment="1" applyProtection="1">
      <alignment horizontal="right" vertical="center" shrinkToFit="1"/>
      <protection locked="0"/>
    </xf>
    <xf numFmtId="177" fontId="29" fillId="0" borderId="120" xfId="14" applyNumberFormat="1" applyFont="1" applyFill="1" applyBorder="1" applyAlignment="1" applyProtection="1">
      <alignment horizontal="right" vertical="center" shrinkToFit="1"/>
      <protection locked="0"/>
    </xf>
    <xf numFmtId="41" fontId="29" fillId="0" borderId="116" xfId="14" applyNumberFormat="1" applyFont="1" applyFill="1" applyBorder="1" applyAlignment="1" applyProtection="1">
      <alignment horizontal="right" vertical="center" shrinkToFit="1"/>
      <protection locked="0"/>
    </xf>
    <xf numFmtId="41" fontId="29" fillId="0" borderId="117" xfId="14" applyNumberFormat="1" applyFont="1" applyFill="1" applyBorder="1" applyAlignment="1" applyProtection="1">
      <alignment horizontal="right" vertical="center" shrinkToFit="1"/>
      <protection locked="0"/>
    </xf>
    <xf numFmtId="177" fontId="29" fillId="0" borderId="117" xfId="12" applyNumberFormat="1" applyFont="1" applyFill="1" applyBorder="1" applyAlignment="1" applyProtection="1">
      <alignment horizontal="right" vertical="center" shrinkToFit="1"/>
      <protection locked="0"/>
    </xf>
    <xf numFmtId="177" fontId="29" fillId="0" borderId="113" xfId="12" applyNumberFormat="1" applyFont="1" applyFill="1" applyBorder="1" applyAlignment="1" applyProtection="1">
      <alignment horizontal="right" vertical="center" shrinkToFit="1"/>
      <protection locked="0"/>
    </xf>
    <xf numFmtId="177" fontId="29" fillId="0" borderId="120" xfId="12" applyNumberFormat="1" applyFont="1" applyFill="1" applyBorder="1" applyAlignment="1" applyProtection="1">
      <alignment horizontal="right" vertical="center" shrinkToFit="1"/>
      <protection locked="0"/>
    </xf>
    <xf numFmtId="177" fontId="29" fillId="0" borderId="103" xfId="12" applyNumberFormat="1" applyFont="1" applyFill="1" applyBorder="1" applyAlignment="1" applyProtection="1">
      <alignment horizontal="right" vertical="center" shrinkToFit="1"/>
      <protection locked="0"/>
    </xf>
    <xf numFmtId="177" fontId="29" fillId="0" borderId="99" xfId="12" applyNumberFormat="1" applyFont="1" applyFill="1" applyBorder="1" applyAlignment="1" applyProtection="1">
      <alignment horizontal="right" vertical="center" shrinkToFit="1"/>
      <protection locked="0"/>
    </xf>
    <xf numFmtId="177" fontId="29" fillId="0" borderId="107" xfId="12" applyNumberFormat="1" applyFont="1" applyFill="1" applyBorder="1" applyAlignment="1" applyProtection="1">
      <alignment horizontal="right" vertical="center" shrinkToFit="1"/>
      <protection locked="0"/>
    </xf>
    <xf numFmtId="0" fontId="29" fillId="0" borderId="102" xfId="12" applyNumberFormat="1" applyFont="1" applyFill="1" applyBorder="1" applyAlignment="1" applyProtection="1">
      <alignment horizontal="left" vertical="center" shrinkToFit="1"/>
      <protection locked="0"/>
    </xf>
    <xf numFmtId="0" fontId="29" fillId="0" borderId="108" xfId="12" applyNumberFormat="1" applyFont="1" applyFill="1" applyBorder="1" applyAlignment="1" applyProtection="1">
      <alignment horizontal="left" vertical="center" shrinkToFit="1"/>
      <protection locked="0"/>
    </xf>
    <xf numFmtId="0" fontId="29" fillId="0" borderId="98" xfId="12" applyFont="1" applyFill="1" applyBorder="1" applyAlignment="1" applyProtection="1">
      <alignment horizontal="left" vertical="center" shrinkToFit="1"/>
      <protection locked="0"/>
    </xf>
    <xf numFmtId="0" fontId="29" fillId="0" borderId="99" xfId="12" applyFont="1" applyFill="1" applyBorder="1" applyAlignment="1" applyProtection="1">
      <alignment horizontal="left" vertical="center" shrinkToFit="1"/>
      <protection locked="0"/>
    </xf>
    <xf numFmtId="0" fontId="29" fillId="0" borderId="100" xfId="12" applyFont="1" applyFill="1" applyBorder="1" applyAlignment="1" applyProtection="1">
      <alignment horizontal="left" vertical="center" shrinkToFit="1"/>
      <protection locked="0"/>
    </xf>
    <xf numFmtId="177" fontId="29" fillId="0" borderId="101" xfId="12" applyNumberFormat="1" applyFont="1" applyFill="1" applyBorder="1" applyAlignment="1" applyProtection="1">
      <alignment horizontal="right" vertical="center" shrinkToFit="1"/>
      <protection locked="0"/>
    </xf>
    <xf numFmtId="177" fontId="29" fillId="0" borderId="102" xfId="12" applyNumberFormat="1" applyFont="1" applyFill="1" applyBorder="1" applyAlignment="1" applyProtection="1">
      <alignment horizontal="right" vertical="center" shrinkToFit="1"/>
      <protection locked="0"/>
    </xf>
    <xf numFmtId="177" fontId="29" fillId="0" borderId="103" xfId="14" applyNumberFormat="1" applyFont="1" applyFill="1" applyBorder="1" applyAlignment="1" applyProtection="1">
      <alignment horizontal="right" vertical="center" shrinkToFit="1"/>
      <protection locked="0"/>
    </xf>
    <xf numFmtId="177" fontId="29" fillId="0" borderId="99" xfId="14" applyNumberFormat="1" applyFont="1" applyFill="1" applyBorder="1" applyAlignment="1" applyProtection="1">
      <alignment horizontal="right" vertical="center" shrinkToFit="1"/>
      <protection locked="0"/>
    </xf>
    <xf numFmtId="177" fontId="29" fillId="0" borderId="107" xfId="14" applyNumberFormat="1" applyFont="1" applyFill="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2" applyNumberFormat="1" applyFont="1" applyFill="1" applyBorder="1" applyAlignment="1" applyProtection="1">
      <alignment horizontal="right" vertical="center" shrinkToFit="1"/>
      <protection locked="0"/>
    </xf>
    <xf numFmtId="187" fontId="29" fillId="0" borderId="117" xfId="12" applyNumberFormat="1" applyFont="1" applyFill="1" applyBorder="1" applyAlignment="1" applyProtection="1">
      <alignment horizontal="right" vertical="center" shrinkToFit="1"/>
      <protection locked="0"/>
    </xf>
    <xf numFmtId="187" fontId="29" fillId="0" borderId="113" xfId="12" applyNumberFormat="1" applyFont="1" applyFill="1" applyBorder="1" applyAlignment="1" applyProtection="1">
      <alignment horizontal="right" vertical="center" shrinkToFit="1"/>
      <protection locked="0"/>
    </xf>
    <xf numFmtId="187" fontId="29" fillId="0" borderId="120" xfId="12" applyNumberFormat="1" applyFont="1" applyFill="1" applyBorder="1" applyAlignment="1" applyProtection="1">
      <alignment horizontal="right" vertical="center" shrinkToFit="1"/>
      <protection locked="0"/>
    </xf>
    <xf numFmtId="177" fontId="29" fillId="10" borderId="112" xfId="15" applyNumberFormat="1" applyFont="1" applyFill="1" applyBorder="1" applyAlignment="1" applyProtection="1">
      <alignment horizontal="right" vertical="center" shrinkToFit="1"/>
      <protection locked="0"/>
    </xf>
    <xf numFmtId="177" fontId="29" fillId="10" borderId="113" xfId="15" applyNumberFormat="1" applyFont="1" applyFill="1" applyBorder="1" applyAlignment="1" applyProtection="1">
      <alignment horizontal="right" vertical="center" shrinkToFit="1"/>
      <protection locked="0"/>
    </xf>
    <xf numFmtId="177" fontId="29" fillId="10" borderId="114" xfId="15" applyNumberFormat="1" applyFont="1" applyFill="1" applyBorder="1" applyAlignment="1" applyProtection="1">
      <alignment horizontal="right" vertical="center" shrinkToFit="1"/>
      <protection locked="0"/>
    </xf>
    <xf numFmtId="177" fontId="29" fillId="0" borderId="112" xfId="14" applyNumberFormat="1" applyFont="1" applyFill="1" applyBorder="1" applyAlignment="1" applyProtection="1">
      <alignment horizontal="right" vertical="center" shrinkToFit="1"/>
      <protection locked="0"/>
    </xf>
    <xf numFmtId="41" fontId="29" fillId="0" borderId="113" xfId="14" applyNumberFormat="1" applyFont="1" applyFill="1" applyBorder="1" applyAlignment="1" applyProtection="1">
      <alignment horizontal="right" vertical="center" shrinkToFit="1"/>
      <protection locked="0"/>
    </xf>
    <xf numFmtId="41" fontId="29" fillId="0" borderId="119" xfId="14" applyNumberFormat="1" applyFont="1" applyFill="1" applyBorder="1" applyAlignment="1" applyProtection="1">
      <alignment horizontal="right" vertical="center" shrinkToFit="1"/>
      <protection locked="0"/>
    </xf>
    <xf numFmtId="0" fontId="29" fillId="0" borderId="112" xfId="15" applyFont="1" applyFill="1" applyBorder="1" applyAlignment="1" applyProtection="1">
      <alignment horizontal="left" vertical="center" shrinkToFit="1"/>
      <protection locked="0"/>
    </xf>
    <xf numFmtId="0" fontId="29" fillId="0" borderId="113" xfId="15" applyFont="1" applyFill="1" applyBorder="1" applyAlignment="1" applyProtection="1">
      <alignment horizontal="left" vertical="center" shrinkToFit="1"/>
      <protection locked="0"/>
    </xf>
    <xf numFmtId="0" fontId="29" fillId="0" borderId="114" xfId="15" applyFont="1" applyFill="1" applyBorder="1" applyAlignment="1" applyProtection="1">
      <alignment horizontal="left" vertical="center" shrinkToFit="1"/>
      <protection locked="0"/>
    </xf>
    <xf numFmtId="177" fontId="29" fillId="0" borderId="112" xfId="12" applyNumberFormat="1" applyFont="1" applyFill="1" applyBorder="1" applyAlignment="1" applyProtection="1">
      <alignment horizontal="right" vertical="center" shrinkToFit="1"/>
      <protection locked="0"/>
    </xf>
    <xf numFmtId="177" fontId="29" fillId="0" borderId="119" xfId="14" applyNumberFormat="1" applyFont="1" applyFill="1" applyBorder="1" applyAlignment="1" applyProtection="1">
      <alignment horizontal="right" vertical="center" shrinkToFit="1"/>
      <protection locked="0"/>
    </xf>
    <xf numFmtId="187" fontId="29" fillId="0" borderId="103" xfId="12" applyNumberFormat="1" applyFont="1" applyFill="1" applyBorder="1" applyAlignment="1" applyProtection="1">
      <alignment horizontal="right" vertical="center" shrinkToFit="1"/>
      <protection locked="0"/>
    </xf>
    <xf numFmtId="187" fontId="29" fillId="0" borderId="99" xfId="12" applyNumberFormat="1" applyFont="1" applyFill="1" applyBorder="1" applyAlignment="1" applyProtection="1">
      <alignment horizontal="right" vertical="center" shrinkToFit="1"/>
      <protection locked="0"/>
    </xf>
    <xf numFmtId="187" fontId="29" fillId="0" borderId="107" xfId="12" applyNumberFormat="1" applyFont="1" applyFill="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87" xfId="12"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9" borderId="44" xfId="15" applyNumberFormat="1" applyFont="1" applyFill="1" applyBorder="1" applyAlignment="1" applyProtection="1">
      <alignment horizontal="right" vertical="center" shrinkToFit="1"/>
      <protection locked="0"/>
    </xf>
    <xf numFmtId="177" fontId="29" fillId="9" borderId="18" xfId="15" applyNumberFormat="1" applyFont="1" applyFill="1" applyBorder="1" applyAlignment="1" applyProtection="1">
      <alignment horizontal="right" vertical="center" shrinkToFit="1"/>
      <protection locked="0"/>
    </xf>
    <xf numFmtId="177" fontId="29" fillId="9" borderId="183" xfId="15" applyNumberFormat="1" applyFont="1" applyFill="1" applyBorder="1" applyAlignment="1" applyProtection="1">
      <alignment horizontal="right" vertical="center" shrinkToFit="1"/>
      <protection locked="0"/>
    </xf>
    <xf numFmtId="177" fontId="29" fillId="9" borderId="130" xfId="15" applyNumberFormat="1" applyFont="1" applyFill="1" applyBorder="1" applyAlignment="1" applyProtection="1">
      <alignment horizontal="right" vertical="center" shrinkToFit="1"/>
      <protection locked="0"/>
    </xf>
    <xf numFmtId="177" fontId="29" fillId="9"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20" xfId="15" applyNumberFormat="1" applyFont="1" applyFill="1" applyBorder="1" applyAlignment="1" applyProtection="1">
      <alignment horizontal="right" vertical="center" shrinkToFit="1"/>
      <protection locked="0"/>
    </xf>
    <xf numFmtId="177" fontId="29" fillId="0" borderId="116" xfId="15" applyNumberFormat="1" applyFont="1" applyFill="1" applyBorder="1" applyAlignment="1" applyProtection="1">
      <alignment horizontal="right" vertical="center" shrinkToFit="1"/>
      <protection locked="0"/>
    </xf>
    <xf numFmtId="177" fontId="29" fillId="0" borderId="115" xfId="14" applyNumberFormat="1" applyFont="1" applyFill="1" applyBorder="1" applyAlignment="1" applyProtection="1">
      <alignment horizontal="right" vertical="center" shrinkToFit="1"/>
      <protection locked="0"/>
    </xf>
    <xf numFmtId="177" fontId="29" fillId="0" borderId="116" xfId="14" applyNumberFormat="1" applyFont="1" applyFill="1" applyBorder="1" applyAlignment="1" applyProtection="1">
      <alignment horizontal="right" vertical="center" shrinkToFit="1"/>
      <protection locked="0"/>
    </xf>
    <xf numFmtId="177" fontId="29" fillId="10" borderId="98" xfId="15" applyNumberFormat="1" applyFont="1" applyFill="1" applyBorder="1" applyAlignment="1" applyProtection="1">
      <alignment horizontal="right" vertical="center" shrinkToFit="1"/>
      <protection locked="0"/>
    </xf>
    <xf numFmtId="177" fontId="29" fillId="10" borderId="99" xfId="15" applyNumberFormat="1" applyFont="1" applyFill="1" applyBorder="1" applyAlignment="1" applyProtection="1">
      <alignment horizontal="right" vertical="center" shrinkToFit="1"/>
      <protection locked="0"/>
    </xf>
    <xf numFmtId="177" fontId="29" fillId="10" borderId="100" xfId="15" applyNumberFormat="1" applyFont="1" applyFill="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2" xfId="15" applyNumberFormat="1" applyFont="1" applyFill="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Fill="1" applyBorder="1" applyAlignment="1" applyProtection="1">
      <alignment horizontal="left" vertical="center" shrinkToFit="1"/>
      <protection locked="0"/>
    </xf>
    <xf numFmtId="0" fontId="29" fillId="0" borderId="99" xfId="15" applyFont="1" applyFill="1" applyBorder="1" applyAlignment="1" applyProtection="1">
      <alignment horizontal="left" vertical="center" shrinkToFit="1"/>
      <protection locked="0"/>
    </xf>
    <xf numFmtId="0" fontId="29" fillId="0" borderId="100" xfId="15" applyFont="1" applyFill="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Fill="1" applyBorder="1" applyAlignment="1" applyProtection="1">
      <alignment horizontal="right" vertical="center" shrinkToFit="1"/>
      <protection locked="0"/>
    </xf>
    <xf numFmtId="177" fontId="29" fillId="0" borderId="102" xfId="14" applyNumberFormat="1" applyFont="1" applyFill="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5"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4"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90"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274C-4795-9CBD-CBF07C6ABA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40184</c:v>
                </c:pt>
                <c:pt idx="1">
                  <c:v>43709</c:v>
                </c:pt>
                <c:pt idx="2">
                  <c:v>36517</c:v>
                </c:pt>
                <c:pt idx="3">
                  <c:v>41048</c:v>
                </c:pt>
                <c:pt idx="4">
                  <c:v>41505</c:v>
                </c:pt>
              </c:numCache>
            </c:numRef>
          </c:val>
          <c:smooth val="0"/>
          <c:extLst>
            <c:ext xmlns:c16="http://schemas.microsoft.com/office/drawing/2014/chart" uri="{C3380CC4-5D6E-409C-BE32-E72D297353CC}">
              <c16:uniqueId val="{00000001-274C-4795-9CBD-CBF07C6ABA56}"/>
            </c:ext>
          </c:extLst>
        </c:ser>
        <c:dLbls>
          <c:showLegendKey val="0"/>
          <c:showVal val="0"/>
          <c:showCatName val="0"/>
          <c:showSerName val="0"/>
          <c:showPercent val="0"/>
          <c:showBubbleSize val="0"/>
        </c:dLbls>
        <c:marker val="1"/>
        <c:smooth val="0"/>
        <c:axId val="277639464"/>
        <c:axId val="277639856"/>
      </c:lineChart>
      <c:catAx>
        <c:axId val="277639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39856"/>
        <c:crosses val="autoZero"/>
        <c:auto val="1"/>
        <c:lblAlgn val="ctr"/>
        <c:lblOffset val="100"/>
        <c:tickLblSkip val="1"/>
        <c:tickMarkSkip val="1"/>
        <c:noMultiLvlLbl val="0"/>
      </c:catAx>
      <c:valAx>
        <c:axId val="277639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39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0.32</c:v>
                </c:pt>
                <c:pt idx="1">
                  <c:v>0.31</c:v>
                </c:pt>
                <c:pt idx="2">
                  <c:v>1.1000000000000001</c:v>
                </c:pt>
                <c:pt idx="3">
                  <c:v>0.53</c:v>
                </c:pt>
                <c:pt idx="4">
                  <c:v>0.49</c:v>
                </c:pt>
              </c:numCache>
            </c:numRef>
          </c:val>
          <c:extLst>
            <c:ext xmlns:c16="http://schemas.microsoft.com/office/drawing/2014/chart" uri="{C3380CC4-5D6E-409C-BE32-E72D297353CC}">
              <c16:uniqueId val="{00000000-97B9-4108-AD04-5867025423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2.46</c:v>
                </c:pt>
                <c:pt idx="1">
                  <c:v>2.63</c:v>
                </c:pt>
                <c:pt idx="2">
                  <c:v>1.95</c:v>
                </c:pt>
                <c:pt idx="3">
                  <c:v>2.48</c:v>
                </c:pt>
                <c:pt idx="4">
                  <c:v>2.44</c:v>
                </c:pt>
              </c:numCache>
            </c:numRef>
          </c:val>
          <c:extLst>
            <c:ext xmlns:c16="http://schemas.microsoft.com/office/drawing/2014/chart" uri="{C3380CC4-5D6E-409C-BE32-E72D297353CC}">
              <c16:uniqueId val="{00000001-97B9-4108-AD04-58670254238E}"/>
            </c:ext>
          </c:extLst>
        </c:ser>
        <c:dLbls>
          <c:showLegendKey val="0"/>
          <c:showVal val="0"/>
          <c:showCatName val="0"/>
          <c:showSerName val="0"/>
          <c:showPercent val="0"/>
          <c:showBubbleSize val="0"/>
        </c:dLbls>
        <c:gapWidth val="250"/>
        <c:overlap val="100"/>
        <c:axId val="368222752"/>
        <c:axId val="368226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0</c:v>
                </c:pt>
                <c:pt idx="2">
                  <c:v>-0.01</c:v>
                </c:pt>
                <c:pt idx="3">
                  <c:v>-0.31</c:v>
                </c:pt>
                <c:pt idx="4">
                  <c:v>0.28000000000000003</c:v>
                </c:pt>
              </c:numCache>
            </c:numRef>
          </c:val>
          <c:smooth val="0"/>
          <c:extLst>
            <c:ext xmlns:c16="http://schemas.microsoft.com/office/drawing/2014/chart" uri="{C3380CC4-5D6E-409C-BE32-E72D297353CC}">
              <c16:uniqueId val="{00000002-97B9-4108-AD04-58670254238E}"/>
            </c:ext>
          </c:extLst>
        </c:ser>
        <c:dLbls>
          <c:showLegendKey val="0"/>
          <c:showVal val="0"/>
          <c:showCatName val="0"/>
          <c:showSerName val="0"/>
          <c:showPercent val="0"/>
          <c:showBubbleSize val="0"/>
        </c:dLbls>
        <c:marker val="1"/>
        <c:smooth val="0"/>
        <c:axId val="368222752"/>
        <c:axId val="368226280"/>
      </c:lineChart>
      <c:catAx>
        <c:axId val="3682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226280"/>
        <c:crosses val="autoZero"/>
        <c:auto val="1"/>
        <c:lblAlgn val="ctr"/>
        <c:lblOffset val="100"/>
        <c:tickLblSkip val="1"/>
        <c:tickMarkSkip val="1"/>
        <c:noMultiLvlLbl val="0"/>
      </c:catAx>
      <c:valAx>
        <c:axId val="36822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0.19</c:v>
                </c:pt>
                <c:pt idx="4">
                  <c:v>#N/A</c:v>
                </c:pt>
                <c:pt idx="5">
                  <c:v>0.19</c:v>
                </c:pt>
                <c:pt idx="6">
                  <c:v>#N/A</c:v>
                </c:pt>
                <c:pt idx="7">
                  <c:v>0.22</c:v>
                </c:pt>
                <c:pt idx="8">
                  <c:v>#N/A</c:v>
                </c:pt>
                <c:pt idx="9">
                  <c:v>0.19</c:v>
                </c:pt>
              </c:numCache>
            </c:numRef>
          </c:val>
          <c:extLst>
            <c:ext xmlns:c16="http://schemas.microsoft.com/office/drawing/2014/chart" uri="{C3380CC4-5D6E-409C-BE32-E72D297353CC}">
              <c16:uniqueId val="{00000000-362C-42A5-A142-2BA0287FA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2C-42A5-A142-2BA0287FA4B6}"/>
            </c:ext>
          </c:extLst>
        </c:ser>
        <c:ser>
          <c:idx val="2"/>
          <c:order val="2"/>
          <c:tx>
            <c:strRef>
              <c:f>データシート!$A$29</c:f>
              <c:strCache>
                <c:ptCount val="1"/>
                <c:pt idx="0">
                  <c:v>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0.52</c:v>
                </c:pt>
                <c:pt idx="1">
                  <c:v>#N/A</c:v>
                </c:pt>
                <c:pt idx="2">
                  <c:v>0.38</c:v>
                </c:pt>
                <c:pt idx="3">
                  <c:v>#N/A</c:v>
                </c:pt>
                <c:pt idx="4">
                  <c:v>0.21</c:v>
                </c:pt>
                <c:pt idx="5">
                  <c:v>#N/A</c:v>
                </c:pt>
                <c:pt idx="6">
                  <c:v>#N/A</c:v>
                </c:pt>
                <c:pt idx="7">
                  <c:v>7.0000000000000007E-2</c:v>
                </c:pt>
                <c:pt idx="8">
                  <c:v>#N/A</c:v>
                </c:pt>
                <c:pt idx="9">
                  <c:v>0.23</c:v>
                </c:pt>
              </c:numCache>
            </c:numRef>
          </c:val>
          <c:extLst>
            <c:ext xmlns:c16="http://schemas.microsoft.com/office/drawing/2014/chart" uri="{C3380CC4-5D6E-409C-BE32-E72D297353CC}">
              <c16:uniqueId val="{00000002-362C-42A5-A142-2BA0287FA4B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0.33</c:v>
                </c:pt>
                <c:pt idx="2">
                  <c:v>#N/A</c:v>
                </c:pt>
                <c:pt idx="3">
                  <c:v>0.32</c:v>
                </c:pt>
                <c:pt idx="4">
                  <c:v>#N/A</c:v>
                </c:pt>
                <c:pt idx="5">
                  <c:v>0.37</c:v>
                </c:pt>
                <c:pt idx="6">
                  <c:v>#N/A</c:v>
                </c:pt>
                <c:pt idx="7">
                  <c:v>0.34</c:v>
                </c:pt>
                <c:pt idx="8">
                  <c:v>#N/A</c:v>
                </c:pt>
                <c:pt idx="9">
                  <c:v>0.34</c:v>
                </c:pt>
              </c:numCache>
            </c:numRef>
          </c:val>
          <c:extLst>
            <c:ext xmlns:c16="http://schemas.microsoft.com/office/drawing/2014/chart" uri="{C3380CC4-5D6E-409C-BE32-E72D297353CC}">
              <c16:uniqueId val="{00000003-362C-42A5-A142-2BA0287FA4B6}"/>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0.31</c:v>
                </c:pt>
                <c:pt idx="4">
                  <c:v>#N/A</c:v>
                </c:pt>
                <c:pt idx="5">
                  <c:v>1.1100000000000001</c:v>
                </c:pt>
                <c:pt idx="6">
                  <c:v>#N/A</c:v>
                </c:pt>
                <c:pt idx="7">
                  <c:v>0.53</c:v>
                </c:pt>
                <c:pt idx="8">
                  <c:v>#N/A</c:v>
                </c:pt>
                <c:pt idx="9">
                  <c:v>0.48</c:v>
                </c:pt>
              </c:numCache>
            </c:numRef>
          </c:val>
          <c:extLst>
            <c:ext xmlns:c16="http://schemas.microsoft.com/office/drawing/2014/chart" uri="{C3380CC4-5D6E-409C-BE32-E72D297353CC}">
              <c16:uniqueId val="{00000004-362C-42A5-A142-2BA0287FA4B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0.57999999999999996</c:v>
                </c:pt>
                <c:pt idx="4">
                  <c:v>#N/A</c:v>
                </c:pt>
                <c:pt idx="5">
                  <c:v>0.56000000000000005</c:v>
                </c:pt>
                <c:pt idx="6">
                  <c:v>#N/A</c:v>
                </c:pt>
                <c:pt idx="7">
                  <c:v>0.71</c:v>
                </c:pt>
                <c:pt idx="8">
                  <c:v>#N/A</c:v>
                </c:pt>
                <c:pt idx="9">
                  <c:v>0.49</c:v>
                </c:pt>
              </c:numCache>
            </c:numRef>
          </c:val>
          <c:extLst>
            <c:ext xmlns:c16="http://schemas.microsoft.com/office/drawing/2014/chart" uri="{C3380CC4-5D6E-409C-BE32-E72D297353CC}">
              <c16:uniqueId val="{00000005-362C-42A5-A142-2BA0287FA4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c:v>
                </c:pt>
                <c:pt idx="4">
                  <c:v>0.02</c:v>
                </c:pt>
                <c:pt idx="5">
                  <c:v>#N/A</c:v>
                </c:pt>
                <c:pt idx="6">
                  <c:v>#N/A</c:v>
                </c:pt>
                <c:pt idx="7">
                  <c:v>0.22</c:v>
                </c:pt>
                <c:pt idx="8">
                  <c:v>#N/A</c:v>
                </c:pt>
                <c:pt idx="9">
                  <c:v>0.5</c:v>
                </c:pt>
              </c:numCache>
            </c:numRef>
          </c:val>
          <c:extLst>
            <c:ext xmlns:c16="http://schemas.microsoft.com/office/drawing/2014/chart" uri="{C3380CC4-5D6E-409C-BE32-E72D297353CC}">
              <c16:uniqueId val="{00000006-362C-42A5-A142-2BA0287FA4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0.17</c:v>
                </c:pt>
                <c:pt idx="4">
                  <c:v>#N/A</c:v>
                </c:pt>
                <c:pt idx="5">
                  <c:v>0.21</c:v>
                </c:pt>
                <c:pt idx="6">
                  <c:v>#N/A</c:v>
                </c:pt>
                <c:pt idx="7">
                  <c:v>0.55000000000000004</c:v>
                </c:pt>
                <c:pt idx="8">
                  <c:v>#N/A</c:v>
                </c:pt>
                <c:pt idx="9">
                  <c:v>0.61</c:v>
                </c:pt>
              </c:numCache>
            </c:numRef>
          </c:val>
          <c:extLst>
            <c:ext xmlns:c16="http://schemas.microsoft.com/office/drawing/2014/chart" uri="{C3380CC4-5D6E-409C-BE32-E72D297353CC}">
              <c16:uniqueId val="{00000007-362C-42A5-A142-2BA0287FA4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3.96</c:v>
                </c:pt>
                <c:pt idx="2">
                  <c:v>#N/A</c:v>
                </c:pt>
                <c:pt idx="3">
                  <c:v>4.57</c:v>
                </c:pt>
                <c:pt idx="4">
                  <c:v>#N/A</c:v>
                </c:pt>
                <c:pt idx="5">
                  <c:v>4.2699999999999996</c:v>
                </c:pt>
                <c:pt idx="6">
                  <c:v>#N/A</c:v>
                </c:pt>
                <c:pt idx="7">
                  <c:v>3.96</c:v>
                </c:pt>
                <c:pt idx="8">
                  <c:v>#N/A</c:v>
                </c:pt>
                <c:pt idx="9">
                  <c:v>3.37</c:v>
                </c:pt>
              </c:numCache>
            </c:numRef>
          </c:val>
          <c:extLst>
            <c:ext xmlns:c16="http://schemas.microsoft.com/office/drawing/2014/chart" uri="{C3380CC4-5D6E-409C-BE32-E72D297353CC}">
              <c16:uniqueId val="{00000008-362C-42A5-A142-2BA0287FA4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5.17</c:v>
                </c:pt>
                <c:pt idx="2">
                  <c:v>#N/A</c:v>
                </c:pt>
                <c:pt idx="3">
                  <c:v>5.15</c:v>
                </c:pt>
                <c:pt idx="4">
                  <c:v>#N/A</c:v>
                </c:pt>
                <c:pt idx="5">
                  <c:v>5.52</c:v>
                </c:pt>
                <c:pt idx="6">
                  <c:v>#N/A</c:v>
                </c:pt>
                <c:pt idx="7">
                  <c:v>5.59</c:v>
                </c:pt>
                <c:pt idx="8">
                  <c:v>#N/A</c:v>
                </c:pt>
                <c:pt idx="9">
                  <c:v>4.9400000000000004</c:v>
                </c:pt>
              </c:numCache>
            </c:numRef>
          </c:val>
          <c:extLst>
            <c:ext xmlns:c16="http://schemas.microsoft.com/office/drawing/2014/chart" uri="{C3380CC4-5D6E-409C-BE32-E72D297353CC}">
              <c16:uniqueId val="{00000009-362C-42A5-A142-2BA0287FA4B6}"/>
            </c:ext>
          </c:extLst>
        </c:ser>
        <c:dLbls>
          <c:showLegendKey val="0"/>
          <c:showVal val="0"/>
          <c:showCatName val="0"/>
          <c:showSerName val="0"/>
          <c:showPercent val="0"/>
          <c:showBubbleSize val="0"/>
        </c:dLbls>
        <c:gapWidth val="150"/>
        <c:overlap val="100"/>
        <c:axId val="368223144"/>
        <c:axId val="368223536"/>
      </c:barChart>
      <c:catAx>
        <c:axId val="36822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223536"/>
        <c:crosses val="autoZero"/>
        <c:auto val="1"/>
        <c:lblAlgn val="ctr"/>
        <c:lblOffset val="100"/>
        <c:tickLblSkip val="1"/>
        <c:tickMarkSkip val="1"/>
        <c:noMultiLvlLbl val="0"/>
      </c:catAx>
      <c:valAx>
        <c:axId val="36822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3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138667</c:v>
                </c:pt>
                <c:pt idx="5">
                  <c:v>137111</c:v>
                </c:pt>
                <c:pt idx="8">
                  <c:v>137767</c:v>
                </c:pt>
                <c:pt idx="11">
                  <c:v>141283</c:v>
                </c:pt>
                <c:pt idx="14">
                  <c:v>136606</c:v>
                </c:pt>
              </c:numCache>
            </c:numRef>
          </c:val>
          <c:extLst>
            <c:ext xmlns:c16="http://schemas.microsoft.com/office/drawing/2014/chart" uri="{C3380CC4-5D6E-409C-BE32-E72D297353CC}">
              <c16:uniqueId val="{00000000-700D-4733-AC91-2B32CDAAA3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0D-4733-AC91-2B32CDAAA3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329</c:v>
                </c:pt>
                <c:pt idx="3">
                  <c:v>328</c:v>
                </c:pt>
                <c:pt idx="6">
                  <c:v>328</c:v>
                </c:pt>
                <c:pt idx="9">
                  <c:v>328</c:v>
                </c:pt>
                <c:pt idx="12">
                  <c:v>328</c:v>
                </c:pt>
              </c:numCache>
            </c:numRef>
          </c:val>
          <c:extLst>
            <c:ext xmlns:c16="http://schemas.microsoft.com/office/drawing/2014/chart" uri="{C3380CC4-5D6E-409C-BE32-E72D297353CC}">
              <c16:uniqueId val="{00000002-700D-4733-AC91-2B32CDAAA3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4267</c:v>
                </c:pt>
                <c:pt idx="3">
                  <c:v>4168</c:v>
                </c:pt>
                <c:pt idx="6">
                  <c:v>4082</c:v>
                </c:pt>
                <c:pt idx="9">
                  <c:v>4008</c:v>
                </c:pt>
                <c:pt idx="12">
                  <c:v>3667</c:v>
                </c:pt>
              </c:numCache>
            </c:numRef>
          </c:val>
          <c:extLst>
            <c:ext xmlns:c16="http://schemas.microsoft.com/office/drawing/2014/chart" uri="{C3380CC4-5D6E-409C-BE32-E72D297353CC}">
              <c16:uniqueId val="{00000003-700D-4733-AC91-2B32CDAAA3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44078</c:v>
                </c:pt>
                <c:pt idx="3">
                  <c:v>42379</c:v>
                </c:pt>
                <c:pt idx="6">
                  <c:v>42784</c:v>
                </c:pt>
                <c:pt idx="9">
                  <c:v>43190</c:v>
                </c:pt>
                <c:pt idx="12">
                  <c:v>42171</c:v>
                </c:pt>
              </c:numCache>
            </c:numRef>
          </c:val>
          <c:extLst>
            <c:ext xmlns:c16="http://schemas.microsoft.com/office/drawing/2014/chart" uri="{C3380CC4-5D6E-409C-BE32-E72D297353CC}">
              <c16:uniqueId val="{00000004-700D-4733-AC91-2B32CDAAA3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56318</c:v>
                </c:pt>
                <c:pt idx="3">
                  <c:v>55388</c:v>
                </c:pt>
                <c:pt idx="6">
                  <c:v>54066</c:v>
                </c:pt>
                <c:pt idx="9">
                  <c:v>52959</c:v>
                </c:pt>
                <c:pt idx="12">
                  <c:v>52213</c:v>
                </c:pt>
              </c:numCache>
            </c:numRef>
          </c:val>
          <c:extLst>
            <c:ext xmlns:c16="http://schemas.microsoft.com/office/drawing/2014/chart" uri="{C3380CC4-5D6E-409C-BE32-E72D297353CC}">
              <c16:uniqueId val="{00000005-700D-4733-AC91-2B32CDAAA3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14433</c:v>
                </c:pt>
                <c:pt idx="3">
                  <c:v>13157</c:v>
                </c:pt>
                <c:pt idx="6">
                  <c:v>14714</c:v>
                </c:pt>
                <c:pt idx="9">
                  <c:v>13734</c:v>
                </c:pt>
                <c:pt idx="12">
                  <c:v>10700</c:v>
                </c:pt>
              </c:numCache>
            </c:numRef>
          </c:val>
          <c:extLst>
            <c:ext xmlns:c16="http://schemas.microsoft.com/office/drawing/2014/chart" uri="{C3380CC4-5D6E-409C-BE32-E72D297353CC}">
              <c16:uniqueId val="{00000006-700D-4733-AC91-2B32CDAAA3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82172</c:v>
                </c:pt>
                <c:pt idx="3">
                  <c:v>85088</c:v>
                </c:pt>
                <c:pt idx="6">
                  <c:v>77345</c:v>
                </c:pt>
                <c:pt idx="9">
                  <c:v>78752</c:v>
                </c:pt>
                <c:pt idx="12">
                  <c:v>75610</c:v>
                </c:pt>
              </c:numCache>
            </c:numRef>
          </c:val>
          <c:extLst>
            <c:ext xmlns:c16="http://schemas.microsoft.com/office/drawing/2014/chart" uri="{C3380CC4-5D6E-409C-BE32-E72D297353CC}">
              <c16:uniqueId val="{00000007-700D-4733-AC91-2B32CDAAA32B}"/>
            </c:ext>
          </c:extLst>
        </c:ser>
        <c:dLbls>
          <c:showLegendKey val="0"/>
          <c:showVal val="0"/>
          <c:showCatName val="0"/>
          <c:showSerName val="0"/>
          <c:showPercent val="0"/>
          <c:showBubbleSize val="0"/>
        </c:dLbls>
        <c:gapWidth val="100"/>
        <c:overlap val="100"/>
        <c:axId val="368225496"/>
        <c:axId val="36822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62930</c:v>
                </c:pt>
                <c:pt idx="2">
                  <c:v>#N/A</c:v>
                </c:pt>
                <c:pt idx="3">
                  <c:v>#N/A</c:v>
                </c:pt>
                <c:pt idx="4">
                  <c:v>63397</c:v>
                </c:pt>
                <c:pt idx="5">
                  <c:v>#N/A</c:v>
                </c:pt>
                <c:pt idx="6">
                  <c:v>#N/A</c:v>
                </c:pt>
                <c:pt idx="7">
                  <c:v>55552</c:v>
                </c:pt>
                <c:pt idx="8">
                  <c:v>#N/A</c:v>
                </c:pt>
                <c:pt idx="9">
                  <c:v>#N/A</c:v>
                </c:pt>
                <c:pt idx="10">
                  <c:v>51688</c:v>
                </c:pt>
                <c:pt idx="11">
                  <c:v>#N/A</c:v>
                </c:pt>
                <c:pt idx="12">
                  <c:v>#N/A</c:v>
                </c:pt>
                <c:pt idx="13">
                  <c:v>48083</c:v>
                </c:pt>
                <c:pt idx="14">
                  <c:v>#N/A</c:v>
                </c:pt>
              </c:numCache>
            </c:numRef>
          </c:val>
          <c:smooth val="0"/>
          <c:extLst>
            <c:ext xmlns:c16="http://schemas.microsoft.com/office/drawing/2014/chart" uri="{C3380CC4-5D6E-409C-BE32-E72D297353CC}">
              <c16:uniqueId val="{00000008-700D-4733-AC91-2B32CDAAA32B}"/>
            </c:ext>
          </c:extLst>
        </c:ser>
        <c:dLbls>
          <c:showLegendKey val="0"/>
          <c:showVal val="0"/>
          <c:showCatName val="0"/>
          <c:showSerName val="0"/>
          <c:showPercent val="0"/>
          <c:showBubbleSize val="0"/>
        </c:dLbls>
        <c:marker val="1"/>
        <c:smooth val="0"/>
        <c:axId val="368225496"/>
        <c:axId val="368221184"/>
      </c:lineChart>
      <c:catAx>
        <c:axId val="36822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221184"/>
        <c:crosses val="autoZero"/>
        <c:auto val="1"/>
        <c:lblAlgn val="ctr"/>
        <c:lblOffset val="100"/>
        <c:tickLblSkip val="1"/>
        <c:tickMarkSkip val="1"/>
        <c:noMultiLvlLbl val="0"/>
      </c:catAx>
      <c:valAx>
        <c:axId val="36822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990031</c:v>
                </c:pt>
                <c:pt idx="5">
                  <c:v>983732</c:v>
                </c:pt>
                <c:pt idx="8">
                  <c:v>967524</c:v>
                </c:pt>
                <c:pt idx="11">
                  <c:v>937958</c:v>
                </c:pt>
                <c:pt idx="14">
                  <c:v>915745</c:v>
                </c:pt>
              </c:numCache>
            </c:numRef>
          </c:val>
          <c:extLst>
            <c:ext xmlns:c16="http://schemas.microsoft.com/office/drawing/2014/chart" uri="{C3380CC4-5D6E-409C-BE32-E72D297353CC}">
              <c16:uniqueId val="{00000000-6A45-4AB4-A90E-8F6832D4EB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561435</c:v>
                </c:pt>
                <c:pt idx="5">
                  <c:v>560926</c:v>
                </c:pt>
                <c:pt idx="8">
                  <c:v>549481</c:v>
                </c:pt>
                <c:pt idx="11">
                  <c:v>564788</c:v>
                </c:pt>
                <c:pt idx="14">
                  <c:v>565563</c:v>
                </c:pt>
              </c:numCache>
            </c:numRef>
          </c:val>
          <c:extLst>
            <c:ext xmlns:c16="http://schemas.microsoft.com/office/drawing/2014/chart" uri="{C3380CC4-5D6E-409C-BE32-E72D297353CC}">
              <c16:uniqueId val="{00000001-6A45-4AB4-A90E-8F6832D4EB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239185</c:v>
                </c:pt>
                <c:pt idx="5">
                  <c:v>235358</c:v>
                </c:pt>
                <c:pt idx="8">
                  <c:v>234648</c:v>
                </c:pt>
                <c:pt idx="11">
                  <c:v>229782</c:v>
                </c:pt>
                <c:pt idx="14">
                  <c:v>238585</c:v>
                </c:pt>
              </c:numCache>
            </c:numRef>
          </c:val>
          <c:extLst>
            <c:ext xmlns:c16="http://schemas.microsoft.com/office/drawing/2014/chart" uri="{C3380CC4-5D6E-409C-BE32-E72D297353CC}">
              <c16:uniqueId val="{00000002-6A45-4AB4-A90E-8F6832D4EB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926</c:v>
                </c:pt>
                <c:pt idx="3">
                  <c:v>753</c:v>
                </c:pt>
                <c:pt idx="6">
                  <c:v>534</c:v>
                </c:pt>
                <c:pt idx="9">
                  <c:v>255</c:v>
                </c:pt>
                <c:pt idx="12">
                  <c:v>0</c:v>
                </c:pt>
              </c:numCache>
            </c:numRef>
          </c:val>
          <c:extLst>
            <c:ext xmlns:c16="http://schemas.microsoft.com/office/drawing/2014/chart" uri="{C3380CC4-5D6E-409C-BE32-E72D297353CC}">
              <c16:uniqueId val="{00000003-6A45-4AB4-A90E-8F6832D4EB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45-4AB4-A90E-8F6832D4EB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40851</c:v>
                </c:pt>
                <c:pt idx="3">
                  <c:v>36614</c:v>
                </c:pt>
                <c:pt idx="6">
                  <c:v>33890</c:v>
                </c:pt>
                <c:pt idx="9">
                  <c:v>27027</c:v>
                </c:pt>
                <c:pt idx="12">
                  <c:v>19639</c:v>
                </c:pt>
              </c:numCache>
            </c:numRef>
          </c:val>
          <c:extLst>
            <c:ext xmlns:c16="http://schemas.microsoft.com/office/drawing/2014/chart" uri="{C3380CC4-5D6E-409C-BE32-E72D297353CC}">
              <c16:uniqueId val="{00000005-6A45-4AB4-A90E-8F6832D4EB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137547</c:v>
                </c:pt>
                <c:pt idx="3">
                  <c:v>135177</c:v>
                </c:pt>
                <c:pt idx="6">
                  <c:v>131581</c:v>
                </c:pt>
                <c:pt idx="9">
                  <c:v>129477</c:v>
                </c:pt>
                <c:pt idx="12">
                  <c:v>191580</c:v>
                </c:pt>
              </c:numCache>
            </c:numRef>
          </c:val>
          <c:extLst>
            <c:ext xmlns:c16="http://schemas.microsoft.com/office/drawing/2014/chart" uri="{C3380CC4-5D6E-409C-BE32-E72D297353CC}">
              <c16:uniqueId val="{00000006-6A45-4AB4-A90E-8F6832D4EB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36583</c:v>
                </c:pt>
                <c:pt idx="3">
                  <c:v>34754</c:v>
                </c:pt>
                <c:pt idx="6">
                  <c:v>32666</c:v>
                </c:pt>
                <c:pt idx="9">
                  <c:v>30663</c:v>
                </c:pt>
                <c:pt idx="12">
                  <c:v>28886</c:v>
                </c:pt>
              </c:numCache>
            </c:numRef>
          </c:val>
          <c:extLst>
            <c:ext xmlns:c16="http://schemas.microsoft.com/office/drawing/2014/chart" uri="{C3380CC4-5D6E-409C-BE32-E72D297353CC}">
              <c16:uniqueId val="{00000007-6A45-4AB4-A90E-8F6832D4EB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512528</c:v>
                </c:pt>
                <c:pt idx="3">
                  <c:v>495047</c:v>
                </c:pt>
                <c:pt idx="6">
                  <c:v>477921</c:v>
                </c:pt>
                <c:pt idx="9">
                  <c:v>469130</c:v>
                </c:pt>
                <c:pt idx="12">
                  <c:v>470916</c:v>
                </c:pt>
              </c:numCache>
            </c:numRef>
          </c:val>
          <c:extLst>
            <c:ext xmlns:c16="http://schemas.microsoft.com/office/drawing/2014/chart" uri="{C3380CC4-5D6E-409C-BE32-E72D297353CC}">
              <c16:uniqueId val="{00000008-6A45-4AB4-A90E-8F6832D4EB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20122</c:v>
                </c:pt>
                <c:pt idx="3">
                  <c:v>18906</c:v>
                </c:pt>
                <c:pt idx="6">
                  <c:v>54527</c:v>
                </c:pt>
                <c:pt idx="9">
                  <c:v>73137</c:v>
                </c:pt>
                <c:pt idx="12">
                  <c:v>70293</c:v>
                </c:pt>
              </c:numCache>
            </c:numRef>
          </c:val>
          <c:extLst>
            <c:ext xmlns:c16="http://schemas.microsoft.com/office/drawing/2014/chart" uri="{C3380CC4-5D6E-409C-BE32-E72D297353CC}">
              <c16:uniqueId val="{00000009-6A45-4AB4-A90E-8F6832D4EB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1825924</c:v>
                </c:pt>
                <c:pt idx="3">
                  <c:v>1788771</c:v>
                </c:pt>
                <c:pt idx="6">
                  <c:v>1731041</c:v>
                </c:pt>
                <c:pt idx="9">
                  <c:v>1676816</c:v>
                </c:pt>
                <c:pt idx="12">
                  <c:v>1643032</c:v>
                </c:pt>
              </c:numCache>
            </c:numRef>
          </c:val>
          <c:extLst>
            <c:ext xmlns:c16="http://schemas.microsoft.com/office/drawing/2014/chart" uri="{C3380CC4-5D6E-409C-BE32-E72D297353CC}">
              <c16:uniqueId val="{0000000A-6A45-4AB4-A90E-8F6832D4EBB2}"/>
            </c:ext>
          </c:extLst>
        </c:ser>
        <c:dLbls>
          <c:showLegendKey val="0"/>
          <c:showVal val="0"/>
          <c:showCatName val="0"/>
          <c:showSerName val="0"/>
          <c:showPercent val="0"/>
          <c:showBubbleSize val="0"/>
        </c:dLbls>
        <c:gapWidth val="100"/>
        <c:overlap val="100"/>
        <c:axId val="368227064"/>
        <c:axId val="368220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783830</c:v>
                </c:pt>
                <c:pt idx="2">
                  <c:v>#N/A</c:v>
                </c:pt>
                <c:pt idx="3">
                  <c:v>#N/A</c:v>
                </c:pt>
                <c:pt idx="4">
                  <c:v>730006</c:v>
                </c:pt>
                <c:pt idx="5">
                  <c:v>#N/A</c:v>
                </c:pt>
                <c:pt idx="6">
                  <c:v>#N/A</c:v>
                </c:pt>
                <c:pt idx="7">
                  <c:v>710507</c:v>
                </c:pt>
                <c:pt idx="8">
                  <c:v>#N/A</c:v>
                </c:pt>
                <c:pt idx="9">
                  <c:v>#N/A</c:v>
                </c:pt>
                <c:pt idx="10">
                  <c:v>673978</c:v>
                </c:pt>
                <c:pt idx="11">
                  <c:v>#N/A</c:v>
                </c:pt>
                <c:pt idx="12">
                  <c:v>#N/A</c:v>
                </c:pt>
                <c:pt idx="13">
                  <c:v>704454</c:v>
                </c:pt>
                <c:pt idx="14">
                  <c:v>#N/A</c:v>
                </c:pt>
              </c:numCache>
            </c:numRef>
          </c:val>
          <c:smooth val="0"/>
          <c:extLst>
            <c:ext xmlns:c16="http://schemas.microsoft.com/office/drawing/2014/chart" uri="{C3380CC4-5D6E-409C-BE32-E72D297353CC}">
              <c16:uniqueId val="{0000000B-6A45-4AB4-A90E-8F6832D4EBB2}"/>
            </c:ext>
          </c:extLst>
        </c:ser>
        <c:dLbls>
          <c:showLegendKey val="0"/>
          <c:showVal val="0"/>
          <c:showCatName val="0"/>
          <c:showSerName val="0"/>
          <c:showPercent val="0"/>
          <c:showBubbleSize val="0"/>
        </c:dLbls>
        <c:marker val="1"/>
        <c:smooth val="0"/>
        <c:axId val="368227064"/>
        <c:axId val="368220008"/>
      </c:lineChart>
      <c:catAx>
        <c:axId val="36822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220008"/>
        <c:crosses val="autoZero"/>
        <c:auto val="1"/>
        <c:lblAlgn val="ctr"/>
        <c:lblOffset val="100"/>
        <c:tickLblSkip val="1"/>
        <c:tickMarkSkip val="1"/>
        <c:noMultiLvlLbl val="0"/>
      </c:catAx>
      <c:valAx>
        <c:axId val="368220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10918</c:v>
                </c:pt>
                <c:pt idx="1">
                  <c:v>14067</c:v>
                </c:pt>
                <c:pt idx="2">
                  <c:v>15667</c:v>
                </c:pt>
              </c:numCache>
            </c:numRef>
          </c:val>
          <c:extLst>
            <c:ext xmlns:c16="http://schemas.microsoft.com/office/drawing/2014/chart" uri="{C3380CC4-5D6E-409C-BE32-E72D297353CC}">
              <c16:uniqueId val="{00000000-37F3-4C1A-80A4-E8657B2128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10192</c:v>
                </c:pt>
                <c:pt idx="1">
                  <c:v>9303</c:v>
                </c:pt>
                <c:pt idx="2">
                  <c:v>8976</c:v>
                </c:pt>
              </c:numCache>
            </c:numRef>
          </c:val>
          <c:extLst>
            <c:ext xmlns:c16="http://schemas.microsoft.com/office/drawing/2014/chart" uri="{C3380CC4-5D6E-409C-BE32-E72D297353CC}">
              <c16:uniqueId val="{00000001-37F3-4C1A-80A4-E8657B2128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22096</c:v>
                </c:pt>
                <c:pt idx="1">
                  <c:v>19037</c:v>
                </c:pt>
                <c:pt idx="2">
                  <c:v>16109</c:v>
                </c:pt>
              </c:numCache>
            </c:numRef>
          </c:val>
          <c:extLst>
            <c:ext xmlns:c16="http://schemas.microsoft.com/office/drawing/2014/chart" uri="{C3380CC4-5D6E-409C-BE32-E72D297353CC}">
              <c16:uniqueId val="{00000002-37F3-4C1A-80A4-E8657B212895}"/>
            </c:ext>
          </c:extLst>
        </c:ser>
        <c:dLbls>
          <c:showLegendKey val="0"/>
          <c:showVal val="0"/>
          <c:showCatName val="0"/>
          <c:showSerName val="0"/>
          <c:showPercent val="0"/>
          <c:showBubbleSize val="0"/>
        </c:dLbls>
        <c:gapWidth val="120"/>
        <c:overlap val="100"/>
        <c:axId val="376861896"/>
        <c:axId val="376863464"/>
      </c:barChart>
      <c:catAx>
        <c:axId val="37686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863464"/>
        <c:crosses val="autoZero"/>
        <c:auto val="1"/>
        <c:lblAlgn val="ctr"/>
        <c:lblOffset val="100"/>
        <c:tickLblSkip val="1"/>
        <c:tickMarkSkip val="1"/>
        <c:noMultiLvlLbl val="0"/>
      </c:catAx>
      <c:valAx>
        <c:axId val="376863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686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{0616CA4A-1A11-4A50-8B6D-2E9656CFA778}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6B8-4967-9CDD-B11C8905E2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{0290199E-F19F-4F80-BCEF-D32C435CB7B7}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B8-4967-9CDD-B11C8905E2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{50718206-9D8B-400D-8120-FDCD646E62E1}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B8-4967-9CDD-B11C8905E2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{AB3577D9-029F-4B67-ADC1-61379065A1AE}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B8-4967-9CDD-B11C8905E2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{19A66E09-CF16-4D4A-8813-C695BAEF7771}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B8-4967-9CDD-B11C8905E2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{852F21FE-4625-4A49-890B-8EE50D4F96C2}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6B8-4967-9CDD-B11C8905E2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{5B33C141-3028-4BC9-933C-8EF663C1B0E7}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6B8-4967-9CDD-B11C8905E2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{A4D5A4D8-CC4B-4C9A-9397-B61502D588D9}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6B8-4967-9CDD-B11C8905E2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{5EAF7DB7-87E1-4275-AA51-47447B79E3F3}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6B8-4967-9CDD-B11C8905E2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65.599999999999994</c:v>
                </c:pt>
                <c:pt idx="24">
                  <c:v>66.7</c:v>
                </c:pt>
                <c:pt idx="32">
                  <c:v>68</c:v>
                </c:pt>
              </c:numCache>
            </c:numRef>
          </c:xVal>
          <c:yVal>
            <c:numRef>
              <c:f>公会計指標分析・財政指標組合せ分析表!$BP$51:$DC$51</c:f>
              <c:numCache>
                <c:formatCode>#,##0.0;"▲ "#,##0.0</c:formatCode>
                <c:ptCount val="40"/>
                <c:pt idx="16">
                  <c:v>147.4</c:v>
                </c:pt>
                <c:pt idx="24">
                  <c:v>138.80000000000001</c:v>
                </c:pt>
                <c:pt idx="32">
                  <c:v>125</c:v>
                </c:pt>
              </c:numCache>
            </c:numRef>
          </c:yVal>
          <c:smooth val="0"/>
          <c:extLst>
            <c:ext xmlns:c16="http://schemas.microsoft.com/office/drawing/2014/chart" uri="{C3380CC4-5D6E-409C-BE32-E72D297353CC}">
              <c16:uniqueId val="{00000009-36B8-4967-9CDD-B11C8905E2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{029D90AD-6C7B-4A3F-9164-E9450253751C}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6B8-4967-9CDD-B11C8905E2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{84245E0E-02DF-4AB8-BD86-61D01B0F1F00}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B8-4967-9CDD-B11C8905E2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{54BB06A7-8EB5-420B-AD48-FA396CAA22F5}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B8-4967-9CDD-B11C8905E2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{10705F1D-6E18-4AA0-94FC-48369A9EBF69}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B8-4967-9CDD-B11C8905E2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{E86077D5-7E1C-4472-8076-C8DA37E3A546}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B8-4967-9CDD-B11C8905E2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{193B8741-4B91-4E40-ABE2-CF32B94ABE38}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6B8-4967-9CDD-B11C8905E2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{A251F586-D78C-4D48-88A4-C252B29FB7F6}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6B8-4967-9CDD-B11C8905E2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{C8668227-A9AF-4268-ADC5-1EA46FA12AEB}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6B8-4967-9CDD-B11C8905E2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{B342270A-860C-4531-B373-340EAC87F56B}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6B8-4967-9CDD-B11C8905E2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36B8-4967-9CDD-B11C8905E2D3}"/>
            </c:ext>
          </c:extLst>
        </c:ser>
        <c:dLbls>
          <c:showLegendKey val="0"/>
          <c:showVal val="1"/>
          <c:showCatName val="0"/>
          <c:showSerName val="0"/>
          <c:showPercent val="0"/>
          <c:showBubbleSize val="0"/>
        </c:dLbls>
        <c:axId val="329574920"/>
        <c:axId val="330950032"/>
      </c:scatterChart>
      <c:valAx>
        <c:axId val="329574920"/>
        <c:scaling>
          <c:orientation val="minMax"/>
          <c:max val="68.8"/>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950032"/>
        <c:crosses val="autoZero"/>
        <c:crossBetween val="midCat"/>
      </c:valAx>
      <c:valAx>
        <c:axId val="330950032"/>
        <c:scaling>
          <c:orientation val="minMax"/>
          <c:max val="155"/>
          <c:min val="1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574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{58D409C6-1355-44FC-B0AF-63D1D0DAC635}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677-4956-AF53-547F78E7F8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{299FB4AD-E467-4BD8-867F-674FAE03F21B}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7-4956-AF53-547F78E7F8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{1171DABA-89EE-45BB-9ECF-4D856B8076E1}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7-4956-AF53-547F78E7F8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{049143D8-FE82-43F5-8807-A678CA3DED1B}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7-4956-AF53-547F78E7F8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{84C932DD-77D8-441A-B977-90641735564F}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7-4956-AF53-547F78E7F8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{1AC9FB45-1E87-4903-94AF-C2845E65B858}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677-4956-AF53-547F78E7F8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{69C24D77-7F8F-4572-A5AE-006F6E545C18}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677-4956-AF53-547F78E7F8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{FC24194D-F5D5-41BE-B359-EEEE5508FDCB}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677-4956-AF53-547F78E7F8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{CB8F5281-8185-4F16-AEE4-AE9434A69FFD}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677-4956-AF53-547F78E7F8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13</c:v>
                </c:pt>
                <c:pt idx="16">
                  <c:v>12.7</c:v>
                </c:pt>
                <c:pt idx="24">
                  <c:v>11.8</c:v>
                </c:pt>
                <c:pt idx="32">
                  <c:v>10.5</c:v>
                </c:pt>
              </c:numCache>
            </c:numRef>
          </c:xVal>
          <c:yVal>
            <c:numRef>
              <c:f>公会計指標分析・財政指標組合せ分析表!$BP$73:$DC$73</c:f>
              <c:numCache>
                <c:formatCode>#,##0.0;"▲ "#,##0.0</c:formatCode>
                <c:ptCount val="40"/>
                <c:pt idx="0">
                  <c:v>164.9</c:v>
                </c:pt>
                <c:pt idx="8">
                  <c:v>153.9</c:v>
                </c:pt>
                <c:pt idx="16">
                  <c:v>147.4</c:v>
                </c:pt>
                <c:pt idx="24">
                  <c:v>138.80000000000001</c:v>
                </c:pt>
                <c:pt idx="32">
                  <c:v>125</c:v>
                </c:pt>
              </c:numCache>
            </c:numRef>
          </c:yVal>
          <c:smooth val="0"/>
          <c:extLst>
            <c:ext xmlns:c16="http://schemas.microsoft.com/office/drawing/2014/chart" uri="{C3380CC4-5D6E-409C-BE32-E72D297353CC}">
              <c16:uniqueId val="{00000009-E677-4956-AF53-547F78E7F8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{4353DD25-72A2-4FE4-8A59-4CA26AABA24A}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677-4956-AF53-547F78E7F8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{A919EE57-28D3-4B05-8C4A-59164546226E}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7-4956-AF53-547F78E7F8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{321053E9-0CAE-43A3-ABD8-77AC6422785B}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7-4956-AF53-547F78E7F8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{980907EB-65AA-4B7B-9A2A-7A60DE725B74}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7-4956-AF53-547F78E7F8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{6F9A3C72-EF86-48AB-8F97-4E8353C75E96}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7-4956-AF53-547F78E7F8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{0715EA96-F464-4232-B68D-20112B5CC9D1}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677-4956-AF53-547F78E7F8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{6DB822DE-1AA3-427A-8C84-D9DDAC0211CB}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677-4956-AF53-547F78E7F8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{A0821B6F-F9A2-43E6-A172-3827E817F008}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677-4956-AF53-547F78E7F8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{100BA7A6-05F3-4DF6-A45B-8E398034FA10}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677-4956-AF53-547F78E7F8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E677-4956-AF53-547F78E7F8BE}"/>
            </c:ext>
          </c:extLst>
        </c:ser>
        <c:dLbls>
          <c:showLegendKey val="0"/>
          <c:showVal val="1"/>
          <c:showCatName val="0"/>
          <c:showSerName val="0"/>
          <c:showPercent val="0"/>
          <c:showBubbleSize val="0"/>
        </c:dLbls>
        <c:axId val="125519184"/>
        <c:axId val="125519576"/>
      </c:scatterChart>
      <c:valAx>
        <c:axId val="125519184"/>
        <c:scaling>
          <c:orientation val="minMax"/>
          <c:max val="13.4"/>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19576"/>
        <c:crosses val="autoZero"/>
        <c:crossBetween val="midCat"/>
      </c:valAx>
      <c:valAx>
        <c:axId val="125519576"/>
        <c:scaling>
          <c:orientation val="minMax"/>
          <c:max val="175"/>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19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年度の実質公債費比率の分子は、前年度と比べると、約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これは、元利償還金が減少したこと、減債基金積立不足算定額が減少したこと等による。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年度の将来負担比率の分子は、前年度と比べると、約</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億円増加している。</a:t>
          </a:r>
        </a:p>
        <a:p>
          <a:r>
            <a:rPr kumimoji="1" lang="ja-JP" altLang="en-US" sz="1400">
              <a:latin typeface="ＭＳ ゴシック" pitchFamily="49" charset="-128"/>
              <a:ea typeface="ＭＳ ゴシック" pitchFamily="49" charset="-128"/>
            </a:rPr>
            <a:t>　これは、地方債現在高が減少した一方で、県費負担教職員に係る給与負担等が本市へ移譲されたことに伴い、退職手当負担見込額が大幅に増加したこと等による。　</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財政調整基金等の残高が増加した一方、事業進捗により大規模施設整備積立基金等の残高が減少したことにより、基金全体の残高は前年度と比べて約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住宅敷金積立基金：市営住宅等の敷金を管理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震災対策事業基金：震災対策事業を推進するための資金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大規模施設整備積立基金：大規模施設整備に必要な資金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国際交流事業積立基金：国際交流事業を推進するための資金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名古屋城本丸御殿積立基金：名古屋城本丸御殿を復元するための資金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大規模施設整備積立基金については、土地区画整理事業の進捗に伴う財源繰出しのための取崩し等により、基金残高は前年度と比べて約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名古屋城本丸御殿積立基金については、平成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月に完成公開した名古屋城本丸御殿の復元事業の進捗に伴う財源繰出しのための取崩し等により、基金残高は前年と比べて約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一般会計決算剰余金の基金編入等により、財政調整基金残高は前年度と比べて約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財政規律で定めた「財政調整基金の積立額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市債償還財源繰出のための取崩しにより、減債基金残高は前年度と比べて約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各年度の公債の償還の財源に充てるために必要な積立て及び取崩しを行っていく。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本市の公共施設については、市設建築物については昭和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年代を中心に、公共土木施設（道路・橋りょう等）については昭和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年代から集中的に整備してきた結果、施設の年数の経過により有形固定資産減価償却率が高い状況となっている。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現在、市設建築物については、従来の築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年程度での改築から、建築物の構造体の耐久性に応じて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へと長寿命化を進めている。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公共土木施設である道路及び橋りょうについても、計画的な点検に基づき補修等を実施する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により長寿命化を進めている。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84213</xdr:rowOff>
    </xdr:from>
    <xdr:to>
      <xdr:col>23</xdr:col>
      <xdr:colOff>136525</xdr:colOff>
      <xdr:row>27</xdr:row>
      <xdr:rowOff>14363</xdr:rowOff>
    </xdr:to>
    <xdr:sp macro="" textlink="">
      <xdr:nvSpPr>
        <xdr:cNvPr id="80" name="楕円 79"/>
        <xdr:cNvSpPr/>
      </xdr:nvSpPr>
      <xdr:spPr>
        <a:xfrm>
          <a:off x="4157345" y="4442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37240</xdr:rowOff>
    </xdr:from>
    <xdr:ext cx="405111" cy="259045"/>
    <xdr:sp macro="" textlink="">
      <xdr:nvSpPr>
        <xdr:cNvPr id="81" name="有形固定資産減価償却率該当値テキスト"/>
        <xdr:cNvSpPr txBox="1"/>
      </xdr:nvSpPr>
      <xdr:spPr>
        <a:xfrm>
          <a:off x="4258945" y="439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46415</xdr:rowOff>
    </xdr:from>
    <xdr:to>
      <xdr:col>19</xdr:col>
      <xdr:colOff>187325</xdr:colOff>
      <xdr:row>27</xdr:row>
      <xdr:rowOff>148015</xdr:rowOff>
    </xdr:to>
    <xdr:sp macro="" textlink="">
      <xdr:nvSpPr>
        <xdr:cNvPr id="82" name="楕円 81"/>
        <xdr:cNvSpPr/>
      </xdr:nvSpPr>
      <xdr:spPr>
        <a:xfrm>
          <a:off x="3537585" y="457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135013</xdr:rowOff>
    </xdr:from>
    <xdr:to>
      <xdr:col>23</xdr:col>
      <xdr:colOff>85725</xdr:colOff>
      <xdr:row>27</xdr:row>
      <xdr:rowOff>97215</xdr:rowOff>
    </xdr:to>
    <xdr:cxnSp macro="">
      <xdr:nvCxnSpPr>
        <xdr:cNvPr id="83" name="直線コネクタ 82"/>
        <xdr:cNvCxnSpPr/>
      </xdr:nvCxnSpPr>
      <xdr:spPr>
        <a:xfrm flipV="1">
          <a:off x="3588385" y="4493653"/>
          <a:ext cx="61976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159506</xdr:rowOff>
    </xdr:from>
    <xdr:to>
      <xdr:col>15</xdr:col>
      <xdr:colOff>187325</xdr:colOff>
      <xdr:row>28</xdr:row>
      <xdr:rowOff>89656</xdr:rowOff>
    </xdr:to>
    <xdr:sp macro="" textlink="">
      <xdr:nvSpPr>
        <xdr:cNvPr id="84" name="楕円 83"/>
        <xdr:cNvSpPr/>
      </xdr:nvSpPr>
      <xdr:spPr>
        <a:xfrm>
          <a:off x="2867025" y="4685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97215</xdr:rowOff>
    </xdr:from>
    <xdr:to>
      <xdr:col>19</xdr:col>
      <xdr:colOff>136525</xdr:colOff>
      <xdr:row>28</xdr:row>
      <xdr:rowOff>38856</xdr:rowOff>
    </xdr:to>
    <xdr:cxnSp macro="">
      <xdr:nvCxnSpPr>
        <xdr:cNvPr id="85" name="直線コネクタ 84"/>
        <xdr:cNvCxnSpPr/>
      </xdr:nvCxnSpPr>
      <xdr:spPr>
        <a:xfrm flipV="1">
          <a:off x="2917825" y="4623495"/>
          <a:ext cx="67056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164542</xdr:rowOff>
    </xdr:from>
    <xdr:ext cx="405111" cy="259045"/>
    <xdr:sp macro="" textlink="">
      <xdr:nvSpPr>
        <xdr:cNvPr id="88" name="n_1mainValue有形固定資産減価償却率"/>
        <xdr:cNvSpPr txBox="1"/>
      </xdr:nvSpPr>
      <xdr:spPr>
        <a:xfrm>
          <a:off x="3395989" y="435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106183</xdr:rowOff>
    </xdr:from>
    <xdr:ext cx="405111" cy="259045"/>
    <xdr:sp macro="" textlink="">
      <xdr:nvSpPr>
        <xdr:cNvPr id="89" name="n_2mainValue有形固定資産減価償却率"/>
        <xdr:cNvSpPr txBox="1"/>
      </xdr:nvSpPr>
      <xdr:spPr>
        <a:xfrm>
          <a:off x="2738129" y="4464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債務償還可能年数は類似団体内で比較して高い状態にある。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31" name="楕円 130"/>
        <xdr:cNvSpPr/>
      </xdr:nvSpPr>
      <xdr:spPr>
        <a:xfrm>
          <a:off x="13001625" y="5224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50041</xdr:rowOff>
    </xdr:from>
    <xdr:ext cx="405111" cy="259045"/>
    <xdr:sp macro="" textlink="">
      <xdr:nvSpPr>
        <xdr:cNvPr id="132" name="債務償還可能年数該当値テキスト"/>
        <xdr:cNvSpPr txBox="1"/>
      </xdr:nvSpPr>
      <xdr:spPr>
        <a:xfrm>
          <a:off x="13080365" y="5079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124960" y="637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77651</xdr:rowOff>
    </xdr:from>
    <xdr:to>
      <xdr:col>24</xdr:col>
      <xdr:colOff>114300</xdr:colOff>
      <xdr:row>35</xdr:row>
      <xdr:rowOff>7801</xdr:rowOff>
    </xdr:to>
    <xdr:sp macro="" textlink="">
      <xdr:nvSpPr>
        <xdr:cNvPr id="72" name="楕円 71"/>
        <xdr:cNvSpPr/>
      </xdr:nvSpPr>
      <xdr:spPr>
        <a:xfrm>
          <a:off x="403606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164028</xdr:rowOff>
    </xdr:from>
    <xdr:ext cx="405111" cy="259045"/>
    <xdr:sp macro="" textlink="">
      <xdr:nvSpPr>
        <xdr:cNvPr id="73" name="【道路】&#10;有形固定資産減価償却率該当値テキスト"/>
        <xdr:cNvSpPr txBox="1"/>
      </xdr:nvSpPr>
      <xdr:spPr>
        <a:xfrm>
          <a:off x="4124960" y="569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113574</xdr:rowOff>
    </xdr:from>
    <xdr:to>
      <xdr:col>20</xdr:col>
      <xdr:colOff>38100</xdr:colOff>
      <xdr:row>35</xdr:row>
      <xdr:rowOff>43724</xdr:rowOff>
    </xdr:to>
    <xdr:sp macro="" textlink="">
      <xdr:nvSpPr>
        <xdr:cNvPr id="74" name="楕円 73"/>
        <xdr:cNvSpPr/>
      </xdr:nvSpPr>
      <xdr:spPr>
        <a:xfrm>
          <a:off x="3312160" y="5813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128451</xdr:rowOff>
    </xdr:from>
    <xdr:to>
      <xdr:col>24</xdr:col>
      <xdr:colOff>63500</xdr:colOff>
      <xdr:row>34</xdr:row>
      <xdr:rowOff>164374</xdr:rowOff>
    </xdr:to>
    <xdr:cxnSp macro="">
      <xdr:nvCxnSpPr>
        <xdr:cNvPr id="75" name="直線コネクタ 74"/>
        <xdr:cNvCxnSpPr/>
      </xdr:nvCxnSpPr>
      <xdr:spPr>
        <a:xfrm flipV="1">
          <a:off x="3355340" y="582821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120106</xdr:rowOff>
    </xdr:from>
    <xdr:to>
      <xdr:col>15</xdr:col>
      <xdr:colOff>101600</xdr:colOff>
      <xdr:row>35</xdr:row>
      <xdr:rowOff>50256</xdr:rowOff>
    </xdr:to>
    <xdr:sp macro="" textlink="">
      <xdr:nvSpPr>
        <xdr:cNvPr id="76" name="楕円 75"/>
        <xdr:cNvSpPr/>
      </xdr:nvSpPr>
      <xdr:spPr>
        <a:xfrm>
          <a:off x="2514600" y="581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164374</xdr:rowOff>
    </xdr:from>
    <xdr:to>
      <xdr:col>19</xdr:col>
      <xdr:colOff>177800</xdr:colOff>
      <xdr:row>34</xdr:row>
      <xdr:rowOff>170906</xdr:rowOff>
    </xdr:to>
    <xdr:cxnSp macro="">
      <xdr:nvCxnSpPr>
        <xdr:cNvPr id="77" name="直線コネクタ 76"/>
        <xdr:cNvCxnSpPr/>
      </xdr:nvCxnSpPr>
      <xdr:spPr>
        <a:xfrm flipV="1">
          <a:off x="2565400" y="586413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60251</xdr:rowOff>
    </xdr:from>
    <xdr:ext cx="405111" cy="259045"/>
    <xdr:sp macro="" textlink="">
      <xdr:nvSpPr>
        <xdr:cNvPr id="80" name="n_1mainValue【道路】&#10;有形固定資産減価償却率"/>
        <xdr:cNvSpPr txBox="1"/>
      </xdr:nvSpPr>
      <xdr:spPr>
        <a:xfrm>
          <a:off x="317056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66783</xdr:rowOff>
    </xdr:from>
    <xdr:ext cx="405111" cy="259045"/>
    <xdr:sp macro="" textlink="">
      <xdr:nvSpPr>
        <xdr:cNvPr id="81" name="n_2mainValue【道路】&#10;有形固定資産減価償却率"/>
        <xdr:cNvSpPr txBox="1"/>
      </xdr:nvSpPr>
      <xdr:spPr>
        <a:xfrm>
          <a:off x="238570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xdr:rowOff>
    </xdr:from>
    <xdr:to>
      <xdr:col>55</xdr:col>
      <xdr:colOff>50800</xdr:colOff>
      <xdr:row>40</xdr:row>
      <xdr:rowOff>102489</xdr:rowOff>
    </xdr:to>
    <xdr:sp macro="" textlink="">
      <xdr:nvSpPr>
        <xdr:cNvPr id="119" name="楕円 118"/>
        <xdr:cNvSpPr/>
      </xdr:nvSpPr>
      <xdr:spPr>
        <a:xfrm>
          <a:off x="9192260" y="67064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150766</xdr:rowOff>
    </xdr:from>
    <xdr:ext cx="469744" cy="259045"/>
    <xdr:sp macro="" textlink="">
      <xdr:nvSpPr>
        <xdr:cNvPr id="120" name="【道路】&#10;一人当たり延長該当値テキスト"/>
        <xdr:cNvSpPr txBox="1"/>
      </xdr:nvSpPr>
      <xdr:spPr>
        <a:xfrm>
          <a:off x="9258300"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171323</xdr:rowOff>
    </xdr:from>
    <xdr:to>
      <xdr:col>50</xdr:col>
      <xdr:colOff>165100</xdr:colOff>
      <xdr:row>40</xdr:row>
      <xdr:rowOff>101473</xdr:rowOff>
    </xdr:to>
    <xdr:sp macro="" textlink="">
      <xdr:nvSpPr>
        <xdr:cNvPr id="121" name="楕円 120"/>
        <xdr:cNvSpPr/>
      </xdr:nvSpPr>
      <xdr:spPr>
        <a:xfrm>
          <a:off x="8445500" y="6709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50673</xdr:rowOff>
    </xdr:from>
    <xdr:to>
      <xdr:col>55</xdr:col>
      <xdr:colOff>0</xdr:colOff>
      <xdr:row>40</xdr:row>
      <xdr:rowOff>51689</xdr:rowOff>
    </xdr:to>
    <xdr:cxnSp macro="">
      <xdr:nvCxnSpPr>
        <xdr:cNvPr id="122" name="直線コネクタ 121"/>
        <xdr:cNvCxnSpPr/>
      </xdr:nvCxnSpPr>
      <xdr:spPr>
        <a:xfrm>
          <a:off x="8496300" y="6756273"/>
          <a:ext cx="7239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楕円 122"/>
        <xdr:cNvSpPr/>
      </xdr:nvSpPr>
      <xdr:spPr>
        <a:xfrm>
          <a:off x="7670800" y="6708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49530</xdr:rowOff>
    </xdr:from>
    <xdr:to>
      <xdr:col>50</xdr:col>
      <xdr:colOff>114300</xdr:colOff>
      <xdr:row>40</xdr:row>
      <xdr:rowOff>50673</xdr:rowOff>
    </xdr:to>
    <xdr:cxnSp macro="">
      <xdr:nvCxnSpPr>
        <xdr:cNvPr id="124" name="直線コネクタ 123"/>
        <xdr:cNvCxnSpPr/>
      </xdr:nvCxnSpPr>
      <xdr:spPr>
        <a:xfrm>
          <a:off x="7713980" y="6755130"/>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92600</xdr:rowOff>
    </xdr:from>
    <xdr:ext cx="469744" cy="259045"/>
    <xdr:sp macro="" textlink="">
      <xdr:nvSpPr>
        <xdr:cNvPr id="127" name="n_1mainValue【道路】&#10;一人当たり延長"/>
        <xdr:cNvSpPr txBox="1"/>
      </xdr:nvSpPr>
      <xdr:spPr>
        <a:xfrm>
          <a:off x="8271587" y="67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28" name="n_2mainValue【道路】&#10;一人当たり延長"/>
        <xdr:cNvSpPr txBox="1"/>
      </xdr:nvSpPr>
      <xdr:spPr>
        <a:xfrm>
          <a:off x="750958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6" name="【橋りょう・トンネル】&#10;有形固定資産減価償却率平均値テキスト"/>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5" name="楕円 164"/>
        <xdr:cNvSpPr/>
      </xdr:nvSpPr>
      <xdr:spPr>
        <a:xfrm>
          <a:off x="403606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57929</xdr:rowOff>
    </xdr:from>
    <xdr:ext cx="405111" cy="259045"/>
    <xdr:sp macro="" textlink="">
      <xdr:nvSpPr>
        <xdr:cNvPr id="166" name="【橋りょう・トンネル】&#10;有形固定資産減価償却率該当値テキスト"/>
        <xdr:cNvSpPr txBox="1"/>
      </xdr:nvSpPr>
      <xdr:spPr>
        <a:xfrm>
          <a:off x="4124960" y="994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7" name="楕円 166"/>
        <xdr:cNvSpPr/>
      </xdr:nvSpPr>
      <xdr:spPr>
        <a:xfrm>
          <a:off x="331216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130302</xdr:rowOff>
    </xdr:from>
    <xdr:to>
      <xdr:col>24</xdr:col>
      <xdr:colOff>63500</xdr:colOff>
      <xdr:row>60</xdr:row>
      <xdr:rowOff>45720</xdr:rowOff>
    </xdr:to>
    <xdr:cxnSp macro="">
      <xdr:nvCxnSpPr>
        <xdr:cNvPr id="168" name="直線コネクタ 167"/>
        <xdr:cNvCxnSpPr/>
      </xdr:nvCxnSpPr>
      <xdr:spPr>
        <a:xfrm flipV="1">
          <a:off x="3355340" y="10021062"/>
          <a:ext cx="73152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81788</xdr:rowOff>
    </xdr:from>
    <xdr:to>
      <xdr:col>15</xdr:col>
      <xdr:colOff>101600</xdr:colOff>
      <xdr:row>61</xdr:row>
      <xdr:rowOff>11938</xdr:rowOff>
    </xdr:to>
    <xdr:sp macro="" textlink="">
      <xdr:nvSpPr>
        <xdr:cNvPr id="169" name="楕円 168"/>
        <xdr:cNvSpPr/>
      </xdr:nvSpPr>
      <xdr:spPr>
        <a:xfrm>
          <a:off x="2514600" y="1014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132588</xdr:rowOff>
    </xdr:to>
    <xdr:cxnSp macro="">
      <xdr:nvCxnSpPr>
        <xdr:cNvPr id="170" name="直線コネクタ 169"/>
        <xdr:cNvCxnSpPr/>
      </xdr:nvCxnSpPr>
      <xdr:spPr>
        <a:xfrm flipV="1">
          <a:off x="2565400" y="10104120"/>
          <a:ext cx="78994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73" name="n_1mainValue【橋りょう・トンネル】&#10;有形固定資産減価償却率"/>
        <xdr:cNvSpPr txBox="1"/>
      </xdr:nvSpPr>
      <xdr:spPr>
        <a:xfrm>
          <a:off x="317056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3065</xdr:rowOff>
    </xdr:from>
    <xdr:ext cx="405111" cy="259045"/>
    <xdr:sp macro="" textlink="">
      <xdr:nvSpPr>
        <xdr:cNvPr id="174" name="n_2mainValue【橋りょう・トンネル】&#10;有形固定資産減価償却率"/>
        <xdr:cNvSpPr txBox="1"/>
      </xdr:nvSpPr>
      <xdr:spPr>
        <a:xfrm>
          <a:off x="2385704" y="1022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9406</xdr:rowOff>
    </xdr:from>
    <xdr:to>
      <xdr:col>55</xdr:col>
      <xdr:colOff>50800</xdr:colOff>
      <xdr:row>63</xdr:row>
      <xdr:rowOff>111006</xdr:rowOff>
    </xdr:to>
    <xdr:sp macro="" textlink="">
      <xdr:nvSpPr>
        <xdr:cNvPr id="212" name="楕円 211"/>
        <xdr:cNvSpPr/>
      </xdr:nvSpPr>
      <xdr:spPr>
        <a:xfrm>
          <a:off x="9192260" y="10570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95783</xdr:rowOff>
    </xdr:from>
    <xdr:ext cx="534377" cy="259045"/>
    <xdr:sp macro="" textlink="">
      <xdr:nvSpPr>
        <xdr:cNvPr id="213" name="【橋りょう・トンネル】&#10;一人当たり有形固定資産（償却資産）額該当値テキスト"/>
        <xdr:cNvSpPr txBox="1"/>
      </xdr:nvSpPr>
      <xdr:spPr>
        <a:xfrm>
          <a:off x="9258300" y="10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8663</xdr:rowOff>
    </xdr:from>
    <xdr:to>
      <xdr:col>50</xdr:col>
      <xdr:colOff>165100</xdr:colOff>
      <xdr:row>63</xdr:row>
      <xdr:rowOff>110263</xdr:rowOff>
    </xdr:to>
    <xdr:sp macro="" textlink="">
      <xdr:nvSpPr>
        <xdr:cNvPr id="214" name="楕円 213"/>
        <xdr:cNvSpPr/>
      </xdr:nvSpPr>
      <xdr:spPr>
        <a:xfrm>
          <a:off x="8445500" y="105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59463</xdr:rowOff>
    </xdr:from>
    <xdr:to>
      <xdr:col>55</xdr:col>
      <xdr:colOff>0</xdr:colOff>
      <xdr:row>63</xdr:row>
      <xdr:rowOff>60206</xdr:rowOff>
    </xdr:to>
    <xdr:cxnSp macro="">
      <xdr:nvCxnSpPr>
        <xdr:cNvPr id="215" name="直線コネクタ 214"/>
        <xdr:cNvCxnSpPr/>
      </xdr:nvCxnSpPr>
      <xdr:spPr>
        <a:xfrm>
          <a:off x="8496300" y="10620783"/>
          <a:ext cx="7239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7855</xdr:rowOff>
    </xdr:from>
    <xdr:to>
      <xdr:col>46</xdr:col>
      <xdr:colOff>38100</xdr:colOff>
      <xdr:row>63</xdr:row>
      <xdr:rowOff>109455</xdr:rowOff>
    </xdr:to>
    <xdr:sp macro="" textlink="">
      <xdr:nvSpPr>
        <xdr:cNvPr id="216" name="楕円 215"/>
        <xdr:cNvSpPr/>
      </xdr:nvSpPr>
      <xdr:spPr>
        <a:xfrm>
          <a:off x="7670800" y="10569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58655</xdr:rowOff>
    </xdr:from>
    <xdr:to>
      <xdr:col>50</xdr:col>
      <xdr:colOff>114300</xdr:colOff>
      <xdr:row>63</xdr:row>
      <xdr:rowOff>59463</xdr:rowOff>
    </xdr:to>
    <xdr:cxnSp macro="">
      <xdr:nvCxnSpPr>
        <xdr:cNvPr id="217" name="直線コネクタ 216"/>
        <xdr:cNvCxnSpPr/>
      </xdr:nvCxnSpPr>
      <xdr:spPr>
        <a:xfrm>
          <a:off x="7713980" y="10619975"/>
          <a:ext cx="78232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101390</xdr:rowOff>
    </xdr:from>
    <xdr:ext cx="534377" cy="259045"/>
    <xdr:sp macro="" textlink="">
      <xdr:nvSpPr>
        <xdr:cNvPr id="220" name="n_1mainValue【橋りょう・トンネル】&#10;一人当たり有形固定資産（償却資産）額"/>
        <xdr:cNvSpPr txBox="1"/>
      </xdr:nvSpPr>
      <xdr:spPr>
        <a:xfrm>
          <a:off x="8239271" y="1066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100582</xdr:rowOff>
    </xdr:from>
    <xdr:ext cx="534377" cy="259045"/>
    <xdr:sp macro="" textlink="">
      <xdr:nvSpPr>
        <xdr:cNvPr id="221" name="n_2mainValue【橋りょう・トンネル】&#10;一人当たり有形固定資産（償却資産）額"/>
        <xdr:cNvSpPr txBox="1"/>
      </xdr:nvSpPr>
      <xdr:spPr>
        <a:xfrm>
          <a:off x="7477271" y="106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1" name="【公営住宅】&#10;有形固定資産減価償却率平均値テキスト"/>
        <xdr:cNvSpPr txBox="1"/>
      </xdr:nvSpPr>
      <xdr:spPr>
        <a:xfrm>
          <a:off x="412496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0" name="楕円 259"/>
        <xdr:cNvSpPr/>
      </xdr:nvSpPr>
      <xdr:spPr>
        <a:xfrm>
          <a:off x="403606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87647</xdr:rowOff>
    </xdr:from>
    <xdr:ext cx="405111" cy="259045"/>
    <xdr:sp macro="" textlink="">
      <xdr:nvSpPr>
        <xdr:cNvPr id="261" name="【公営住宅】&#10;有形固定資産減価償却率該当値テキスト"/>
        <xdr:cNvSpPr txBox="1"/>
      </xdr:nvSpPr>
      <xdr:spPr>
        <a:xfrm>
          <a:off x="4124960" y="1366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62" name="楕円 261"/>
        <xdr:cNvSpPr/>
      </xdr:nvSpPr>
      <xdr:spPr>
        <a:xfrm>
          <a:off x="331216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60961</xdr:rowOff>
    </xdr:to>
    <xdr:cxnSp macro="">
      <xdr:nvCxnSpPr>
        <xdr:cNvPr id="263" name="直線コネクタ 262"/>
        <xdr:cNvCxnSpPr/>
      </xdr:nvCxnSpPr>
      <xdr:spPr>
        <a:xfrm flipV="1">
          <a:off x="3355340" y="13738860"/>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楕円 263"/>
        <xdr:cNvSpPr/>
      </xdr:nvSpPr>
      <xdr:spPr>
        <a:xfrm>
          <a:off x="251460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125730</xdr:rowOff>
    </xdr:to>
    <xdr:cxnSp macro="">
      <xdr:nvCxnSpPr>
        <xdr:cNvPr id="265" name="直線コネクタ 264"/>
        <xdr:cNvCxnSpPr/>
      </xdr:nvCxnSpPr>
      <xdr:spPr>
        <a:xfrm flipV="1">
          <a:off x="2565400" y="13807441"/>
          <a:ext cx="78994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93997</xdr:rowOff>
    </xdr:from>
    <xdr:ext cx="405111" cy="259045"/>
    <xdr:sp macro="" textlink="">
      <xdr:nvSpPr>
        <xdr:cNvPr id="266" name="n_1aveValue【公営住宅】&#10;有形固定資産減価償却率"/>
        <xdr:cNvSpPr txBox="1"/>
      </xdr:nvSpPr>
      <xdr:spPr>
        <a:xfrm>
          <a:off x="317056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67" name="n_2aveValue【公営住宅】&#10;有形固定資産減価償却率"/>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68" name="n_1mainValue【公営住宅】&#10;有形固定資産減価償却率"/>
        <xdr:cNvSpPr txBox="1"/>
      </xdr:nvSpPr>
      <xdr:spPr>
        <a:xfrm>
          <a:off x="317056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69" name="n_2mainValue【公営住宅】&#10;有形固定資産減価償却率"/>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58165</xdr:rowOff>
    </xdr:from>
    <xdr:to>
      <xdr:col>55</xdr:col>
      <xdr:colOff>50800</xdr:colOff>
      <xdr:row>80</xdr:row>
      <xdr:rowOff>159765</xdr:rowOff>
    </xdr:to>
    <xdr:sp macro="" textlink="">
      <xdr:nvSpPr>
        <xdr:cNvPr id="305" name="楕円 304"/>
        <xdr:cNvSpPr/>
      </xdr:nvSpPr>
      <xdr:spPr>
        <a:xfrm>
          <a:off x="9192260" y="13469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81042</xdr:rowOff>
    </xdr:from>
    <xdr:ext cx="469744" cy="259045"/>
    <xdr:sp macro="" textlink="">
      <xdr:nvSpPr>
        <xdr:cNvPr id="306" name="【公営住宅】&#10;一人当たり面積該当値テキスト"/>
        <xdr:cNvSpPr txBox="1"/>
      </xdr:nvSpPr>
      <xdr:spPr>
        <a:xfrm>
          <a:off x="9258300" y="1332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52679</xdr:rowOff>
    </xdr:from>
    <xdr:to>
      <xdr:col>50</xdr:col>
      <xdr:colOff>165100</xdr:colOff>
      <xdr:row>80</xdr:row>
      <xdr:rowOff>154279</xdr:rowOff>
    </xdr:to>
    <xdr:sp macro="" textlink="">
      <xdr:nvSpPr>
        <xdr:cNvPr id="307" name="楕円 306"/>
        <xdr:cNvSpPr/>
      </xdr:nvSpPr>
      <xdr:spPr>
        <a:xfrm>
          <a:off x="8445500" y="134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103479</xdr:rowOff>
    </xdr:from>
    <xdr:to>
      <xdr:col>55</xdr:col>
      <xdr:colOff>0</xdr:colOff>
      <xdr:row>80</xdr:row>
      <xdr:rowOff>108965</xdr:rowOff>
    </xdr:to>
    <xdr:cxnSp macro="">
      <xdr:nvCxnSpPr>
        <xdr:cNvPr id="308" name="直線コネクタ 307"/>
        <xdr:cNvCxnSpPr/>
      </xdr:nvCxnSpPr>
      <xdr:spPr>
        <a:xfrm>
          <a:off x="8496300" y="13514679"/>
          <a:ext cx="7239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49022</xdr:rowOff>
    </xdr:from>
    <xdr:to>
      <xdr:col>46</xdr:col>
      <xdr:colOff>38100</xdr:colOff>
      <xdr:row>80</xdr:row>
      <xdr:rowOff>150622</xdr:rowOff>
    </xdr:to>
    <xdr:sp macro="" textlink="">
      <xdr:nvSpPr>
        <xdr:cNvPr id="309" name="楕円 308"/>
        <xdr:cNvSpPr/>
      </xdr:nvSpPr>
      <xdr:spPr>
        <a:xfrm>
          <a:off x="7670800" y="13460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99822</xdr:rowOff>
    </xdr:from>
    <xdr:to>
      <xdr:col>50</xdr:col>
      <xdr:colOff>114300</xdr:colOff>
      <xdr:row>80</xdr:row>
      <xdr:rowOff>103479</xdr:rowOff>
    </xdr:to>
    <xdr:cxnSp macro="">
      <xdr:nvCxnSpPr>
        <xdr:cNvPr id="310" name="直線コネクタ 309"/>
        <xdr:cNvCxnSpPr/>
      </xdr:nvCxnSpPr>
      <xdr:spPr>
        <a:xfrm>
          <a:off x="7713980" y="13511022"/>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164152</xdr:rowOff>
    </xdr:from>
    <xdr:ext cx="469744" cy="259045"/>
    <xdr:sp macro="" textlink="">
      <xdr:nvSpPr>
        <xdr:cNvPr id="312" name="n_2aveValue【公営住宅】&#10;一人当たり面積"/>
        <xdr:cNvSpPr txBox="1"/>
      </xdr:nvSpPr>
      <xdr:spPr>
        <a:xfrm>
          <a:off x="7509587" y="139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170806</xdr:rowOff>
    </xdr:from>
    <xdr:ext cx="469744" cy="259045"/>
    <xdr:sp macro="" textlink="">
      <xdr:nvSpPr>
        <xdr:cNvPr id="313" name="n_1mainValue【公営住宅】&#10;一人当たり面積"/>
        <xdr:cNvSpPr txBox="1"/>
      </xdr:nvSpPr>
      <xdr:spPr>
        <a:xfrm>
          <a:off x="8271587" y="132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167149</xdr:rowOff>
    </xdr:from>
    <xdr:ext cx="469744" cy="259045"/>
    <xdr:sp macro="" textlink="">
      <xdr:nvSpPr>
        <xdr:cNvPr id="314" name="n_2mainValue【公営住宅】&#10;一人当たり面積"/>
        <xdr:cNvSpPr txBox="1"/>
      </xdr:nvSpPr>
      <xdr:spPr>
        <a:xfrm>
          <a:off x="7509587"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55" name="直線コネクタ 354"/>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56"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57" name="直線コネクタ 356"/>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58"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59" name="直線コネクタ 358"/>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0"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1" name="フローチャート: 判断 360"/>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2" name="フローチャート: 判断 361"/>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63" name="フローチャート: 判断 362"/>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86360</xdr:rowOff>
    </xdr:from>
    <xdr:to>
      <xdr:col>85</xdr:col>
      <xdr:colOff>177800</xdr:colOff>
      <xdr:row>35</xdr:row>
      <xdr:rowOff>16510</xdr:rowOff>
    </xdr:to>
    <xdr:sp macro="" textlink="">
      <xdr:nvSpPr>
        <xdr:cNvPr id="369" name="楕円 368"/>
        <xdr:cNvSpPr/>
      </xdr:nvSpPr>
      <xdr:spPr>
        <a:xfrm>
          <a:off x="14325600" y="5786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39387</xdr:rowOff>
    </xdr:from>
    <xdr:ext cx="405111" cy="259045"/>
    <xdr:sp macro="" textlink="">
      <xdr:nvSpPr>
        <xdr:cNvPr id="370" name="【認定こども園・幼稚園・保育所】&#10;有形固定資産減価償却率該当値テキスト"/>
        <xdr:cNvSpPr txBox="1"/>
      </xdr:nvSpPr>
      <xdr:spPr>
        <a:xfrm>
          <a:off x="144145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71" name="楕円 370"/>
        <xdr:cNvSpPr/>
      </xdr:nvSpPr>
      <xdr:spPr>
        <a:xfrm>
          <a:off x="1357884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137160</xdr:rowOff>
    </xdr:from>
    <xdr:to>
      <xdr:col>85</xdr:col>
      <xdr:colOff>127000</xdr:colOff>
      <xdr:row>35</xdr:row>
      <xdr:rowOff>41910</xdr:rowOff>
    </xdr:to>
    <xdr:cxnSp macro="">
      <xdr:nvCxnSpPr>
        <xdr:cNvPr id="372" name="直線コネクタ 371"/>
        <xdr:cNvCxnSpPr/>
      </xdr:nvCxnSpPr>
      <xdr:spPr>
        <a:xfrm flipV="1">
          <a:off x="13629640" y="583692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373" name="楕円 372"/>
        <xdr:cNvSpPr/>
      </xdr:nvSpPr>
      <xdr:spPr>
        <a:xfrm>
          <a:off x="1280414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99060</xdr:rowOff>
    </xdr:to>
    <xdr:cxnSp macro="">
      <xdr:nvCxnSpPr>
        <xdr:cNvPr id="374" name="直線コネクタ 373"/>
        <xdr:cNvCxnSpPr/>
      </xdr:nvCxnSpPr>
      <xdr:spPr>
        <a:xfrm flipV="1">
          <a:off x="12854940" y="590931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75"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376"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77" name="n_1mainValue【認定こども園・幼稚園・保育所】&#10;有形固定資産減価償却率"/>
        <xdr:cNvSpPr txBox="1"/>
      </xdr:nvSpPr>
      <xdr:spPr>
        <a:xfrm>
          <a:off x="134372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378" name="n_2mainValue【認定こども園・幼稚園・保育所】&#10;有形固定資産減価償却率"/>
        <xdr:cNvSpPr txBox="1"/>
      </xdr:nvSpPr>
      <xdr:spPr>
        <a:xfrm>
          <a:off x="126752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00" name="直線コネクタ 399"/>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01"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02" name="直線コネクタ 401"/>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03"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04" name="直線コネクタ 403"/>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05"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6" name="フローチャート: 判断 405"/>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07" name="フローチャート: 判断 406"/>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08" name="フローチャート: 判断 407"/>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14" name="楕円 413"/>
        <xdr:cNvSpPr/>
      </xdr:nvSpPr>
      <xdr:spPr>
        <a:xfrm>
          <a:off x="194589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15" name="【認定こども園・幼稚園・保育所】&#10;一人当たり面積該当値テキスト"/>
        <xdr:cNvSpPr txBox="1"/>
      </xdr:nvSpPr>
      <xdr:spPr>
        <a:xfrm>
          <a:off x="1954784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96266</xdr:rowOff>
    </xdr:from>
    <xdr:to>
      <xdr:col>112</xdr:col>
      <xdr:colOff>38100</xdr:colOff>
      <xdr:row>40</xdr:row>
      <xdr:rowOff>26416</xdr:rowOff>
    </xdr:to>
    <xdr:sp macro="" textlink="">
      <xdr:nvSpPr>
        <xdr:cNvPr id="416" name="楕円 415"/>
        <xdr:cNvSpPr/>
      </xdr:nvSpPr>
      <xdr:spPr>
        <a:xfrm>
          <a:off x="18735040" y="6634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39</xdr:row>
      <xdr:rowOff>156210</xdr:rowOff>
    </xdr:to>
    <xdr:cxnSp macro="">
      <xdr:nvCxnSpPr>
        <xdr:cNvPr id="417" name="直線コネクタ 416"/>
        <xdr:cNvCxnSpPr/>
      </xdr:nvCxnSpPr>
      <xdr:spPr>
        <a:xfrm>
          <a:off x="18778220" y="668502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87122</xdr:rowOff>
    </xdr:from>
    <xdr:to>
      <xdr:col>107</xdr:col>
      <xdr:colOff>101600</xdr:colOff>
      <xdr:row>40</xdr:row>
      <xdr:rowOff>17272</xdr:rowOff>
    </xdr:to>
    <xdr:sp macro="" textlink="">
      <xdr:nvSpPr>
        <xdr:cNvPr id="418" name="楕円 417"/>
        <xdr:cNvSpPr/>
      </xdr:nvSpPr>
      <xdr:spPr>
        <a:xfrm>
          <a:off x="17937480" y="662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147066</xdr:rowOff>
    </xdr:to>
    <xdr:cxnSp macro="">
      <xdr:nvCxnSpPr>
        <xdr:cNvPr id="419" name="直線コネクタ 418"/>
        <xdr:cNvCxnSpPr/>
      </xdr:nvCxnSpPr>
      <xdr:spPr>
        <a:xfrm>
          <a:off x="17988280" y="667588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20"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21"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17543</xdr:rowOff>
    </xdr:from>
    <xdr:ext cx="469744" cy="259045"/>
    <xdr:sp macro="" textlink="">
      <xdr:nvSpPr>
        <xdr:cNvPr id="422" name="n_1mainValue【認定こども園・幼稚園・保育所】&#10;一人当たり面積"/>
        <xdr:cNvSpPr txBox="1"/>
      </xdr:nvSpPr>
      <xdr:spPr>
        <a:xfrm>
          <a:off x="18561127"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423" name="n_2mainValue【認定こども園・幼稚園・保育所】&#10;一人当たり面積"/>
        <xdr:cNvSpPr txBox="1"/>
      </xdr:nvSpPr>
      <xdr:spPr>
        <a:xfrm>
          <a:off x="177762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2" name="テキスト ボックス 44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46" name="直線コネクタ 445"/>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47"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48" name="直線コネクタ 447"/>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49"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50" name="直線コネクタ 449"/>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51"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2" name="フローチャート: 判断 451"/>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3" name="フローチャート: 判断 452"/>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4" name="フローチャート: 判断 453"/>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460" name="楕円 459"/>
        <xdr:cNvSpPr/>
      </xdr:nvSpPr>
      <xdr:spPr>
        <a:xfrm>
          <a:off x="14325600" y="98460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461" name="【学校施設】&#10;有形固定資産減価償却率該当値テキスト"/>
        <xdr:cNvSpPr txBox="1"/>
      </xdr:nvSpPr>
      <xdr:spPr>
        <a:xfrm>
          <a:off x="14414500" y="97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136652</xdr:rowOff>
    </xdr:from>
    <xdr:to>
      <xdr:col>81</xdr:col>
      <xdr:colOff>101600</xdr:colOff>
      <xdr:row>59</xdr:row>
      <xdr:rowOff>66802</xdr:rowOff>
    </xdr:to>
    <xdr:sp macro="" textlink="">
      <xdr:nvSpPr>
        <xdr:cNvPr id="462" name="楕円 461"/>
        <xdr:cNvSpPr/>
      </xdr:nvSpPr>
      <xdr:spPr>
        <a:xfrm>
          <a:off x="13578840" y="9859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xdr:rowOff>
    </xdr:from>
    <xdr:to>
      <xdr:col>85</xdr:col>
      <xdr:colOff>127000</xdr:colOff>
      <xdr:row>59</xdr:row>
      <xdr:rowOff>16002</xdr:rowOff>
    </xdr:to>
    <xdr:cxnSp macro="">
      <xdr:nvCxnSpPr>
        <xdr:cNvPr id="463" name="直線コネクタ 462"/>
        <xdr:cNvCxnSpPr/>
      </xdr:nvCxnSpPr>
      <xdr:spPr>
        <a:xfrm flipV="1">
          <a:off x="13629640" y="9893046"/>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xdr:rowOff>
    </xdr:from>
    <xdr:to>
      <xdr:col>76</xdr:col>
      <xdr:colOff>165100</xdr:colOff>
      <xdr:row>59</xdr:row>
      <xdr:rowOff>112522</xdr:rowOff>
    </xdr:to>
    <xdr:sp macro="" textlink="">
      <xdr:nvSpPr>
        <xdr:cNvPr id="464" name="楕円 463"/>
        <xdr:cNvSpPr/>
      </xdr:nvSpPr>
      <xdr:spPr>
        <a:xfrm>
          <a:off x="12804140" y="99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xdr:rowOff>
    </xdr:from>
    <xdr:to>
      <xdr:col>81</xdr:col>
      <xdr:colOff>50800</xdr:colOff>
      <xdr:row>59</xdr:row>
      <xdr:rowOff>61722</xdr:rowOff>
    </xdr:to>
    <xdr:cxnSp macro="">
      <xdr:nvCxnSpPr>
        <xdr:cNvPr id="465" name="直線コネクタ 464"/>
        <xdr:cNvCxnSpPr/>
      </xdr:nvCxnSpPr>
      <xdr:spPr>
        <a:xfrm flipV="1">
          <a:off x="12854940" y="9906762"/>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66"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467"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83329</xdr:rowOff>
    </xdr:from>
    <xdr:ext cx="405111" cy="259045"/>
    <xdr:sp macro="" textlink="">
      <xdr:nvSpPr>
        <xdr:cNvPr id="468" name="n_1mainValue【学校施設】&#10;有形固定資産減価償却率"/>
        <xdr:cNvSpPr txBox="1"/>
      </xdr:nvSpPr>
      <xdr:spPr>
        <a:xfrm>
          <a:off x="134372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129049</xdr:rowOff>
    </xdr:from>
    <xdr:ext cx="405111" cy="259045"/>
    <xdr:sp macro="" textlink="">
      <xdr:nvSpPr>
        <xdr:cNvPr id="469" name="n_2mainValue【学校施設】&#10;有形固定資産減価償却率"/>
        <xdr:cNvSpPr txBox="1"/>
      </xdr:nvSpPr>
      <xdr:spPr>
        <a:xfrm>
          <a:off x="126752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93" name="直線コネクタ 492"/>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94"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95" name="直線コネクタ 494"/>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6"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7" name="直線コネクタ 496"/>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498" name="【学校施設】&#10;一人当たり面積平均値テキスト"/>
        <xdr:cNvSpPr txBox="1"/>
      </xdr:nvSpPr>
      <xdr:spPr>
        <a:xfrm>
          <a:off x="19547840" y="102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99" name="フローチャート: 判断 498"/>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00" name="フローチャート: 判断 499"/>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01" name="フローチャート: 判断 500"/>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68834</xdr:rowOff>
    </xdr:from>
    <xdr:to>
      <xdr:col>116</xdr:col>
      <xdr:colOff>114300</xdr:colOff>
      <xdr:row>61</xdr:row>
      <xdr:rowOff>170434</xdr:rowOff>
    </xdr:to>
    <xdr:sp macro="" textlink="">
      <xdr:nvSpPr>
        <xdr:cNvPr id="507" name="楕円 506"/>
        <xdr:cNvSpPr/>
      </xdr:nvSpPr>
      <xdr:spPr>
        <a:xfrm>
          <a:off x="19458940" y="102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91711</xdr:rowOff>
    </xdr:from>
    <xdr:ext cx="469744" cy="259045"/>
    <xdr:sp macro="" textlink="">
      <xdr:nvSpPr>
        <xdr:cNvPr id="508" name="【学校施設】&#10;一人当たり面積該当値テキスト"/>
        <xdr:cNvSpPr txBox="1"/>
      </xdr:nvSpPr>
      <xdr:spPr>
        <a:xfrm>
          <a:off x="19547840"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66929</xdr:rowOff>
    </xdr:from>
    <xdr:to>
      <xdr:col>112</xdr:col>
      <xdr:colOff>38100</xdr:colOff>
      <xdr:row>61</xdr:row>
      <xdr:rowOff>168529</xdr:rowOff>
    </xdr:to>
    <xdr:sp macro="" textlink="">
      <xdr:nvSpPr>
        <xdr:cNvPr id="509" name="楕円 508"/>
        <xdr:cNvSpPr/>
      </xdr:nvSpPr>
      <xdr:spPr>
        <a:xfrm>
          <a:off x="18735040" y="102929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117729</xdr:rowOff>
    </xdr:from>
    <xdr:to>
      <xdr:col>116</xdr:col>
      <xdr:colOff>63500</xdr:colOff>
      <xdr:row>61</xdr:row>
      <xdr:rowOff>119634</xdr:rowOff>
    </xdr:to>
    <xdr:cxnSp macro="">
      <xdr:nvCxnSpPr>
        <xdr:cNvPr id="510" name="直線コネクタ 509"/>
        <xdr:cNvCxnSpPr/>
      </xdr:nvCxnSpPr>
      <xdr:spPr>
        <a:xfrm>
          <a:off x="18778220" y="10343769"/>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65024</xdr:rowOff>
    </xdr:from>
    <xdr:to>
      <xdr:col>107</xdr:col>
      <xdr:colOff>101600</xdr:colOff>
      <xdr:row>61</xdr:row>
      <xdr:rowOff>166624</xdr:rowOff>
    </xdr:to>
    <xdr:sp macro="" textlink="">
      <xdr:nvSpPr>
        <xdr:cNvPr id="511" name="楕円 510"/>
        <xdr:cNvSpPr/>
      </xdr:nvSpPr>
      <xdr:spPr>
        <a:xfrm>
          <a:off x="1793748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115824</xdr:rowOff>
    </xdr:from>
    <xdr:to>
      <xdr:col>111</xdr:col>
      <xdr:colOff>177800</xdr:colOff>
      <xdr:row>61</xdr:row>
      <xdr:rowOff>117729</xdr:rowOff>
    </xdr:to>
    <xdr:cxnSp macro="">
      <xdr:nvCxnSpPr>
        <xdr:cNvPr id="512" name="直線コネクタ 511"/>
        <xdr:cNvCxnSpPr/>
      </xdr:nvCxnSpPr>
      <xdr:spPr>
        <a:xfrm>
          <a:off x="17988280" y="10341864"/>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13"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14" name="n_2aveValue【学校施設】&#10;一人当たり面積"/>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13606</xdr:rowOff>
    </xdr:from>
    <xdr:ext cx="469744" cy="259045"/>
    <xdr:sp macro="" textlink="">
      <xdr:nvSpPr>
        <xdr:cNvPr id="515" name="n_1mainValue【学校施設】&#10;一人当たり面積"/>
        <xdr:cNvSpPr txBox="1"/>
      </xdr:nvSpPr>
      <xdr:spPr>
        <a:xfrm>
          <a:off x="185611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11701</xdr:rowOff>
    </xdr:from>
    <xdr:ext cx="469744" cy="259045"/>
    <xdr:sp macro="" textlink="">
      <xdr:nvSpPr>
        <xdr:cNvPr id="516" name="n_2mainValue【学校施設】&#10;一人当たり面積"/>
        <xdr:cNvSpPr txBox="1"/>
      </xdr:nvSpPr>
      <xdr:spPr>
        <a:xfrm>
          <a:off x="17776267" y="100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543" name="直線コネクタ 542"/>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44"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45" name="直線コネクタ 544"/>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46"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47" name="直線コネクタ 546"/>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548" name="【児童館】&#10;有形固定資産減価償却率平均値テキスト"/>
        <xdr:cNvSpPr txBox="1"/>
      </xdr:nvSpPr>
      <xdr:spPr>
        <a:xfrm>
          <a:off x="1441450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49" name="フローチャート: 判断 548"/>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50" name="フローチャート: 判断 549"/>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551" name="フローチャート: 判断 550"/>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7" name="楕円 556"/>
        <xdr:cNvSpPr/>
      </xdr:nvSpPr>
      <xdr:spPr>
        <a:xfrm>
          <a:off x="14325600" y="1336638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558" name="【児童館】&#10;有形固定資産減価償却率該当値テキスト"/>
        <xdr:cNvSpPr txBox="1"/>
      </xdr:nvSpPr>
      <xdr:spPr>
        <a:xfrm>
          <a:off x="14414500" y="1322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559" name="楕円 558"/>
        <xdr:cNvSpPr/>
      </xdr:nvSpPr>
      <xdr:spPr>
        <a:xfrm>
          <a:off x="1357884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xdr:rowOff>
    </xdr:from>
    <xdr:to>
      <xdr:col>85</xdr:col>
      <xdr:colOff>127000</xdr:colOff>
      <xdr:row>80</xdr:row>
      <xdr:rowOff>57694</xdr:rowOff>
    </xdr:to>
    <xdr:cxnSp macro="">
      <xdr:nvCxnSpPr>
        <xdr:cNvPr id="560" name="直線コネクタ 559"/>
        <xdr:cNvCxnSpPr/>
      </xdr:nvCxnSpPr>
      <xdr:spPr>
        <a:xfrm flipV="1">
          <a:off x="13629640" y="13413377"/>
          <a:ext cx="746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61" name="楕円 560"/>
        <xdr:cNvSpPr/>
      </xdr:nvSpPr>
      <xdr:spPr>
        <a:xfrm>
          <a:off x="12804140" y="134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109945</xdr:rowOff>
    </xdr:to>
    <xdr:cxnSp macro="">
      <xdr:nvCxnSpPr>
        <xdr:cNvPr id="562" name="直線コネクタ 561"/>
        <xdr:cNvCxnSpPr/>
      </xdr:nvCxnSpPr>
      <xdr:spPr>
        <a:xfrm flipV="1">
          <a:off x="12854940" y="13468894"/>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63" name="n_1aveValue【児童館】&#10;有形固定資産減価償却率"/>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564" name="n_2aveValue【児童館】&#10;有形固定資産減価償却率"/>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565" name="n_1mainValue【児童館】&#10;有形固定資産減価償却率"/>
        <xdr:cNvSpPr txBox="1"/>
      </xdr:nvSpPr>
      <xdr:spPr>
        <a:xfrm>
          <a:off x="134372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66" name="n_2mainValue【児童館】&#10;有形固定資産減価償却率"/>
        <xdr:cNvSpPr txBox="1"/>
      </xdr:nvSpPr>
      <xdr:spPr>
        <a:xfrm>
          <a:off x="12675244" y="132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88" name="直線コネクタ 587"/>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1"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2" name="直線コネクタ 591"/>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593"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94" name="フローチャート: 判断 593"/>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95" name="フローチャート: 判断 594"/>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96" name="フローチャート: 判断 595"/>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02" name="楕円 601"/>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03" name="【児童館】&#10;一人当たり面積該当値テキスト"/>
        <xdr:cNvSpPr txBox="1"/>
      </xdr:nvSpPr>
      <xdr:spPr>
        <a:xfrm>
          <a:off x="195478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04" name="楕円 603"/>
        <xdr:cNvSpPr/>
      </xdr:nvSpPr>
      <xdr:spPr>
        <a:xfrm>
          <a:off x="1873504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05" name="直線コネクタ 604"/>
        <xdr:cNvCxnSpPr/>
      </xdr:nvCxnSpPr>
      <xdr:spPr>
        <a:xfrm>
          <a:off x="18778220" y="14188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06" name="楕円 605"/>
        <xdr:cNvSpPr/>
      </xdr:nvSpPr>
      <xdr:spPr>
        <a:xfrm>
          <a:off x="1793748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07" name="直線コネクタ 606"/>
        <xdr:cNvCxnSpPr/>
      </xdr:nvCxnSpPr>
      <xdr:spPr>
        <a:xfrm>
          <a:off x="17988280" y="14188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08"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09"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10" name="n_1mainValue【児童館】&#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11" name="n_2mainValue【児童館】&#10;一人当たり面積"/>
        <xdr:cNvSpPr txBox="1"/>
      </xdr:nvSpPr>
      <xdr:spPr>
        <a:xfrm>
          <a:off x="177762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u="none">
              <a:solidFill>
                <a:schemeClr val="dk1"/>
              </a:solidFill>
              <a:effectLst/>
              <a:latin typeface="ＭＳ Ｐゴシック" panose="020B0600070205080204" pitchFamily="50" charset="-128"/>
              <a:ea typeface="ＭＳ Ｐゴシック" panose="020B0600070205080204" pitchFamily="50" charset="-128"/>
              <a:cs typeface="+mn-cs"/>
            </a:rPr>
            <a:t>主な施設の分析としては、</a:t>
          </a:r>
          <a:endParaRPr lang="ja-JP" altLang="ja-JP" sz="1200" u="none">
            <a:effectLst/>
            <a:latin typeface="ＭＳ Ｐゴシック" panose="020B0600070205080204" pitchFamily="50" charset="-128"/>
            <a:ea typeface="ＭＳ Ｐゴシック" panose="020B0600070205080204" pitchFamily="50" charset="-128"/>
          </a:endParaRPr>
        </a:p>
        <a:p>
          <a:pPr lvl="0"/>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道路については、舗装体全体の更新に代えて、切削カバー補修工事等による舗装の長寿命化を図っていることにより償却率が高くなっている。</a:t>
          </a:r>
        </a:p>
        <a:p>
          <a:pPr lvl="0"/>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公営住宅の償却率については、昭和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年代にかけて多く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された住宅について近年順次建て替えを進めていることから、類似団体内で平均的な水準に留まっているものと考える。</a:t>
          </a:r>
        </a:p>
        <a:p>
          <a:pPr lvl="0"/>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幼稚園、保育園及び学校施設の償却率については、昭和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年代に集中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建築されている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今後とも、「名古屋市アセットマネジメント推進プラン」等に基づき、施設の長寿命化による経費の抑制と平準化を進めるとともに、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市設建築物の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保有資産量の適正化に取り組んでいく。</a:t>
          </a:r>
          <a:endParaRPr lang="ja-JP" altLang="ja-JP" sz="1200" u="none">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70" name="楕円 69"/>
        <xdr:cNvSpPr/>
      </xdr:nvSpPr>
      <xdr:spPr>
        <a:xfrm>
          <a:off x="4036060" y="595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113047</xdr:rowOff>
    </xdr:from>
    <xdr:ext cx="405111" cy="259045"/>
    <xdr:sp macro="" textlink="">
      <xdr:nvSpPr>
        <xdr:cNvPr id="71" name="【図書館】&#10;有形固定資産減価償却率該当値テキスト"/>
        <xdr:cNvSpPr txBox="1"/>
      </xdr:nvSpPr>
      <xdr:spPr>
        <a:xfrm>
          <a:off x="412496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2" name="楕円 71"/>
        <xdr:cNvSpPr/>
      </xdr:nvSpPr>
      <xdr:spPr>
        <a:xfrm>
          <a:off x="331216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140970</xdr:rowOff>
    </xdr:to>
    <xdr:cxnSp macro="">
      <xdr:nvCxnSpPr>
        <xdr:cNvPr id="73" name="直線コネクタ 72"/>
        <xdr:cNvCxnSpPr/>
      </xdr:nvCxnSpPr>
      <xdr:spPr>
        <a:xfrm>
          <a:off x="3355340" y="595503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4" name="楕円 73"/>
        <xdr:cNvSpPr/>
      </xdr:nvSpPr>
      <xdr:spPr>
        <a:xfrm>
          <a:off x="25146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110490</xdr:rowOff>
    </xdr:to>
    <xdr:cxnSp macro="">
      <xdr:nvCxnSpPr>
        <xdr:cNvPr id="75" name="直線コネクタ 74"/>
        <xdr:cNvCxnSpPr/>
      </xdr:nvCxnSpPr>
      <xdr:spPr>
        <a:xfrm flipV="1">
          <a:off x="2565400" y="595503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78" name="n_1mainValue【図書館】&#10;有形固定資産減価償却率"/>
        <xdr:cNvSpPr txBox="1"/>
      </xdr:nvSpPr>
      <xdr:spPr>
        <a:xfrm>
          <a:off x="317056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9" name="n_2mainValue【図書館】&#10;有形固定資産減価償却率"/>
        <xdr:cNvSpPr txBox="1"/>
      </xdr:nvSpPr>
      <xdr:spPr>
        <a:xfrm>
          <a:off x="23857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6" name="楕円 115"/>
        <xdr:cNvSpPr/>
      </xdr:nvSpPr>
      <xdr:spPr>
        <a:xfrm>
          <a:off x="919226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7" name="【図書館】&#10;一人当たり面積該当値テキスト"/>
        <xdr:cNvSpPr txBox="1"/>
      </xdr:nvSpPr>
      <xdr:spPr>
        <a:xfrm>
          <a:off x="92583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8" name="楕円 117"/>
        <xdr:cNvSpPr/>
      </xdr:nvSpPr>
      <xdr:spPr>
        <a:xfrm>
          <a:off x="844550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19" name="直線コネクタ 118"/>
        <xdr:cNvCxnSpPr/>
      </xdr:nvCxnSpPr>
      <xdr:spPr>
        <a:xfrm>
          <a:off x="8496300" y="67360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楕円 119"/>
        <xdr:cNvSpPr/>
      </xdr:nvSpPr>
      <xdr:spPr>
        <a:xfrm>
          <a:off x="767080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1" name="直線コネクタ 120"/>
        <xdr:cNvCxnSpPr/>
      </xdr:nvCxnSpPr>
      <xdr:spPr>
        <a:xfrm>
          <a:off x="7713980" y="6736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4" name="n_1mainValue【図書館】&#10;一人当たり面積"/>
        <xdr:cNvSpPr txBox="1"/>
      </xdr:nvSpPr>
      <xdr:spPr>
        <a:xfrm>
          <a:off x="8271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mainValue【図書館】&#10;一人当たり面積"/>
        <xdr:cNvSpPr txBox="1"/>
      </xdr:nvSpPr>
      <xdr:spPr>
        <a:xfrm>
          <a:off x="7509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44450</xdr:rowOff>
    </xdr:from>
    <xdr:to>
      <xdr:col>24</xdr:col>
      <xdr:colOff>114300</xdr:colOff>
      <xdr:row>58</xdr:row>
      <xdr:rowOff>146050</xdr:rowOff>
    </xdr:to>
    <xdr:sp macro="" textlink="">
      <xdr:nvSpPr>
        <xdr:cNvPr id="164" name="楕円 163"/>
        <xdr:cNvSpPr/>
      </xdr:nvSpPr>
      <xdr:spPr>
        <a:xfrm>
          <a:off x="403606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67327</xdr:rowOff>
    </xdr:from>
    <xdr:ext cx="405111" cy="259045"/>
    <xdr:sp macro="" textlink="">
      <xdr:nvSpPr>
        <xdr:cNvPr id="165" name="【体育館・プール】&#10;有形固定資産減価償却率該当値テキスト"/>
        <xdr:cNvSpPr txBox="1"/>
      </xdr:nvSpPr>
      <xdr:spPr>
        <a:xfrm>
          <a:off x="412496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66" name="楕円 165"/>
        <xdr:cNvSpPr/>
      </xdr:nvSpPr>
      <xdr:spPr>
        <a:xfrm>
          <a:off x="3312160" y="982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152400</xdr:rowOff>
    </xdr:to>
    <xdr:cxnSp macro="">
      <xdr:nvCxnSpPr>
        <xdr:cNvPr id="167" name="直線コネクタ 166"/>
        <xdr:cNvCxnSpPr/>
      </xdr:nvCxnSpPr>
      <xdr:spPr>
        <a:xfrm flipV="1">
          <a:off x="3355340" y="981837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楕円 167"/>
        <xdr:cNvSpPr/>
      </xdr:nvSpPr>
      <xdr:spPr>
        <a:xfrm>
          <a:off x="251460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45720</xdr:rowOff>
    </xdr:to>
    <xdr:cxnSp macro="">
      <xdr:nvCxnSpPr>
        <xdr:cNvPr id="169" name="直線コネクタ 168"/>
        <xdr:cNvCxnSpPr/>
      </xdr:nvCxnSpPr>
      <xdr:spPr>
        <a:xfrm flipV="1">
          <a:off x="2565400" y="987552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172" name="n_1mainValue【体育館・プール】&#10;有形固定資産減価償却率"/>
        <xdr:cNvSpPr txBox="1"/>
      </xdr:nvSpPr>
      <xdr:spPr>
        <a:xfrm>
          <a:off x="317056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73" name="n_2mainValue【体育館・プール】&#10;有形固定資産減価償却率"/>
        <xdr:cNvSpPr txBox="1"/>
      </xdr:nvSpPr>
      <xdr:spPr>
        <a:xfrm>
          <a:off x="238570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166915</xdr:rowOff>
    </xdr:from>
    <xdr:to>
      <xdr:col>55</xdr:col>
      <xdr:colOff>50800</xdr:colOff>
      <xdr:row>61</xdr:row>
      <xdr:rowOff>97065</xdr:rowOff>
    </xdr:to>
    <xdr:sp macro="" textlink="">
      <xdr:nvSpPr>
        <xdr:cNvPr id="214" name="楕円 213"/>
        <xdr:cNvSpPr/>
      </xdr:nvSpPr>
      <xdr:spPr>
        <a:xfrm>
          <a:off x="9192260" y="10225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18342</xdr:rowOff>
    </xdr:from>
    <xdr:ext cx="469744" cy="259045"/>
    <xdr:sp macro="" textlink="">
      <xdr:nvSpPr>
        <xdr:cNvPr id="215" name="【体育館・プール】&#10;一人当たり面積該当値テキスト"/>
        <xdr:cNvSpPr txBox="1"/>
      </xdr:nvSpPr>
      <xdr:spPr>
        <a:xfrm>
          <a:off x="9258300"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166915</xdr:rowOff>
    </xdr:from>
    <xdr:to>
      <xdr:col>50</xdr:col>
      <xdr:colOff>165100</xdr:colOff>
      <xdr:row>61</xdr:row>
      <xdr:rowOff>97065</xdr:rowOff>
    </xdr:to>
    <xdr:sp macro="" textlink="">
      <xdr:nvSpPr>
        <xdr:cNvPr id="216" name="楕円 215"/>
        <xdr:cNvSpPr/>
      </xdr:nvSpPr>
      <xdr:spPr>
        <a:xfrm>
          <a:off x="8445500" y="10225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46265</xdr:rowOff>
    </xdr:from>
    <xdr:to>
      <xdr:col>55</xdr:col>
      <xdr:colOff>0</xdr:colOff>
      <xdr:row>61</xdr:row>
      <xdr:rowOff>46265</xdr:rowOff>
    </xdr:to>
    <xdr:cxnSp macro="">
      <xdr:nvCxnSpPr>
        <xdr:cNvPr id="217" name="直線コネクタ 216"/>
        <xdr:cNvCxnSpPr/>
      </xdr:nvCxnSpPr>
      <xdr:spPr>
        <a:xfrm>
          <a:off x="8496300" y="1027230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71665</xdr:rowOff>
    </xdr:from>
    <xdr:to>
      <xdr:col>46</xdr:col>
      <xdr:colOff>38100</xdr:colOff>
      <xdr:row>62</xdr:row>
      <xdr:rowOff>1815</xdr:rowOff>
    </xdr:to>
    <xdr:sp macro="" textlink="">
      <xdr:nvSpPr>
        <xdr:cNvPr id="218" name="楕円 217"/>
        <xdr:cNvSpPr/>
      </xdr:nvSpPr>
      <xdr:spPr>
        <a:xfrm>
          <a:off x="7670800" y="1029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46265</xdr:rowOff>
    </xdr:from>
    <xdr:to>
      <xdr:col>50</xdr:col>
      <xdr:colOff>114300</xdr:colOff>
      <xdr:row>61</xdr:row>
      <xdr:rowOff>122465</xdr:rowOff>
    </xdr:to>
    <xdr:cxnSp macro="">
      <xdr:nvCxnSpPr>
        <xdr:cNvPr id="219" name="直線コネクタ 218"/>
        <xdr:cNvCxnSpPr/>
      </xdr:nvCxnSpPr>
      <xdr:spPr>
        <a:xfrm flipV="1">
          <a:off x="7713980" y="10272305"/>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0"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1"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113592</xdr:rowOff>
    </xdr:from>
    <xdr:ext cx="469744" cy="259045"/>
    <xdr:sp macro="" textlink="">
      <xdr:nvSpPr>
        <xdr:cNvPr id="222" name="n_1mainValue【体育館・プール】&#10;一人当たり面積"/>
        <xdr:cNvSpPr txBox="1"/>
      </xdr:nvSpPr>
      <xdr:spPr>
        <a:xfrm>
          <a:off x="8271587" y="100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18342</xdr:rowOff>
    </xdr:from>
    <xdr:ext cx="469744" cy="259045"/>
    <xdr:sp macro="" textlink="">
      <xdr:nvSpPr>
        <xdr:cNvPr id="223" name="n_2mainValue【体育館・プール】&#10;一人当たり面積"/>
        <xdr:cNvSpPr txBox="1"/>
      </xdr:nvSpPr>
      <xdr:spPr>
        <a:xfrm>
          <a:off x="750958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36286</xdr:rowOff>
    </xdr:from>
    <xdr:to>
      <xdr:col>24</xdr:col>
      <xdr:colOff>114300</xdr:colOff>
      <xdr:row>78</xdr:row>
      <xdr:rowOff>137886</xdr:rowOff>
    </xdr:to>
    <xdr:sp macro="" textlink="">
      <xdr:nvSpPr>
        <xdr:cNvPr id="264" name="楕円 263"/>
        <xdr:cNvSpPr/>
      </xdr:nvSpPr>
      <xdr:spPr>
        <a:xfrm>
          <a:off x="4036060" y="13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144434</xdr:rowOff>
    </xdr:from>
    <xdr:ext cx="405111" cy="259045"/>
    <xdr:sp macro="" textlink="">
      <xdr:nvSpPr>
        <xdr:cNvPr id="265" name="【福祉施設】&#10;有形固定資産減価償却率該当値テキスト"/>
        <xdr:cNvSpPr txBox="1"/>
      </xdr:nvSpPr>
      <xdr:spPr>
        <a:xfrm>
          <a:off x="4124960" y="1305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88537</xdr:rowOff>
    </xdr:from>
    <xdr:to>
      <xdr:col>20</xdr:col>
      <xdr:colOff>38100</xdr:colOff>
      <xdr:row>79</xdr:row>
      <xdr:rowOff>18687</xdr:rowOff>
    </xdr:to>
    <xdr:sp macro="" textlink="">
      <xdr:nvSpPr>
        <xdr:cNvPr id="266" name="楕円 265"/>
        <xdr:cNvSpPr/>
      </xdr:nvSpPr>
      <xdr:spPr>
        <a:xfrm>
          <a:off x="3312160" y="13164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87086</xdr:rowOff>
    </xdr:from>
    <xdr:to>
      <xdr:col>24</xdr:col>
      <xdr:colOff>63500</xdr:colOff>
      <xdr:row>78</xdr:row>
      <xdr:rowOff>139337</xdr:rowOff>
    </xdr:to>
    <xdr:cxnSp macro="">
      <xdr:nvCxnSpPr>
        <xdr:cNvPr id="267" name="直線コネクタ 266"/>
        <xdr:cNvCxnSpPr/>
      </xdr:nvCxnSpPr>
      <xdr:spPr>
        <a:xfrm flipV="1">
          <a:off x="3355340" y="13163006"/>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85271</xdr:rowOff>
    </xdr:from>
    <xdr:to>
      <xdr:col>15</xdr:col>
      <xdr:colOff>101600</xdr:colOff>
      <xdr:row>79</xdr:row>
      <xdr:rowOff>15421</xdr:rowOff>
    </xdr:to>
    <xdr:sp macro="" textlink="">
      <xdr:nvSpPr>
        <xdr:cNvPr id="268" name="楕円 267"/>
        <xdr:cNvSpPr/>
      </xdr:nvSpPr>
      <xdr:spPr>
        <a:xfrm>
          <a:off x="2514600" y="13161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136071</xdr:rowOff>
    </xdr:from>
    <xdr:to>
      <xdr:col>19</xdr:col>
      <xdr:colOff>177800</xdr:colOff>
      <xdr:row>78</xdr:row>
      <xdr:rowOff>139337</xdr:rowOff>
    </xdr:to>
    <xdr:cxnSp macro="">
      <xdr:nvCxnSpPr>
        <xdr:cNvPr id="269" name="直線コネクタ 268"/>
        <xdr:cNvCxnSpPr/>
      </xdr:nvCxnSpPr>
      <xdr:spPr>
        <a:xfrm>
          <a:off x="2565400" y="1321199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71" name="n_2aveValue【福祉施設】&#10;有形固定資産減価償却率"/>
        <xdr:cNvSpPr txBox="1"/>
      </xdr:nvSpPr>
      <xdr:spPr>
        <a:xfrm>
          <a:off x="238570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35214</xdr:rowOff>
    </xdr:from>
    <xdr:ext cx="405111" cy="259045"/>
    <xdr:sp macro="" textlink="">
      <xdr:nvSpPr>
        <xdr:cNvPr id="272" name="n_1mainValue【福祉施設】&#10;有形固定資産減価償却率"/>
        <xdr:cNvSpPr txBox="1"/>
      </xdr:nvSpPr>
      <xdr:spPr>
        <a:xfrm>
          <a:off x="3170564" y="12943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31948</xdr:rowOff>
    </xdr:from>
    <xdr:ext cx="405111" cy="259045"/>
    <xdr:sp macro="" textlink="">
      <xdr:nvSpPr>
        <xdr:cNvPr id="273" name="n_2mainValue【福祉施設】&#10;有形固定資産減価償却率"/>
        <xdr:cNvSpPr txBox="1"/>
      </xdr:nvSpPr>
      <xdr:spPr>
        <a:xfrm>
          <a:off x="2385704" y="12940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131536</xdr:rowOff>
    </xdr:from>
    <xdr:to>
      <xdr:col>55</xdr:col>
      <xdr:colOff>50800</xdr:colOff>
      <xdr:row>84</xdr:row>
      <xdr:rowOff>61686</xdr:rowOff>
    </xdr:to>
    <xdr:sp macro="" textlink="">
      <xdr:nvSpPr>
        <xdr:cNvPr id="313" name="楕円 312"/>
        <xdr:cNvSpPr/>
      </xdr:nvSpPr>
      <xdr:spPr>
        <a:xfrm>
          <a:off x="9192260" y="14045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154413</xdr:rowOff>
    </xdr:from>
    <xdr:ext cx="469744" cy="259045"/>
    <xdr:sp macro="" textlink="">
      <xdr:nvSpPr>
        <xdr:cNvPr id="314" name="【福祉施設】&#10;一人当たり面積該当値テキスト"/>
        <xdr:cNvSpPr txBox="1"/>
      </xdr:nvSpPr>
      <xdr:spPr>
        <a:xfrm>
          <a:off x="9258300" y="139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15" name="楕円 314"/>
        <xdr:cNvSpPr/>
      </xdr:nvSpPr>
      <xdr:spPr>
        <a:xfrm>
          <a:off x="844550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10886</xdr:rowOff>
    </xdr:to>
    <xdr:cxnSp macro="">
      <xdr:nvCxnSpPr>
        <xdr:cNvPr id="316" name="直線コネクタ 315"/>
        <xdr:cNvCxnSpPr/>
      </xdr:nvCxnSpPr>
      <xdr:spPr>
        <a:xfrm>
          <a:off x="8496300" y="14081760"/>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17" name="楕円 316"/>
        <xdr:cNvSpPr/>
      </xdr:nvSpPr>
      <xdr:spPr>
        <a:xfrm>
          <a:off x="767080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18" name="直線コネクタ 317"/>
        <xdr:cNvCxnSpPr/>
      </xdr:nvCxnSpPr>
      <xdr:spPr>
        <a:xfrm>
          <a:off x="7713980" y="14081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67327</xdr:rowOff>
    </xdr:from>
    <xdr:ext cx="469744" cy="259045"/>
    <xdr:sp macro="" textlink="">
      <xdr:nvSpPr>
        <xdr:cNvPr id="321" name="n_1mainValue【福祉施設】&#10;一人当たり面積"/>
        <xdr:cNvSpPr txBox="1"/>
      </xdr:nvSpPr>
      <xdr:spPr>
        <a:xfrm>
          <a:off x="8271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22" name="n_2mainValue【福祉施設】&#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61" name="楕円 360"/>
        <xdr:cNvSpPr/>
      </xdr:nvSpPr>
      <xdr:spPr>
        <a:xfrm>
          <a:off x="4036060" y="1742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8272</xdr:rowOff>
    </xdr:from>
    <xdr:ext cx="405111" cy="259045"/>
    <xdr:sp macro="" textlink="">
      <xdr:nvSpPr>
        <xdr:cNvPr id="362" name="【市民会館】&#10;有形固定資産減価償却率該当値テキスト"/>
        <xdr:cNvSpPr txBox="1"/>
      </xdr:nvSpPr>
      <xdr:spPr>
        <a:xfrm>
          <a:off x="4124960"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63" name="楕円 362"/>
        <xdr:cNvSpPr/>
      </xdr:nvSpPr>
      <xdr:spPr>
        <a:xfrm>
          <a:off x="3312160" y="17419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36195</xdr:rowOff>
    </xdr:to>
    <xdr:cxnSp macro="">
      <xdr:nvCxnSpPr>
        <xdr:cNvPr id="364" name="直線コネクタ 363"/>
        <xdr:cNvCxnSpPr/>
      </xdr:nvCxnSpPr>
      <xdr:spPr>
        <a:xfrm>
          <a:off x="3355340" y="17466946"/>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156845</xdr:rowOff>
    </xdr:from>
    <xdr:to>
      <xdr:col>15</xdr:col>
      <xdr:colOff>101600</xdr:colOff>
      <xdr:row>104</xdr:row>
      <xdr:rowOff>86995</xdr:rowOff>
    </xdr:to>
    <xdr:sp macro="" textlink="">
      <xdr:nvSpPr>
        <xdr:cNvPr id="365" name="楕円 364"/>
        <xdr:cNvSpPr/>
      </xdr:nvSpPr>
      <xdr:spPr>
        <a:xfrm>
          <a:off x="2514600" y="1742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32386</xdr:rowOff>
    </xdr:from>
    <xdr:to>
      <xdr:col>19</xdr:col>
      <xdr:colOff>177800</xdr:colOff>
      <xdr:row>104</xdr:row>
      <xdr:rowOff>36195</xdr:rowOff>
    </xdr:to>
    <xdr:cxnSp macro="">
      <xdr:nvCxnSpPr>
        <xdr:cNvPr id="366" name="直線コネクタ 365"/>
        <xdr:cNvCxnSpPr/>
      </xdr:nvCxnSpPr>
      <xdr:spPr>
        <a:xfrm flipV="1">
          <a:off x="2565400" y="17466946"/>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99713</xdr:rowOff>
    </xdr:from>
    <xdr:ext cx="405111" cy="259045"/>
    <xdr:sp macro="" textlink="">
      <xdr:nvSpPr>
        <xdr:cNvPr id="369" name="n_1mainValue【市民会館】&#10;有形固定資産減価償却率"/>
        <xdr:cNvSpPr txBox="1"/>
      </xdr:nvSpPr>
      <xdr:spPr>
        <a:xfrm>
          <a:off x="317056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103522</xdr:rowOff>
    </xdr:from>
    <xdr:ext cx="405111" cy="259045"/>
    <xdr:sp macro="" textlink="">
      <xdr:nvSpPr>
        <xdr:cNvPr id="370" name="n_2mainValue【市民会館】&#10;有形固定資産減価償却率"/>
        <xdr:cNvSpPr txBox="1"/>
      </xdr:nvSpPr>
      <xdr:spPr>
        <a:xfrm>
          <a:off x="238570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04" name="楕円 403"/>
        <xdr:cNvSpPr/>
      </xdr:nvSpPr>
      <xdr:spPr>
        <a:xfrm>
          <a:off x="919226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05" name="【市民会館】&#10;一人当たり面積該当値テキスト"/>
        <xdr:cNvSpPr txBox="1"/>
      </xdr:nvSpPr>
      <xdr:spPr>
        <a:xfrm>
          <a:off x="9258300"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06" name="楕円 405"/>
        <xdr:cNvSpPr/>
      </xdr:nvSpPr>
      <xdr:spPr>
        <a:xfrm>
          <a:off x="84455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07" name="直線コネクタ 406"/>
        <xdr:cNvCxnSpPr/>
      </xdr:nvCxnSpPr>
      <xdr:spPr>
        <a:xfrm>
          <a:off x="8496300" y="1786890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08" name="楕円 407"/>
        <xdr:cNvSpPr/>
      </xdr:nvSpPr>
      <xdr:spPr>
        <a:xfrm>
          <a:off x="767080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09" name="直線コネクタ 408"/>
        <xdr:cNvCxnSpPr/>
      </xdr:nvCxnSpPr>
      <xdr:spPr>
        <a:xfrm>
          <a:off x="7713980" y="178689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12" name="n_1mainValue【市民会館】&#10;一人当たり面積"/>
        <xdr:cNvSpPr txBox="1"/>
      </xdr:nvSpPr>
      <xdr:spPr>
        <a:xfrm>
          <a:off x="8271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13" name="n_2mainValue【市民会館】&#10;一人当たり面積"/>
        <xdr:cNvSpPr txBox="1"/>
      </xdr:nvSpPr>
      <xdr:spPr>
        <a:xfrm>
          <a:off x="7509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45" name="【一般廃棄物処理施設】&#10;有形固定資産減価償却率平均値テキスト"/>
        <xdr:cNvSpPr txBox="1"/>
      </xdr:nvSpPr>
      <xdr:spPr>
        <a:xfrm>
          <a:off x="14414500" y="5951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15603</xdr:rowOff>
    </xdr:from>
    <xdr:to>
      <xdr:col>85</xdr:col>
      <xdr:colOff>177800</xdr:colOff>
      <xdr:row>34</xdr:row>
      <xdr:rowOff>117203</xdr:rowOff>
    </xdr:to>
    <xdr:sp macro="" textlink="">
      <xdr:nvSpPr>
        <xdr:cNvPr id="454" name="楕円 453"/>
        <xdr:cNvSpPr/>
      </xdr:nvSpPr>
      <xdr:spPr>
        <a:xfrm>
          <a:off x="14325600" y="57153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101980</xdr:rowOff>
    </xdr:from>
    <xdr:ext cx="405111" cy="259045"/>
    <xdr:sp macro="" textlink="">
      <xdr:nvSpPr>
        <xdr:cNvPr id="455" name="【一般廃棄物処理施設】&#10;有形固定資産減価償却率該当値テキスト"/>
        <xdr:cNvSpPr txBox="1"/>
      </xdr:nvSpPr>
      <xdr:spPr>
        <a:xfrm>
          <a:off x="14414500" y="563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87449</xdr:rowOff>
    </xdr:from>
    <xdr:to>
      <xdr:col>81</xdr:col>
      <xdr:colOff>101600</xdr:colOff>
      <xdr:row>35</xdr:row>
      <xdr:rowOff>17599</xdr:rowOff>
    </xdr:to>
    <xdr:sp macro="" textlink="">
      <xdr:nvSpPr>
        <xdr:cNvPr id="456" name="楕円 455"/>
        <xdr:cNvSpPr/>
      </xdr:nvSpPr>
      <xdr:spPr>
        <a:xfrm>
          <a:off x="13578840" y="5787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34</xdr:row>
      <xdr:rowOff>138249</xdr:rowOff>
    </xdr:to>
    <xdr:cxnSp macro="">
      <xdr:nvCxnSpPr>
        <xdr:cNvPr id="457" name="直線コネクタ 456"/>
        <xdr:cNvCxnSpPr/>
      </xdr:nvCxnSpPr>
      <xdr:spPr>
        <a:xfrm flipV="1">
          <a:off x="13629640" y="5766163"/>
          <a:ext cx="74676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58" name="楕円 457"/>
        <xdr:cNvSpPr/>
      </xdr:nvSpPr>
      <xdr:spPr>
        <a:xfrm>
          <a:off x="1280414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41910</xdr:rowOff>
    </xdr:to>
    <xdr:cxnSp macro="">
      <xdr:nvCxnSpPr>
        <xdr:cNvPr id="459" name="直線コネクタ 458"/>
        <xdr:cNvCxnSpPr/>
      </xdr:nvCxnSpPr>
      <xdr:spPr>
        <a:xfrm flipV="1">
          <a:off x="12854940" y="5838009"/>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101799</xdr:rowOff>
    </xdr:from>
    <xdr:ext cx="405111" cy="259045"/>
    <xdr:sp macro="" textlink="">
      <xdr:nvSpPr>
        <xdr:cNvPr id="460" name="n_1aveValue【一般廃棄物処理施設】&#10;有形固定資産減価償却率"/>
        <xdr:cNvSpPr txBox="1"/>
      </xdr:nvSpPr>
      <xdr:spPr>
        <a:xfrm>
          <a:off x="1343724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1" name="n_2aveValue【一般廃棄物処理施設】&#10;有形固定資産減価償却率"/>
        <xdr:cNvSpPr txBox="1"/>
      </xdr:nvSpPr>
      <xdr:spPr>
        <a:xfrm>
          <a:off x="12675244" y="615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34126</xdr:rowOff>
    </xdr:from>
    <xdr:ext cx="405111" cy="259045"/>
    <xdr:sp macro="" textlink="">
      <xdr:nvSpPr>
        <xdr:cNvPr id="462" name="n_1mainValue【一般廃棄物処理施設】&#10;有形固定資産減価償却率"/>
        <xdr:cNvSpPr txBox="1"/>
      </xdr:nvSpPr>
      <xdr:spPr>
        <a:xfrm>
          <a:off x="134372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63" name="n_2mainValue【一般廃棄物処理施設】&#10;有形固定資産減価償却率"/>
        <xdr:cNvSpPr txBox="1"/>
      </xdr:nvSpPr>
      <xdr:spPr>
        <a:xfrm>
          <a:off x="126752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40087</xdr:rowOff>
    </xdr:from>
    <xdr:to>
      <xdr:col>116</xdr:col>
      <xdr:colOff>114300</xdr:colOff>
      <xdr:row>33</xdr:row>
      <xdr:rowOff>141687</xdr:rowOff>
    </xdr:to>
    <xdr:sp macro="" textlink="">
      <xdr:nvSpPr>
        <xdr:cNvPr id="502" name="楕円 501"/>
        <xdr:cNvSpPr/>
      </xdr:nvSpPr>
      <xdr:spPr>
        <a:xfrm>
          <a:off x="19458940" y="55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164564</xdr:rowOff>
    </xdr:from>
    <xdr:ext cx="534377" cy="259045"/>
    <xdr:sp macro="" textlink="">
      <xdr:nvSpPr>
        <xdr:cNvPr id="503" name="【一般廃棄物処理施設】&#10;一人当たり有形固定資産（償却資産）額該当値テキスト"/>
        <xdr:cNvSpPr txBox="1"/>
      </xdr:nvSpPr>
      <xdr:spPr>
        <a:xfrm>
          <a:off x="19547840" y="55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32658</xdr:rowOff>
    </xdr:from>
    <xdr:to>
      <xdr:col>112</xdr:col>
      <xdr:colOff>38100</xdr:colOff>
      <xdr:row>33</xdr:row>
      <xdr:rowOff>134258</xdr:rowOff>
    </xdr:to>
    <xdr:sp macro="" textlink="">
      <xdr:nvSpPr>
        <xdr:cNvPr id="504" name="楕円 503"/>
        <xdr:cNvSpPr/>
      </xdr:nvSpPr>
      <xdr:spPr>
        <a:xfrm>
          <a:off x="18735040" y="5564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83458</xdr:rowOff>
    </xdr:from>
    <xdr:to>
      <xdr:col>116</xdr:col>
      <xdr:colOff>63500</xdr:colOff>
      <xdr:row>33</xdr:row>
      <xdr:rowOff>90887</xdr:rowOff>
    </xdr:to>
    <xdr:cxnSp macro="">
      <xdr:nvCxnSpPr>
        <xdr:cNvPr id="505" name="直線コネクタ 504"/>
        <xdr:cNvCxnSpPr/>
      </xdr:nvCxnSpPr>
      <xdr:spPr>
        <a:xfrm>
          <a:off x="18778220" y="5615578"/>
          <a:ext cx="73152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24581</xdr:rowOff>
    </xdr:from>
    <xdr:to>
      <xdr:col>107</xdr:col>
      <xdr:colOff>101600</xdr:colOff>
      <xdr:row>33</xdr:row>
      <xdr:rowOff>126181</xdr:rowOff>
    </xdr:to>
    <xdr:sp macro="" textlink="">
      <xdr:nvSpPr>
        <xdr:cNvPr id="506" name="楕円 505"/>
        <xdr:cNvSpPr/>
      </xdr:nvSpPr>
      <xdr:spPr>
        <a:xfrm>
          <a:off x="17937480" y="55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75381</xdr:rowOff>
    </xdr:from>
    <xdr:to>
      <xdr:col>111</xdr:col>
      <xdr:colOff>177800</xdr:colOff>
      <xdr:row>33</xdr:row>
      <xdr:rowOff>83458</xdr:rowOff>
    </xdr:to>
    <xdr:cxnSp macro="">
      <xdr:nvCxnSpPr>
        <xdr:cNvPr id="507" name="直線コネクタ 506"/>
        <xdr:cNvCxnSpPr/>
      </xdr:nvCxnSpPr>
      <xdr:spPr>
        <a:xfrm>
          <a:off x="17988280" y="5607501"/>
          <a:ext cx="78994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150785</xdr:rowOff>
    </xdr:from>
    <xdr:ext cx="534377" cy="259045"/>
    <xdr:sp macro="" textlink="">
      <xdr:nvSpPr>
        <xdr:cNvPr id="510" name="n_1mainValue【一般廃棄物処理施設】&#10;一人当たり有形固定資産（償却資産）額"/>
        <xdr:cNvSpPr txBox="1"/>
      </xdr:nvSpPr>
      <xdr:spPr>
        <a:xfrm>
          <a:off x="18528811" y="53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142708</xdr:rowOff>
    </xdr:from>
    <xdr:ext cx="534377" cy="259045"/>
    <xdr:sp macro="" textlink="">
      <xdr:nvSpPr>
        <xdr:cNvPr id="511" name="n_2mainValue【一般廃棄物処理施設】&#10;一人当たり有形固定資産（償却資産）額"/>
        <xdr:cNvSpPr txBox="1"/>
      </xdr:nvSpPr>
      <xdr:spPr>
        <a:xfrm>
          <a:off x="17766811" y="53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1"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101600</xdr:rowOff>
    </xdr:from>
    <xdr:to>
      <xdr:col>85</xdr:col>
      <xdr:colOff>177800</xdr:colOff>
      <xdr:row>56</xdr:row>
      <xdr:rowOff>31750</xdr:rowOff>
    </xdr:to>
    <xdr:sp macro="" textlink="">
      <xdr:nvSpPr>
        <xdr:cNvPr id="550" name="楕円 549"/>
        <xdr:cNvSpPr/>
      </xdr:nvSpPr>
      <xdr:spPr>
        <a:xfrm>
          <a:off x="14325600" y="9321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51" name="【保健センター・保健所】&#10;有形固定資産減価償却率該当値テキスト"/>
        <xdr:cNvSpPr txBox="1"/>
      </xdr:nvSpPr>
      <xdr:spPr>
        <a:xfrm>
          <a:off x="14414500"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116840</xdr:rowOff>
    </xdr:from>
    <xdr:to>
      <xdr:col>81</xdr:col>
      <xdr:colOff>101600</xdr:colOff>
      <xdr:row>56</xdr:row>
      <xdr:rowOff>46990</xdr:rowOff>
    </xdr:to>
    <xdr:sp macro="" textlink="">
      <xdr:nvSpPr>
        <xdr:cNvPr id="552" name="楕円 551"/>
        <xdr:cNvSpPr/>
      </xdr:nvSpPr>
      <xdr:spPr>
        <a:xfrm>
          <a:off x="13578840" y="9337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152400</xdr:rowOff>
    </xdr:from>
    <xdr:to>
      <xdr:col>85</xdr:col>
      <xdr:colOff>127000</xdr:colOff>
      <xdr:row>55</xdr:row>
      <xdr:rowOff>167640</xdr:rowOff>
    </xdr:to>
    <xdr:cxnSp macro="">
      <xdr:nvCxnSpPr>
        <xdr:cNvPr id="553" name="直線コネクタ 552"/>
        <xdr:cNvCxnSpPr/>
      </xdr:nvCxnSpPr>
      <xdr:spPr>
        <a:xfrm flipV="1">
          <a:off x="13629640" y="937260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xdr:rowOff>
    </xdr:from>
    <xdr:to>
      <xdr:col>76</xdr:col>
      <xdr:colOff>165100</xdr:colOff>
      <xdr:row>56</xdr:row>
      <xdr:rowOff>111760</xdr:rowOff>
    </xdr:to>
    <xdr:sp macro="" textlink="">
      <xdr:nvSpPr>
        <xdr:cNvPr id="554" name="楕円 553"/>
        <xdr:cNvSpPr/>
      </xdr:nvSpPr>
      <xdr:spPr>
        <a:xfrm>
          <a:off x="1280414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167640</xdr:rowOff>
    </xdr:from>
    <xdr:to>
      <xdr:col>81</xdr:col>
      <xdr:colOff>50800</xdr:colOff>
      <xdr:row>56</xdr:row>
      <xdr:rowOff>60960</xdr:rowOff>
    </xdr:to>
    <xdr:cxnSp macro="">
      <xdr:nvCxnSpPr>
        <xdr:cNvPr id="555" name="直線コネクタ 554"/>
        <xdr:cNvCxnSpPr/>
      </xdr:nvCxnSpPr>
      <xdr:spPr>
        <a:xfrm flipV="1">
          <a:off x="12854940" y="938784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6"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7" name="n_2aveValue【保健センター・保健所】&#10;有形固定資産減価償却率"/>
        <xdr:cNvSpPr txBox="1"/>
      </xdr:nvSpPr>
      <xdr:spPr>
        <a:xfrm>
          <a:off x="12675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63517</xdr:rowOff>
    </xdr:from>
    <xdr:ext cx="405111" cy="259045"/>
    <xdr:sp macro="" textlink="">
      <xdr:nvSpPr>
        <xdr:cNvPr id="558" name="n_1mainValue【保健センター・保健所】&#10;有形固定資産減価償却率"/>
        <xdr:cNvSpPr txBox="1"/>
      </xdr:nvSpPr>
      <xdr:spPr>
        <a:xfrm>
          <a:off x="13437244" y="911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128287</xdr:rowOff>
    </xdr:from>
    <xdr:ext cx="405111" cy="259045"/>
    <xdr:sp macro="" textlink="">
      <xdr:nvSpPr>
        <xdr:cNvPr id="559" name="n_2mainValue【保健センター・保健所】&#10;有形固定資産減価償却率"/>
        <xdr:cNvSpPr txBox="1"/>
      </xdr:nvSpPr>
      <xdr:spPr>
        <a:xfrm>
          <a:off x="126752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88"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597" name="楕円 596"/>
        <xdr:cNvSpPr/>
      </xdr:nvSpPr>
      <xdr:spPr>
        <a:xfrm>
          <a:off x="1945894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598" name="【保健センター・保健所】&#10;一人当たり面積該当値テキスト"/>
        <xdr:cNvSpPr txBox="1"/>
      </xdr:nvSpPr>
      <xdr:spPr>
        <a:xfrm>
          <a:off x="1954784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599" name="楕円 598"/>
        <xdr:cNvSpPr/>
      </xdr:nvSpPr>
      <xdr:spPr>
        <a:xfrm>
          <a:off x="18735040" y="9935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600" name="直線コネクタ 599"/>
        <xdr:cNvCxnSpPr/>
      </xdr:nvCxnSpPr>
      <xdr:spPr>
        <a:xfrm>
          <a:off x="18778220" y="99860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01" name="楕円 600"/>
        <xdr:cNvSpPr/>
      </xdr:nvSpPr>
      <xdr:spPr>
        <a:xfrm>
          <a:off x="1793748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602" name="直線コネクタ 601"/>
        <xdr:cNvCxnSpPr/>
      </xdr:nvCxnSpPr>
      <xdr:spPr>
        <a:xfrm>
          <a:off x="17988280" y="9986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4"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05" name="n_1mainValue【保健センター・保健所】&#10;一人当たり面積"/>
        <xdr:cNvSpPr txBox="1"/>
      </xdr:nvSpPr>
      <xdr:spPr>
        <a:xfrm>
          <a:off x="185611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06" name="n_2mainValue【保健センター・保健所】&#10;一人当たり面積"/>
        <xdr:cNvSpPr txBox="1"/>
      </xdr:nvSpPr>
      <xdr:spPr>
        <a:xfrm>
          <a:off x="1777626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6"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93980</xdr:rowOff>
    </xdr:from>
    <xdr:to>
      <xdr:col>85</xdr:col>
      <xdr:colOff>177800</xdr:colOff>
      <xdr:row>78</xdr:row>
      <xdr:rowOff>24130</xdr:rowOff>
    </xdr:to>
    <xdr:sp macro="" textlink="">
      <xdr:nvSpPr>
        <xdr:cNvPr id="645" name="楕円 644"/>
        <xdr:cNvSpPr/>
      </xdr:nvSpPr>
      <xdr:spPr>
        <a:xfrm>
          <a:off x="14325600" y="13002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47007</xdr:rowOff>
    </xdr:from>
    <xdr:ext cx="405111" cy="259045"/>
    <xdr:sp macro="" textlink="">
      <xdr:nvSpPr>
        <xdr:cNvPr id="646" name="【消防施設】&#10;有形固定資産減価償却率該当値テキスト"/>
        <xdr:cNvSpPr txBox="1"/>
      </xdr:nvSpPr>
      <xdr:spPr>
        <a:xfrm>
          <a:off x="14414500" y="1295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xdr:rowOff>
    </xdr:from>
    <xdr:to>
      <xdr:col>81</xdr:col>
      <xdr:colOff>101600</xdr:colOff>
      <xdr:row>78</xdr:row>
      <xdr:rowOff>107950</xdr:rowOff>
    </xdr:to>
    <xdr:sp macro="" textlink="">
      <xdr:nvSpPr>
        <xdr:cNvPr id="647" name="楕円 646"/>
        <xdr:cNvSpPr/>
      </xdr:nvSpPr>
      <xdr:spPr>
        <a:xfrm>
          <a:off x="1357884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144780</xdr:rowOff>
    </xdr:from>
    <xdr:to>
      <xdr:col>85</xdr:col>
      <xdr:colOff>127000</xdr:colOff>
      <xdr:row>78</xdr:row>
      <xdr:rowOff>57150</xdr:rowOff>
    </xdr:to>
    <xdr:cxnSp macro="">
      <xdr:nvCxnSpPr>
        <xdr:cNvPr id="648" name="直線コネクタ 647"/>
        <xdr:cNvCxnSpPr/>
      </xdr:nvCxnSpPr>
      <xdr:spPr>
        <a:xfrm flipV="1">
          <a:off x="13629640" y="1305306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120650</xdr:rowOff>
    </xdr:from>
    <xdr:to>
      <xdr:col>76</xdr:col>
      <xdr:colOff>165100</xdr:colOff>
      <xdr:row>79</xdr:row>
      <xdr:rowOff>50800</xdr:rowOff>
    </xdr:to>
    <xdr:sp macro="" textlink="">
      <xdr:nvSpPr>
        <xdr:cNvPr id="649" name="楕円 648"/>
        <xdr:cNvSpPr/>
      </xdr:nvSpPr>
      <xdr:spPr>
        <a:xfrm>
          <a:off x="1280414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57150</xdr:rowOff>
    </xdr:from>
    <xdr:to>
      <xdr:col>81</xdr:col>
      <xdr:colOff>50800</xdr:colOff>
      <xdr:row>79</xdr:row>
      <xdr:rowOff>0</xdr:rowOff>
    </xdr:to>
    <xdr:cxnSp macro="">
      <xdr:nvCxnSpPr>
        <xdr:cNvPr id="650" name="直線コネクタ 649"/>
        <xdr:cNvCxnSpPr/>
      </xdr:nvCxnSpPr>
      <xdr:spPr>
        <a:xfrm flipV="1">
          <a:off x="12854940" y="13133070"/>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51"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2"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124477</xdr:rowOff>
    </xdr:from>
    <xdr:ext cx="405111" cy="259045"/>
    <xdr:sp macro="" textlink="">
      <xdr:nvSpPr>
        <xdr:cNvPr id="653" name="n_1mainValue【消防施設】&#10;有形固定資産減価償却率"/>
        <xdr:cNvSpPr txBox="1"/>
      </xdr:nvSpPr>
      <xdr:spPr>
        <a:xfrm>
          <a:off x="13437244" y="1286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67327</xdr:rowOff>
    </xdr:from>
    <xdr:ext cx="405111" cy="259045"/>
    <xdr:sp macro="" textlink="">
      <xdr:nvSpPr>
        <xdr:cNvPr id="654" name="n_2mainValue【消防施設】&#10;有形固定資産減価償却率"/>
        <xdr:cNvSpPr txBox="1"/>
      </xdr:nvSpPr>
      <xdr:spPr>
        <a:xfrm>
          <a:off x="12675244"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4"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93" name="楕円 692"/>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694" name="【消防施設】&#10;一人当たり面積該当値テキスト"/>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5" name="楕円 694"/>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6" name="直線コネクタ 695"/>
        <xdr:cNvCxnSpPr/>
      </xdr:nvCxnSpPr>
      <xdr:spPr>
        <a:xfrm>
          <a:off x="18778220" y="14455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97" name="楕円 696"/>
        <xdr:cNvSpPr/>
      </xdr:nvSpPr>
      <xdr:spPr>
        <a:xfrm>
          <a:off x="17937480" y="1435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86</xdr:row>
      <xdr:rowOff>38100</xdr:rowOff>
    </xdr:to>
    <xdr:cxnSp macro="">
      <xdr:nvCxnSpPr>
        <xdr:cNvPr id="698" name="直線コネクタ 697"/>
        <xdr:cNvCxnSpPr/>
      </xdr:nvCxnSpPr>
      <xdr:spPr>
        <a:xfrm>
          <a:off x="17988280" y="14408150"/>
          <a:ext cx="78994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99"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0"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1" name="n_1mainValue【消防施設】&#10;一人当たり面積"/>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702" name="n_2mainValue【消防施設】&#10;一人当たり面積"/>
        <xdr:cNvSpPr txBox="1"/>
      </xdr:nvSpPr>
      <xdr:spPr>
        <a:xfrm>
          <a:off x="17776267" y="144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0"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57404</xdr:rowOff>
    </xdr:from>
    <xdr:to>
      <xdr:col>85</xdr:col>
      <xdr:colOff>177800</xdr:colOff>
      <xdr:row>102</xdr:row>
      <xdr:rowOff>159004</xdr:rowOff>
    </xdr:to>
    <xdr:sp macro="" textlink="">
      <xdr:nvSpPr>
        <xdr:cNvPr id="739" name="楕円 738"/>
        <xdr:cNvSpPr/>
      </xdr:nvSpPr>
      <xdr:spPr>
        <a:xfrm>
          <a:off x="14325600" y="171566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80281</xdr:rowOff>
    </xdr:from>
    <xdr:ext cx="405111" cy="259045"/>
    <xdr:sp macro="" textlink="">
      <xdr:nvSpPr>
        <xdr:cNvPr id="740" name="【庁舎】&#10;有形固定資産減価償却率該当値テキスト"/>
        <xdr:cNvSpPr txBox="1"/>
      </xdr:nvSpPr>
      <xdr:spPr>
        <a:xfrm>
          <a:off x="14414500" y="170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135128</xdr:rowOff>
    </xdr:from>
    <xdr:to>
      <xdr:col>81</xdr:col>
      <xdr:colOff>101600</xdr:colOff>
      <xdr:row>103</xdr:row>
      <xdr:rowOff>65278</xdr:rowOff>
    </xdr:to>
    <xdr:sp macro="" textlink="">
      <xdr:nvSpPr>
        <xdr:cNvPr id="741" name="楕円 740"/>
        <xdr:cNvSpPr/>
      </xdr:nvSpPr>
      <xdr:spPr>
        <a:xfrm>
          <a:off x="13578840" y="17234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108204</xdr:rowOff>
    </xdr:from>
    <xdr:to>
      <xdr:col>85</xdr:col>
      <xdr:colOff>127000</xdr:colOff>
      <xdr:row>103</xdr:row>
      <xdr:rowOff>14478</xdr:rowOff>
    </xdr:to>
    <xdr:cxnSp macro="">
      <xdr:nvCxnSpPr>
        <xdr:cNvPr id="742" name="直線コネクタ 741"/>
        <xdr:cNvCxnSpPr/>
      </xdr:nvCxnSpPr>
      <xdr:spPr>
        <a:xfrm flipV="1">
          <a:off x="13629640" y="17207484"/>
          <a:ext cx="7467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743" name="楕円 742"/>
        <xdr:cNvSpPr/>
      </xdr:nvSpPr>
      <xdr:spPr>
        <a:xfrm>
          <a:off x="12804140" y="17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xdr:rowOff>
    </xdr:from>
    <xdr:to>
      <xdr:col>81</xdr:col>
      <xdr:colOff>50800</xdr:colOff>
      <xdr:row>103</xdr:row>
      <xdr:rowOff>101346</xdr:rowOff>
    </xdr:to>
    <xdr:cxnSp macro="">
      <xdr:nvCxnSpPr>
        <xdr:cNvPr id="744" name="直線コネクタ 743"/>
        <xdr:cNvCxnSpPr/>
      </xdr:nvCxnSpPr>
      <xdr:spPr>
        <a:xfrm flipV="1">
          <a:off x="12854940" y="17281398"/>
          <a:ext cx="7747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5"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81805</xdr:rowOff>
    </xdr:from>
    <xdr:ext cx="405111" cy="259045"/>
    <xdr:sp macro="" textlink="">
      <xdr:nvSpPr>
        <xdr:cNvPr id="747" name="n_1mainValue【庁舎】&#10;有形固定資産減価償却率"/>
        <xdr:cNvSpPr txBox="1"/>
      </xdr:nvSpPr>
      <xdr:spPr>
        <a:xfrm>
          <a:off x="13437244" y="1701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143273</xdr:rowOff>
    </xdr:from>
    <xdr:ext cx="405111" cy="259045"/>
    <xdr:sp macro="" textlink="">
      <xdr:nvSpPr>
        <xdr:cNvPr id="748" name="n_2mainValue【庁舎】&#10;有形固定資産減価償却率"/>
        <xdr:cNvSpPr txBox="1"/>
      </xdr:nvSpPr>
      <xdr:spPr>
        <a:xfrm>
          <a:off x="12675244" y="1741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784" name="楕円 783"/>
        <xdr:cNvSpPr/>
      </xdr:nvSpPr>
      <xdr:spPr>
        <a:xfrm>
          <a:off x="1945894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150131</xdr:rowOff>
    </xdr:from>
    <xdr:ext cx="469744" cy="259045"/>
    <xdr:sp macro="" textlink="">
      <xdr:nvSpPr>
        <xdr:cNvPr id="785" name="【庁舎】&#10;一人当たり面積該当値テキスト"/>
        <xdr:cNvSpPr txBox="1"/>
      </xdr:nvSpPr>
      <xdr:spPr>
        <a:xfrm>
          <a:off x="19547840" y="175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786" name="楕円 785"/>
        <xdr:cNvSpPr/>
      </xdr:nvSpPr>
      <xdr:spPr>
        <a:xfrm>
          <a:off x="18735040" y="17602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51054</xdr:rowOff>
    </xdr:from>
    <xdr:to>
      <xdr:col>116</xdr:col>
      <xdr:colOff>63500</xdr:colOff>
      <xdr:row>105</xdr:row>
      <xdr:rowOff>51054</xdr:rowOff>
    </xdr:to>
    <xdr:cxnSp macro="">
      <xdr:nvCxnSpPr>
        <xdr:cNvPr id="787" name="直線コネクタ 786"/>
        <xdr:cNvCxnSpPr/>
      </xdr:nvCxnSpPr>
      <xdr:spPr>
        <a:xfrm>
          <a:off x="18778220" y="176532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167132</xdr:rowOff>
    </xdr:from>
    <xdr:to>
      <xdr:col>107</xdr:col>
      <xdr:colOff>101600</xdr:colOff>
      <xdr:row>105</xdr:row>
      <xdr:rowOff>97282</xdr:rowOff>
    </xdr:to>
    <xdr:sp macro="" textlink="">
      <xdr:nvSpPr>
        <xdr:cNvPr id="788" name="楕円 787"/>
        <xdr:cNvSpPr/>
      </xdr:nvSpPr>
      <xdr:spPr>
        <a:xfrm>
          <a:off x="17937480" y="1760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46482</xdr:rowOff>
    </xdr:from>
    <xdr:to>
      <xdr:col>111</xdr:col>
      <xdr:colOff>177800</xdr:colOff>
      <xdr:row>105</xdr:row>
      <xdr:rowOff>51054</xdr:rowOff>
    </xdr:to>
    <xdr:cxnSp macro="">
      <xdr:nvCxnSpPr>
        <xdr:cNvPr id="789" name="直線コネクタ 788"/>
        <xdr:cNvCxnSpPr/>
      </xdr:nvCxnSpPr>
      <xdr:spPr>
        <a:xfrm>
          <a:off x="17988280" y="1764868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92981</xdr:rowOff>
    </xdr:from>
    <xdr:ext cx="469744" cy="259045"/>
    <xdr:sp macro="" textlink="">
      <xdr:nvSpPr>
        <xdr:cNvPr id="792" name="n_1mainValue【庁舎】&#10;一人当たり面積"/>
        <xdr:cNvSpPr txBox="1"/>
      </xdr:nvSpPr>
      <xdr:spPr>
        <a:xfrm>
          <a:off x="18561127" y="1769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793" name="n_2mainValue【庁舎】&#10;一人当たり面積"/>
        <xdr:cNvSpPr txBox="1"/>
      </xdr:nvSpPr>
      <xdr:spPr>
        <a:xfrm>
          <a:off x="17776267" y="1769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主な施設の分析としては、</a:t>
          </a: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図書館の償却率については、平均築年数は約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年であるが、最大の規模である中央図書館が築</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年となっていることなどから高い水準にある。</a:t>
          </a: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福祉施設の償却率に関しても、その大半を占める福祉会館の平均築年数が約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年であることから高い水準となっている。</a:t>
          </a: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消防施設の償却率に関しても、消防署、出張所の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平均築年数がそれぞれ約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年であることから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高い水準となっている。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今後とも、「名古屋市アセットマネジメント推進プラン」等に基づき、施設の長寿命化による経費の抑制と平準化を進めるとともに、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市設建築物の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保有資産量の適正化に取り組んでいく。</a:t>
          </a:r>
          <a:endParaRPr lang="ja-JP" altLang="ja-JP" sz="1200" u="none">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年度は県費負担教職員に係る給与負担等が本市へ移譲されたことに伴い、基準財政収入額・基準財政需要額ともに増加している。</a:t>
          </a:r>
        </a:p>
        <a:p>
          <a:r>
            <a:rPr kumimoji="1" lang="ja-JP" altLang="en-US" sz="1300">
              <a:latin typeface="ＭＳ Ｐゴシック" panose="020B0600070205080204" pitchFamily="50" charset="-128"/>
              <a:ea typeface="ＭＳ Ｐゴシック" panose="020B0600070205080204" pitchFamily="50" charset="-128"/>
            </a:rPr>
            <a:t>　財政力指数は、地方税や県税交付金の増などにより基準財政収入額が増加傾向にあるものの、社会保障関係経費の増などにより基準財政需要額も増加傾向にあるため、前年並となっている。</a:t>
          </a:r>
        </a:p>
        <a:p>
          <a:r>
            <a:rPr kumimoji="1" lang="ja-JP" altLang="en-US" sz="1300">
              <a:latin typeface="ＭＳ Ｐゴシック" panose="020B0600070205080204" pitchFamily="50" charset="-128"/>
              <a:ea typeface="ＭＳ Ｐゴシック" panose="020B0600070205080204" pitchFamily="50" charset="-128"/>
            </a:rPr>
            <a:t>　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36</xdr:row>
      <xdr:rowOff>137160</xdr:rowOff>
    </xdr:to>
    <xdr:cxnSp macro="">
      <xdr:nvCxnSpPr>
        <xdr:cNvPr id="67" name="直線コネクタ 66"/>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36</xdr:row>
      <xdr:rowOff>137160</xdr:rowOff>
    </xdr:to>
    <xdr:cxnSp macro="">
      <xdr:nvCxnSpPr>
        <xdr:cNvPr id="70" name="直線コネクタ 69"/>
        <xdr:cNvCxnSpPr/>
      </xdr:nvCxnSpPr>
      <xdr:spPr>
        <a:xfrm>
          <a:off x="3225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137160</xdr:rowOff>
    </xdr:from>
    <xdr:to>
      <xdr:col>15</xdr:col>
      <xdr:colOff>82550</xdr:colOff>
      <xdr:row>37</xdr:row>
      <xdr:rowOff>13970</xdr:rowOff>
    </xdr:to>
    <xdr:cxnSp macro="">
      <xdr:nvCxnSpPr>
        <xdr:cNvPr id="73" name="直線コネクタ 72"/>
        <xdr:cNvCxnSpPr/>
      </xdr:nvCxnSpPr>
      <xdr:spPr>
        <a:xfrm flipV="1">
          <a:off x="2336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13970</xdr:rowOff>
    </xdr:to>
    <xdr:cxnSp macro="">
      <xdr:nvCxnSpPr>
        <xdr:cNvPr id="76" name="直線コネクタ 75"/>
        <xdr:cNvCxnSpPr/>
      </xdr:nvCxnSpPr>
      <xdr:spPr>
        <a:xfrm>
          <a:off x="1447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7637</xdr:rowOff>
    </xdr:from>
    <xdr:ext cx="762000" cy="259045"/>
    <xdr:sp macro="" textlink="">
      <xdr:nvSpPr>
        <xdr:cNvPr id="87"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86360</xdr:rowOff>
    </xdr:from>
    <xdr:to>
      <xdr:col>19</xdr:col>
      <xdr:colOff>184150</xdr:colOff>
      <xdr:row>37</xdr:row>
      <xdr:rowOff>16510</xdr:rowOff>
    </xdr:to>
    <xdr:sp macro="" textlink="">
      <xdr:nvSpPr>
        <xdr:cNvPr id="88" name="楕円 87"/>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26687</xdr:rowOff>
    </xdr:from>
    <xdr:ext cx="736600" cy="259045"/>
    <xdr:sp macro="" textlink="">
      <xdr:nvSpPr>
        <xdr:cNvPr id="89" name="テキスト ボックス 88"/>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86360</xdr:rowOff>
    </xdr:from>
    <xdr:to>
      <xdr:col>15</xdr:col>
      <xdr:colOff>133350</xdr:colOff>
      <xdr:row>37</xdr:row>
      <xdr:rowOff>16510</xdr:rowOff>
    </xdr:to>
    <xdr:sp macro="" textlink="">
      <xdr:nvSpPr>
        <xdr:cNvPr id="90" name="楕円 89"/>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26687</xdr:rowOff>
    </xdr:from>
    <xdr:ext cx="762000" cy="259045"/>
    <xdr:sp macro="" textlink="">
      <xdr:nvSpPr>
        <xdr:cNvPr id="91" name="テキスト ボックス 90"/>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134620</xdr:rowOff>
    </xdr:from>
    <xdr:to>
      <xdr:col>7</xdr:col>
      <xdr:colOff>31750</xdr:colOff>
      <xdr:row>37</xdr:row>
      <xdr:rowOff>64770</xdr:rowOff>
    </xdr:to>
    <xdr:sp macro="" textlink="">
      <xdr:nvSpPr>
        <xdr:cNvPr id="94" name="楕円 93"/>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74947</xdr:rowOff>
    </xdr:from>
    <xdr:ext cx="762000" cy="259045"/>
    <xdr:sp macro="" textlink="">
      <xdr:nvSpPr>
        <xdr:cNvPr id="95" name="テキスト ボックス 94"/>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a:t>
          </a:r>
          <a:r>
            <a:rPr kumimoji="1" lang="ja-JP" altLang="en-US" sz="1100">
              <a:latin typeface="ＭＳ Ｐゴシック" panose="020B0600070205080204" pitchFamily="50" charset="-128"/>
              <a:ea typeface="ＭＳ Ｐゴシック" panose="020B0600070205080204" pitchFamily="50" charset="-128"/>
            </a:rPr>
            <a:t>経常収支比率は、市税が増加したこと、株式等譲渡所得割交付金や地方消費税交付金が増加したことなどにより前年度に比べて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ポイント下回り、</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となったが、依然として高い水準にある。これは、都市基盤整備の進捗に伴い新規の投資的経費への支出割合が低くなっている一方で過去の整備に伴う元利償還である公債費への支出割合が横ばいとなっていることや、少子高齢化の進展や社会保障施策の拡充に伴い保育や障害者福祉、医療などへの支出割合が高まっていることなど、社会構造、都市構造の変化を主な要因とするものであり、成熟度の高い都市の特徴であると考えられ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79728</xdr:rowOff>
    </xdr:from>
    <xdr:to>
      <xdr:col>23</xdr:col>
      <xdr:colOff>133350</xdr:colOff>
      <xdr:row>65</xdr:row>
      <xdr:rowOff>160161</xdr:rowOff>
    </xdr:to>
    <xdr:cxnSp macro="">
      <xdr:nvCxnSpPr>
        <xdr:cNvPr id="130" name="直線コネクタ 129"/>
        <xdr:cNvCxnSpPr/>
      </xdr:nvCxnSpPr>
      <xdr:spPr>
        <a:xfrm flipV="1">
          <a:off x="4114800" y="112239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160161</xdr:rowOff>
    </xdr:to>
    <xdr:cxnSp macro="">
      <xdr:nvCxnSpPr>
        <xdr:cNvPr id="133" name="直線コネクタ 132"/>
        <xdr:cNvCxnSpPr/>
      </xdr:nvCxnSpPr>
      <xdr:spPr>
        <a:xfrm>
          <a:off x="3225800" y="10996083"/>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93133</xdr:rowOff>
    </xdr:to>
    <xdr:cxnSp macro="">
      <xdr:nvCxnSpPr>
        <xdr:cNvPr id="136" name="直線コネクタ 135"/>
        <xdr:cNvCxnSpPr/>
      </xdr:nvCxnSpPr>
      <xdr:spPr>
        <a:xfrm flipV="1">
          <a:off x="2336800" y="109960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66</xdr:row>
      <xdr:rowOff>42333</xdr:rowOff>
    </xdr:to>
    <xdr:cxnSp macro="">
      <xdr:nvCxnSpPr>
        <xdr:cNvPr id="139" name="直線コネクタ 138"/>
        <xdr:cNvCxnSpPr/>
      </xdr:nvCxnSpPr>
      <xdr:spPr>
        <a:xfrm flipV="1">
          <a:off x="1447800" y="1123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28928</xdr:rowOff>
    </xdr:from>
    <xdr:to>
      <xdr:col>23</xdr:col>
      <xdr:colOff>184150</xdr:colOff>
      <xdr:row>65</xdr:row>
      <xdr:rowOff>130528</xdr:rowOff>
    </xdr:to>
    <xdr:sp macro="" textlink="">
      <xdr:nvSpPr>
        <xdr:cNvPr id="149" name="楕円 148"/>
        <xdr:cNvSpPr/>
      </xdr:nvSpPr>
      <xdr:spPr>
        <a:xfrm>
          <a:off x="49022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1005</xdr:rowOff>
    </xdr:from>
    <xdr:ext cx="762000" cy="259045"/>
    <xdr:sp macro="" textlink="">
      <xdr:nvSpPr>
        <xdr:cNvPr id="150" name="財政構造の弾力性該当値テキスト"/>
        <xdr:cNvSpPr txBox="1"/>
      </xdr:nvSpPr>
      <xdr:spPr>
        <a:xfrm>
          <a:off x="5041900" y="111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1" name="楕円 150"/>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2" name="テキスト ボックス 151"/>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4" name="テキスト ボックス 153"/>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5" name="楕円 154"/>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6" name="テキスト ボックス 155"/>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7" name="楕円 156"/>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58" name="テキスト ボックス 157"/>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人当たり人件費・物件費等決算額は、県が負担していた義務教育等に係る教職員の給与等を本市が負担することになったことなどにより人件費が増加したため、前年度と比べて</a:t>
          </a:r>
          <a:r>
            <a:rPr kumimoji="1" lang="en-US" altLang="ja-JP" sz="1300">
              <a:latin typeface="ＭＳ Ｐゴシック" panose="020B0600070205080204" pitchFamily="50" charset="-128"/>
              <a:ea typeface="ＭＳ Ｐゴシック" panose="020B0600070205080204" pitchFamily="50" charset="-128"/>
            </a:rPr>
            <a:t>38,948</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36269</xdr:rowOff>
    </xdr:from>
    <xdr:to>
      <xdr:col>23</xdr:col>
      <xdr:colOff>133350</xdr:colOff>
      <xdr:row>84</xdr:row>
      <xdr:rowOff>109303</xdr:rowOff>
    </xdr:to>
    <xdr:cxnSp macro="">
      <xdr:nvCxnSpPr>
        <xdr:cNvPr id="197" name="直線コネクタ 196"/>
        <xdr:cNvCxnSpPr/>
      </xdr:nvCxnSpPr>
      <xdr:spPr>
        <a:xfrm>
          <a:off x="4114800" y="13923719"/>
          <a:ext cx="838200" cy="5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36269</xdr:rowOff>
    </xdr:from>
    <xdr:to>
      <xdr:col>19</xdr:col>
      <xdr:colOff>133350</xdr:colOff>
      <xdr:row>81</xdr:row>
      <xdr:rowOff>45334</xdr:rowOff>
    </xdr:to>
    <xdr:cxnSp macro="">
      <xdr:nvCxnSpPr>
        <xdr:cNvPr id="200" name="直線コネクタ 199"/>
        <xdr:cNvCxnSpPr/>
      </xdr:nvCxnSpPr>
      <xdr:spPr>
        <a:xfrm flipV="1">
          <a:off x="3225800" y="13923719"/>
          <a:ext cx="889000" cy="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12230</xdr:rowOff>
    </xdr:from>
    <xdr:to>
      <xdr:col>15</xdr:col>
      <xdr:colOff>82550</xdr:colOff>
      <xdr:row>81</xdr:row>
      <xdr:rowOff>45334</xdr:rowOff>
    </xdr:to>
    <xdr:cxnSp macro="">
      <xdr:nvCxnSpPr>
        <xdr:cNvPr id="203" name="直線コネクタ 202"/>
        <xdr:cNvCxnSpPr/>
      </xdr:nvCxnSpPr>
      <xdr:spPr>
        <a:xfrm>
          <a:off x="2336800" y="13899680"/>
          <a:ext cx="889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150516</xdr:rowOff>
    </xdr:from>
    <xdr:to>
      <xdr:col>11</xdr:col>
      <xdr:colOff>31750</xdr:colOff>
      <xdr:row>81</xdr:row>
      <xdr:rowOff>12230</xdr:rowOff>
    </xdr:to>
    <xdr:cxnSp macro="">
      <xdr:nvCxnSpPr>
        <xdr:cNvPr id="206" name="直線コネクタ 205"/>
        <xdr:cNvCxnSpPr/>
      </xdr:nvCxnSpPr>
      <xdr:spPr>
        <a:xfrm>
          <a:off x="1447800" y="13866516"/>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58503</xdr:rowOff>
    </xdr:from>
    <xdr:to>
      <xdr:col>23</xdr:col>
      <xdr:colOff>184150</xdr:colOff>
      <xdr:row>84</xdr:row>
      <xdr:rowOff>160103</xdr:rowOff>
    </xdr:to>
    <xdr:sp macro="" textlink="">
      <xdr:nvSpPr>
        <xdr:cNvPr id="216" name="楕円 215"/>
        <xdr:cNvSpPr/>
      </xdr:nvSpPr>
      <xdr:spPr>
        <a:xfrm>
          <a:off x="4902200" y="144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30580</xdr:rowOff>
    </xdr:from>
    <xdr:ext cx="762000" cy="259045"/>
    <xdr:sp macro="" textlink="">
      <xdr:nvSpPr>
        <xdr:cNvPr id="217" name="人件費・物件費等の状況該当値テキスト"/>
        <xdr:cNvSpPr txBox="1"/>
      </xdr:nvSpPr>
      <xdr:spPr>
        <a:xfrm>
          <a:off x="5041900" y="1443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156919</xdr:rowOff>
    </xdr:from>
    <xdr:to>
      <xdr:col>19</xdr:col>
      <xdr:colOff>184150</xdr:colOff>
      <xdr:row>81</xdr:row>
      <xdr:rowOff>87069</xdr:rowOff>
    </xdr:to>
    <xdr:sp macro="" textlink="">
      <xdr:nvSpPr>
        <xdr:cNvPr id="218" name="楕円 217"/>
        <xdr:cNvSpPr/>
      </xdr:nvSpPr>
      <xdr:spPr>
        <a:xfrm>
          <a:off x="4064000" y="138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71846</xdr:rowOff>
    </xdr:from>
    <xdr:ext cx="736600" cy="259045"/>
    <xdr:sp macro="" textlink="">
      <xdr:nvSpPr>
        <xdr:cNvPr id="219" name="テキスト ボックス 218"/>
        <xdr:cNvSpPr txBox="1"/>
      </xdr:nvSpPr>
      <xdr:spPr>
        <a:xfrm>
          <a:off x="3733800" y="1395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165984</xdr:rowOff>
    </xdr:from>
    <xdr:to>
      <xdr:col>15</xdr:col>
      <xdr:colOff>133350</xdr:colOff>
      <xdr:row>81</xdr:row>
      <xdr:rowOff>96134</xdr:rowOff>
    </xdr:to>
    <xdr:sp macro="" textlink="">
      <xdr:nvSpPr>
        <xdr:cNvPr id="220" name="楕円 219"/>
        <xdr:cNvSpPr/>
      </xdr:nvSpPr>
      <xdr:spPr>
        <a:xfrm>
          <a:off x="3175000" y="138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80911</xdr:rowOff>
    </xdr:from>
    <xdr:ext cx="762000" cy="259045"/>
    <xdr:sp macro="" textlink="">
      <xdr:nvSpPr>
        <xdr:cNvPr id="221" name="テキスト ボックス 220"/>
        <xdr:cNvSpPr txBox="1"/>
      </xdr:nvSpPr>
      <xdr:spPr>
        <a:xfrm>
          <a:off x="2844800" y="1396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132880</xdr:rowOff>
    </xdr:from>
    <xdr:to>
      <xdr:col>11</xdr:col>
      <xdr:colOff>82550</xdr:colOff>
      <xdr:row>81</xdr:row>
      <xdr:rowOff>63030</xdr:rowOff>
    </xdr:to>
    <xdr:sp macro="" textlink="">
      <xdr:nvSpPr>
        <xdr:cNvPr id="222" name="楕円 221"/>
        <xdr:cNvSpPr/>
      </xdr:nvSpPr>
      <xdr:spPr>
        <a:xfrm>
          <a:off x="2286000" y="1384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47807</xdr:rowOff>
    </xdr:from>
    <xdr:ext cx="762000" cy="259045"/>
    <xdr:sp macro="" textlink="">
      <xdr:nvSpPr>
        <xdr:cNvPr id="223" name="テキスト ボックス 222"/>
        <xdr:cNvSpPr txBox="1"/>
      </xdr:nvSpPr>
      <xdr:spPr>
        <a:xfrm>
          <a:off x="1955800" y="139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99716</xdr:rowOff>
    </xdr:from>
    <xdr:to>
      <xdr:col>7</xdr:col>
      <xdr:colOff>31750</xdr:colOff>
      <xdr:row>81</xdr:row>
      <xdr:rowOff>29866</xdr:rowOff>
    </xdr:to>
    <xdr:sp macro="" textlink="">
      <xdr:nvSpPr>
        <xdr:cNvPr id="224" name="楕円 223"/>
        <xdr:cNvSpPr/>
      </xdr:nvSpPr>
      <xdr:spPr>
        <a:xfrm>
          <a:off x="1397000" y="13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14643</xdr:rowOff>
    </xdr:from>
    <xdr:ext cx="762000" cy="259045"/>
    <xdr:sp macro="" textlink="">
      <xdr:nvSpPr>
        <xdr:cNvPr id="225" name="テキスト ボックス 224"/>
        <xdr:cNvSpPr txBox="1"/>
      </xdr:nvSpPr>
      <xdr:spPr>
        <a:xfrm>
          <a:off x="1066800" y="1390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日までの本市独自の給料削減措置の終了により、平成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日現在）のラスパイレス指数が上昇したものと考えられる。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日から国に準じ給与制度の総合的見直しを実施し、本市においては給料表の水準の平均</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％の引下げ及び国と同率の地域手当の支給割合の見直し等に取り組んだ結果、平成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日現在）のラスパイレス指数が下降したものと考えられる。</a:t>
          </a:r>
        </a:p>
        <a:p>
          <a:r>
            <a:rPr kumimoji="1" lang="ja-JP" altLang="en-US" sz="1100">
              <a:latin typeface="ＭＳ Ｐゴシック" panose="020B0600070205080204" pitchFamily="50" charset="-128"/>
              <a:ea typeface="ＭＳ Ｐゴシック" panose="020B0600070205080204" pitchFamily="50" charset="-128"/>
            </a:rPr>
            <a:t>（注）平成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年度の値は、平成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月末時点において、平成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年地方公務員給与実態調査（総務省自治行政局公務員部給与能率推進室）の結果が未公表のため、平成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62"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4" name="直線コネクタ 263"/>
        <xdr:cNvCxnSpPr/>
      </xdr:nvCxnSpPr>
      <xdr:spPr>
        <a:xfrm flipV="1">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6" name="テキスト ボックス 265"/>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89</xdr:row>
      <xdr:rowOff>121557</xdr:rowOff>
    </xdr:to>
    <xdr:cxnSp macro="">
      <xdr:nvCxnSpPr>
        <xdr:cNvPr id="267" name="直線コネクタ 266"/>
        <xdr:cNvCxnSpPr/>
      </xdr:nvCxnSpPr>
      <xdr:spPr>
        <a:xfrm flipV="1">
          <a:off x="14401800" y="14742886"/>
          <a:ext cx="889000" cy="6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89</xdr:row>
      <xdr:rowOff>121557</xdr:rowOff>
    </xdr:to>
    <xdr:cxnSp macro="">
      <xdr:nvCxnSpPr>
        <xdr:cNvPr id="270" name="直線コネクタ 269"/>
        <xdr:cNvCxnSpPr/>
      </xdr:nvCxnSpPr>
      <xdr:spPr>
        <a:xfrm>
          <a:off x="13512800" y="1496695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3" name="テキスト ボックス 282"/>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5" name="テキスト ボックス 284"/>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6" name="楕円 285"/>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7" name="テキスト ボックス 286"/>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年度から人口千人あたり職員数が増加した主な要因は、平成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日に県から本市に小中学校等の教職員</a:t>
          </a:r>
          <a:r>
            <a:rPr kumimoji="1" lang="en-US" altLang="ja-JP" sz="1050">
              <a:latin typeface="ＭＳ Ｐゴシック" panose="020B0600070205080204" pitchFamily="50" charset="-128"/>
              <a:ea typeface="ＭＳ Ｐゴシック" panose="020B0600070205080204" pitchFamily="50" charset="-128"/>
            </a:rPr>
            <a:t>9,636</a:t>
          </a:r>
          <a:r>
            <a:rPr kumimoji="1" lang="ja-JP" altLang="en-US" sz="1050">
              <a:latin typeface="ＭＳ Ｐゴシック" panose="020B0600070205080204" pitchFamily="50" charset="-128"/>
              <a:ea typeface="ＭＳ Ｐゴシック" panose="020B0600070205080204" pitchFamily="50" charset="-128"/>
            </a:rPr>
            <a:t>人が移管されたためである。</a:t>
          </a:r>
        </a:p>
        <a:p>
          <a:r>
            <a:rPr kumimoji="1" lang="ja-JP" altLang="en-US" sz="1050">
              <a:latin typeface="ＭＳ Ｐゴシック" panose="020B0600070205080204" pitchFamily="50" charset="-128"/>
              <a:ea typeface="ＭＳ Ｐゴシック" panose="020B0600070205080204" pitchFamily="50" charset="-128"/>
            </a:rPr>
            <a:t>　小中学校等の教職員の移管という特殊事情を除いた部分については、平成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度定員管理の方針」において事務の集約化や施設のあり方の見直し、事務の委託化・嘱託化等により職員数を見直し、必要度・重要度のより高い事務事業に重点的に職員を配置しているが、人口当たり職員数は類似団体内平均値を上回っている。これは高校等の市立教育機関数や、保育所等の直営福祉施設数の差が主な要因であると考えられる。同方針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年度職員数に対し、平成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年度当初までに公営企業及び県から移管された小中学校等の教職員等を除き、</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人程度の純減を目指しており、継続して組織の簡略化、効率化を図り、職員の適切な定員管理に努める。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68072</xdr:rowOff>
    </xdr:from>
    <xdr:to>
      <xdr:col>81</xdr:col>
      <xdr:colOff>44450</xdr:colOff>
      <xdr:row>66</xdr:row>
      <xdr:rowOff>77724</xdr:rowOff>
    </xdr:to>
    <xdr:cxnSp macro="">
      <xdr:nvCxnSpPr>
        <xdr:cNvPr id="322" name="直線コネクタ 321"/>
        <xdr:cNvCxnSpPr/>
      </xdr:nvCxnSpPr>
      <xdr:spPr>
        <a:xfrm flipV="1">
          <a:off x="16179800" y="1138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90551</xdr:rowOff>
    </xdr:from>
    <xdr:to>
      <xdr:col>77</xdr:col>
      <xdr:colOff>44450</xdr:colOff>
      <xdr:row>66</xdr:row>
      <xdr:rowOff>77724</xdr:rowOff>
    </xdr:to>
    <xdr:cxnSp macro="">
      <xdr:nvCxnSpPr>
        <xdr:cNvPr id="325" name="直線コネクタ 324"/>
        <xdr:cNvCxnSpPr/>
      </xdr:nvCxnSpPr>
      <xdr:spPr>
        <a:xfrm>
          <a:off x="15290800" y="10377551"/>
          <a:ext cx="889000" cy="10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90551</xdr:rowOff>
    </xdr:from>
    <xdr:to>
      <xdr:col>72</xdr:col>
      <xdr:colOff>203200</xdr:colOff>
      <xdr:row>60</xdr:row>
      <xdr:rowOff>107442</xdr:rowOff>
    </xdr:to>
    <xdr:cxnSp macro="">
      <xdr:nvCxnSpPr>
        <xdr:cNvPr id="328" name="直線コネクタ 327"/>
        <xdr:cNvCxnSpPr/>
      </xdr:nvCxnSpPr>
      <xdr:spPr>
        <a:xfrm flipV="1">
          <a:off x="14401800" y="1037755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107442</xdr:rowOff>
    </xdr:from>
    <xdr:to>
      <xdr:col>68</xdr:col>
      <xdr:colOff>152400</xdr:colOff>
      <xdr:row>60</xdr:row>
      <xdr:rowOff>119507</xdr:rowOff>
    </xdr:to>
    <xdr:cxnSp macro="">
      <xdr:nvCxnSpPr>
        <xdr:cNvPr id="331" name="直線コネクタ 330"/>
        <xdr:cNvCxnSpPr/>
      </xdr:nvCxnSpPr>
      <xdr:spPr>
        <a:xfrm flipV="1">
          <a:off x="13512800" y="103944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17272</xdr:rowOff>
    </xdr:from>
    <xdr:to>
      <xdr:col>81</xdr:col>
      <xdr:colOff>95250</xdr:colOff>
      <xdr:row>66</xdr:row>
      <xdr:rowOff>118872</xdr:rowOff>
    </xdr:to>
    <xdr:sp macro="" textlink="">
      <xdr:nvSpPr>
        <xdr:cNvPr id="341" name="楕円 340"/>
        <xdr:cNvSpPr/>
      </xdr:nvSpPr>
      <xdr:spPr>
        <a:xfrm>
          <a:off x="169672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160799</xdr:rowOff>
    </xdr:from>
    <xdr:ext cx="762000" cy="259045"/>
    <xdr:sp macro="" textlink="">
      <xdr:nvSpPr>
        <xdr:cNvPr id="342" name="定員管理の状況該当値テキスト"/>
        <xdr:cNvSpPr txBox="1"/>
      </xdr:nvSpPr>
      <xdr:spPr>
        <a:xfrm>
          <a:off x="17106900" y="113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26924</xdr:rowOff>
    </xdr:from>
    <xdr:to>
      <xdr:col>77</xdr:col>
      <xdr:colOff>95250</xdr:colOff>
      <xdr:row>66</xdr:row>
      <xdr:rowOff>128524</xdr:rowOff>
    </xdr:to>
    <xdr:sp macro="" textlink="">
      <xdr:nvSpPr>
        <xdr:cNvPr id="343" name="楕円 342"/>
        <xdr:cNvSpPr/>
      </xdr:nvSpPr>
      <xdr:spPr>
        <a:xfrm>
          <a:off x="16129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113301</xdr:rowOff>
    </xdr:from>
    <xdr:ext cx="736600" cy="259045"/>
    <xdr:sp macro="" textlink="">
      <xdr:nvSpPr>
        <xdr:cNvPr id="344" name="テキスト ボックス 343"/>
        <xdr:cNvSpPr txBox="1"/>
      </xdr:nvSpPr>
      <xdr:spPr>
        <a:xfrm>
          <a:off x="15798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39751</xdr:rowOff>
    </xdr:from>
    <xdr:to>
      <xdr:col>73</xdr:col>
      <xdr:colOff>44450</xdr:colOff>
      <xdr:row>60</xdr:row>
      <xdr:rowOff>141351</xdr:rowOff>
    </xdr:to>
    <xdr:sp macro="" textlink="">
      <xdr:nvSpPr>
        <xdr:cNvPr id="345" name="楕円 344"/>
        <xdr:cNvSpPr/>
      </xdr:nvSpPr>
      <xdr:spPr>
        <a:xfrm>
          <a:off x="15240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126128</xdr:rowOff>
    </xdr:from>
    <xdr:ext cx="762000" cy="259045"/>
    <xdr:sp macro="" textlink="">
      <xdr:nvSpPr>
        <xdr:cNvPr id="346" name="テキスト ボックス 345"/>
        <xdr:cNvSpPr txBox="1"/>
      </xdr:nvSpPr>
      <xdr:spPr>
        <a:xfrm>
          <a:off x="149098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56642</xdr:rowOff>
    </xdr:from>
    <xdr:to>
      <xdr:col>68</xdr:col>
      <xdr:colOff>203200</xdr:colOff>
      <xdr:row>60</xdr:row>
      <xdr:rowOff>158242</xdr:rowOff>
    </xdr:to>
    <xdr:sp macro="" textlink="">
      <xdr:nvSpPr>
        <xdr:cNvPr id="347" name="楕円 346"/>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143019</xdr:rowOff>
    </xdr:from>
    <xdr:ext cx="762000" cy="259045"/>
    <xdr:sp macro="" textlink="">
      <xdr:nvSpPr>
        <xdr:cNvPr id="348" name="テキスト ボックス 347"/>
        <xdr:cNvSpPr txBox="1"/>
      </xdr:nvSpPr>
      <xdr:spPr>
        <a:xfrm>
          <a:off x="14020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9" name="楕円 348"/>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155084</xdr:rowOff>
    </xdr:from>
    <xdr:ext cx="762000" cy="259045"/>
    <xdr:sp macro="" textlink="">
      <xdr:nvSpPr>
        <xdr:cNvPr id="350" name="テキスト ボックス 349"/>
        <xdr:cNvSpPr txBox="1"/>
      </xdr:nvSpPr>
      <xdr:spPr>
        <a:xfrm>
          <a:off x="13131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年度は類似団体内平均値と比べると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ポイント高く、前年度と比べると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これは、地方債の元利償還金が減少したことや県費負担教職員に係る給与負担等が本市へ移譲されたことに伴う財政措置により標準財政規模が大幅に増加したこと等による。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104926</xdr:rowOff>
    </xdr:to>
    <xdr:cxnSp macro="">
      <xdr:nvCxnSpPr>
        <xdr:cNvPr id="387" name="直線コネクタ 386"/>
        <xdr:cNvCxnSpPr/>
      </xdr:nvCxnSpPr>
      <xdr:spPr>
        <a:xfrm flipV="1">
          <a:off x="16179800" y="6985000"/>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88"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36891</xdr:rowOff>
    </xdr:to>
    <xdr:cxnSp macro="">
      <xdr:nvCxnSpPr>
        <xdr:cNvPr id="390" name="直線コネクタ 389"/>
        <xdr:cNvCxnSpPr/>
      </xdr:nvCxnSpPr>
      <xdr:spPr>
        <a:xfrm flipV="1">
          <a:off x="15290800" y="71343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71362</xdr:rowOff>
    </xdr:to>
    <xdr:cxnSp macro="">
      <xdr:nvCxnSpPr>
        <xdr:cNvPr id="393" name="直線コネクタ 392"/>
        <xdr:cNvCxnSpPr/>
      </xdr:nvCxnSpPr>
      <xdr:spPr>
        <a:xfrm flipV="1">
          <a:off x="14401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71362</xdr:rowOff>
    </xdr:to>
    <xdr:cxnSp macro="">
      <xdr:nvCxnSpPr>
        <xdr:cNvPr id="396" name="直線コネクタ 395"/>
        <xdr:cNvCxnSpPr/>
      </xdr:nvCxnSpPr>
      <xdr:spPr>
        <a:xfrm>
          <a:off x="13512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0" name="テキスト ボックス 399"/>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6" name="楕円 40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8" name="楕円 407"/>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9" name="テキスト ボックス 408"/>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0" name="楕円 409"/>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1" name="テキスト ボックス 410"/>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2" name="楕円 411"/>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3" name="テキスト ボックス 412"/>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4" name="楕円 41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5" name="テキスト ボックス 41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年度は類似団体内平均値と比べると</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ポイント高く、前年度と比べると</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地方債現在高が減少したことや県費負担教職員に係る給与負担等が本市へ移譲されたことに伴い、退職手当負担見込額等の将来負担額が増加したものの、標準財政規模が大幅に増加したこと等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118533</xdr:rowOff>
    </xdr:from>
    <xdr:to>
      <xdr:col>81</xdr:col>
      <xdr:colOff>44450</xdr:colOff>
      <xdr:row>20</xdr:row>
      <xdr:rowOff>58081</xdr:rowOff>
    </xdr:to>
    <xdr:cxnSp macro="">
      <xdr:nvCxnSpPr>
        <xdr:cNvPr id="449" name="直線コネクタ 448"/>
        <xdr:cNvCxnSpPr/>
      </xdr:nvCxnSpPr>
      <xdr:spPr>
        <a:xfrm flipV="1">
          <a:off x="16179800" y="3376083"/>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0"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58081</xdr:rowOff>
    </xdr:from>
    <xdr:to>
      <xdr:col>77</xdr:col>
      <xdr:colOff>44450</xdr:colOff>
      <xdr:row>20</xdr:row>
      <xdr:rowOff>127254</xdr:rowOff>
    </xdr:to>
    <xdr:cxnSp macro="">
      <xdr:nvCxnSpPr>
        <xdr:cNvPr id="452" name="直線コネクタ 451"/>
        <xdr:cNvCxnSpPr/>
      </xdr:nvCxnSpPr>
      <xdr:spPr>
        <a:xfrm flipV="1">
          <a:off x="15290800" y="3487081"/>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4" name="テキスト ボックス 453"/>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127254</xdr:rowOff>
    </xdr:from>
    <xdr:to>
      <xdr:col>72</xdr:col>
      <xdr:colOff>203200</xdr:colOff>
      <xdr:row>21</xdr:row>
      <xdr:rowOff>8086</xdr:rowOff>
    </xdr:to>
    <xdr:cxnSp macro="">
      <xdr:nvCxnSpPr>
        <xdr:cNvPr id="455" name="直線コネクタ 454"/>
        <xdr:cNvCxnSpPr/>
      </xdr:nvCxnSpPr>
      <xdr:spPr>
        <a:xfrm flipV="1">
          <a:off x="14401800" y="355625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7" name="テキスト ボックス 456"/>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8086</xdr:rowOff>
    </xdr:from>
    <xdr:to>
      <xdr:col>68</xdr:col>
      <xdr:colOff>152400</xdr:colOff>
      <xdr:row>21</xdr:row>
      <xdr:rowOff>96562</xdr:rowOff>
    </xdr:to>
    <xdr:cxnSp macro="">
      <xdr:nvCxnSpPr>
        <xdr:cNvPr id="458" name="直線コネクタ 457"/>
        <xdr:cNvCxnSpPr/>
      </xdr:nvCxnSpPr>
      <xdr:spPr>
        <a:xfrm flipV="1">
          <a:off x="13512800" y="360853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60" name="テキスト ボックス 459"/>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120667</xdr:rowOff>
    </xdr:from>
    <xdr:ext cx="762000" cy="259045"/>
    <xdr:sp macro="" textlink="">
      <xdr:nvSpPr>
        <xdr:cNvPr id="462" name="テキスト ボックス 461"/>
        <xdr:cNvSpPr txBox="1"/>
      </xdr:nvSpPr>
      <xdr:spPr>
        <a:xfrm>
          <a:off x="13131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67733</xdr:rowOff>
    </xdr:from>
    <xdr:to>
      <xdr:col>81</xdr:col>
      <xdr:colOff>95250</xdr:colOff>
      <xdr:row>19</xdr:row>
      <xdr:rowOff>169333</xdr:rowOff>
    </xdr:to>
    <xdr:sp macro="" textlink="">
      <xdr:nvSpPr>
        <xdr:cNvPr id="468" name="楕円 467"/>
        <xdr:cNvSpPr/>
      </xdr:nvSpPr>
      <xdr:spPr>
        <a:xfrm>
          <a:off x="169672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39810</xdr:rowOff>
    </xdr:from>
    <xdr:ext cx="762000" cy="259045"/>
    <xdr:sp macro="" textlink="">
      <xdr:nvSpPr>
        <xdr:cNvPr id="469" name="将来負担の状況該当値テキスト"/>
        <xdr:cNvSpPr txBox="1"/>
      </xdr:nvSpPr>
      <xdr:spPr>
        <a:xfrm>
          <a:off x="17106900" y="329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7281</xdr:rowOff>
    </xdr:from>
    <xdr:to>
      <xdr:col>77</xdr:col>
      <xdr:colOff>95250</xdr:colOff>
      <xdr:row>20</xdr:row>
      <xdr:rowOff>108881</xdr:rowOff>
    </xdr:to>
    <xdr:sp macro="" textlink="">
      <xdr:nvSpPr>
        <xdr:cNvPr id="470" name="楕円 469"/>
        <xdr:cNvSpPr/>
      </xdr:nvSpPr>
      <xdr:spPr>
        <a:xfrm>
          <a:off x="16129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93658</xdr:rowOff>
    </xdr:from>
    <xdr:ext cx="736600" cy="259045"/>
    <xdr:sp macro="" textlink="">
      <xdr:nvSpPr>
        <xdr:cNvPr id="471" name="テキスト ボックス 470"/>
        <xdr:cNvSpPr txBox="1"/>
      </xdr:nvSpPr>
      <xdr:spPr>
        <a:xfrm>
          <a:off x="15798800" y="352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76454</xdr:rowOff>
    </xdr:from>
    <xdr:to>
      <xdr:col>73</xdr:col>
      <xdr:colOff>44450</xdr:colOff>
      <xdr:row>21</xdr:row>
      <xdr:rowOff>6604</xdr:rowOff>
    </xdr:to>
    <xdr:sp macro="" textlink="">
      <xdr:nvSpPr>
        <xdr:cNvPr id="472" name="楕円 471"/>
        <xdr:cNvSpPr/>
      </xdr:nvSpPr>
      <xdr:spPr>
        <a:xfrm>
          <a:off x="15240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162831</xdr:rowOff>
    </xdr:from>
    <xdr:ext cx="762000" cy="259045"/>
    <xdr:sp macro="" textlink="">
      <xdr:nvSpPr>
        <xdr:cNvPr id="473" name="テキスト ボックス 472"/>
        <xdr:cNvSpPr txBox="1"/>
      </xdr:nvSpPr>
      <xdr:spPr>
        <a:xfrm>
          <a:off x="14909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128736</xdr:rowOff>
    </xdr:from>
    <xdr:to>
      <xdr:col>68</xdr:col>
      <xdr:colOff>203200</xdr:colOff>
      <xdr:row>21</xdr:row>
      <xdr:rowOff>58886</xdr:rowOff>
    </xdr:to>
    <xdr:sp macro="" textlink="">
      <xdr:nvSpPr>
        <xdr:cNvPr id="474" name="楕円 473"/>
        <xdr:cNvSpPr/>
      </xdr:nvSpPr>
      <xdr:spPr>
        <a:xfrm>
          <a:off x="14351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43663</xdr:rowOff>
    </xdr:from>
    <xdr:ext cx="762000" cy="259045"/>
    <xdr:sp macro="" textlink="">
      <xdr:nvSpPr>
        <xdr:cNvPr id="475" name="テキスト ボックス 474"/>
        <xdr:cNvSpPr txBox="1"/>
      </xdr:nvSpPr>
      <xdr:spPr>
        <a:xfrm>
          <a:off x="14020800" y="36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45762</xdr:rowOff>
    </xdr:from>
    <xdr:to>
      <xdr:col>64</xdr:col>
      <xdr:colOff>152400</xdr:colOff>
      <xdr:row>21</xdr:row>
      <xdr:rowOff>147362</xdr:rowOff>
    </xdr:to>
    <xdr:sp macro="" textlink="">
      <xdr:nvSpPr>
        <xdr:cNvPr id="476" name="楕円 475"/>
        <xdr:cNvSpPr/>
      </xdr:nvSpPr>
      <xdr:spPr>
        <a:xfrm>
          <a:off x="13462000" y="36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132139</xdr:rowOff>
    </xdr:from>
    <xdr:ext cx="762000" cy="259045"/>
    <xdr:sp macro="" textlink="">
      <xdr:nvSpPr>
        <xdr:cNvPr id="477" name="テキスト ボックス 476"/>
        <xdr:cNvSpPr txBox="1"/>
      </xdr:nvSpPr>
      <xdr:spPr>
        <a:xfrm>
          <a:off x="13131800" y="373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人件費については、定員管理の方針に基づき、計画的に職員数の見直しなどを行っていることから、平成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年度まで減少しているが、平成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年度は発達障害者対応支援員の拡充などにより増加した。平成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年度については県が負担していた義務教育等に係る教職員の給与等を本市が負担することになったことなどにより、前年度に比べて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32.3</a:t>
          </a:r>
          <a:r>
            <a:rPr kumimoji="1" lang="ja-JP" altLang="en-US" sz="1100">
              <a:latin typeface="ＭＳ Ｐゴシック" panose="020B0600070205080204" pitchFamily="50" charset="-128"/>
              <a:ea typeface="ＭＳ Ｐゴシック" panose="020B0600070205080204" pitchFamily="50" charset="-128"/>
            </a:rPr>
            <a:t>％となった。また、次頁の人件費及び人件費に準ずる費用の人口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人当たりの歳出決算額は、依然として類似団体内平均値を上回っている。その理由及び分析については、（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）市町村財政比較分析表の「定員管理の状況」分析欄を参照。</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39</xdr:row>
      <xdr:rowOff>19050</xdr:rowOff>
    </xdr:to>
    <xdr:cxnSp macro="">
      <xdr:nvCxnSpPr>
        <xdr:cNvPr id="66" name="直線コネクタ 65"/>
        <xdr:cNvCxnSpPr/>
      </xdr:nvCxnSpPr>
      <xdr:spPr>
        <a:xfrm>
          <a:off x="3987800" y="5727700"/>
          <a:ext cx="8382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33</xdr:row>
      <xdr:rowOff>69850</xdr:rowOff>
    </xdr:to>
    <xdr:cxnSp macro="">
      <xdr:nvCxnSpPr>
        <xdr:cNvPr id="69" name="直線コネクタ 68"/>
        <xdr:cNvCxnSpPr/>
      </xdr:nvCxnSpPr>
      <xdr:spPr>
        <a:xfrm>
          <a:off x="3098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69850</xdr:rowOff>
    </xdr:to>
    <xdr:cxnSp macro="">
      <xdr:nvCxnSpPr>
        <xdr:cNvPr id="72" name="直線コネクタ 71"/>
        <xdr:cNvCxnSpPr/>
      </xdr:nvCxnSpPr>
      <xdr:spPr>
        <a:xfrm flipV="1">
          <a:off x="2209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0</xdr:rowOff>
    </xdr:to>
    <xdr:cxnSp macro="">
      <xdr:nvCxnSpPr>
        <xdr:cNvPr id="75" name="直線コネクタ 74"/>
        <xdr:cNvCxnSpPr/>
      </xdr:nvCxnSpPr>
      <xdr:spPr>
        <a:xfrm flipV="1">
          <a:off x="1320800" y="572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7" name="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120650</xdr:rowOff>
    </xdr:from>
    <xdr:to>
      <xdr:col>6</xdr:col>
      <xdr:colOff>171450</xdr:colOff>
      <xdr:row>34</xdr:row>
      <xdr:rowOff>50800</xdr:rowOff>
    </xdr:to>
    <xdr:sp macro="" textlink="">
      <xdr:nvSpPr>
        <xdr:cNvPr id="93" name="楕円 92"/>
        <xdr:cNvSpPr/>
      </xdr:nvSpPr>
      <xdr:spPr>
        <a:xfrm>
          <a:off x="1270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ポイント減少している。これは、県費負担教職員に係る給与負担等が本市へ移譲されたことに伴い経常一般財源等が増加したためである。また、平成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％前後で推移しており、類似団体内平均値と比べて低い水準を維持している。これは施設運営の効率化や光熱水費の削減などに努めてきた結果であると考えられる。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17</xdr:row>
      <xdr:rowOff>44450</xdr:rowOff>
    </xdr:to>
    <xdr:cxnSp macro="">
      <xdr:nvCxnSpPr>
        <xdr:cNvPr id="127" name="直線コネクタ 126"/>
        <xdr:cNvCxnSpPr/>
      </xdr:nvCxnSpPr>
      <xdr:spPr>
        <a:xfrm flipV="1">
          <a:off x="15671800" y="2806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44450</xdr:rowOff>
    </xdr:to>
    <xdr:cxnSp macro="">
      <xdr:nvCxnSpPr>
        <xdr:cNvPr id="130" name="直線コネクタ 129"/>
        <xdr:cNvCxnSpPr/>
      </xdr:nvCxnSpPr>
      <xdr:spPr>
        <a:xfrm>
          <a:off x="14782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19050</xdr:rowOff>
    </xdr:to>
    <xdr:cxnSp macro="">
      <xdr:nvCxnSpPr>
        <xdr:cNvPr id="133" name="直線コネクタ 132"/>
        <xdr:cNvCxnSpPr/>
      </xdr:nvCxnSpPr>
      <xdr:spPr>
        <a:xfrm>
          <a:off x="13893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139700</xdr:rowOff>
    </xdr:to>
    <xdr:cxnSp macro="">
      <xdr:nvCxnSpPr>
        <xdr:cNvPr id="136" name="直線コネクタ 135"/>
        <xdr:cNvCxnSpPr/>
      </xdr:nvCxnSpPr>
      <xdr:spPr>
        <a:xfrm>
          <a:off x="13004800" y="287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8" name="楕円 147"/>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9" name="テキスト ボックス 148"/>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50" name="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80027</xdr:rowOff>
    </xdr:from>
    <xdr:ext cx="762000" cy="259045"/>
    <xdr:sp macro="" textlink="">
      <xdr:nvSpPr>
        <xdr:cNvPr id="151" name="テキスト ボックス 150"/>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類似団体内平均値と比べて高い水準にある。社会福祉施策に係る経費や児童福祉施策に係る経費などが増加しているものの、県費負担教職員に係る給与負担等が本市へ移譲されたことに伴う経常一般財源等の増加により、扶助費に係る経常収支比率が前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61</xdr:row>
      <xdr:rowOff>69850</xdr:rowOff>
    </xdr:to>
    <xdr:cxnSp macro="">
      <xdr:nvCxnSpPr>
        <xdr:cNvPr id="188" name="直線コネクタ 187"/>
        <xdr:cNvCxnSpPr/>
      </xdr:nvCxnSpPr>
      <xdr:spPr>
        <a:xfrm flipV="1">
          <a:off x="3987800" y="10280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61</xdr:row>
      <xdr:rowOff>69850</xdr:rowOff>
    </xdr:to>
    <xdr:cxnSp macro="">
      <xdr:nvCxnSpPr>
        <xdr:cNvPr id="191" name="直線コネクタ 190"/>
        <xdr:cNvCxnSpPr/>
      </xdr:nvCxnSpPr>
      <xdr:spPr>
        <a:xfrm>
          <a:off x="3098800" y="10356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35577</xdr:rowOff>
    </xdr:from>
    <xdr:ext cx="736600" cy="259045"/>
    <xdr:sp macro="" textlink="">
      <xdr:nvSpPr>
        <xdr:cNvPr id="193" name="テキスト ボックス 192"/>
        <xdr:cNvSpPr txBox="1"/>
      </xdr:nvSpPr>
      <xdr:spPr>
        <a:xfrm>
          <a:off x="3606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61</xdr:row>
      <xdr:rowOff>69850</xdr:rowOff>
    </xdr:to>
    <xdr:cxnSp macro="">
      <xdr:nvCxnSpPr>
        <xdr:cNvPr id="194" name="直線コネクタ 193"/>
        <xdr:cNvCxnSpPr/>
      </xdr:nvCxnSpPr>
      <xdr:spPr>
        <a:xfrm flipV="1">
          <a:off x="2209800" y="10356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6" name="テキスト ボックス 195"/>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69850</xdr:rowOff>
    </xdr:to>
    <xdr:cxnSp macro="">
      <xdr:nvCxnSpPr>
        <xdr:cNvPr id="197" name="直線コネクタ 196"/>
        <xdr:cNvCxnSpPr/>
      </xdr:nvCxnSpPr>
      <xdr:spPr>
        <a:xfrm>
          <a:off x="1320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9" name="テキスト ボックス 198"/>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16527</xdr:rowOff>
    </xdr:from>
    <xdr:ext cx="762000" cy="259045"/>
    <xdr:sp macro="" textlink="">
      <xdr:nvSpPr>
        <xdr:cNvPr id="201" name="テキスト ボックス 200"/>
        <xdr:cNvSpPr txBox="1"/>
      </xdr:nvSpPr>
      <xdr:spPr>
        <a:xfrm>
          <a:off x="939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7" name="楕円 206"/>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8"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1" name="楕円 210"/>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2" name="テキスト ボックス 211"/>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3" name="楕円 212"/>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4" name="テキスト ボックス 213"/>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これは、義務的な性格が強い国民健康保険、後期高齢者医療、介護保険に対する繰出金が増加傾向にある一方で、県費負担教職員に係る給与負担等が本市へ移譲されたことに伴い経常一般財源等が増加した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50800</xdr:rowOff>
    </xdr:to>
    <xdr:cxnSp macro="">
      <xdr:nvCxnSpPr>
        <xdr:cNvPr id="249" name="直線コネクタ 248"/>
        <xdr:cNvCxnSpPr/>
      </xdr:nvCxnSpPr>
      <xdr:spPr>
        <a:xfrm flipV="1">
          <a:off x="15671800" y="96139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50800</xdr:rowOff>
    </xdr:to>
    <xdr:cxnSp macro="">
      <xdr:nvCxnSpPr>
        <xdr:cNvPr id="252" name="直線コネクタ 251"/>
        <xdr:cNvCxnSpPr/>
      </xdr:nvCxnSpPr>
      <xdr:spPr>
        <a:xfrm>
          <a:off x="14782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12700</xdr:rowOff>
    </xdr:to>
    <xdr:cxnSp macro="">
      <xdr:nvCxnSpPr>
        <xdr:cNvPr id="255" name="直線コネクタ 254"/>
        <xdr:cNvCxnSpPr/>
      </xdr:nvCxnSpPr>
      <xdr:spPr>
        <a:xfrm>
          <a:off x="13893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58" name="直線コネクタ 257"/>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9"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0" name="楕円 269"/>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1" name="テキスト ボックス 270"/>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2" name="楕円 271"/>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73" name="テキスト ボックス 272"/>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％であり、前年度と比べて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ている。これは、県費負担教職員に係る給与負担等が本市へ移譲されたことに伴い経常一般財源等が増加したことや、地下鉄特例債元金償還補助金が減少したことなどによるものである。また、類似団体内平均値と比べて高い水準にある。これは、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45357</xdr:rowOff>
    </xdr:to>
    <xdr:cxnSp macro="">
      <xdr:nvCxnSpPr>
        <xdr:cNvPr id="307" name="直線コネクタ 306"/>
        <xdr:cNvCxnSpPr/>
      </xdr:nvCxnSpPr>
      <xdr:spPr>
        <a:xfrm flipV="1">
          <a:off x="16510000" y="56460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17434</xdr:rowOff>
    </xdr:from>
    <xdr:ext cx="762000" cy="259045"/>
    <xdr:sp macro="" textlink="">
      <xdr:nvSpPr>
        <xdr:cNvPr id="308" name="補助費等最小値テキスト"/>
        <xdr:cNvSpPr txBox="1"/>
      </xdr:nvSpPr>
      <xdr:spPr>
        <a:xfrm>
          <a:off x="16598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45357</xdr:rowOff>
    </xdr:from>
    <xdr:to>
      <xdr:col>82</xdr:col>
      <xdr:colOff>196850</xdr:colOff>
      <xdr:row>40</xdr:row>
      <xdr:rowOff>45357</xdr:rowOff>
    </xdr:to>
    <xdr:cxnSp macro="">
      <xdr:nvCxnSpPr>
        <xdr:cNvPr id="309" name="直線コネクタ 308"/>
        <xdr:cNvCxnSpPr/>
      </xdr:nvCxnSpPr>
      <xdr:spPr>
        <a:xfrm>
          <a:off x="16421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0"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1" name="直線コネクタ 310"/>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135165</xdr:rowOff>
    </xdr:from>
    <xdr:to>
      <xdr:col>82</xdr:col>
      <xdr:colOff>107950</xdr:colOff>
      <xdr:row>41</xdr:row>
      <xdr:rowOff>69850</xdr:rowOff>
    </xdr:to>
    <xdr:cxnSp macro="">
      <xdr:nvCxnSpPr>
        <xdr:cNvPr id="312" name="直線コネクタ 311"/>
        <xdr:cNvCxnSpPr/>
      </xdr:nvCxnSpPr>
      <xdr:spPr>
        <a:xfrm flipV="1">
          <a:off x="15671800" y="6821715"/>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125384</xdr:rowOff>
    </xdr:from>
    <xdr:ext cx="762000" cy="259045"/>
    <xdr:sp macro="" textlink="">
      <xdr:nvSpPr>
        <xdr:cNvPr id="313" name="補助費等平均値テキスト"/>
        <xdr:cNvSpPr txBox="1"/>
      </xdr:nvSpPr>
      <xdr:spPr>
        <a:xfrm>
          <a:off x="16598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108857</xdr:rowOff>
    </xdr:from>
    <xdr:to>
      <xdr:col>82</xdr:col>
      <xdr:colOff>158750</xdr:colOff>
      <xdr:row>37</xdr:row>
      <xdr:rowOff>39007</xdr:rowOff>
    </xdr:to>
    <xdr:sp macro="" textlink="">
      <xdr:nvSpPr>
        <xdr:cNvPr id="314" name="フローチャート: 判断 313"/>
        <xdr:cNvSpPr/>
      </xdr:nvSpPr>
      <xdr:spPr>
        <a:xfrm>
          <a:off x="16459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4535</xdr:rowOff>
    </xdr:from>
    <xdr:to>
      <xdr:col>78</xdr:col>
      <xdr:colOff>69850</xdr:colOff>
      <xdr:row>41</xdr:row>
      <xdr:rowOff>69850</xdr:rowOff>
    </xdr:to>
    <xdr:cxnSp macro="">
      <xdr:nvCxnSpPr>
        <xdr:cNvPr id="315" name="直線コネクタ 314"/>
        <xdr:cNvCxnSpPr/>
      </xdr:nvCxnSpPr>
      <xdr:spPr>
        <a:xfrm>
          <a:off x="14782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16" name="フローチャート: 判断 315"/>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7" name="テキスト ボックス 316"/>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4535</xdr:rowOff>
    </xdr:from>
    <xdr:to>
      <xdr:col>73</xdr:col>
      <xdr:colOff>180975</xdr:colOff>
      <xdr:row>41</xdr:row>
      <xdr:rowOff>4535</xdr:rowOff>
    </xdr:to>
    <xdr:cxnSp macro="">
      <xdr:nvCxnSpPr>
        <xdr:cNvPr id="318" name="直線コネクタ 317"/>
        <xdr:cNvCxnSpPr/>
      </xdr:nvCxnSpPr>
      <xdr:spPr>
        <a:xfrm>
          <a:off x="13893800" y="7033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117022</xdr:rowOff>
    </xdr:from>
    <xdr:to>
      <xdr:col>74</xdr:col>
      <xdr:colOff>31750</xdr:colOff>
      <xdr:row>38</xdr:row>
      <xdr:rowOff>47172</xdr:rowOff>
    </xdr:to>
    <xdr:sp macro="" textlink="">
      <xdr:nvSpPr>
        <xdr:cNvPr id="319" name="フローチャート: 判断 318"/>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57349</xdr:rowOff>
    </xdr:from>
    <xdr:ext cx="762000" cy="259045"/>
    <xdr:sp macro="" textlink="">
      <xdr:nvSpPr>
        <xdr:cNvPr id="320" name="テキスト ボックス 319"/>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4535</xdr:rowOff>
    </xdr:from>
    <xdr:to>
      <xdr:col>69</xdr:col>
      <xdr:colOff>92075</xdr:colOff>
      <xdr:row>41</xdr:row>
      <xdr:rowOff>37193</xdr:rowOff>
    </xdr:to>
    <xdr:cxnSp macro="">
      <xdr:nvCxnSpPr>
        <xdr:cNvPr id="321" name="直線コネクタ 320"/>
        <xdr:cNvCxnSpPr/>
      </xdr:nvCxnSpPr>
      <xdr:spPr>
        <a:xfrm flipV="1">
          <a:off x="13004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166007</xdr:rowOff>
    </xdr:from>
    <xdr:to>
      <xdr:col>69</xdr:col>
      <xdr:colOff>142875</xdr:colOff>
      <xdr:row>38</xdr:row>
      <xdr:rowOff>96157</xdr:rowOff>
    </xdr:to>
    <xdr:sp macro="" textlink="">
      <xdr:nvSpPr>
        <xdr:cNvPr id="322" name="フローチャート: 判断 321"/>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106334</xdr:rowOff>
    </xdr:from>
    <xdr:ext cx="762000" cy="259045"/>
    <xdr:sp macro="" textlink="">
      <xdr:nvSpPr>
        <xdr:cNvPr id="323" name="テキスト ボックス 322"/>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4" name="フローチャート: 判断 323"/>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5" name="テキスト ボックス 324"/>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84365</xdr:rowOff>
    </xdr:from>
    <xdr:to>
      <xdr:col>82</xdr:col>
      <xdr:colOff>158750</xdr:colOff>
      <xdr:row>40</xdr:row>
      <xdr:rowOff>14515</xdr:rowOff>
    </xdr:to>
    <xdr:sp macro="" textlink="">
      <xdr:nvSpPr>
        <xdr:cNvPr id="331" name="楕円 330"/>
        <xdr:cNvSpPr/>
      </xdr:nvSpPr>
      <xdr:spPr>
        <a:xfrm>
          <a:off x="16459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164392</xdr:rowOff>
    </xdr:from>
    <xdr:ext cx="762000" cy="259045"/>
    <xdr:sp macro="" textlink="">
      <xdr:nvSpPr>
        <xdr:cNvPr id="332" name="補助費等該当値テキスト"/>
        <xdr:cNvSpPr txBox="1"/>
      </xdr:nvSpPr>
      <xdr:spPr>
        <a:xfrm>
          <a:off x="16598900" y="66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19050</xdr:rowOff>
    </xdr:from>
    <xdr:to>
      <xdr:col>78</xdr:col>
      <xdr:colOff>120650</xdr:colOff>
      <xdr:row>41</xdr:row>
      <xdr:rowOff>120650</xdr:rowOff>
    </xdr:to>
    <xdr:sp macro="" textlink="">
      <xdr:nvSpPr>
        <xdr:cNvPr id="333" name="楕円 332"/>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105427</xdr:rowOff>
    </xdr:from>
    <xdr:ext cx="736600" cy="259045"/>
    <xdr:sp macro="" textlink="">
      <xdr:nvSpPr>
        <xdr:cNvPr id="334" name="テキスト ボックス 333"/>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35" name="楕円 334"/>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36" name="テキスト ボックス 335"/>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7" name="楕円 336"/>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38" name="テキスト ボックス 337"/>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157843</xdr:rowOff>
    </xdr:from>
    <xdr:to>
      <xdr:col>65</xdr:col>
      <xdr:colOff>53975</xdr:colOff>
      <xdr:row>41</xdr:row>
      <xdr:rowOff>87993</xdr:rowOff>
    </xdr:to>
    <xdr:sp macro="" textlink="">
      <xdr:nvSpPr>
        <xdr:cNvPr id="339" name="楕円 338"/>
        <xdr:cNvSpPr/>
      </xdr:nvSpPr>
      <xdr:spPr>
        <a:xfrm>
          <a:off x="12954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72770</xdr:rowOff>
    </xdr:from>
    <xdr:ext cx="762000" cy="259045"/>
    <xdr:sp macro="" textlink="">
      <xdr:nvSpPr>
        <xdr:cNvPr id="340" name="テキスト ボックス 339"/>
        <xdr:cNvSpPr txBox="1"/>
      </xdr:nvSpPr>
      <xdr:spPr>
        <a:xfrm>
          <a:off x="12623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％で、類似団体内平均値と比べて低い水準を維持している。また、前年度から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ポイント減少しているが、これは、県費負担教職員に係る給与負担等が本市へ移譲されたことに伴い経常一般財源等が増加したことや、平成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年度以降、利率の低下に伴い利子支払額が減少したことなどが要因であると考えられる。</a:t>
          </a:r>
        </a:p>
        <a:p>
          <a:r>
            <a:rPr kumimoji="1" lang="ja-JP" altLang="en-US" sz="1100">
              <a:latin typeface="ＭＳ Ｐゴシック" panose="020B0600070205080204" pitchFamily="50" charset="-128"/>
              <a:ea typeface="ＭＳ Ｐゴシック" panose="020B0600070205080204" pitchFamily="50" charset="-128"/>
            </a:rPr>
            <a:t>　今後も地方債発行にあたり、実質公債費比率や地方債現在高等に注視しながら、将来世代に過度の負担を残さないように十分留意する必要がある。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77</xdr:row>
      <xdr:rowOff>31750</xdr:rowOff>
    </xdr:to>
    <xdr:cxnSp macro="">
      <xdr:nvCxnSpPr>
        <xdr:cNvPr id="373" name="直線コネクタ 372"/>
        <xdr:cNvCxnSpPr/>
      </xdr:nvCxnSpPr>
      <xdr:spPr>
        <a:xfrm flipV="1">
          <a:off x="3987800" y="128524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4"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44450</xdr:rowOff>
    </xdr:to>
    <xdr:cxnSp macro="">
      <xdr:nvCxnSpPr>
        <xdr:cNvPr id="376" name="直線コネクタ 375"/>
        <xdr:cNvCxnSpPr/>
      </xdr:nvCxnSpPr>
      <xdr:spPr>
        <a:xfrm flipV="1">
          <a:off x="3098800" y="1323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8" name="テキスト ボックス 377"/>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44450</xdr:rowOff>
    </xdr:from>
    <xdr:to>
      <xdr:col>15</xdr:col>
      <xdr:colOff>98425</xdr:colOff>
      <xdr:row>77</xdr:row>
      <xdr:rowOff>133350</xdr:rowOff>
    </xdr:to>
    <xdr:cxnSp macro="">
      <xdr:nvCxnSpPr>
        <xdr:cNvPr id="379" name="直線コネクタ 378"/>
        <xdr:cNvCxnSpPr/>
      </xdr:nvCxnSpPr>
      <xdr:spPr>
        <a:xfrm flipV="1">
          <a:off x="2209800" y="1324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133350</xdr:rowOff>
    </xdr:from>
    <xdr:to>
      <xdr:col>11</xdr:col>
      <xdr:colOff>9525</xdr:colOff>
      <xdr:row>78</xdr:row>
      <xdr:rowOff>88900</xdr:rowOff>
    </xdr:to>
    <xdr:cxnSp macro="">
      <xdr:nvCxnSpPr>
        <xdr:cNvPr id="382" name="直線コネクタ 381"/>
        <xdr:cNvCxnSpPr/>
      </xdr:nvCxnSpPr>
      <xdr:spPr>
        <a:xfrm flipV="1">
          <a:off x="1320800" y="1333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4" name="テキスト ボックス 383"/>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2" name="楕円 391"/>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3"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4" name="楕円 39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5" name="テキスト ボックス 394"/>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165100</xdr:rowOff>
    </xdr:from>
    <xdr:to>
      <xdr:col>15</xdr:col>
      <xdr:colOff>149225</xdr:colOff>
      <xdr:row>77</xdr:row>
      <xdr:rowOff>95250</xdr:rowOff>
    </xdr:to>
    <xdr:sp macro="" textlink="">
      <xdr:nvSpPr>
        <xdr:cNvPr id="396" name="楕円 395"/>
        <xdr:cNvSpPr/>
      </xdr:nvSpPr>
      <xdr:spPr>
        <a:xfrm>
          <a:off x="3048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7" name="テキスト ボックス 396"/>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82550</xdr:rowOff>
    </xdr:from>
    <xdr:to>
      <xdr:col>11</xdr:col>
      <xdr:colOff>60325</xdr:colOff>
      <xdr:row>78</xdr:row>
      <xdr:rowOff>12700</xdr:rowOff>
    </xdr:to>
    <xdr:sp macro="" textlink="">
      <xdr:nvSpPr>
        <xdr:cNvPr id="398" name="楕円 397"/>
        <xdr:cNvSpPr/>
      </xdr:nvSpPr>
      <xdr:spPr>
        <a:xfrm>
          <a:off x="2159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22877</xdr:rowOff>
    </xdr:from>
    <xdr:ext cx="762000" cy="259045"/>
    <xdr:sp macro="" textlink="">
      <xdr:nvSpPr>
        <xdr:cNvPr id="399" name="テキスト ボックス 39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401" name="テキスト ボックス 400"/>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年度は県税交付金などの経常一般財源等の増により</a:t>
          </a:r>
          <a:r>
            <a:rPr kumimoji="1" lang="en-US" altLang="ja-JP" sz="1100">
              <a:latin typeface="ＭＳ Ｐゴシック" panose="020B0600070205080204" pitchFamily="50" charset="-128"/>
              <a:ea typeface="ＭＳ Ｐゴシック" panose="020B0600070205080204" pitchFamily="50" charset="-128"/>
            </a:rPr>
            <a:t>76.7</a:t>
          </a:r>
          <a:r>
            <a:rPr kumimoji="1" lang="ja-JP" altLang="en-US" sz="1100">
              <a:latin typeface="ＭＳ Ｐゴシック" panose="020B0600070205080204" pitchFamily="50" charset="-128"/>
              <a:ea typeface="ＭＳ Ｐゴシック" panose="020B0600070205080204" pitchFamily="50" charset="-128"/>
            </a:rPr>
            <a:t>％と平成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年度は県税交付金などが減少したため、</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年度については、県が負担していた義務教育等に係る教職員の給与等を本市が負担することになったことなどの影響により、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％となっており、依然として、類似団体内平均値と比べて高い水準にある。これは、人件費、扶助費及び補助費等が類似団体内平均値と比べて高いためである。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人件費、扶助費及び補助費等の分析欄を参照</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9979</xdr:rowOff>
    </xdr:from>
    <xdr:to>
      <xdr:col>82</xdr:col>
      <xdr:colOff>107950</xdr:colOff>
      <xdr:row>80</xdr:row>
      <xdr:rowOff>99786</xdr:rowOff>
    </xdr:to>
    <xdr:cxnSp macro="">
      <xdr:nvCxnSpPr>
        <xdr:cNvPr id="436" name="直線コネクタ 435"/>
        <xdr:cNvCxnSpPr/>
      </xdr:nvCxnSpPr>
      <xdr:spPr>
        <a:xfrm>
          <a:off x="15671800" y="13554529"/>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7"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91621</xdr:rowOff>
    </xdr:from>
    <xdr:to>
      <xdr:col>78</xdr:col>
      <xdr:colOff>69850</xdr:colOff>
      <xdr:row>79</xdr:row>
      <xdr:rowOff>9979</xdr:rowOff>
    </xdr:to>
    <xdr:cxnSp macro="">
      <xdr:nvCxnSpPr>
        <xdr:cNvPr id="439" name="直線コネクタ 438"/>
        <xdr:cNvCxnSpPr/>
      </xdr:nvCxnSpPr>
      <xdr:spPr>
        <a:xfrm>
          <a:off x="14782800" y="132932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41" name="テキスト ボックス 440"/>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91621</xdr:rowOff>
    </xdr:from>
    <xdr:to>
      <xdr:col>73</xdr:col>
      <xdr:colOff>180975</xdr:colOff>
      <xdr:row>78</xdr:row>
      <xdr:rowOff>39914</xdr:rowOff>
    </xdr:to>
    <xdr:cxnSp macro="">
      <xdr:nvCxnSpPr>
        <xdr:cNvPr id="442" name="直線コネクタ 441"/>
        <xdr:cNvCxnSpPr/>
      </xdr:nvCxnSpPr>
      <xdr:spPr>
        <a:xfrm flipV="1">
          <a:off x="13893800" y="132932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4" name="テキスト ボックス 443"/>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39914</xdr:rowOff>
    </xdr:to>
    <xdr:cxnSp macro="">
      <xdr:nvCxnSpPr>
        <xdr:cNvPr id="445" name="直線コネクタ 444"/>
        <xdr:cNvCxnSpPr/>
      </xdr:nvCxnSpPr>
      <xdr:spPr>
        <a:xfrm>
          <a:off x="13004800" y="13402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7" name="テキスト ボックス 446"/>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49" name="テキスト ボックス 448"/>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48986</xdr:rowOff>
    </xdr:from>
    <xdr:to>
      <xdr:col>82</xdr:col>
      <xdr:colOff>158750</xdr:colOff>
      <xdr:row>80</xdr:row>
      <xdr:rowOff>150586</xdr:rowOff>
    </xdr:to>
    <xdr:sp macro="" textlink="">
      <xdr:nvSpPr>
        <xdr:cNvPr id="455" name="楕円 454"/>
        <xdr:cNvSpPr/>
      </xdr:nvSpPr>
      <xdr:spPr>
        <a:xfrm>
          <a:off x="16459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21063</xdr:rowOff>
    </xdr:from>
    <xdr:ext cx="762000" cy="259045"/>
    <xdr:sp macro="" textlink="">
      <xdr:nvSpPr>
        <xdr:cNvPr id="456" name="公債費以外該当値テキスト"/>
        <xdr:cNvSpPr txBox="1"/>
      </xdr:nvSpPr>
      <xdr:spPr>
        <a:xfrm>
          <a:off x="16598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130629</xdr:rowOff>
    </xdr:from>
    <xdr:to>
      <xdr:col>78</xdr:col>
      <xdr:colOff>120650</xdr:colOff>
      <xdr:row>79</xdr:row>
      <xdr:rowOff>60779</xdr:rowOff>
    </xdr:to>
    <xdr:sp macro="" textlink="">
      <xdr:nvSpPr>
        <xdr:cNvPr id="457" name="楕円 456"/>
        <xdr:cNvSpPr/>
      </xdr:nvSpPr>
      <xdr:spPr>
        <a:xfrm>
          <a:off x="15621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45556</xdr:rowOff>
    </xdr:from>
    <xdr:ext cx="736600" cy="259045"/>
    <xdr:sp macro="" textlink="">
      <xdr:nvSpPr>
        <xdr:cNvPr id="458" name="テキスト ボックス 457"/>
        <xdr:cNvSpPr txBox="1"/>
      </xdr:nvSpPr>
      <xdr:spPr>
        <a:xfrm>
          <a:off x="15290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40821</xdr:rowOff>
    </xdr:from>
    <xdr:to>
      <xdr:col>74</xdr:col>
      <xdr:colOff>31750</xdr:colOff>
      <xdr:row>77</xdr:row>
      <xdr:rowOff>142421</xdr:rowOff>
    </xdr:to>
    <xdr:sp macro="" textlink="">
      <xdr:nvSpPr>
        <xdr:cNvPr id="459" name="楕円 458"/>
        <xdr:cNvSpPr/>
      </xdr:nvSpPr>
      <xdr:spPr>
        <a:xfrm>
          <a:off x="14732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127198</xdr:rowOff>
    </xdr:from>
    <xdr:ext cx="762000" cy="259045"/>
    <xdr:sp macro="" textlink="">
      <xdr:nvSpPr>
        <xdr:cNvPr id="460" name="テキスト ボックス 459"/>
        <xdr:cNvSpPr txBox="1"/>
      </xdr:nvSpPr>
      <xdr:spPr>
        <a:xfrm>
          <a:off x="14401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160564</xdr:rowOff>
    </xdr:from>
    <xdr:to>
      <xdr:col>69</xdr:col>
      <xdr:colOff>142875</xdr:colOff>
      <xdr:row>78</xdr:row>
      <xdr:rowOff>90714</xdr:rowOff>
    </xdr:to>
    <xdr:sp macro="" textlink="">
      <xdr:nvSpPr>
        <xdr:cNvPr id="461" name="楕円 460"/>
        <xdr:cNvSpPr/>
      </xdr:nvSpPr>
      <xdr:spPr>
        <a:xfrm>
          <a:off x="13843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62" name="テキスト ボックス 461"/>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63" name="楕円 462"/>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64" name="テキスト ボックス 463"/>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27292</xdr:rowOff>
    </xdr:from>
    <xdr:to>
      <xdr:col>29</xdr:col>
      <xdr:colOff>127000</xdr:colOff>
      <xdr:row>18</xdr:row>
      <xdr:rowOff>47729</xdr:rowOff>
    </xdr:to>
    <xdr:cxnSp macro="">
      <xdr:nvCxnSpPr>
        <xdr:cNvPr id="48" name="直線コネクタ 47"/>
        <xdr:cNvCxnSpPr/>
      </xdr:nvCxnSpPr>
      <xdr:spPr bwMode="auto">
        <a:xfrm flipV="1">
          <a:off x="5003800" y="2303767"/>
          <a:ext cx="647700" cy="87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47729</xdr:rowOff>
    </xdr:from>
    <xdr:to>
      <xdr:col>26</xdr:col>
      <xdr:colOff>50800</xdr:colOff>
      <xdr:row>18</xdr:row>
      <xdr:rowOff>48529</xdr:rowOff>
    </xdr:to>
    <xdr:cxnSp macro="">
      <xdr:nvCxnSpPr>
        <xdr:cNvPr id="51" name="直線コネクタ 50"/>
        <xdr:cNvCxnSpPr/>
      </xdr:nvCxnSpPr>
      <xdr:spPr bwMode="auto">
        <a:xfrm flipV="1">
          <a:off x="4305300" y="3181454"/>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48529</xdr:rowOff>
    </xdr:from>
    <xdr:to>
      <xdr:col>22</xdr:col>
      <xdr:colOff>114300</xdr:colOff>
      <xdr:row>18</xdr:row>
      <xdr:rowOff>53787</xdr:rowOff>
    </xdr:to>
    <xdr:cxnSp macro="">
      <xdr:nvCxnSpPr>
        <xdr:cNvPr id="54" name="直線コネクタ 53"/>
        <xdr:cNvCxnSpPr/>
      </xdr:nvCxnSpPr>
      <xdr:spPr bwMode="auto">
        <a:xfrm flipV="1">
          <a:off x="3606800" y="3182254"/>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53787</xdr:rowOff>
    </xdr:from>
    <xdr:to>
      <xdr:col>18</xdr:col>
      <xdr:colOff>177800</xdr:colOff>
      <xdr:row>18</xdr:row>
      <xdr:rowOff>60828</xdr:rowOff>
    </xdr:to>
    <xdr:cxnSp macro="">
      <xdr:nvCxnSpPr>
        <xdr:cNvPr id="57" name="直線コネクタ 56"/>
        <xdr:cNvCxnSpPr/>
      </xdr:nvCxnSpPr>
      <xdr:spPr bwMode="auto">
        <a:xfrm flipV="1">
          <a:off x="2908300" y="3187512"/>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147942</xdr:rowOff>
    </xdr:from>
    <xdr:to>
      <xdr:col>29</xdr:col>
      <xdr:colOff>177800</xdr:colOff>
      <xdr:row>13</xdr:row>
      <xdr:rowOff>78092</xdr:rowOff>
    </xdr:to>
    <xdr:sp macro="" textlink="">
      <xdr:nvSpPr>
        <xdr:cNvPr id="67" name="楕円 66"/>
        <xdr:cNvSpPr/>
      </xdr:nvSpPr>
      <xdr:spPr bwMode="auto">
        <a:xfrm>
          <a:off x="5600700" y="22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164469</xdr:rowOff>
    </xdr:from>
    <xdr:ext cx="762000" cy="259045"/>
    <xdr:sp macro="" textlink="">
      <xdr:nvSpPr>
        <xdr:cNvPr id="68" name="人口1人当たり決算額の推移該当値テキスト130"/>
        <xdr:cNvSpPr txBox="1"/>
      </xdr:nvSpPr>
      <xdr:spPr>
        <a:xfrm>
          <a:off x="5740400" y="209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168379</xdr:rowOff>
    </xdr:from>
    <xdr:to>
      <xdr:col>26</xdr:col>
      <xdr:colOff>101600</xdr:colOff>
      <xdr:row>18</xdr:row>
      <xdr:rowOff>98529</xdr:rowOff>
    </xdr:to>
    <xdr:sp macro="" textlink="">
      <xdr:nvSpPr>
        <xdr:cNvPr id="69" name="楕円 68"/>
        <xdr:cNvSpPr/>
      </xdr:nvSpPr>
      <xdr:spPr bwMode="auto">
        <a:xfrm>
          <a:off x="4953000" y="31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108706</xdr:rowOff>
    </xdr:from>
    <xdr:ext cx="736600" cy="259045"/>
    <xdr:sp macro="" textlink="">
      <xdr:nvSpPr>
        <xdr:cNvPr id="70" name="テキスト ボックス 69"/>
        <xdr:cNvSpPr txBox="1"/>
      </xdr:nvSpPr>
      <xdr:spPr>
        <a:xfrm>
          <a:off x="4622800" y="289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169179</xdr:rowOff>
    </xdr:from>
    <xdr:to>
      <xdr:col>22</xdr:col>
      <xdr:colOff>165100</xdr:colOff>
      <xdr:row>18</xdr:row>
      <xdr:rowOff>99329</xdr:rowOff>
    </xdr:to>
    <xdr:sp macro="" textlink="">
      <xdr:nvSpPr>
        <xdr:cNvPr id="71" name="楕円 70"/>
        <xdr:cNvSpPr/>
      </xdr:nvSpPr>
      <xdr:spPr bwMode="auto">
        <a:xfrm>
          <a:off x="4254500" y="313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109506</xdr:rowOff>
    </xdr:from>
    <xdr:ext cx="762000" cy="259045"/>
    <xdr:sp macro="" textlink="">
      <xdr:nvSpPr>
        <xdr:cNvPr id="72" name="テキスト ボックス 71"/>
        <xdr:cNvSpPr txBox="1"/>
      </xdr:nvSpPr>
      <xdr:spPr>
        <a:xfrm>
          <a:off x="3924300" y="290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2987</xdr:rowOff>
    </xdr:from>
    <xdr:to>
      <xdr:col>19</xdr:col>
      <xdr:colOff>38100</xdr:colOff>
      <xdr:row>18</xdr:row>
      <xdr:rowOff>104587</xdr:rowOff>
    </xdr:to>
    <xdr:sp macro="" textlink="">
      <xdr:nvSpPr>
        <xdr:cNvPr id="73" name="楕円 72"/>
        <xdr:cNvSpPr/>
      </xdr:nvSpPr>
      <xdr:spPr bwMode="auto">
        <a:xfrm>
          <a:off x="3556000" y="313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114764</xdr:rowOff>
    </xdr:from>
    <xdr:ext cx="762000" cy="259045"/>
    <xdr:sp macro="" textlink="">
      <xdr:nvSpPr>
        <xdr:cNvPr id="74" name="テキスト ボックス 73"/>
        <xdr:cNvSpPr txBox="1"/>
      </xdr:nvSpPr>
      <xdr:spPr>
        <a:xfrm>
          <a:off x="3225800" y="290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10028</xdr:rowOff>
    </xdr:from>
    <xdr:to>
      <xdr:col>15</xdr:col>
      <xdr:colOff>101600</xdr:colOff>
      <xdr:row>18</xdr:row>
      <xdr:rowOff>111628</xdr:rowOff>
    </xdr:to>
    <xdr:sp macro="" textlink="">
      <xdr:nvSpPr>
        <xdr:cNvPr id="75" name="楕円 74"/>
        <xdr:cNvSpPr/>
      </xdr:nvSpPr>
      <xdr:spPr bwMode="auto">
        <a:xfrm>
          <a:off x="2857500" y="314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121805</xdr:rowOff>
    </xdr:from>
    <xdr:ext cx="762000" cy="259045"/>
    <xdr:sp macro="" textlink="">
      <xdr:nvSpPr>
        <xdr:cNvPr id="76" name="テキスト ボックス 75"/>
        <xdr:cNvSpPr txBox="1"/>
      </xdr:nvSpPr>
      <xdr:spPr>
        <a:xfrm>
          <a:off x="2527300" y="291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175966</xdr:rowOff>
    </xdr:from>
    <xdr:to>
      <xdr:col>29</xdr:col>
      <xdr:colOff>127000</xdr:colOff>
      <xdr:row>34</xdr:row>
      <xdr:rowOff>252136</xdr:rowOff>
    </xdr:to>
    <xdr:cxnSp macro="">
      <xdr:nvCxnSpPr>
        <xdr:cNvPr id="108" name="直線コネクタ 107"/>
        <xdr:cNvCxnSpPr/>
      </xdr:nvCxnSpPr>
      <xdr:spPr bwMode="auto">
        <a:xfrm>
          <a:off x="5003800" y="6443416"/>
          <a:ext cx="647700" cy="7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20159</xdr:rowOff>
    </xdr:from>
    <xdr:ext cx="762000" cy="259045"/>
    <xdr:sp macro="" textlink="">
      <xdr:nvSpPr>
        <xdr:cNvPr id="109" name="人口1人当たり決算額の推移平均値テキスト445"/>
        <xdr:cNvSpPr txBox="1"/>
      </xdr:nvSpPr>
      <xdr:spPr>
        <a:xfrm>
          <a:off x="5740400" y="6630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93716</xdr:rowOff>
    </xdr:from>
    <xdr:to>
      <xdr:col>26</xdr:col>
      <xdr:colOff>50800</xdr:colOff>
      <xdr:row>34</xdr:row>
      <xdr:rowOff>175966</xdr:rowOff>
    </xdr:to>
    <xdr:cxnSp macro="">
      <xdr:nvCxnSpPr>
        <xdr:cNvPr id="111" name="直線コネクタ 110"/>
        <xdr:cNvCxnSpPr/>
      </xdr:nvCxnSpPr>
      <xdr:spPr bwMode="auto">
        <a:xfrm>
          <a:off x="4305300" y="6361166"/>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35796</xdr:rowOff>
    </xdr:from>
    <xdr:ext cx="736600" cy="259045"/>
    <xdr:sp macro="" textlink="">
      <xdr:nvSpPr>
        <xdr:cNvPr id="113" name="テキスト ボックス 112"/>
        <xdr:cNvSpPr txBox="1"/>
      </xdr:nvSpPr>
      <xdr:spPr>
        <a:xfrm>
          <a:off x="4622800" y="66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273441</xdr:rowOff>
    </xdr:from>
    <xdr:to>
      <xdr:col>22</xdr:col>
      <xdr:colOff>114300</xdr:colOff>
      <xdr:row>34</xdr:row>
      <xdr:rowOff>93716</xdr:rowOff>
    </xdr:to>
    <xdr:cxnSp macro="">
      <xdr:nvCxnSpPr>
        <xdr:cNvPr id="114" name="直線コネクタ 113"/>
        <xdr:cNvCxnSpPr/>
      </xdr:nvCxnSpPr>
      <xdr:spPr bwMode="auto">
        <a:xfrm>
          <a:off x="3606800" y="6197991"/>
          <a:ext cx="698500" cy="1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301246</xdr:rowOff>
    </xdr:from>
    <xdr:ext cx="762000" cy="259045"/>
    <xdr:sp macro="" textlink="">
      <xdr:nvSpPr>
        <xdr:cNvPr id="116" name="テキスト ボックス 115"/>
        <xdr:cNvSpPr txBox="1"/>
      </xdr:nvSpPr>
      <xdr:spPr>
        <a:xfrm>
          <a:off x="3924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273441</xdr:rowOff>
    </xdr:from>
    <xdr:to>
      <xdr:col>18</xdr:col>
      <xdr:colOff>177800</xdr:colOff>
      <xdr:row>33</xdr:row>
      <xdr:rowOff>279796</xdr:rowOff>
    </xdr:to>
    <xdr:cxnSp macro="">
      <xdr:nvCxnSpPr>
        <xdr:cNvPr id="117" name="直線コネクタ 116"/>
        <xdr:cNvCxnSpPr/>
      </xdr:nvCxnSpPr>
      <xdr:spPr bwMode="auto">
        <a:xfrm flipV="1">
          <a:off x="2908300" y="6197991"/>
          <a:ext cx="6985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222607</xdr:rowOff>
    </xdr:from>
    <xdr:ext cx="762000" cy="259045"/>
    <xdr:sp macro="" textlink="">
      <xdr:nvSpPr>
        <xdr:cNvPr id="119" name="テキスト ボックス 118"/>
        <xdr:cNvSpPr txBox="1"/>
      </xdr:nvSpPr>
      <xdr:spPr>
        <a:xfrm>
          <a:off x="32258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201336</xdr:rowOff>
    </xdr:from>
    <xdr:to>
      <xdr:col>29</xdr:col>
      <xdr:colOff>177800</xdr:colOff>
      <xdr:row>34</xdr:row>
      <xdr:rowOff>302936</xdr:rowOff>
    </xdr:to>
    <xdr:sp macro="" textlink="">
      <xdr:nvSpPr>
        <xdr:cNvPr id="127" name="楕円 126"/>
        <xdr:cNvSpPr/>
      </xdr:nvSpPr>
      <xdr:spPr bwMode="auto">
        <a:xfrm>
          <a:off x="56007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46413</xdr:rowOff>
    </xdr:from>
    <xdr:ext cx="762000" cy="259045"/>
    <xdr:sp macro="" textlink="">
      <xdr:nvSpPr>
        <xdr:cNvPr id="128" name="人口1人当たり決算額の推移該当値テキスト445"/>
        <xdr:cNvSpPr txBox="1"/>
      </xdr:nvSpPr>
      <xdr:spPr>
        <a:xfrm>
          <a:off x="5740400" y="63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125166</xdr:rowOff>
    </xdr:from>
    <xdr:to>
      <xdr:col>26</xdr:col>
      <xdr:colOff>101600</xdr:colOff>
      <xdr:row>34</xdr:row>
      <xdr:rowOff>226766</xdr:rowOff>
    </xdr:to>
    <xdr:sp macro="" textlink="">
      <xdr:nvSpPr>
        <xdr:cNvPr id="129" name="楕円 128"/>
        <xdr:cNvSpPr/>
      </xdr:nvSpPr>
      <xdr:spPr bwMode="auto">
        <a:xfrm>
          <a:off x="49530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236943</xdr:rowOff>
    </xdr:from>
    <xdr:ext cx="736600" cy="259045"/>
    <xdr:sp macro="" textlink="">
      <xdr:nvSpPr>
        <xdr:cNvPr id="130" name="テキスト ボックス 129"/>
        <xdr:cNvSpPr txBox="1"/>
      </xdr:nvSpPr>
      <xdr:spPr>
        <a:xfrm>
          <a:off x="4622800" y="616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42916</xdr:rowOff>
    </xdr:from>
    <xdr:to>
      <xdr:col>22</xdr:col>
      <xdr:colOff>165100</xdr:colOff>
      <xdr:row>34</xdr:row>
      <xdr:rowOff>144516</xdr:rowOff>
    </xdr:to>
    <xdr:sp macro="" textlink="">
      <xdr:nvSpPr>
        <xdr:cNvPr id="131" name="楕円 130"/>
        <xdr:cNvSpPr/>
      </xdr:nvSpPr>
      <xdr:spPr bwMode="auto">
        <a:xfrm>
          <a:off x="4254500" y="631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154693</xdr:rowOff>
    </xdr:from>
    <xdr:ext cx="762000" cy="259045"/>
    <xdr:sp macro="" textlink="">
      <xdr:nvSpPr>
        <xdr:cNvPr id="132" name="テキスト ボックス 131"/>
        <xdr:cNvSpPr txBox="1"/>
      </xdr:nvSpPr>
      <xdr:spPr>
        <a:xfrm>
          <a:off x="3924300" y="6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222641</xdr:rowOff>
    </xdr:from>
    <xdr:to>
      <xdr:col>19</xdr:col>
      <xdr:colOff>38100</xdr:colOff>
      <xdr:row>33</xdr:row>
      <xdr:rowOff>324241</xdr:rowOff>
    </xdr:to>
    <xdr:sp macro="" textlink="">
      <xdr:nvSpPr>
        <xdr:cNvPr id="133" name="楕円 132"/>
        <xdr:cNvSpPr/>
      </xdr:nvSpPr>
      <xdr:spPr bwMode="auto">
        <a:xfrm>
          <a:off x="3556000" y="614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162968</xdr:rowOff>
    </xdr:from>
    <xdr:ext cx="762000" cy="259045"/>
    <xdr:sp macro="" textlink="">
      <xdr:nvSpPr>
        <xdr:cNvPr id="134" name="テキスト ボックス 133"/>
        <xdr:cNvSpPr txBox="1"/>
      </xdr:nvSpPr>
      <xdr:spPr>
        <a:xfrm>
          <a:off x="3225800" y="591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228996</xdr:rowOff>
    </xdr:from>
    <xdr:to>
      <xdr:col>15</xdr:col>
      <xdr:colOff>101600</xdr:colOff>
      <xdr:row>33</xdr:row>
      <xdr:rowOff>330596</xdr:rowOff>
    </xdr:to>
    <xdr:sp macro="" textlink="">
      <xdr:nvSpPr>
        <xdr:cNvPr id="135" name="楕円 134"/>
        <xdr:cNvSpPr/>
      </xdr:nvSpPr>
      <xdr:spPr bwMode="auto">
        <a:xfrm>
          <a:off x="2857500" y="615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169323</xdr:rowOff>
    </xdr:from>
    <xdr:ext cx="762000" cy="259045"/>
    <xdr:sp macro="" textlink="">
      <xdr:nvSpPr>
        <xdr:cNvPr id="136" name="テキスト ボックス 135"/>
        <xdr:cNvSpPr txBox="1"/>
      </xdr:nvSpPr>
      <xdr:spPr>
        <a:xfrm>
          <a:off x="2527300" y="592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171361</xdr:rowOff>
    </xdr:from>
    <xdr:to>
      <xdr:col>24</xdr:col>
      <xdr:colOff>63500</xdr:colOff>
      <xdr:row>37</xdr:row>
      <xdr:rowOff>63645</xdr:rowOff>
    </xdr:to>
    <xdr:cxnSp macro="">
      <xdr:nvCxnSpPr>
        <xdr:cNvPr id="59" name="直線コネクタ 58"/>
        <xdr:cNvCxnSpPr/>
      </xdr:nvCxnSpPr>
      <xdr:spPr>
        <a:xfrm flipV="1">
          <a:off x="3797300" y="5486311"/>
          <a:ext cx="838200" cy="9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63645</xdr:rowOff>
    </xdr:from>
    <xdr:to>
      <xdr:col>19</xdr:col>
      <xdr:colOff>177800</xdr:colOff>
      <xdr:row>37</xdr:row>
      <xdr:rowOff>65588</xdr:rowOff>
    </xdr:to>
    <xdr:cxnSp macro="">
      <xdr:nvCxnSpPr>
        <xdr:cNvPr id="62" name="直線コネクタ 61"/>
        <xdr:cNvCxnSpPr/>
      </xdr:nvCxnSpPr>
      <xdr:spPr>
        <a:xfrm flipV="1">
          <a:off x="2908300" y="640729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51895</xdr:rowOff>
    </xdr:from>
    <xdr:to>
      <xdr:col>15</xdr:col>
      <xdr:colOff>50800</xdr:colOff>
      <xdr:row>37</xdr:row>
      <xdr:rowOff>65588</xdr:rowOff>
    </xdr:to>
    <xdr:cxnSp macro="">
      <xdr:nvCxnSpPr>
        <xdr:cNvPr id="65" name="直線コネクタ 64"/>
        <xdr:cNvCxnSpPr/>
      </xdr:nvCxnSpPr>
      <xdr:spPr>
        <a:xfrm>
          <a:off x="2019300" y="6395545"/>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47368</xdr:rowOff>
    </xdr:from>
    <xdr:to>
      <xdr:col>10</xdr:col>
      <xdr:colOff>114300</xdr:colOff>
      <xdr:row>37</xdr:row>
      <xdr:rowOff>51895</xdr:rowOff>
    </xdr:to>
    <xdr:cxnSp macro="">
      <xdr:nvCxnSpPr>
        <xdr:cNvPr id="68" name="直線コネクタ 67"/>
        <xdr:cNvCxnSpPr/>
      </xdr:nvCxnSpPr>
      <xdr:spPr>
        <a:xfrm>
          <a:off x="1130300" y="6391018"/>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120561</xdr:rowOff>
    </xdr:from>
    <xdr:to>
      <xdr:col>24</xdr:col>
      <xdr:colOff>114300</xdr:colOff>
      <xdr:row>32</xdr:row>
      <xdr:rowOff>50711</xdr:rowOff>
    </xdr:to>
    <xdr:sp macro="" textlink="">
      <xdr:nvSpPr>
        <xdr:cNvPr id="78" name="楕円 77"/>
        <xdr:cNvSpPr/>
      </xdr:nvSpPr>
      <xdr:spPr>
        <a:xfrm>
          <a:off x="4584700" y="54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143438</xdr:rowOff>
    </xdr:from>
    <xdr:ext cx="599010" cy="259045"/>
    <xdr:sp macro="" textlink="">
      <xdr:nvSpPr>
        <xdr:cNvPr id="79" name="人件費該当値テキスト"/>
        <xdr:cNvSpPr txBox="1"/>
      </xdr:nvSpPr>
      <xdr:spPr>
        <a:xfrm>
          <a:off x="4686300" y="52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12845</xdr:rowOff>
    </xdr:from>
    <xdr:to>
      <xdr:col>20</xdr:col>
      <xdr:colOff>38100</xdr:colOff>
      <xdr:row>37</xdr:row>
      <xdr:rowOff>114445</xdr:rowOff>
    </xdr:to>
    <xdr:sp macro="" textlink="">
      <xdr:nvSpPr>
        <xdr:cNvPr id="80" name="楕円 79"/>
        <xdr:cNvSpPr/>
      </xdr:nvSpPr>
      <xdr:spPr>
        <a:xfrm>
          <a:off x="3746500" y="63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130972</xdr:rowOff>
    </xdr:from>
    <xdr:ext cx="534377" cy="259045"/>
    <xdr:sp macro="" textlink="">
      <xdr:nvSpPr>
        <xdr:cNvPr id="81" name="テキスト ボックス 80"/>
        <xdr:cNvSpPr txBox="1"/>
      </xdr:nvSpPr>
      <xdr:spPr>
        <a:xfrm>
          <a:off x="3530111" y="61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14788</xdr:rowOff>
    </xdr:from>
    <xdr:to>
      <xdr:col>15</xdr:col>
      <xdr:colOff>101600</xdr:colOff>
      <xdr:row>37</xdr:row>
      <xdr:rowOff>116388</xdr:rowOff>
    </xdr:to>
    <xdr:sp macro="" textlink="">
      <xdr:nvSpPr>
        <xdr:cNvPr id="82" name="楕円 81"/>
        <xdr:cNvSpPr/>
      </xdr:nvSpPr>
      <xdr:spPr>
        <a:xfrm>
          <a:off x="2857500" y="63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132915</xdr:rowOff>
    </xdr:from>
    <xdr:ext cx="534377" cy="259045"/>
    <xdr:sp macro="" textlink="">
      <xdr:nvSpPr>
        <xdr:cNvPr id="83" name="テキスト ボックス 82"/>
        <xdr:cNvSpPr txBox="1"/>
      </xdr:nvSpPr>
      <xdr:spPr>
        <a:xfrm>
          <a:off x="2641111" y="61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1095</xdr:rowOff>
    </xdr:from>
    <xdr:to>
      <xdr:col>10</xdr:col>
      <xdr:colOff>165100</xdr:colOff>
      <xdr:row>37</xdr:row>
      <xdr:rowOff>102695</xdr:rowOff>
    </xdr:to>
    <xdr:sp macro="" textlink="">
      <xdr:nvSpPr>
        <xdr:cNvPr id="84" name="楕円 83"/>
        <xdr:cNvSpPr/>
      </xdr:nvSpPr>
      <xdr:spPr>
        <a:xfrm>
          <a:off x="1968500" y="6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119222</xdr:rowOff>
    </xdr:from>
    <xdr:ext cx="534377" cy="259045"/>
    <xdr:sp macro="" textlink="">
      <xdr:nvSpPr>
        <xdr:cNvPr id="85" name="テキスト ボックス 84"/>
        <xdr:cNvSpPr txBox="1"/>
      </xdr:nvSpPr>
      <xdr:spPr>
        <a:xfrm>
          <a:off x="1752111" y="61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168018</xdr:rowOff>
    </xdr:from>
    <xdr:to>
      <xdr:col>6</xdr:col>
      <xdr:colOff>38100</xdr:colOff>
      <xdr:row>37</xdr:row>
      <xdr:rowOff>98168</xdr:rowOff>
    </xdr:to>
    <xdr:sp macro="" textlink="">
      <xdr:nvSpPr>
        <xdr:cNvPr id="86" name="楕円 85"/>
        <xdr:cNvSpPr/>
      </xdr:nvSpPr>
      <xdr:spPr>
        <a:xfrm>
          <a:off x="1079500" y="6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114695</xdr:rowOff>
    </xdr:from>
    <xdr:ext cx="534377" cy="259045"/>
    <xdr:sp macro="" textlink="">
      <xdr:nvSpPr>
        <xdr:cNvPr id="87" name="テキスト ボックス 86"/>
        <xdr:cNvSpPr txBox="1"/>
      </xdr:nvSpPr>
      <xdr:spPr>
        <a:xfrm>
          <a:off x="863111" y="61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5123</xdr:rowOff>
    </xdr:from>
    <xdr:to>
      <xdr:col>24</xdr:col>
      <xdr:colOff>63500</xdr:colOff>
      <xdr:row>59</xdr:row>
      <xdr:rowOff>17993</xdr:rowOff>
    </xdr:to>
    <xdr:cxnSp macro="">
      <xdr:nvCxnSpPr>
        <xdr:cNvPr id="115" name="直線コネクタ 114"/>
        <xdr:cNvCxnSpPr/>
      </xdr:nvCxnSpPr>
      <xdr:spPr>
        <a:xfrm flipV="1">
          <a:off x="3797300" y="10120673"/>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4620</xdr:rowOff>
    </xdr:from>
    <xdr:to>
      <xdr:col>19</xdr:col>
      <xdr:colOff>177800</xdr:colOff>
      <xdr:row>59</xdr:row>
      <xdr:rowOff>17993</xdr:rowOff>
    </xdr:to>
    <xdr:cxnSp macro="">
      <xdr:nvCxnSpPr>
        <xdr:cNvPr id="118" name="直線コネクタ 117"/>
        <xdr:cNvCxnSpPr/>
      </xdr:nvCxnSpPr>
      <xdr:spPr>
        <a:xfrm>
          <a:off x="2908300" y="1012017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4620</xdr:rowOff>
    </xdr:from>
    <xdr:to>
      <xdr:col>15</xdr:col>
      <xdr:colOff>50800</xdr:colOff>
      <xdr:row>59</xdr:row>
      <xdr:rowOff>39367</xdr:rowOff>
    </xdr:to>
    <xdr:cxnSp macro="">
      <xdr:nvCxnSpPr>
        <xdr:cNvPr id="121" name="直線コネクタ 120"/>
        <xdr:cNvCxnSpPr/>
      </xdr:nvCxnSpPr>
      <xdr:spPr>
        <a:xfrm flipV="1">
          <a:off x="2019300" y="10120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39367</xdr:rowOff>
    </xdr:from>
    <xdr:to>
      <xdr:col>10</xdr:col>
      <xdr:colOff>114300</xdr:colOff>
      <xdr:row>59</xdr:row>
      <xdr:rowOff>79556</xdr:rowOff>
    </xdr:to>
    <xdr:cxnSp macro="">
      <xdr:nvCxnSpPr>
        <xdr:cNvPr id="124" name="直線コネクタ 123"/>
        <xdr:cNvCxnSpPr/>
      </xdr:nvCxnSpPr>
      <xdr:spPr>
        <a:xfrm flipV="1">
          <a:off x="1130300" y="10154917"/>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125773</xdr:rowOff>
    </xdr:from>
    <xdr:to>
      <xdr:col>24</xdr:col>
      <xdr:colOff>114300</xdr:colOff>
      <xdr:row>59</xdr:row>
      <xdr:rowOff>55923</xdr:rowOff>
    </xdr:to>
    <xdr:sp macro="" textlink="">
      <xdr:nvSpPr>
        <xdr:cNvPr id="134" name="楕円 133"/>
        <xdr:cNvSpPr/>
      </xdr:nvSpPr>
      <xdr:spPr>
        <a:xfrm>
          <a:off x="4584700" y="100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40700</xdr:rowOff>
    </xdr:from>
    <xdr:ext cx="534377" cy="259045"/>
    <xdr:sp macro="" textlink="">
      <xdr:nvSpPr>
        <xdr:cNvPr id="135" name="物件費該当値テキスト"/>
        <xdr:cNvSpPr txBox="1"/>
      </xdr:nvSpPr>
      <xdr:spPr>
        <a:xfrm>
          <a:off x="4686300" y="9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138643</xdr:rowOff>
    </xdr:from>
    <xdr:to>
      <xdr:col>20</xdr:col>
      <xdr:colOff>38100</xdr:colOff>
      <xdr:row>59</xdr:row>
      <xdr:rowOff>68793</xdr:rowOff>
    </xdr:to>
    <xdr:sp macro="" textlink="">
      <xdr:nvSpPr>
        <xdr:cNvPr id="136" name="楕円 135"/>
        <xdr:cNvSpPr/>
      </xdr:nvSpPr>
      <xdr:spPr>
        <a:xfrm>
          <a:off x="3746500" y="100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59920</xdr:rowOff>
    </xdr:from>
    <xdr:ext cx="534377" cy="259045"/>
    <xdr:sp macro="" textlink="">
      <xdr:nvSpPr>
        <xdr:cNvPr id="137" name="テキスト ボックス 136"/>
        <xdr:cNvSpPr txBox="1"/>
      </xdr:nvSpPr>
      <xdr:spPr>
        <a:xfrm>
          <a:off x="3530111" y="101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125270</xdr:rowOff>
    </xdr:from>
    <xdr:to>
      <xdr:col>15</xdr:col>
      <xdr:colOff>101600</xdr:colOff>
      <xdr:row>59</xdr:row>
      <xdr:rowOff>55420</xdr:rowOff>
    </xdr:to>
    <xdr:sp macro="" textlink="">
      <xdr:nvSpPr>
        <xdr:cNvPr id="138" name="楕円 137"/>
        <xdr:cNvSpPr/>
      </xdr:nvSpPr>
      <xdr:spPr>
        <a:xfrm>
          <a:off x="2857500" y="100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46547</xdr:rowOff>
    </xdr:from>
    <xdr:ext cx="534377" cy="259045"/>
    <xdr:sp macro="" textlink="">
      <xdr:nvSpPr>
        <xdr:cNvPr id="139" name="テキスト ボックス 138"/>
        <xdr:cNvSpPr txBox="1"/>
      </xdr:nvSpPr>
      <xdr:spPr>
        <a:xfrm>
          <a:off x="2641111" y="101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160017</xdr:rowOff>
    </xdr:from>
    <xdr:to>
      <xdr:col>10</xdr:col>
      <xdr:colOff>165100</xdr:colOff>
      <xdr:row>59</xdr:row>
      <xdr:rowOff>90167</xdr:rowOff>
    </xdr:to>
    <xdr:sp macro="" textlink="">
      <xdr:nvSpPr>
        <xdr:cNvPr id="140" name="楕円 139"/>
        <xdr:cNvSpPr/>
      </xdr:nvSpPr>
      <xdr:spPr>
        <a:xfrm>
          <a:off x="1968500" y="101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81294</xdr:rowOff>
    </xdr:from>
    <xdr:ext cx="534377" cy="259045"/>
    <xdr:sp macro="" textlink="">
      <xdr:nvSpPr>
        <xdr:cNvPr id="141" name="テキスト ボックス 140"/>
        <xdr:cNvSpPr txBox="1"/>
      </xdr:nvSpPr>
      <xdr:spPr>
        <a:xfrm>
          <a:off x="1752111" y="101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28756</xdr:rowOff>
    </xdr:from>
    <xdr:to>
      <xdr:col>6</xdr:col>
      <xdr:colOff>38100</xdr:colOff>
      <xdr:row>59</xdr:row>
      <xdr:rowOff>130356</xdr:rowOff>
    </xdr:to>
    <xdr:sp macro="" textlink="">
      <xdr:nvSpPr>
        <xdr:cNvPr id="142" name="楕円 141"/>
        <xdr:cNvSpPr/>
      </xdr:nvSpPr>
      <xdr:spPr>
        <a:xfrm>
          <a:off x="1079500" y="101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121483</xdr:rowOff>
    </xdr:from>
    <xdr:ext cx="534377" cy="259045"/>
    <xdr:sp macro="" textlink="">
      <xdr:nvSpPr>
        <xdr:cNvPr id="143" name="テキスト ボックス 142"/>
        <xdr:cNvSpPr txBox="1"/>
      </xdr:nvSpPr>
      <xdr:spPr>
        <a:xfrm>
          <a:off x="863111" y="102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171323</xdr:rowOff>
    </xdr:from>
    <xdr:to>
      <xdr:col>24</xdr:col>
      <xdr:colOff>63500</xdr:colOff>
      <xdr:row>74</xdr:row>
      <xdr:rowOff>13018</xdr:rowOff>
    </xdr:to>
    <xdr:cxnSp macro="">
      <xdr:nvCxnSpPr>
        <xdr:cNvPr id="176" name="直線コネクタ 175"/>
        <xdr:cNvCxnSpPr/>
      </xdr:nvCxnSpPr>
      <xdr:spPr>
        <a:xfrm flipV="1">
          <a:off x="3797300" y="12687173"/>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12446</xdr:rowOff>
    </xdr:from>
    <xdr:to>
      <xdr:col>19</xdr:col>
      <xdr:colOff>177800</xdr:colOff>
      <xdr:row>74</xdr:row>
      <xdr:rowOff>13018</xdr:rowOff>
    </xdr:to>
    <xdr:cxnSp macro="">
      <xdr:nvCxnSpPr>
        <xdr:cNvPr id="179" name="直線コネクタ 178"/>
        <xdr:cNvCxnSpPr/>
      </xdr:nvCxnSpPr>
      <xdr:spPr>
        <a:xfrm>
          <a:off x="2908300" y="1269974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12446</xdr:rowOff>
    </xdr:from>
    <xdr:to>
      <xdr:col>15</xdr:col>
      <xdr:colOff>50800</xdr:colOff>
      <xdr:row>74</xdr:row>
      <xdr:rowOff>48355</xdr:rowOff>
    </xdr:to>
    <xdr:cxnSp macro="">
      <xdr:nvCxnSpPr>
        <xdr:cNvPr id="182" name="直線コネクタ 181"/>
        <xdr:cNvCxnSpPr/>
      </xdr:nvCxnSpPr>
      <xdr:spPr>
        <a:xfrm flipV="1">
          <a:off x="2019300" y="12699746"/>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48355</xdr:rowOff>
    </xdr:from>
    <xdr:to>
      <xdr:col>10</xdr:col>
      <xdr:colOff>114300</xdr:colOff>
      <xdr:row>74</xdr:row>
      <xdr:rowOff>63786</xdr:rowOff>
    </xdr:to>
    <xdr:cxnSp macro="">
      <xdr:nvCxnSpPr>
        <xdr:cNvPr id="185" name="直線コネクタ 184"/>
        <xdr:cNvCxnSpPr/>
      </xdr:nvCxnSpPr>
      <xdr:spPr>
        <a:xfrm flipV="1">
          <a:off x="1130300" y="1273565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120523</xdr:rowOff>
    </xdr:from>
    <xdr:to>
      <xdr:col>24</xdr:col>
      <xdr:colOff>114300</xdr:colOff>
      <xdr:row>74</xdr:row>
      <xdr:rowOff>50673</xdr:rowOff>
    </xdr:to>
    <xdr:sp macro="" textlink="">
      <xdr:nvSpPr>
        <xdr:cNvPr id="195" name="楕円 194"/>
        <xdr:cNvSpPr/>
      </xdr:nvSpPr>
      <xdr:spPr>
        <a:xfrm>
          <a:off x="4584700" y="126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143400</xdr:rowOff>
    </xdr:from>
    <xdr:ext cx="534377" cy="259045"/>
    <xdr:sp macro="" textlink="">
      <xdr:nvSpPr>
        <xdr:cNvPr id="196" name="維持補修費該当値テキスト"/>
        <xdr:cNvSpPr txBox="1"/>
      </xdr:nvSpPr>
      <xdr:spPr>
        <a:xfrm>
          <a:off x="4686300" y="124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133668</xdr:rowOff>
    </xdr:from>
    <xdr:to>
      <xdr:col>20</xdr:col>
      <xdr:colOff>38100</xdr:colOff>
      <xdr:row>74</xdr:row>
      <xdr:rowOff>63818</xdr:rowOff>
    </xdr:to>
    <xdr:sp macro="" textlink="">
      <xdr:nvSpPr>
        <xdr:cNvPr id="197" name="楕円 196"/>
        <xdr:cNvSpPr/>
      </xdr:nvSpPr>
      <xdr:spPr>
        <a:xfrm>
          <a:off x="3746500" y="126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80345</xdr:rowOff>
    </xdr:from>
    <xdr:ext cx="534377" cy="259045"/>
    <xdr:sp macro="" textlink="">
      <xdr:nvSpPr>
        <xdr:cNvPr id="198" name="テキスト ボックス 197"/>
        <xdr:cNvSpPr txBox="1"/>
      </xdr:nvSpPr>
      <xdr:spPr>
        <a:xfrm>
          <a:off x="3530111" y="124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133096</xdr:rowOff>
    </xdr:from>
    <xdr:to>
      <xdr:col>15</xdr:col>
      <xdr:colOff>101600</xdr:colOff>
      <xdr:row>74</xdr:row>
      <xdr:rowOff>63246</xdr:rowOff>
    </xdr:to>
    <xdr:sp macro="" textlink="">
      <xdr:nvSpPr>
        <xdr:cNvPr id="199" name="楕円 198"/>
        <xdr:cNvSpPr/>
      </xdr:nvSpPr>
      <xdr:spPr>
        <a:xfrm>
          <a:off x="2857500" y="126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79773</xdr:rowOff>
    </xdr:from>
    <xdr:ext cx="534377" cy="259045"/>
    <xdr:sp macro="" textlink="">
      <xdr:nvSpPr>
        <xdr:cNvPr id="200" name="テキスト ボックス 199"/>
        <xdr:cNvSpPr txBox="1"/>
      </xdr:nvSpPr>
      <xdr:spPr>
        <a:xfrm>
          <a:off x="2641111" y="124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169005</xdr:rowOff>
    </xdr:from>
    <xdr:to>
      <xdr:col>10</xdr:col>
      <xdr:colOff>165100</xdr:colOff>
      <xdr:row>74</xdr:row>
      <xdr:rowOff>99155</xdr:rowOff>
    </xdr:to>
    <xdr:sp macro="" textlink="">
      <xdr:nvSpPr>
        <xdr:cNvPr id="201" name="楕円 200"/>
        <xdr:cNvSpPr/>
      </xdr:nvSpPr>
      <xdr:spPr>
        <a:xfrm>
          <a:off x="1968500" y="126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115682</xdr:rowOff>
    </xdr:from>
    <xdr:ext cx="469744" cy="259045"/>
    <xdr:sp macro="" textlink="">
      <xdr:nvSpPr>
        <xdr:cNvPr id="202" name="テキスト ボックス 201"/>
        <xdr:cNvSpPr txBox="1"/>
      </xdr:nvSpPr>
      <xdr:spPr>
        <a:xfrm>
          <a:off x="1784428" y="1246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12986</xdr:rowOff>
    </xdr:from>
    <xdr:to>
      <xdr:col>6</xdr:col>
      <xdr:colOff>38100</xdr:colOff>
      <xdr:row>74</xdr:row>
      <xdr:rowOff>114586</xdr:rowOff>
    </xdr:to>
    <xdr:sp macro="" textlink="">
      <xdr:nvSpPr>
        <xdr:cNvPr id="203" name="楕円 202"/>
        <xdr:cNvSpPr/>
      </xdr:nvSpPr>
      <xdr:spPr>
        <a:xfrm>
          <a:off x="1079500" y="127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131113</xdr:rowOff>
    </xdr:from>
    <xdr:ext cx="469744" cy="259045"/>
    <xdr:sp macro="" textlink="">
      <xdr:nvSpPr>
        <xdr:cNvPr id="204" name="テキスト ボックス 203"/>
        <xdr:cNvSpPr txBox="1"/>
      </xdr:nvSpPr>
      <xdr:spPr>
        <a:xfrm>
          <a:off x="895428" y="1247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46038</xdr:rowOff>
    </xdr:from>
    <xdr:to>
      <xdr:col>24</xdr:col>
      <xdr:colOff>63500</xdr:colOff>
      <xdr:row>96</xdr:row>
      <xdr:rowOff>89688</xdr:rowOff>
    </xdr:to>
    <xdr:cxnSp macro="">
      <xdr:nvCxnSpPr>
        <xdr:cNvPr id="234" name="直線コネクタ 233"/>
        <xdr:cNvCxnSpPr/>
      </xdr:nvCxnSpPr>
      <xdr:spPr>
        <a:xfrm flipV="1">
          <a:off x="3797300" y="16505238"/>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89688</xdr:rowOff>
    </xdr:from>
    <xdr:to>
      <xdr:col>19</xdr:col>
      <xdr:colOff>177800</xdr:colOff>
      <xdr:row>96</xdr:row>
      <xdr:rowOff>154063</xdr:rowOff>
    </xdr:to>
    <xdr:cxnSp macro="">
      <xdr:nvCxnSpPr>
        <xdr:cNvPr id="237" name="直線コネクタ 236"/>
        <xdr:cNvCxnSpPr/>
      </xdr:nvCxnSpPr>
      <xdr:spPr>
        <a:xfrm flipV="1">
          <a:off x="2908300" y="16548888"/>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154063</xdr:rowOff>
    </xdr:from>
    <xdr:to>
      <xdr:col>15</xdr:col>
      <xdr:colOff>50800</xdr:colOff>
      <xdr:row>97</xdr:row>
      <xdr:rowOff>3835</xdr:rowOff>
    </xdr:to>
    <xdr:cxnSp macro="">
      <xdr:nvCxnSpPr>
        <xdr:cNvPr id="240" name="直線コネクタ 239"/>
        <xdr:cNvCxnSpPr/>
      </xdr:nvCxnSpPr>
      <xdr:spPr>
        <a:xfrm flipV="1">
          <a:off x="2019300" y="1661326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3835</xdr:rowOff>
    </xdr:from>
    <xdr:to>
      <xdr:col>10</xdr:col>
      <xdr:colOff>114300</xdr:colOff>
      <xdr:row>97</xdr:row>
      <xdr:rowOff>108229</xdr:rowOff>
    </xdr:to>
    <xdr:cxnSp macro="">
      <xdr:nvCxnSpPr>
        <xdr:cNvPr id="243" name="直線コネクタ 242"/>
        <xdr:cNvCxnSpPr/>
      </xdr:nvCxnSpPr>
      <xdr:spPr>
        <a:xfrm flipV="1">
          <a:off x="1130300" y="16634485"/>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166688</xdr:rowOff>
    </xdr:from>
    <xdr:to>
      <xdr:col>24</xdr:col>
      <xdr:colOff>114300</xdr:colOff>
      <xdr:row>96</xdr:row>
      <xdr:rowOff>96838</xdr:rowOff>
    </xdr:to>
    <xdr:sp macro="" textlink="">
      <xdr:nvSpPr>
        <xdr:cNvPr id="253" name="楕円 252"/>
        <xdr:cNvSpPr/>
      </xdr:nvSpPr>
      <xdr:spPr>
        <a:xfrm>
          <a:off x="4584700" y="164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145115</xdr:rowOff>
    </xdr:from>
    <xdr:ext cx="599010" cy="259045"/>
    <xdr:sp macro="" textlink="">
      <xdr:nvSpPr>
        <xdr:cNvPr id="254" name="扶助費該当値テキスト"/>
        <xdr:cNvSpPr txBox="1"/>
      </xdr:nvSpPr>
      <xdr:spPr>
        <a:xfrm>
          <a:off x="4686300" y="164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38888</xdr:rowOff>
    </xdr:from>
    <xdr:to>
      <xdr:col>20</xdr:col>
      <xdr:colOff>38100</xdr:colOff>
      <xdr:row>96</xdr:row>
      <xdr:rowOff>140488</xdr:rowOff>
    </xdr:to>
    <xdr:sp macro="" textlink="">
      <xdr:nvSpPr>
        <xdr:cNvPr id="255" name="楕円 254"/>
        <xdr:cNvSpPr/>
      </xdr:nvSpPr>
      <xdr:spPr>
        <a:xfrm>
          <a:off x="3746500" y="164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131615</xdr:rowOff>
    </xdr:from>
    <xdr:ext cx="599010" cy="259045"/>
    <xdr:sp macro="" textlink="">
      <xdr:nvSpPr>
        <xdr:cNvPr id="256" name="テキスト ボックス 255"/>
        <xdr:cNvSpPr txBox="1"/>
      </xdr:nvSpPr>
      <xdr:spPr>
        <a:xfrm>
          <a:off x="3497795" y="1659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103263</xdr:rowOff>
    </xdr:from>
    <xdr:to>
      <xdr:col>15</xdr:col>
      <xdr:colOff>101600</xdr:colOff>
      <xdr:row>97</xdr:row>
      <xdr:rowOff>33413</xdr:rowOff>
    </xdr:to>
    <xdr:sp macro="" textlink="">
      <xdr:nvSpPr>
        <xdr:cNvPr id="257" name="楕円 256"/>
        <xdr:cNvSpPr/>
      </xdr:nvSpPr>
      <xdr:spPr>
        <a:xfrm>
          <a:off x="2857500" y="165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24540</xdr:rowOff>
    </xdr:from>
    <xdr:ext cx="599010" cy="259045"/>
    <xdr:sp macro="" textlink="">
      <xdr:nvSpPr>
        <xdr:cNvPr id="258" name="テキスト ボックス 257"/>
        <xdr:cNvSpPr txBox="1"/>
      </xdr:nvSpPr>
      <xdr:spPr>
        <a:xfrm>
          <a:off x="2608795" y="166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124485</xdr:rowOff>
    </xdr:from>
    <xdr:to>
      <xdr:col>10</xdr:col>
      <xdr:colOff>165100</xdr:colOff>
      <xdr:row>97</xdr:row>
      <xdr:rowOff>54635</xdr:rowOff>
    </xdr:to>
    <xdr:sp macro="" textlink="">
      <xdr:nvSpPr>
        <xdr:cNvPr id="259" name="楕円 258"/>
        <xdr:cNvSpPr/>
      </xdr:nvSpPr>
      <xdr:spPr>
        <a:xfrm>
          <a:off x="1968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71162</xdr:rowOff>
    </xdr:from>
    <xdr:ext cx="599010" cy="259045"/>
    <xdr:sp macro="" textlink="">
      <xdr:nvSpPr>
        <xdr:cNvPr id="260" name="テキスト ボックス 259"/>
        <xdr:cNvSpPr txBox="1"/>
      </xdr:nvSpPr>
      <xdr:spPr>
        <a:xfrm>
          <a:off x="1719795" y="1635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57429</xdr:rowOff>
    </xdr:from>
    <xdr:to>
      <xdr:col>6</xdr:col>
      <xdr:colOff>38100</xdr:colOff>
      <xdr:row>97</xdr:row>
      <xdr:rowOff>159029</xdr:rowOff>
    </xdr:to>
    <xdr:sp macro="" textlink="">
      <xdr:nvSpPr>
        <xdr:cNvPr id="261" name="楕円 260"/>
        <xdr:cNvSpPr/>
      </xdr:nvSpPr>
      <xdr:spPr>
        <a:xfrm>
          <a:off x="1079500" y="166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150156</xdr:rowOff>
    </xdr:from>
    <xdr:ext cx="599010" cy="259045"/>
    <xdr:sp macro="" textlink="">
      <xdr:nvSpPr>
        <xdr:cNvPr id="262" name="テキスト ボックス 261"/>
        <xdr:cNvSpPr txBox="1"/>
      </xdr:nvSpPr>
      <xdr:spPr>
        <a:xfrm>
          <a:off x="830795" y="167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99924</xdr:rowOff>
    </xdr:from>
    <xdr:to>
      <xdr:col>55</xdr:col>
      <xdr:colOff>0</xdr:colOff>
      <xdr:row>31</xdr:row>
      <xdr:rowOff>108953</xdr:rowOff>
    </xdr:to>
    <xdr:cxnSp macro="">
      <xdr:nvCxnSpPr>
        <xdr:cNvPr id="292" name="直線コネクタ 291"/>
        <xdr:cNvCxnSpPr/>
      </xdr:nvCxnSpPr>
      <xdr:spPr>
        <a:xfrm>
          <a:off x="9639300" y="5414874"/>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92989</xdr:rowOff>
    </xdr:from>
    <xdr:to>
      <xdr:col>50</xdr:col>
      <xdr:colOff>114300</xdr:colOff>
      <xdr:row>31</xdr:row>
      <xdr:rowOff>99924</xdr:rowOff>
    </xdr:to>
    <xdr:cxnSp macro="">
      <xdr:nvCxnSpPr>
        <xdr:cNvPr id="295" name="直線コネクタ 294"/>
        <xdr:cNvCxnSpPr/>
      </xdr:nvCxnSpPr>
      <xdr:spPr>
        <a:xfrm>
          <a:off x="8750300" y="540793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151795</xdr:rowOff>
    </xdr:from>
    <xdr:ext cx="534377" cy="259045"/>
    <xdr:sp macro="" textlink="">
      <xdr:nvSpPr>
        <xdr:cNvPr id="297" name="テキスト ボックス 296"/>
        <xdr:cNvSpPr txBox="1"/>
      </xdr:nvSpPr>
      <xdr:spPr>
        <a:xfrm>
          <a:off x="937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92989</xdr:rowOff>
    </xdr:from>
    <xdr:to>
      <xdr:col>45</xdr:col>
      <xdr:colOff>177800</xdr:colOff>
      <xdr:row>31</xdr:row>
      <xdr:rowOff>151282</xdr:rowOff>
    </xdr:to>
    <xdr:cxnSp macro="">
      <xdr:nvCxnSpPr>
        <xdr:cNvPr id="298" name="直線コネクタ 297"/>
        <xdr:cNvCxnSpPr/>
      </xdr:nvCxnSpPr>
      <xdr:spPr>
        <a:xfrm flipV="1">
          <a:off x="7861300" y="540793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0" name="テキスト ボックス 299"/>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31267</xdr:rowOff>
    </xdr:from>
    <xdr:to>
      <xdr:col>41</xdr:col>
      <xdr:colOff>50800</xdr:colOff>
      <xdr:row>31</xdr:row>
      <xdr:rowOff>151282</xdr:rowOff>
    </xdr:to>
    <xdr:cxnSp macro="">
      <xdr:nvCxnSpPr>
        <xdr:cNvPr id="301" name="直線コネクタ 300"/>
        <xdr:cNvCxnSpPr/>
      </xdr:nvCxnSpPr>
      <xdr:spPr>
        <a:xfrm>
          <a:off x="6972300" y="53462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156062</xdr:rowOff>
    </xdr:from>
    <xdr:ext cx="534377" cy="259045"/>
    <xdr:sp macro="" textlink="">
      <xdr:nvSpPr>
        <xdr:cNvPr id="303" name="テキスト ボックス 302"/>
        <xdr:cNvSpPr txBox="1"/>
      </xdr:nvSpPr>
      <xdr:spPr>
        <a:xfrm>
          <a:off x="7594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94073</xdr:rowOff>
    </xdr:from>
    <xdr:ext cx="534377" cy="259045"/>
    <xdr:sp macro="" textlink="">
      <xdr:nvSpPr>
        <xdr:cNvPr id="305" name="テキスト ボックス 304"/>
        <xdr:cNvSpPr txBox="1"/>
      </xdr:nvSpPr>
      <xdr:spPr>
        <a:xfrm>
          <a:off x="6705111" y="5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58153</xdr:rowOff>
    </xdr:from>
    <xdr:to>
      <xdr:col>55</xdr:col>
      <xdr:colOff>50800</xdr:colOff>
      <xdr:row>31</xdr:row>
      <xdr:rowOff>159753</xdr:rowOff>
    </xdr:to>
    <xdr:sp macro="" textlink="">
      <xdr:nvSpPr>
        <xdr:cNvPr id="311" name="楕円 310"/>
        <xdr:cNvSpPr/>
      </xdr:nvSpPr>
      <xdr:spPr>
        <a:xfrm>
          <a:off x="10426700" y="53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11180</xdr:rowOff>
    </xdr:from>
    <xdr:ext cx="534377" cy="259045"/>
    <xdr:sp macro="" textlink="">
      <xdr:nvSpPr>
        <xdr:cNvPr id="312" name="補助費等該当値テキスト"/>
        <xdr:cNvSpPr txBox="1"/>
      </xdr:nvSpPr>
      <xdr:spPr>
        <a:xfrm>
          <a:off x="10528300" y="532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49124</xdr:rowOff>
    </xdr:from>
    <xdr:to>
      <xdr:col>50</xdr:col>
      <xdr:colOff>165100</xdr:colOff>
      <xdr:row>31</xdr:row>
      <xdr:rowOff>150724</xdr:rowOff>
    </xdr:to>
    <xdr:sp macro="" textlink="">
      <xdr:nvSpPr>
        <xdr:cNvPr id="313" name="楕円 312"/>
        <xdr:cNvSpPr/>
      </xdr:nvSpPr>
      <xdr:spPr>
        <a:xfrm>
          <a:off x="9588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167251</xdr:rowOff>
    </xdr:from>
    <xdr:ext cx="534377" cy="259045"/>
    <xdr:sp macro="" textlink="">
      <xdr:nvSpPr>
        <xdr:cNvPr id="314" name="テキスト ボックス 313"/>
        <xdr:cNvSpPr txBox="1"/>
      </xdr:nvSpPr>
      <xdr:spPr>
        <a:xfrm>
          <a:off x="9372111" y="51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42189</xdr:rowOff>
    </xdr:from>
    <xdr:to>
      <xdr:col>46</xdr:col>
      <xdr:colOff>38100</xdr:colOff>
      <xdr:row>31</xdr:row>
      <xdr:rowOff>143789</xdr:rowOff>
    </xdr:to>
    <xdr:sp macro="" textlink="">
      <xdr:nvSpPr>
        <xdr:cNvPr id="315" name="楕円 314"/>
        <xdr:cNvSpPr/>
      </xdr:nvSpPr>
      <xdr:spPr>
        <a:xfrm>
          <a:off x="8699500" y="53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160316</xdr:rowOff>
    </xdr:from>
    <xdr:ext cx="534377" cy="259045"/>
    <xdr:sp macro="" textlink="">
      <xdr:nvSpPr>
        <xdr:cNvPr id="316" name="テキスト ボックス 315"/>
        <xdr:cNvSpPr txBox="1"/>
      </xdr:nvSpPr>
      <xdr:spPr>
        <a:xfrm>
          <a:off x="8483111" y="5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100482</xdr:rowOff>
    </xdr:from>
    <xdr:to>
      <xdr:col>41</xdr:col>
      <xdr:colOff>101600</xdr:colOff>
      <xdr:row>32</xdr:row>
      <xdr:rowOff>30632</xdr:rowOff>
    </xdr:to>
    <xdr:sp macro="" textlink="">
      <xdr:nvSpPr>
        <xdr:cNvPr id="317" name="楕円 316"/>
        <xdr:cNvSpPr/>
      </xdr:nvSpPr>
      <xdr:spPr>
        <a:xfrm>
          <a:off x="7810500" y="5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47159</xdr:rowOff>
    </xdr:from>
    <xdr:ext cx="534377" cy="259045"/>
    <xdr:sp macro="" textlink="">
      <xdr:nvSpPr>
        <xdr:cNvPr id="318" name="テキスト ボックス 317"/>
        <xdr:cNvSpPr txBox="1"/>
      </xdr:nvSpPr>
      <xdr:spPr>
        <a:xfrm>
          <a:off x="7594111" y="51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151917</xdr:rowOff>
    </xdr:from>
    <xdr:to>
      <xdr:col>36</xdr:col>
      <xdr:colOff>165100</xdr:colOff>
      <xdr:row>31</xdr:row>
      <xdr:rowOff>82067</xdr:rowOff>
    </xdr:to>
    <xdr:sp macro="" textlink="">
      <xdr:nvSpPr>
        <xdr:cNvPr id="319" name="楕円 318"/>
        <xdr:cNvSpPr/>
      </xdr:nvSpPr>
      <xdr:spPr>
        <a:xfrm>
          <a:off x="6921500" y="52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98594</xdr:rowOff>
    </xdr:from>
    <xdr:ext cx="534377" cy="259045"/>
    <xdr:sp macro="" textlink="">
      <xdr:nvSpPr>
        <xdr:cNvPr id="320" name="テキスト ボックス 319"/>
        <xdr:cNvSpPr txBox="1"/>
      </xdr:nvSpPr>
      <xdr:spPr>
        <a:xfrm>
          <a:off x="6705111" y="50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82386</xdr:rowOff>
    </xdr:from>
    <xdr:to>
      <xdr:col>55</xdr:col>
      <xdr:colOff>0</xdr:colOff>
      <xdr:row>55</xdr:row>
      <xdr:rowOff>97311</xdr:rowOff>
    </xdr:to>
    <xdr:cxnSp macro="">
      <xdr:nvCxnSpPr>
        <xdr:cNvPr id="352" name="直線コネクタ 351"/>
        <xdr:cNvCxnSpPr/>
      </xdr:nvCxnSpPr>
      <xdr:spPr>
        <a:xfrm flipV="1">
          <a:off x="9639300" y="9512136"/>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97311</xdr:rowOff>
    </xdr:from>
    <xdr:to>
      <xdr:col>50</xdr:col>
      <xdr:colOff>114300</xdr:colOff>
      <xdr:row>56</xdr:row>
      <xdr:rowOff>73830</xdr:rowOff>
    </xdr:to>
    <xdr:cxnSp macro="">
      <xdr:nvCxnSpPr>
        <xdr:cNvPr id="355" name="直線コネクタ 354"/>
        <xdr:cNvCxnSpPr/>
      </xdr:nvCxnSpPr>
      <xdr:spPr>
        <a:xfrm flipV="1">
          <a:off x="8750300" y="9527061"/>
          <a:ext cx="889000" cy="1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10410</xdr:rowOff>
    </xdr:from>
    <xdr:to>
      <xdr:col>45</xdr:col>
      <xdr:colOff>177800</xdr:colOff>
      <xdr:row>56</xdr:row>
      <xdr:rowOff>73830</xdr:rowOff>
    </xdr:to>
    <xdr:cxnSp macro="">
      <xdr:nvCxnSpPr>
        <xdr:cNvPr id="358" name="直線コネクタ 357"/>
        <xdr:cNvCxnSpPr/>
      </xdr:nvCxnSpPr>
      <xdr:spPr>
        <a:xfrm>
          <a:off x="7861300" y="9440160"/>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10410</xdr:rowOff>
    </xdr:from>
    <xdr:to>
      <xdr:col>41</xdr:col>
      <xdr:colOff>50800</xdr:colOff>
      <xdr:row>55</xdr:row>
      <xdr:rowOff>125526</xdr:rowOff>
    </xdr:to>
    <xdr:cxnSp macro="">
      <xdr:nvCxnSpPr>
        <xdr:cNvPr id="361" name="直線コネクタ 360"/>
        <xdr:cNvCxnSpPr/>
      </xdr:nvCxnSpPr>
      <xdr:spPr>
        <a:xfrm flipV="1">
          <a:off x="6972300" y="9440160"/>
          <a:ext cx="889000" cy="1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31586</xdr:rowOff>
    </xdr:from>
    <xdr:to>
      <xdr:col>55</xdr:col>
      <xdr:colOff>50800</xdr:colOff>
      <xdr:row>55</xdr:row>
      <xdr:rowOff>133186</xdr:rowOff>
    </xdr:to>
    <xdr:sp macro="" textlink="">
      <xdr:nvSpPr>
        <xdr:cNvPr id="371" name="楕円 370"/>
        <xdr:cNvSpPr/>
      </xdr:nvSpPr>
      <xdr:spPr>
        <a:xfrm>
          <a:off x="10426700" y="9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10013</xdr:rowOff>
    </xdr:from>
    <xdr:ext cx="534377" cy="259045"/>
    <xdr:sp macro="" textlink="">
      <xdr:nvSpPr>
        <xdr:cNvPr id="372" name="普通建設事業費該当値テキスト"/>
        <xdr:cNvSpPr txBox="1"/>
      </xdr:nvSpPr>
      <xdr:spPr>
        <a:xfrm>
          <a:off x="10528300" y="94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46511</xdr:rowOff>
    </xdr:from>
    <xdr:to>
      <xdr:col>50</xdr:col>
      <xdr:colOff>165100</xdr:colOff>
      <xdr:row>55</xdr:row>
      <xdr:rowOff>148111</xdr:rowOff>
    </xdr:to>
    <xdr:sp macro="" textlink="">
      <xdr:nvSpPr>
        <xdr:cNvPr id="373" name="楕円 372"/>
        <xdr:cNvSpPr/>
      </xdr:nvSpPr>
      <xdr:spPr>
        <a:xfrm>
          <a:off x="9588500" y="94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139238</xdr:rowOff>
    </xdr:from>
    <xdr:ext cx="534377" cy="259045"/>
    <xdr:sp macro="" textlink="">
      <xdr:nvSpPr>
        <xdr:cNvPr id="374" name="テキスト ボックス 373"/>
        <xdr:cNvSpPr txBox="1"/>
      </xdr:nvSpPr>
      <xdr:spPr>
        <a:xfrm>
          <a:off x="9372111" y="9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23030</xdr:rowOff>
    </xdr:from>
    <xdr:to>
      <xdr:col>46</xdr:col>
      <xdr:colOff>38100</xdr:colOff>
      <xdr:row>56</xdr:row>
      <xdr:rowOff>124630</xdr:rowOff>
    </xdr:to>
    <xdr:sp macro="" textlink="">
      <xdr:nvSpPr>
        <xdr:cNvPr id="375" name="楕円 374"/>
        <xdr:cNvSpPr/>
      </xdr:nvSpPr>
      <xdr:spPr>
        <a:xfrm>
          <a:off x="8699500" y="96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115757</xdr:rowOff>
    </xdr:from>
    <xdr:ext cx="534377" cy="259045"/>
    <xdr:sp macro="" textlink="">
      <xdr:nvSpPr>
        <xdr:cNvPr id="376" name="テキスト ボックス 375"/>
        <xdr:cNvSpPr txBox="1"/>
      </xdr:nvSpPr>
      <xdr:spPr>
        <a:xfrm>
          <a:off x="8483111" y="97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131060</xdr:rowOff>
    </xdr:from>
    <xdr:to>
      <xdr:col>41</xdr:col>
      <xdr:colOff>101600</xdr:colOff>
      <xdr:row>55</xdr:row>
      <xdr:rowOff>61210</xdr:rowOff>
    </xdr:to>
    <xdr:sp macro="" textlink="">
      <xdr:nvSpPr>
        <xdr:cNvPr id="377" name="楕円 376"/>
        <xdr:cNvSpPr/>
      </xdr:nvSpPr>
      <xdr:spPr>
        <a:xfrm>
          <a:off x="7810500" y="9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52337</xdr:rowOff>
    </xdr:from>
    <xdr:ext cx="534377" cy="259045"/>
    <xdr:sp macro="" textlink="">
      <xdr:nvSpPr>
        <xdr:cNvPr id="378" name="テキスト ボックス 377"/>
        <xdr:cNvSpPr txBox="1"/>
      </xdr:nvSpPr>
      <xdr:spPr>
        <a:xfrm>
          <a:off x="7594111" y="94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74726</xdr:rowOff>
    </xdr:from>
    <xdr:to>
      <xdr:col>36</xdr:col>
      <xdr:colOff>165100</xdr:colOff>
      <xdr:row>56</xdr:row>
      <xdr:rowOff>4876</xdr:rowOff>
    </xdr:to>
    <xdr:sp macro="" textlink="">
      <xdr:nvSpPr>
        <xdr:cNvPr id="379" name="楕円 378"/>
        <xdr:cNvSpPr/>
      </xdr:nvSpPr>
      <xdr:spPr>
        <a:xfrm>
          <a:off x="6921500" y="95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167453</xdr:rowOff>
    </xdr:from>
    <xdr:ext cx="534377" cy="259045"/>
    <xdr:sp macro="" textlink="">
      <xdr:nvSpPr>
        <xdr:cNvPr id="380" name="テキスト ボックス 379"/>
        <xdr:cNvSpPr txBox="1"/>
      </xdr:nvSpPr>
      <xdr:spPr>
        <a:xfrm>
          <a:off x="6705111" y="95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15159</xdr:rowOff>
    </xdr:from>
    <xdr:to>
      <xdr:col>55</xdr:col>
      <xdr:colOff>0</xdr:colOff>
      <xdr:row>77</xdr:row>
      <xdr:rowOff>82184</xdr:rowOff>
    </xdr:to>
    <xdr:cxnSp macro="">
      <xdr:nvCxnSpPr>
        <xdr:cNvPr id="407" name="直線コネクタ 406"/>
        <xdr:cNvCxnSpPr/>
      </xdr:nvCxnSpPr>
      <xdr:spPr>
        <a:xfrm flipV="1">
          <a:off x="9639300" y="13216809"/>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46980</xdr:rowOff>
    </xdr:from>
    <xdr:to>
      <xdr:col>50</xdr:col>
      <xdr:colOff>114300</xdr:colOff>
      <xdr:row>77</xdr:row>
      <xdr:rowOff>82184</xdr:rowOff>
    </xdr:to>
    <xdr:cxnSp macro="">
      <xdr:nvCxnSpPr>
        <xdr:cNvPr id="410" name="直線コネクタ 409"/>
        <xdr:cNvCxnSpPr/>
      </xdr:nvCxnSpPr>
      <xdr:spPr>
        <a:xfrm>
          <a:off x="8750300" y="13248630"/>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126212</xdr:rowOff>
    </xdr:from>
    <xdr:to>
      <xdr:col>45</xdr:col>
      <xdr:colOff>177800</xdr:colOff>
      <xdr:row>77</xdr:row>
      <xdr:rowOff>46980</xdr:rowOff>
    </xdr:to>
    <xdr:cxnSp macro="">
      <xdr:nvCxnSpPr>
        <xdr:cNvPr id="413" name="直線コネクタ 412"/>
        <xdr:cNvCxnSpPr/>
      </xdr:nvCxnSpPr>
      <xdr:spPr>
        <a:xfrm>
          <a:off x="7861300" y="12984962"/>
          <a:ext cx="889000" cy="26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135809</xdr:rowOff>
    </xdr:from>
    <xdr:to>
      <xdr:col>55</xdr:col>
      <xdr:colOff>50800</xdr:colOff>
      <xdr:row>77</xdr:row>
      <xdr:rowOff>65959</xdr:rowOff>
    </xdr:to>
    <xdr:sp macro="" textlink="">
      <xdr:nvSpPr>
        <xdr:cNvPr id="423" name="楕円 422"/>
        <xdr:cNvSpPr/>
      </xdr:nvSpPr>
      <xdr:spPr>
        <a:xfrm>
          <a:off x="104267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50736</xdr:rowOff>
    </xdr:from>
    <xdr:ext cx="469744" cy="259045"/>
    <xdr:sp macro="" textlink="">
      <xdr:nvSpPr>
        <xdr:cNvPr id="424" name="普通建設事業費 （ うち新規整備　）該当値テキスト"/>
        <xdr:cNvSpPr txBox="1"/>
      </xdr:nvSpPr>
      <xdr:spPr>
        <a:xfrm>
          <a:off x="10528300" y="130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31384</xdr:rowOff>
    </xdr:from>
    <xdr:to>
      <xdr:col>50</xdr:col>
      <xdr:colOff>165100</xdr:colOff>
      <xdr:row>77</xdr:row>
      <xdr:rowOff>132984</xdr:rowOff>
    </xdr:to>
    <xdr:sp macro="" textlink="">
      <xdr:nvSpPr>
        <xdr:cNvPr id="425" name="楕円 424"/>
        <xdr:cNvSpPr/>
      </xdr:nvSpPr>
      <xdr:spPr>
        <a:xfrm>
          <a:off x="9588500" y="132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124111</xdr:rowOff>
    </xdr:from>
    <xdr:ext cx="469744" cy="259045"/>
    <xdr:sp macro="" textlink="">
      <xdr:nvSpPr>
        <xdr:cNvPr id="426" name="テキスト ボックス 425"/>
        <xdr:cNvSpPr txBox="1"/>
      </xdr:nvSpPr>
      <xdr:spPr>
        <a:xfrm>
          <a:off x="9404428" y="133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167630</xdr:rowOff>
    </xdr:from>
    <xdr:to>
      <xdr:col>46</xdr:col>
      <xdr:colOff>38100</xdr:colOff>
      <xdr:row>77</xdr:row>
      <xdr:rowOff>97780</xdr:rowOff>
    </xdr:to>
    <xdr:sp macro="" textlink="">
      <xdr:nvSpPr>
        <xdr:cNvPr id="427" name="楕円 426"/>
        <xdr:cNvSpPr/>
      </xdr:nvSpPr>
      <xdr:spPr>
        <a:xfrm>
          <a:off x="8699500" y="13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88907</xdr:rowOff>
    </xdr:from>
    <xdr:ext cx="469744" cy="259045"/>
    <xdr:sp macro="" textlink="">
      <xdr:nvSpPr>
        <xdr:cNvPr id="428" name="テキスト ボックス 427"/>
        <xdr:cNvSpPr txBox="1"/>
      </xdr:nvSpPr>
      <xdr:spPr>
        <a:xfrm>
          <a:off x="8515428" y="132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75412</xdr:rowOff>
    </xdr:from>
    <xdr:to>
      <xdr:col>41</xdr:col>
      <xdr:colOff>101600</xdr:colOff>
      <xdr:row>76</xdr:row>
      <xdr:rowOff>5562</xdr:rowOff>
    </xdr:to>
    <xdr:sp macro="" textlink="">
      <xdr:nvSpPr>
        <xdr:cNvPr id="429" name="楕円 428"/>
        <xdr:cNvSpPr/>
      </xdr:nvSpPr>
      <xdr:spPr>
        <a:xfrm>
          <a:off x="7810500" y="129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168139</xdr:rowOff>
    </xdr:from>
    <xdr:ext cx="534377" cy="259045"/>
    <xdr:sp macro="" textlink="">
      <xdr:nvSpPr>
        <xdr:cNvPr id="430" name="テキスト ボックス 429"/>
        <xdr:cNvSpPr txBox="1"/>
      </xdr:nvSpPr>
      <xdr:spPr>
        <a:xfrm>
          <a:off x="7594111" y="130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47498</xdr:rowOff>
    </xdr:from>
    <xdr:to>
      <xdr:col>55</xdr:col>
      <xdr:colOff>0</xdr:colOff>
      <xdr:row>94</xdr:row>
      <xdr:rowOff>91503</xdr:rowOff>
    </xdr:to>
    <xdr:cxnSp macro="">
      <xdr:nvCxnSpPr>
        <xdr:cNvPr id="459" name="直線コネクタ 458"/>
        <xdr:cNvCxnSpPr/>
      </xdr:nvCxnSpPr>
      <xdr:spPr>
        <a:xfrm flipV="1">
          <a:off x="9639300" y="16163798"/>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91503</xdr:rowOff>
    </xdr:from>
    <xdr:to>
      <xdr:col>50</xdr:col>
      <xdr:colOff>114300</xdr:colOff>
      <xdr:row>94</xdr:row>
      <xdr:rowOff>117069</xdr:rowOff>
    </xdr:to>
    <xdr:cxnSp macro="">
      <xdr:nvCxnSpPr>
        <xdr:cNvPr id="462" name="直線コネクタ 461"/>
        <xdr:cNvCxnSpPr/>
      </xdr:nvCxnSpPr>
      <xdr:spPr>
        <a:xfrm flipV="1">
          <a:off x="8750300" y="16207803"/>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4" name="テキスト ボックス 463"/>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1206</xdr:rowOff>
    </xdr:from>
    <xdr:to>
      <xdr:col>45</xdr:col>
      <xdr:colOff>177800</xdr:colOff>
      <xdr:row>94</xdr:row>
      <xdr:rowOff>117069</xdr:rowOff>
    </xdr:to>
    <xdr:cxnSp macro="">
      <xdr:nvCxnSpPr>
        <xdr:cNvPr id="465" name="直線コネクタ 464"/>
        <xdr:cNvCxnSpPr/>
      </xdr:nvCxnSpPr>
      <xdr:spPr>
        <a:xfrm>
          <a:off x="7861300" y="16117506"/>
          <a:ext cx="889000" cy="1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168148</xdr:rowOff>
    </xdr:from>
    <xdr:to>
      <xdr:col>55</xdr:col>
      <xdr:colOff>50800</xdr:colOff>
      <xdr:row>94</xdr:row>
      <xdr:rowOff>98298</xdr:rowOff>
    </xdr:to>
    <xdr:sp macro="" textlink="">
      <xdr:nvSpPr>
        <xdr:cNvPr id="475" name="楕円 474"/>
        <xdr:cNvSpPr/>
      </xdr:nvSpPr>
      <xdr:spPr>
        <a:xfrm>
          <a:off x="10426700" y="161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146575</xdr:rowOff>
    </xdr:from>
    <xdr:ext cx="534377" cy="259045"/>
    <xdr:sp macro="" textlink="">
      <xdr:nvSpPr>
        <xdr:cNvPr id="476" name="普通建設事業費 （ うち更新整備　）該当値テキスト"/>
        <xdr:cNvSpPr txBox="1"/>
      </xdr:nvSpPr>
      <xdr:spPr>
        <a:xfrm>
          <a:off x="10528300" y="160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40703</xdr:rowOff>
    </xdr:from>
    <xdr:to>
      <xdr:col>50</xdr:col>
      <xdr:colOff>165100</xdr:colOff>
      <xdr:row>94</xdr:row>
      <xdr:rowOff>142303</xdr:rowOff>
    </xdr:to>
    <xdr:sp macro="" textlink="">
      <xdr:nvSpPr>
        <xdr:cNvPr id="477" name="楕円 476"/>
        <xdr:cNvSpPr/>
      </xdr:nvSpPr>
      <xdr:spPr>
        <a:xfrm>
          <a:off x="9588500" y="161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133430</xdr:rowOff>
    </xdr:from>
    <xdr:ext cx="534377" cy="259045"/>
    <xdr:sp macro="" textlink="">
      <xdr:nvSpPr>
        <xdr:cNvPr id="478" name="テキスト ボックス 477"/>
        <xdr:cNvSpPr txBox="1"/>
      </xdr:nvSpPr>
      <xdr:spPr>
        <a:xfrm>
          <a:off x="9372111" y="162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66269</xdr:rowOff>
    </xdr:from>
    <xdr:to>
      <xdr:col>46</xdr:col>
      <xdr:colOff>38100</xdr:colOff>
      <xdr:row>94</xdr:row>
      <xdr:rowOff>167869</xdr:rowOff>
    </xdr:to>
    <xdr:sp macro="" textlink="">
      <xdr:nvSpPr>
        <xdr:cNvPr id="479" name="楕円 478"/>
        <xdr:cNvSpPr/>
      </xdr:nvSpPr>
      <xdr:spPr>
        <a:xfrm>
          <a:off x="8699500" y="161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12946</xdr:rowOff>
    </xdr:from>
    <xdr:ext cx="534377" cy="259045"/>
    <xdr:sp macro="" textlink="">
      <xdr:nvSpPr>
        <xdr:cNvPr id="480" name="テキスト ボックス 479"/>
        <xdr:cNvSpPr txBox="1"/>
      </xdr:nvSpPr>
      <xdr:spPr>
        <a:xfrm>
          <a:off x="8483111" y="159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121856</xdr:rowOff>
    </xdr:from>
    <xdr:to>
      <xdr:col>41</xdr:col>
      <xdr:colOff>101600</xdr:colOff>
      <xdr:row>94</xdr:row>
      <xdr:rowOff>52006</xdr:rowOff>
    </xdr:to>
    <xdr:sp macro="" textlink="">
      <xdr:nvSpPr>
        <xdr:cNvPr id="481" name="楕円 480"/>
        <xdr:cNvSpPr/>
      </xdr:nvSpPr>
      <xdr:spPr>
        <a:xfrm>
          <a:off x="7810500" y="160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68533</xdr:rowOff>
    </xdr:from>
    <xdr:ext cx="534377" cy="259045"/>
    <xdr:sp macro="" textlink="">
      <xdr:nvSpPr>
        <xdr:cNvPr id="482" name="テキスト ボックス 481"/>
        <xdr:cNvSpPr txBox="1"/>
      </xdr:nvSpPr>
      <xdr:spPr>
        <a:xfrm>
          <a:off x="7594111" y="158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25114</xdr:rowOff>
    </xdr:from>
    <xdr:to>
      <xdr:col>85</xdr:col>
      <xdr:colOff>127000</xdr:colOff>
      <xdr:row>38</xdr:row>
      <xdr:rowOff>25400</xdr:rowOff>
    </xdr:to>
    <xdr:cxnSp macro="">
      <xdr:nvCxnSpPr>
        <xdr:cNvPr id="507" name="直線コネクタ 506"/>
        <xdr:cNvCxnSpPr/>
      </xdr:nvCxnSpPr>
      <xdr:spPr>
        <a:xfrm flipV="1">
          <a:off x="15481300" y="6540214"/>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0" name="直線コネクタ 50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3" name="直線コネクタ 51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6" name="直線コネクタ 51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145764</xdr:rowOff>
    </xdr:from>
    <xdr:to>
      <xdr:col>85</xdr:col>
      <xdr:colOff>177800</xdr:colOff>
      <xdr:row>38</xdr:row>
      <xdr:rowOff>75915</xdr:rowOff>
    </xdr:to>
    <xdr:sp macro="" textlink="">
      <xdr:nvSpPr>
        <xdr:cNvPr id="526" name="楕円 525"/>
        <xdr:cNvSpPr/>
      </xdr:nvSpPr>
      <xdr:spPr>
        <a:xfrm>
          <a:off x="162687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7"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8" name="楕円 52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9" name="テキスト ボックス 528"/>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2" name="楕円 53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3" name="テキスト ボックス 532"/>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4" name="楕円 53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5" name="テキスト ボックス 53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163040</xdr:rowOff>
    </xdr:from>
    <xdr:to>
      <xdr:col>85</xdr:col>
      <xdr:colOff>127000</xdr:colOff>
      <xdr:row>76</xdr:row>
      <xdr:rowOff>40694</xdr:rowOff>
    </xdr:to>
    <xdr:cxnSp macro="">
      <xdr:nvCxnSpPr>
        <xdr:cNvPr id="612" name="直線コネクタ 611"/>
        <xdr:cNvCxnSpPr/>
      </xdr:nvCxnSpPr>
      <xdr:spPr>
        <a:xfrm>
          <a:off x="15481300" y="13021790"/>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3"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122555</xdr:rowOff>
    </xdr:from>
    <xdr:to>
      <xdr:col>81</xdr:col>
      <xdr:colOff>50800</xdr:colOff>
      <xdr:row>75</xdr:row>
      <xdr:rowOff>163040</xdr:rowOff>
    </xdr:to>
    <xdr:cxnSp macro="">
      <xdr:nvCxnSpPr>
        <xdr:cNvPr id="615" name="直線コネクタ 614"/>
        <xdr:cNvCxnSpPr/>
      </xdr:nvCxnSpPr>
      <xdr:spPr>
        <a:xfrm>
          <a:off x="14592300" y="1298130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7" name="テキスト ボックス 616"/>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72080</xdr:rowOff>
    </xdr:from>
    <xdr:to>
      <xdr:col>76</xdr:col>
      <xdr:colOff>114300</xdr:colOff>
      <xdr:row>75</xdr:row>
      <xdr:rowOff>122555</xdr:rowOff>
    </xdr:to>
    <xdr:cxnSp macro="">
      <xdr:nvCxnSpPr>
        <xdr:cNvPr id="618" name="直線コネクタ 617"/>
        <xdr:cNvCxnSpPr/>
      </xdr:nvCxnSpPr>
      <xdr:spPr>
        <a:xfrm>
          <a:off x="13703300" y="12930830"/>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35870</xdr:rowOff>
    </xdr:from>
    <xdr:to>
      <xdr:col>71</xdr:col>
      <xdr:colOff>177800</xdr:colOff>
      <xdr:row>75</xdr:row>
      <xdr:rowOff>72080</xdr:rowOff>
    </xdr:to>
    <xdr:cxnSp macro="">
      <xdr:nvCxnSpPr>
        <xdr:cNvPr id="621" name="直線コネクタ 620"/>
        <xdr:cNvCxnSpPr/>
      </xdr:nvCxnSpPr>
      <xdr:spPr>
        <a:xfrm>
          <a:off x="12814300" y="1289462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5" name="テキスト ボックス 624"/>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161344</xdr:rowOff>
    </xdr:from>
    <xdr:to>
      <xdr:col>85</xdr:col>
      <xdr:colOff>177800</xdr:colOff>
      <xdr:row>76</xdr:row>
      <xdr:rowOff>91494</xdr:rowOff>
    </xdr:to>
    <xdr:sp macro="" textlink="">
      <xdr:nvSpPr>
        <xdr:cNvPr id="631" name="楕円 630"/>
        <xdr:cNvSpPr/>
      </xdr:nvSpPr>
      <xdr:spPr>
        <a:xfrm>
          <a:off x="16268700" y="130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12771</xdr:rowOff>
    </xdr:from>
    <xdr:ext cx="534377" cy="259045"/>
    <xdr:sp macro="" textlink="">
      <xdr:nvSpPr>
        <xdr:cNvPr id="632" name="公債費該当値テキスト"/>
        <xdr:cNvSpPr txBox="1"/>
      </xdr:nvSpPr>
      <xdr:spPr>
        <a:xfrm>
          <a:off x="16370300"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112240</xdr:rowOff>
    </xdr:from>
    <xdr:to>
      <xdr:col>81</xdr:col>
      <xdr:colOff>101600</xdr:colOff>
      <xdr:row>76</xdr:row>
      <xdr:rowOff>42391</xdr:rowOff>
    </xdr:to>
    <xdr:sp macro="" textlink="">
      <xdr:nvSpPr>
        <xdr:cNvPr id="633" name="楕円 632"/>
        <xdr:cNvSpPr/>
      </xdr:nvSpPr>
      <xdr:spPr>
        <a:xfrm>
          <a:off x="15430500" y="12970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58917</xdr:rowOff>
    </xdr:from>
    <xdr:ext cx="534377" cy="259045"/>
    <xdr:sp macro="" textlink="">
      <xdr:nvSpPr>
        <xdr:cNvPr id="634" name="テキスト ボックス 633"/>
        <xdr:cNvSpPr txBox="1"/>
      </xdr:nvSpPr>
      <xdr:spPr>
        <a:xfrm>
          <a:off x="15214111" y="1274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71755</xdr:rowOff>
    </xdr:from>
    <xdr:to>
      <xdr:col>76</xdr:col>
      <xdr:colOff>165100</xdr:colOff>
      <xdr:row>76</xdr:row>
      <xdr:rowOff>1905</xdr:rowOff>
    </xdr:to>
    <xdr:sp macro="" textlink="">
      <xdr:nvSpPr>
        <xdr:cNvPr id="635" name="楕円 634"/>
        <xdr:cNvSpPr/>
      </xdr:nvSpPr>
      <xdr:spPr>
        <a:xfrm>
          <a:off x="14541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18432</xdr:rowOff>
    </xdr:from>
    <xdr:ext cx="534377" cy="259045"/>
    <xdr:sp macro="" textlink="">
      <xdr:nvSpPr>
        <xdr:cNvPr id="636" name="テキスト ボックス 635"/>
        <xdr:cNvSpPr txBox="1"/>
      </xdr:nvSpPr>
      <xdr:spPr>
        <a:xfrm>
          <a:off x="14325111" y="12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21280</xdr:rowOff>
    </xdr:from>
    <xdr:to>
      <xdr:col>72</xdr:col>
      <xdr:colOff>38100</xdr:colOff>
      <xdr:row>75</xdr:row>
      <xdr:rowOff>122880</xdr:rowOff>
    </xdr:to>
    <xdr:sp macro="" textlink="">
      <xdr:nvSpPr>
        <xdr:cNvPr id="637" name="楕円 636"/>
        <xdr:cNvSpPr/>
      </xdr:nvSpPr>
      <xdr:spPr>
        <a:xfrm>
          <a:off x="13652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139407</xdr:rowOff>
    </xdr:from>
    <xdr:ext cx="534377" cy="259045"/>
    <xdr:sp macro="" textlink="">
      <xdr:nvSpPr>
        <xdr:cNvPr id="638" name="テキスト ボックス 637"/>
        <xdr:cNvSpPr txBox="1"/>
      </xdr:nvSpPr>
      <xdr:spPr>
        <a:xfrm>
          <a:off x="13436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156520</xdr:rowOff>
    </xdr:from>
    <xdr:to>
      <xdr:col>67</xdr:col>
      <xdr:colOff>101600</xdr:colOff>
      <xdr:row>75</xdr:row>
      <xdr:rowOff>86670</xdr:rowOff>
    </xdr:to>
    <xdr:sp macro="" textlink="">
      <xdr:nvSpPr>
        <xdr:cNvPr id="639" name="楕円 638"/>
        <xdr:cNvSpPr/>
      </xdr:nvSpPr>
      <xdr:spPr>
        <a:xfrm>
          <a:off x="12763500" y="128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103197</xdr:rowOff>
    </xdr:from>
    <xdr:ext cx="534377" cy="259045"/>
    <xdr:sp macro="" textlink="">
      <xdr:nvSpPr>
        <xdr:cNvPr id="640" name="テキスト ボックス 639"/>
        <xdr:cNvSpPr txBox="1"/>
      </xdr:nvSpPr>
      <xdr:spPr>
        <a:xfrm>
          <a:off x="12547111" y="126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159817</xdr:rowOff>
    </xdr:from>
    <xdr:to>
      <xdr:col>85</xdr:col>
      <xdr:colOff>127000</xdr:colOff>
      <xdr:row>98</xdr:row>
      <xdr:rowOff>169114</xdr:rowOff>
    </xdr:to>
    <xdr:cxnSp macro="">
      <xdr:nvCxnSpPr>
        <xdr:cNvPr id="669" name="直線コネクタ 668"/>
        <xdr:cNvCxnSpPr/>
      </xdr:nvCxnSpPr>
      <xdr:spPr>
        <a:xfrm>
          <a:off x="15481300" y="16961917"/>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6198</xdr:rowOff>
    </xdr:from>
    <xdr:to>
      <xdr:col>81</xdr:col>
      <xdr:colOff>50800</xdr:colOff>
      <xdr:row>98</xdr:row>
      <xdr:rowOff>159817</xdr:rowOff>
    </xdr:to>
    <xdr:cxnSp macro="">
      <xdr:nvCxnSpPr>
        <xdr:cNvPr id="672" name="直線コネクタ 671"/>
        <xdr:cNvCxnSpPr/>
      </xdr:nvCxnSpPr>
      <xdr:spPr>
        <a:xfrm>
          <a:off x="14592300" y="16808298"/>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6198</xdr:rowOff>
    </xdr:from>
    <xdr:to>
      <xdr:col>76</xdr:col>
      <xdr:colOff>114300</xdr:colOff>
      <xdr:row>98</xdr:row>
      <xdr:rowOff>167360</xdr:rowOff>
    </xdr:to>
    <xdr:cxnSp macro="">
      <xdr:nvCxnSpPr>
        <xdr:cNvPr id="675" name="直線コネクタ 674"/>
        <xdr:cNvCxnSpPr/>
      </xdr:nvCxnSpPr>
      <xdr:spPr>
        <a:xfrm flipV="1">
          <a:off x="13703300" y="16808298"/>
          <a:ext cx="889000" cy="1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145186</xdr:rowOff>
    </xdr:from>
    <xdr:to>
      <xdr:col>71</xdr:col>
      <xdr:colOff>177800</xdr:colOff>
      <xdr:row>98</xdr:row>
      <xdr:rowOff>167360</xdr:rowOff>
    </xdr:to>
    <xdr:cxnSp macro="">
      <xdr:nvCxnSpPr>
        <xdr:cNvPr id="678" name="直線コネクタ 677"/>
        <xdr:cNvCxnSpPr/>
      </xdr:nvCxnSpPr>
      <xdr:spPr>
        <a:xfrm>
          <a:off x="12814300" y="16775836"/>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118314</xdr:rowOff>
    </xdr:from>
    <xdr:to>
      <xdr:col>85</xdr:col>
      <xdr:colOff>177800</xdr:colOff>
      <xdr:row>99</xdr:row>
      <xdr:rowOff>48464</xdr:rowOff>
    </xdr:to>
    <xdr:sp macro="" textlink="">
      <xdr:nvSpPr>
        <xdr:cNvPr id="688" name="楕円 687"/>
        <xdr:cNvSpPr/>
      </xdr:nvSpPr>
      <xdr:spPr>
        <a:xfrm>
          <a:off x="162687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33241</xdr:rowOff>
    </xdr:from>
    <xdr:ext cx="378565" cy="259045"/>
    <xdr:sp macro="" textlink="">
      <xdr:nvSpPr>
        <xdr:cNvPr id="689" name="積立金該当値テキスト"/>
        <xdr:cNvSpPr txBox="1"/>
      </xdr:nvSpPr>
      <xdr:spPr>
        <a:xfrm>
          <a:off x="16370300" y="1683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109017</xdr:rowOff>
    </xdr:from>
    <xdr:to>
      <xdr:col>81</xdr:col>
      <xdr:colOff>101600</xdr:colOff>
      <xdr:row>99</xdr:row>
      <xdr:rowOff>39167</xdr:rowOff>
    </xdr:to>
    <xdr:sp macro="" textlink="">
      <xdr:nvSpPr>
        <xdr:cNvPr id="690" name="楕円 689"/>
        <xdr:cNvSpPr/>
      </xdr:nvSpPr>
      <xdr:spPr>
        <a:xfrm>
          <a:off x="154305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30294</xdr:rowOff>
    </xdr:from>
    <xdr:ext cx="378565" cy="259045"/>
    <xdr:sp macro="" textlink="">
      <xdr:nvSpPr>
        <xdr:cNvPr id="691" name="テキスト ボックス 690"/>
        <xdr:cNvSpPr txBox="1"/>
      </xdr:nvSpPr>
      <xdr:spPr>
        <a:xfrm>
          <a:off x="15292017" y="1700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126848</xdr:rowOff>
    </xdr:from>
    <xdr:to>
      <xdr:col>76</xdr:col>
      <xdr:colOff>165100</xdr:colOff>
      <xdr:row>98</xdr:row>
      <xdr:rowOff>56998</xdr:rowOff>
    </xdr:to>
    <xdr:sp macro="" textlink="">
      <xdr:nvSpPr>
        <xdr:cNvPr id="692" name="楕円 691"/>
        <xdr:cNvSpPr/>
      </xdr:nvSpPr>
      <xdr:spPr>
        <a:xfrm>
          <a:off x="14541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48125</xdr:rowOff>
    </xdr:from>
    <xdr:ext cx="469744" cy="259045"/>
    <xdr:sp macro="" textlink="">
      <xdr:nvSpPr>
        <xdr:cNvPr id="693" name="テキスト ボックス 692"/>
        <xdr:cNvSpPr txBox="1"/>
      </xdr:nvSpPr>
      <xdr:spPr>
        <a:xfrm>
          <a:off x="14357428" y="168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116560</xdr:rowOff>
    </xdr:from>
    <xdr:to>
      <xdr:col>72</xdr:col>
      <xdr:colOff>38100</xdr:colOff>
      <xdr:row>99</xdr:row>
      <xdr:rowOff>46710</xdr:rowOff>
    </xdr:to>
    <xdr:sp macro="" textlink="">
      <xdr:nvSpPr>
        <xdr:cNvPr id="694" name="楕円 693"/>
        <xdr:cNvSpPr/>
      </xdr:nvSpPr>
      <xdr:spPr>
        <a:xfrm>
          <a:off x="13652500" y="169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37837</xdr:rowOff>
    </xdr:from>
    <xdr:ext cx="378565" cy="259045"/>
    <xdr:sp macro="" textlink="">
      <xdr:nvSpPr>
        <xdr:cNvPr id="695" name="テキスト ボックス 694"/>
        <xdr:cNvSpPr txBox="1"/>
      </xdr:nvSpPr>
      <xdr:spPr>
        <a:xfrm>
          <a:off x="13514017"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94386</xdr:rowOff>
    </xdr:from>
    <xdr:to>
      <xdr:col>67</xdr:col>
      <xdr:colOff>101600</xdr:colOff>
      <xdr:row>98</xdr:row>
      <xdr:rowOff>24536</xdr:rowOff>
    </xdr:to>
    <xdr:sp macro="" textlink="">
      <xdr:nvSpPr>
        <xdr:cNvPr id="696" name="楕円 695"/>
        <xdr:cNvSpPr/>
      </xdr:nvSpPr>
      <xdr:spPr>
        <a:xfrm>
          <a:off x="12763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15663</xdr:rowOff>
    </xdr:from>
    <xdr:ext cx="469744" cy="259045"/>
    <xdr:sp macro="" textlink="">
      <xdr:nvSpPr>
        <xdr:cNvPr id="697" name="テキスト ボックス 696"/>
        <xdr:cNvSpPr txBox="1"/>
      </xdr:nvSpPr>
      <xdr:spPr>
        <a:xfrm>
          <a:off x="12579428" y="168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106934</xdr:rowOff>
    </xdr:from>
    <xdr:to>
      <xdr:col>116</xdr:col>
      <xdr:colOff>63500</xdr:colOff>
      <xdr:row>37</xdr:row>
      <xdr:rowOff>121222</xdr:rowOff>
    </xdr:to>
    <xdr:cxnSp macro="">
      <xdr:nvCxnSpPr>
        <xdr:cNvPr id="726" name="直線コネクタ 725"/>
        <xdr:cNvCxnSpPr/>
      </xdr:nvCxnSpPr>
      <xdr:spPr>
        <a:xfrm>
          <a:off x="21323300" y="6450584"/>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7"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65596</xdr:rowOff>
    </xdr:from>
    <xdr:to>
      <xdr:col>111</xdr:col>
      <xdr:colOff>177800</xdr:colOff>
      <xdr:row>37</xdr:row>
      <xdr:rowOff>106934</xdr:rowOff>
    </xdr:to>
    <xdr:cxnSp macro="">
      <xdr:nvCxnSpPr>
        <xdr:cNvPr id="729" name="直線コネクタ 728"/>
        <xdr:cNvCxnSpPr/>
      </xdr:nvCxnSpPr>
      <xdr:spPr>
        <a:xfrm>
          <a:off x="20434300" y="6409246"/>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84836</xdr:rowOff>
    </xdr:from>
    <xdr:to>
      <xdr:col>107</xdr:col>
      <xdr:colOff>50800</xdr:colOff>
      <xdr:row>37</xdr:row>
      <xdr:rowOff>65596</xdr:rowOff>
    </xdr:to>
    <xdr:cxnSp macro="">
      <xdr:nvCxnSpPr>
        <xdr:cNvPr id="732" name="直線コネクタ 731"/>
        <xdr:cNvCxnSpPr/>
      </xdr:nvCxnSpPr>
      <xdr:spPr>
        <a:xfrm>
          <a:off x="19545300" y="6257036"/>
          <a:ext cx="889000" cy="1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84836</xdr:rowOff>
    </xdr:from>
    <xdr:to>
      <xdr:col>102</xdr:col>
      <xdr:colOff>114300</xdr:colOff>
      <xdr:row>37</xdr:row>
      <xdr:rowOff>53975</xdr:rowOff>
    </xdr:to>
    <xdr:cxnSp macro="">
      <xdr:nvCxnSpPr>
        <xdr:cNvPr id="735" name="直線コネクタ 734"/>
        <xdr:cNvCxnSpPr/>
      </xdr:nvCxnSpPr>
      <xdr:spPr>
        <a:xfrm flipV="1">
          <a:off x="18656300" y="6257036"/>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39" name="テキスト ボックス 738"/>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70422</xdr:rowOff>
    </xdr:from>
    <xdr:to>
      <xdr:col>116</xdr:col>
      <xdr:colOff>114300</xdr:colOff>
      <xdr:row>38</xdr:row>
      <xdr:rowOff>572</xdr:rowOff>
    </xdr:to>
    <xdr:sp macro="" textlink="">
      <xdr:nvSpPr>
        <xdr:cNvPr id="745" name="楕円 744"/>
        <xdr:cNvSpPr/>
      </xdr:nvSpPr>
      <xdr:spPr>
        <a:xfrm>
          <a:off x="221107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48849</xdr:rowOff>
    </xdr:from>
    <xdr:ext cx="469744" cy="259045"/>
    <xdr:sp macro="" textlink="">
      <xdr:nvSpPr>
        <xdr:cNvPr id="746" name="投資及び出資金該当値テキスト"/>
        <xdr:cNvSpPr txBox="1"/>
      </xdr:nvSpPr>
      <xdr:spPr>
        <a:xfrm>
          <a:off x="22212300"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56134</xdr:rowOff>
    </xdr:from>
    <xdr:to>
      <xdr:col>112</xdr:col>
      <xdr:colOff>38100</xdr:colOff>
      <xdr:row>37</xdr:row>
      <xdr:rowOff>157734</xdr:rowOff>
    </xdr:to>
    <xdr:sp macro="" textlink="">
      <xdr:nvSpPr>
        <xdr:cNvPr id="747" name="楕円 746"/>
        <xdr:cNvSpPr/>
      </xdr:nvSpPr>
      <xdr:spPr>
        <a:xfrm>
          <a:off x="21272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148861</xdr:rowOff>
    </xdr:from>
    <xdr:ext cx="469744" cy="259045"/>
    <xdr:sp macro="" textlink="">
      <xdr:nvSpPr>
        <xdr:cNvPr id="748" name="テキスト ボックス 747"/>
        <xdr:cNvSpPr txBox="1"/>
      </xdr:nvSpPr>
      <xdr:spPr>
        <a:xfrm>
          <a:off x="21088428"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14796</xdr:rowOff>
    </xdr:from>
    <xdr:to>
      <xdr:col>107</xdr:col>
      <xdr:colOff>101600</xdr:colOff>
      <xdr:row>37</xdr:row>
      <xdr:rowOff>116396</xdr:rowOff>
    </xdr:to>
    <xdr:sp macro="" textlink="">
      <xdr:nvSpPr>
        <xdr:cNvPr id="749" name="楕円 748"/>
        <xdr:cNvSpPr/>
      </xdr:nvSpPr>
      <xdr:spPr>
        <a:xfrm>
          <a:off x="20383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107523</xdr:rowOff>
    </xdr:from>
    <xdr:ext cx="469744" cy="259045"/>
    <xdr:sp macro="" textlink="">
      <xdr:nvSpPr>
        <xdr:cNvPr id="750" name="テキスト ボックス 749"/>
        <xdr:cNvSpPr txBox="1"/>
      </xdr:nvSpPr>
      <xdr:spPr>
        <a:xfrm>
          <a:off x="20199428"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34036</xdr:rowOff>
    </xdr:from>
    <xdr:to>
      <xdr:col>102</xdr:col>
      <xdr:colOff>165100</xdr:colOff>
      <xdr:row>36</xdr:row>
      <xdr:rowOff>135636</xdr:rowOff>
    </xdr:to>
    <xdr:sp macro="" textlink="">
      <xdr:nvSpPr>
        <xdr:cNvPr id="751" name="楕円 750"/>
        <xdr:cNvSpPr/>
      </xdr:nvSpPr>
      <xdr:spPr>
        <a:xfrm>
          <a:off x="19494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126763</xdr:rowOff>
    </xdr:from>
    <xdr:ext cx="469744" cy="259045"/>
    <xdr:sp macro="" textlink="">
      <xdr:nvSpPr>
        <xdr:cNvPr id="752" name="テキスト ボックス 751"/>
        <xdr:cNvSpPr txBox="1"/>
      </xdr:nvSpPr>
      <xdr:spPr>
        <a:xfrm>
          <a:off x="19310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xdr:rowOff>
    </xdr:from>
    <xdr:to>
      <xdr:col>98</xdr:col>
      <xdr:colOff>38100</xdr:colOff>
      <xdr:row>37</xdr:row>
      <xdr:rowOff>104775</xdr:rowOff>
    </xdr:to>
    <xdr:sp macro="" textlink="">
      <xdr:nvSpPr>
        <xdr:cNvPr id="753" name="楕円 752"/>
        <xdr:cNvSpPr/>
      </xdr:nvSpPr>
      <xdr:spPr>
        <a:xfrm>
          <a:off x="18605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95902</xdr:rowOff>
    </xdr:from>
    <xdr:ext cx="469744" cy="259045"/>
    <xdr:sp macro="" textlink="">
      <xdr:nvSpPr>
        <xdr:cNvPr id="754" name="テキスト ボックス 753"/>
        <xdr:cNvSpPr txBox="1"/>
      </xdr:nvSpPr>
      <xdr:spPr>
        <a:xfrm>
          <a:off x="18421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22589</xdr:rowOff>
    </xdr:from>
    <xdr:to>
      <xdr:col>116</xdr:col>
      <xdr:colOff>63500</xdr:colOff>
      <xdr:row>54</xdr:row>
      <xdr:rowOff>41356</xdr:rowOff>
    </xdr:to>
    <xdr:cxnSp macro="">
      <xdr:nvCxnSpPr>
        <xdr:cNvPr id="781" name="直線コネクタ 780"/>
        <xdr:cNvCxnSpPr/>
      </xdr:nvCxnSpPr>
      <xdr:spPr>
        <a:xfrm>
          <a:off x="21323300" y="9280889"/>
          <a:ext cx="8382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2"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10747</xdr:rowOff>
    </xdr:from>
    <xdr:to>
      <xdr:col>111</xdr:col>
      <xdr:colOff>177800</xdr:colOff>
      <xdr:row>54</xdr:row>
      <xdr:rowOff>22589</xdr:rowOff>
    </xdr:to>
    <xdr:cxnSp macro="">
      <xdr:nvCxnSpPr>
        <xdr:cNvPr id="784" name="直線コネクタ 783"/>
        <xdr:cNvCxnSpPr/>
      </xdr:nvCxnSpPr>
      <xdr:spPr>
        <a:xfrm>
          <a:off x="20434300" y="9269047"/>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6" name="テキスト ボックス 785"/>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169373</xdr:rowOff>
    </xdr:from>
    <xdr:to>
      <xdr:col>107</xdr:col>
      <xdr:colOff>50800</xdr:colOff>
      <xdr:row>54</xdr:row>
      <xdr:rowOff>10747</xdr:rowOff>
    </xdr:to>
    <xdr:cxnSp macro="">
      <xdr:nvCxnSpPr>
        <xdr:cNvPr id="787" name="直線コネクタ 786"/>
        <xdr:cNvCxnSpPr/>
      </xdr:nvCxnSpPr>
      <xdr:spPr>
        <a:xfrm>
          <a:off x="19545300" y="925622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89" name="テキスト ボックス 788"/>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130213</xdr:rowOff>
    </xdr:from>
    <xdr:to>
      <xdr:col>102</xdr:col>
      <xdr:colOff>114300</xdr:colOff>
      <xdr:row>53</xdr:row>
      <xdr:rowOff>169373</xdr:rowOff>
    </xdr:to>
    <xdr:cxnSp macro="">
      <xdr:nvCxnSpPr>
        <xdr:cNvPr id="790" name="直線コネクタ 789"/>
        <xdr:cNvCxnSpPr/>
      </xdr:nvCxnSpPr>
      <xdr:spPr>
        <a:xfrm>
          <a:off x="18656300" y="9217063"/>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2" name="テキスト ボックス 791"/>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153989</xdr:rowOff>
    </xdr:from>
    <xdr:ext cx="534377" cy="259045"/>
    <xdr:sp macro="" textlink="">
      <xdr:nvSpPr>
        <xdr:cNvPr id="794" name="テキスト ボックス 793"/>
        <xdr:cNvSpPr txBox="1"/>
      </xdr:nvSpPr>
      <xdr:spPr>
        <a:xfrm>
          <a:off x="18389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162006</xdr:rowOff>
    </xdr:from>
    <xdr:to>
      <xdr:col>116</xdr:col>
      <xdr:colOff>114300</xdr:colOff>
      <xdr:row>54</xdr:row>
      <xdr:rowOff>92156</xdr:rowOff>
    </xdr:to>
    <xdr:sp macro="" textlink="">
      <xdr:nvSpPr>
        <xdr:cNvPr id="800" name="楕円 799"/>
        <xdr:cNvSpPr/>
      </xdr:nvSpPr>
      <xdr:spPr>
        <a:xfrm>
          <a:off x="22110700" y="92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13433</xdr:rowOff>
    </xdr:from>
    <xdr:ext cx="534377" cy="259045"/>
    <xdr:sp macro="" textlink="">
      <xdr:nvSpPr>
        <xdr:cNvPr id="801" name="貸付金該当値テキスト"/>
        <xdr:cNvSpPr txBox="1"/>
      </xdr:nvSpPr>
      <xdr:spPr>
        <a:xfrm>
          <a:off x="22212300" y="91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143239</xdr:rowOff>
    </xdr:from>
    <xdr:to>
      <xdr:col>112</xdr:col>
      <xdr:colOff>38100</xdr:colOff>
      <xdr:row>54</xdr:row>
      <xdr:rowOff>73389</xdr:rowOff>
    </xdr:to>
    <xdr:sp macro="" textlink="">
      <xdr:nvSpPr>
        <xdr:cNvPr id="802" name="楕円 801"/>
        <xdr:cNvSpPr/>
      </xdr:nvSpPr>
      <xdr:spPr>
        <a:xfrm>
          <a:off x="21272500" y="9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89916</xdr:rowOff>
    </xdr:from>
    <xdr:ext cx="534377" cy="259045"/>
    <xdr:sp macro="" textlink="">
      <xdr:nvSpPr>
        <xdr:cNvPr id="803" name="テキスト ボックス 802"/>
        <xdr:cNvSpPr txBox="1"/>
      </xdr:nvSpPr>
      <xdr:spPr>
        <a:xfrm>
          <a:off x="21056111" y="9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131397</xdr:rowOff>
    </xdr:from>
    <xdr:to>
      <xdr:col>107</xdr:col>
      <xdr:colOff>101600</xdr:colOff>
      <xdr:row>54</xdr:row>
      <xdr:rowOff>61547</xdr:rowOff>
    </xdr:to>
    <xdr:sp macro="" textlink="">
      <xdr:nvSpPr>
        <xdr:cNvPr id="804" name="楕円 803"/>
        <xdr:cNvSpPr/>
      </xdr:nvSpPr>
      <xdr:spPr>
        <a:xfrm>
          <a:off x="20383500" y="9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78074</xdr:rowOff>
    </xdr:from>
    <xdr:ext cx="534377" cy="259045"/>
    <xdr:sp macro="" textlink="">
      <xdr:nvSpPr>
        <xdr:cNvPr id="805" name="テキスト ボックス 804"/>
        <xdr:cNvSpPr txBox="1"/>
      </xdr:nvSpPr>
      <xdr:spPr>
        <a:xfrm>
          <a:off x="20167111" y="8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118573</xdr:rowOff>
    </xdr:from>
    <xdr:to>
      <xdr:col>102</xdr:col>
      <xdr:colOff>165100</xdr:colOff>
      <xdr:row>54</xdr:row>
      <xdr:rowOff>48723</xdr:rowOff>
    </xdr:to>
    <xdr:sp macro="" textlink="">
      <xdr:nvSpPr>
        <xdr:cNvPr id="806" name="楕円 805"/>
        <xdr:cNvSpPr/>
      </xdr:nvSpPr>
      <xdr:spPr>
        <a:xfrm>
          <a:off x="19494500" y="92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65250</xdr:rowOff>
    </xdr:from>
    <xdr:ext cx="534377" cy="259045"/>
    <xdr:sp macro="" textlink="">
      <xdr:nvSpPr>
        <xdr:cNvPr id="807" name="テキスト ボックス 806"/>
        <xdr:cNvSpPr txBox="1"/>
      </xdr:nvSpPr>
      <xdr:spPr>
        <a:xfrm>
          <a:off x="19278111" y="89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79413</xdr:rowOff>
    </xdr:from>
    <xdr:to>
      <xdr:col>98</xdr:col>
      <xdr:colOff>38100</xdr:colOff>
      <xdr:row>54</xdr:row>
      <xdr:rowOff>9563</xdr:rowOff>
    </xdr:to>
    <xdr:sp macro="" textlink="">
      <xdr:nvSpPr>
        <xdr:cNvPr id="808" name="楕円 807"/>
        <xdr:cNvSpPr/>
      </xdr:nvSpPr>
      <xdr:spPr>
        <a:xfrm>
          <a:off x="18605500" y="91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26090</xdr:rowOff>
    </xdr:from>
    <xdr:ext cx="534377" cy="259045"/>
    <xdr:sp macro="" textlink="">
      <xdr:nvSpPr>
        <xdr:cNvPr id="809" name="テキスト ボックス 808"/>
        <xdr:cNvSpPr txBox="1"/>
      </xdr:nvSpPr>
      <xdr:spPr>
        <a:xfrm>
          <a:off x="18389111" y="89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152639</xdr:rowOff>
    </xdr:from>
    <xdr:to>
      <xdr:col>116</xdr:col>
      <xdr:colOff>63500</xdr:colOff>
      <xdr:row>74</xdr:row>
      <xdr:rowOff>164617</xdr:rowOff>
    </xdr:to>
    <xdr:cxnSp macro="">
      <xdr:nvCxnSpPr>
        <xdr:cNvPr id="837" name="直線コネクタ 836"/>
        <xdr:cNvCxnSpPr/>
      </xdr:nvCxnSpPr>
      <xdr:spPr>
        <a:xfrm>
          <a:off x="21323300" y="12839939"/>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38"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121961</xdr:rowOff>
    </xdr:from>
    <xdr:to>
      <xdr:col>111</xdr:col>
      <xdr:colOff>177800</xdr:colOff>
      <xdr:row>74</xdr:row>
      <xdr:rowOff>152639</xdr:rowOff>
    </xdr:to>
    <xdr:cxnSp macro="">
      <xdr:nvCxnSpPr>
        <xdr:cNvPr id="840" name="直線コネクタ 839"/>
        <xdr:cNvCxnSpPr/>
      </xdr:nvCxnSpPr>
      <xdr:spPr>
        <a:xfrm>
          <a:off x="20434300" y="12809261"/>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2" name="テキスト ボックス 841"/>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121961</xdr:rowOff>
    </xdr:from>
    <xdr:to>
      <xdr:col>107</xdr:col>
      <xdr:colOff>50800</xdr:colOff>
      <xdr:row>75</xdr:row>
      <xdr:rowOff>46934</xdr:rowOff>
    </xdr:to>
    <xdr:cxnSp macro="">
      <xdr:nvCxnSpPr>
        <xdr:cNvPr id="843" name="直線コネクタ 842"/>
        <xdr:cNvCxnSpPr/>
      </xdr:nvCxnSpPr>
      <xdr:spPr>
        <a:xfrm flipV="1">
          <a:off x="19545300" y="12809261"/>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46934</xdr:rowOff>
    </xdr:from>
    <xdr:to>
      <xdr:col>102</xdr:col>
      <xdr:colOff>114300</xdr:colOff>
      <xdr:row>76</xdr:row>
      <xdr:rowOff>28508</xdr:rowOff>
    </xdr:to>
    <xdr:cxnSp macro="">
      <xdr:nvCxnSpPr>
        <xdr:cNvPr id="846" name="直線コネクタ 845"/>
        <xdr:cNvCxnSpPr/>
      </xdr:nvCxnSpPr>
      <xdr:spPr>
        <a:xfrm flipV="1">
          <a:off x="18656300" y="12905684"/>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48" name="テキスト ボックス 847"/>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113817</xdr:rowOff>
    </xdr:from>
    <xdr:to>
      <xdr:col>116</xdr:col>
      <xdr:colOff>114300</xdr:colOff>
      <xdr:row>75</xdr:row>
      <xdr:rowOff>43967</xdr:rowOff>
    </xdr:to>
    <xdr:sp macro="" textlink="">
      <xdr:nvSpPr>
        <xdr:cNvPr id="856" name="楕円 855"/>
        <xdr:cNvSpPr/>
      </xdr:nvSpPr>
      <xdr:spPr>
        <a:xfrm>
          <a:off x="221107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92244</xdr:rowOff>
    </xdr:from>
    <xdr:ext cx="534377" cy="259045"/>
    <xdr:sp macro="" textlink="">
      <xdr:nvSpPr>
        <xdr:cNvPr id="857" name="繰出金該当値テキスト"/>
        <xdr:cNvSpPr txBox="1"/>
      </xdr:nvSpPr>
      <xdr:spPr>
        <a:xfrm>
          <a:off x="22212300" y="127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101839</xdr:rowOff>
    </xdr:from>
    <xdr:to>
      <xdr:col>112</xdr:col>
      <xdr:colOff>38100</xdr:colOff>
      <xdr:row>75</xdr:row>
      <xdr:rowOff>31989</xdr:rowOff>
    </xdr:to>
    <xdr:sp macro="" textlink="">
      <xdr:nvSpPr>
        <xdr:cNvPr id="858" name="楕円 857"/>
        <xdr:cNvSpPr/>
      </xdr:nvSpPr>
      <xdr:spPr>
        <a:xfrm>
          <a:off x="21272500" y="127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48516</xdr:rowOff>
    </xdr:from>
    <xdr:ext cx="534377" cy="259045"/>
    <xdr:sp macro="" textlink="">
      <xdr:nvSpPr>
        <xdr:cNvPr id="859" name="テキスト ボックス 858"/>
        <xdr:cNvSpPr txBox="1"/>
      </xdr:nvSpPr>
      <xdr:spPr>
        <a:xfrm>
          <a:off x="21056111" y="125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71161</xdr:rowOff>
    </xdr:from>
    <xdr:to>
      <xdr:col>107</xdr:col>
      <xdr:colOff>101600</xdr:colOff>
      <xdr:row>75</xdr:row>
      <xdr:rowOff>1311</xdr:rowOff>
    </xdr:to>
    <xdr:sp macro="" textlink="">
      <xdr:nvSpPr>
        <xdr:cNvPr id="860" name="楕円 859"/>
        <xdr:cNvSpPr/>
      </xdr:nvSpPr>
      <xdr:spPr>
        <a:xfrm>
          <a:off x="20383500" y="127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163888</xdr:rowOff>
    </xdr:from>
    <xdr:ext cx="534377" cy="259045"/>
    <xdr:sp macro="" textlink="">
      <xdr:nvSpPr>
        <xdr:cNvPr id="861" name="テキスト ボックス 860"/>
        <xdr:cNvSpPr txBox="1"/>
      </xdr:nvSpPr>
      <xdr:spPr>
        <a:xfrm>
          <a:off x="20167111" y="12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167584</xdr:rowOff>
    </xdr:from>
    <xdr:to>
      <xdr:col>102</xdr:col>
      <xdr:colOff>165100</xdr:colOff>
      <xdr:row>75</xdr:row>
      <xdr:rowOff>97734</xdr:rowOff>
    </xdr:to>
    <xdr:sp macro="" textlink="">
      <xdr:nvSpPr>
        <xdr:cNvPr id="862" name="楕円 861"/>
        <xdr:cNvSpPr/>
      </xdr:nvSpPr>
      <xdr:spPr>
        <a:xfrm>
          <a:off x="19494500" y="12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114261</xdr:rowOff>
    </xdr:from>
    <xdr:ext cx="534377" cy="259045"/>
    <xdr:sp macro="" textlink="">
      <xdr:nvSpPr>
        <xdr:cNvPr id="863" name="テキスト ボックス 862"/>
        <xdr:cNvSpPr txBox="1"/>
      </xdr:nvSpPr>
      <xdr:spPr>
        <a:xfrm>
          <a:off x="19278111" y="12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149158</xdr:rowOff>
    </xdr:from>
    <xdr:to>
      <xdr:col>98</xdr:col>
      <xdr:colOff>38100</xdr:colOff>
      <xdr:row>76</xdr:row>
      <xdr:rowOff>79308</xdr:rowOff>
    </xdr:to>
    <xdr:sp macro="" textlink="">
      <xdr:nvSpPr>
        <xdr:cNvPr id="864" name="楕円 863"/>
        <xdr:cNvSpPr/>
      </xdr:nvSpPr>
      <xdr:spPr>
        <a:xfrm>
          <a:off x="18605500" y="130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70435</xdr:rowOff>
    </xdr:from>
    <xdr:ext cx="534377" cy="259045"/>
    <xdr:sp macro="" textlink="">
      <xdr:nvSpPr>
        <xdr:cNvPr id="865" name="テキスト ボックス 864"/>
        <xdr:cNvSpPr txBox="1"/>
      </xdr:nvSpPr>
      <xdr:spPr>
        <a:xfrm>
          <a:off x="18389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506,261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130,375</a:t>
          </a:r>
          <a:r>
            <a:rPr kumimoji="1" lang="ja-JP" altLang="en-US" sz="1300">
              <a:latin typeface="ＭＳ Ｐゴシック" panose="020B0600070205080204" pitchFamily="50" charset="-128"/>
              <a:ea typeface="ＭＳ Ｐゴシック" panose="020B0600070205080204" pitchFamily="50" charset="-128"/>
            </a:rPr>
            <a:t>円と類似団体内平均値と比べると低い水準にあるものの、近年増加傾向にあり、前年度から比較すると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％増加している。これは障害者福祉や児童福祉などの経費が増加しているためである。もう一つの主な構成項目である人件費は、住民一人当たり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111,115</a:t>
          </a:r>
          <a:r>
            <a:rPr kumimoji="1" lang="ja-JP" altLang="en-US" sz="1300">
              <a:latin typeface="ＭＳ Ｐゴシック" panose="020B0600070205080204" pitchFamily="50" charset="-128"/>
              <a:ea typeface="ＭＳ Ｐゴシック" panose="020B0600070205080204" pitchFamily="50" charset="-128"/>
            </a:rPr>
            <a:t>円となっている。類似団体内平均値と比べても高い水準にあるほか、平成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年度は県が負担していた義務教育等に係る教職員の給与等を本市が負担することになったことなどにより、前年度から比較すると</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％増と大幅に増加している。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41,505</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すると名古屋城本丸御殿の復元事業費やごみ焼却工場の建設事業費の増加などにより増加している。普通建設事業費は類似団体内平均値と比べて低い水準にある一方で、維持補修費の支出割合が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107043</xdr:rowOff>
    </xdr:from>
    <xdr:to>
      <xdr:col>24</xdr:col>
      <xdr:colOff>63500</xdr:colOff>
      <xdr:row>37</xdr:row>
      <xdr:rowOff>116840</xdr:rowOff>
    </xdr:to>
    <xdr:cxnSp macro="">
      <xdr:nvCxnSpPr>
        <xdr:cNvPr id="63" name="直線コネクタ 62"/>
        <xdr:cNvCxnSpPr/>
      </xdr:nvCxnSpPr>
      <xdr:spPr>
        <a:xfrm>
          <a:off x="3797300" y="64506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107043</xdr:rowOff>
    </xdr:from>
    <xdr:to>
      <xdr:col>19</xdr:col>
      <xdr:colOff>177800</xdr:colOff>
      <xdr:row>39</xdr:row>
      <xdr:rowOff>116840</xdr:rowOff>
    </xdr:to>
    <xdr:cxnSp macro="">
      <xdr:nvCxnSpPr>
        <xdr:cNvPr id="66" name="直線コネクタ 65"/>
        <xdr:cNvCxnSpPr/>
      </xdr:nvCxnSpPr>
      <xdr:spPr>
        <a:xfrm flipV="1">
          <a:off x="2908300" y="6450693"/>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64969</xdr:rowOff>
    </xdr:from>
    <xdr:ext cx="469744" cy="259045"/>
    <xdr:sp macro="" textlink="">
      <xdr:nvSpPr>
        <xdr:cNvPr id="68" name="テキスト ボックス 67"/>
        <xdr:cNvSpPr txBox="1"/>
      </xdr:nvSpPr>
      <xdr:spPr>
        <a:xfrm>
          <a:off x="3562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102144</xdr:rowOff>
    </xdr:from>
    <xdr:to>
      <xdr:col>15</xdr:col>
      <xdr:colOff>50800</xdr:colOff>
      <xdr:row>39</xdr:row>
      <xdr:rowOff>116840</xdr:rowOff>
    </xdr:to>
    <xdr:cxnSp macro="">
      <xdr:nvCxnSpPr>
        <xdr:cNvPr id="69" name="直線コネクタ 68"/>
        <xdr:cNvCxnSpPr/>
      </xdr:nvCxnSpPr>
      <xdr:spPr>
        <a:xfrm>
          <a:off x="2019300" y="67886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158041</xdr:rowOff>
    </xdr:from>
    <xdr:ext cx="469744" cy="259045"/>
    <xdr:sp macro="" textlink="">
      <xdr:nvSpPr>
        <xdr:cNvPr id="71" name="テキスト ボックス 70"/>
        <xdr:cNvSpPr txBox="1"/>
      </xdr:nvSpPr>
      <xdr:spPr>
        <a:xfrm>
          <a:off x="2673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102144</xdr:rowOff>
    </xdr:from>
    <xdr:to>
      <xdr:col>10</xdr:col>
      <xdr:colOff>114300</xdr:colOff>
      <xdr:row>39</xdr:row>
      <xdr:rowOff>105410</xdr:rowOff>
    </xdr:to>
    <xdr:cxnSp macro="">
      <xdr:nvCxnSpPr>
        <xdr:cNvPr id="72" name="直線コネクタ 71"/>
        <xdr:cNvCxnSpPr/>
      </xdr:nvCxnSpPr>
      <xdr:spPr>
        <a:xfrm flipV="1">
          <a:off x="1130300" y="67886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42108</xdr:rowOff>
    </xdr:from>
    <xdr:ext cx="469744" cy="259045"/>
    <xdr:sp macro="" textlink="">
      <xdr:nvSpPr>
        <xdr:cNvPr id="74" name="テキスト ボックス 73"/>
        <xdr:cNvSpPr txBox="1"/>
      </xdr:nvSpPr>
      <xdr:spPr>
        <a:xfrm>
          <a:off x="1784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69867</xdr:rowOff>
    </xdr:from>
    <xdr:ext cx="469744" cy="259045"/>
    <xdr:sp macro="" textlink="">
      <xdr:nvSpPr>
        <xdr:cNvPr id="76" name="テキスト ボックス 75"/>
        <xdr:cNvSpPr txBox="1"/>
      </xdr:nvSpPr>
      <xdr:spPr>
        <a:xfrm>
          <a:off x="895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66040</xdr:rowOff>
    </xdr:from>
    <xdr:to>
      <xdr:col>24</xdr:col>
      <xdr:colOff>114300</xdr:colOff>
      <xdr:row>37</xdr:row>
      <xdr:rowOff>167640</xdr:rowOff>
    </xdr:to>
    <xdr:sp macro="" textlink="">
      <xdr:nvSpPr>
        <xdr:cNvPr id="82" name="楕円 81"/>
        <xdr:cNvSpPr/>
      </xdr:nvSpPr>
      <xdr:spPr>
        <a:xfrm>
          <a:off x="4584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378565" cy="259045"/>
    <xdr:sp macro="" textlink="">
      <xdr:nvSpPr>
        <xdr:cNvPr id="83" name="議会費該当値テキスト"/>
        <xdr:cNvSpPr txBox="1"/>
      </xdr:nvSpPr>
      <xdr:spPr>
        <a:xfrm>
          <a:off x="4686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56243</xdr:rowOff>
    </xdr:from>
    <xdr:to>
      <xdr:col>20</xdr:col>
      <xdr:colOff>38100</xdr:colOff>
      <xdr:row>37</xdr:row>
      <xdr:rowOff>157843</xdr:rowOff>
    </xdr:to>
    <xdr:sp macro="" textlink="">
      <xdr:nvSpPr>
        <xdr:cNvPr id="84" name="楕円 83"/>
        <xdr:cNvSpPr/>
      </xdr:nvSpPr>
      <xdr:spPr>
        <a:xfrm>
          <a:off x="37465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148970</xdr:rowOff>
    </xdr:from>
    <xdr:ext cx="469744" cy="259045"/>
    <xdr:sp macro="" textlink="">
      <xdr:nvSpPr>
        <xdr:cNvPr id="85" name="テキスト ボックス 84"/>
        <xdr:cNvSpPr txBox="1"/>
      </xdr:nvSpPr>
      <xdr:spPr>
        <a:xfrm>
          <a:off x="3562428" y="64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66040</xdr:rowOff>
    </xdr:from>
    <xdr:to>
      <xdr:col>15</xdr:col>
      <xdr:colOff>101600</xdr:colOff>
      <xdr:row>39</xdr:row>
      <xdr:rowOff>167640</xdr:rowOff>
    </xdr:to>
    <xdr:sp macro="" textlink="">
      <xdr:nvSpPr>
        <xdr:cNvPr id="86" name="楕円 85"/>
        <xdr:cNvSpPr/>
      </xdr:nvSpPr>
      <xdr:spPr>
        <a:xfrm>
          <a:off x="2857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158767</xdr:rowOff>
    </xdr:from>
    <xdr:ext cx="378565" cy="259045"/>
    <xdr:sp macro="" textlink="">
      <xdr:nvSpPr>
        <xdr:cNvPr id="87" name="テキスト ボックス 86"/>
        <xdr:cNvSpPr txBox="1"/>
      </xdr:nvSpPr>
      <xdr:spPr>
        <a:xfrm>
          <a:off x="2719017" y="68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51344</xdr:rowOff>
    </xdr:from>
    <xdr:to>
      <xdr:col>10</xdr:col>
      <xdr:colOff>165100</xdr:colOff>
      <xdr:row>39</xdr:row>
      <xdr:rowOff>152944</xdr:rowOff>
    </xdr:to>
    <xdr:sp macro="" textlink="">
      <xdr:nvSpPr>
        <xdr:cNvPr id="88" name="楕円 87"/>
        <xdr:cNvSpPr/>
      </xdr:nvSpPr>
      <xdr:spPr>
        <a:xfrm>
          <a:off x="1968500" y="6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144071</xdr:rowOff>
    </xdr:from>
    <xdr:ext cx="378565" cy="259045"/>
    <xdr:sp macro="" textlink="">
      <xdr:nvSpPr>
        <xdr:cNvPr id="89" name="テキスト ボックス 88"/>
        <xdr:cNvSpPr txBox="1"/>
      </xdr:nvSpPr>
      <xdr:spPr>
        <a:xfrm>
          <a:off x="1830017" y="68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54610</xdr:rowOff>
    </xdr:from>
    <xdr:to>
      <xdr:col>6</xdr:col>
      <xdr:colOff>38100</xdr:colOff>
      <xdr:row>39</xdr:row>
      <xdr:rowOff>156210</xdr:rowOff>
    </xdr:to>
    <xdr:sp macro="" textlink="">
      <xdr:nvSpPr>
        <xdr:cNvPr id="90" name="楕円 89"/>
        <xdr:cNvSpPr/>
      </xdr:nvSpPr>
      <xdr:spPr>
        <a:xfrm>
          <a:off x="1079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147337</xdr:rowOff>
    </xdr:from>
    <xdr:ext cx="378565" cy="259045"/>
    <xdr:sp macro="" textlink="">
      <xdr:nvSpPr>
        <xdr:cNvPr id="91" name="テキスト ボックス 90"/>
        <xdr:cNvSpPr txBox="1"/>
      </xdr:nvSpPr>
      <xdr:spPr>
        <a:xfrm>
          <a:off x="941017" y="683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139837</xdr:rowOff>
    </xdr:from>
    <xdr:to>
      <xdr:col>24</xdr:col>
      <xdr:colOff>63500</xdr:colOff>
      <xdr:row>57</xdr:row>
      <xdr:rowOff>161600</xdr:rowOff>
    </xdr:to>
    <xdr:cxnSp macro="">
      <xdr:nvCxnSpPr>
        <xdr:cNvPr id="119" name="直線コネクタ 118"/>
        <xdr:cNvCxnSpPr/>
      </xdr:nvCxnSpPr>
      <xdr:spPr>
        <a:xfrm>
          <a:off x="3797300" y="9912487"/>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134900</xdr:rowOff>
    </xdr:from>
    <xdr:to>
      <xdr:col>19</xdr:col>
      <xdr:colOff>177800</xdr:colOff>
      <xdr:row>57</xdr:row>
      <xdr:rowOff>139837</xdr:rowOff>
    </xdr:to>
    <xdr:cxnSp macro="">
      <xdr:nvCxnSpPr>
        <xdr:cNvPr id="122" name="直線コネクタ 121"/>
        <xdr:cNvCxnSpPr/>
      </xdr:nvCxnSpPr>
      <xdr:spPr>
        <a:xfrm>
          <a:off x="2908300" y="990755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134900</xdr:rowOff>
    </xdr:from>
    <xdr:to>
      <xdr:col>15</xdr:col>
      <xdr:colOff>50800</xdr:colOff>
      <xdr:row>57</xdr:row>
      <xdr:rowOff>143266</xdr:rowOff>
    </xdr:to>
    <xdr:cxnSp macro="">
      <xdr:nvCxnSpPr>
        <xdr:cNvPr id="125" name="直線コネクタ 124"/>
        <xdr:cNvCxnSpPr/>
      </xdr:nvCxnSpPr>
      <xdr:spPr>
        <a:xfrm flipV="1">
          <a:off x="2019300" y="99075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27000</xdr:rowOff>
    </xdr:from>
    <xdr:to>
      <xdr:col>10</xdr:col>
      <xdr:colOff>114300</xdr:colOff>
      <xdr:row>57</xdr:row>
      <xdr:rowOff>143266</xdr:rowOff>
    </xdr:to>
    <xdr:cxnSp macro="">
      <xdr:nvCxnSpPr>
        <xdr:cNvPr id="128" name="直線コネクタ 127"/>
        <xdr:cNvCxnSpPr/>
      </xdr:nvCxnSpPr>
      <xdr:spPr>
        <a:xfrm>
          <a:off x="1130300" y="9799650"/>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110800</xdr:rowOff>
    </xdr:from>
    <xdr:to>
      <xdr:col>24</xdr:col>
      <xdr:colOff>114300</xdr:colOff>
      <xdr:row>58</xdr:row>
      <xdr:rowOff>40950</xdr:rowOff>
    </xdr:to>
    <xdr:sp macro="" textlink="">
      <xdr:nvSpPr>
        <xdr:cNvPr id="138" name="楕円 137"/>
        <xdr:cNvSpPr/>
      </xdr:nvSpPr>
      <xdr:spPr>
        <a:xfrm>
          <a:off x="45847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25727</xdr:rowOff>
    </xdr:from>
    <xdr:ext cx="534377" cy="259045"/>
    <xdr:sp macro="" textlink="">
      <xdr:nvSpPr>
        <xdr:cNvPr id="139" name="総務費該当値テキスト"/>
        <xdr:cNvSpPr txBox="1"/>
      </xdr:nvSpPr>
      <xdr:spPr>
        <a:xfrm>
          <a:off x="4686300" y="97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89037</xdr:rowOff>
    </xdr:from>
    <xdr:to>
      <xdr:col>20</xdr:col>
      <xdr:colOff>38100</xdr:colOff>
      <xdr:row>58</xdr:row>
      <xdr:rowOff>19187</xdr:rowOff>
    </xdr:to>
    <xdr:sp macro="" textlink="">
      <xdr:nvSpPr>
        <xdr:cNvPr id="140" name="楕円 139"/>
        <xdr:cNvSpPr/>
      </xdr:nvSpPr>
      <xdr:spPr>
        <a:xfrm>
          <a:off x="3746500" y="9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10314</xdr:rowOff>
    </xdr:from>
    <xdr:ext cx="534377" cy="259045"/>
    <xdr:sp macro="" textlink="">
      <xdr:nvSpPr>
        <xdr:cNvPr id="141" name="テキスト ボックス 140"/>
        <xdr:cNvSpPr txBox="1"/>
      </xdr:nvSpPr>
      <xdr:spPr>
        <a:xfrm>
          <a:off x="3530111" y="99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84100</xdr:rowOff>
    </xdr:from>
    <xdr:to>
      <xdr:col>15</xdr:col>
      <xdr:colOff>101600</xdr:colOff>
      <xdr:row>58</xdr:row>
      <xdr:rowOff>14250</xdr:rowOff>
    </xdr:to>
    <xdr:sp macro="" textlink="">
      <xdr:nvSpPr>
        <xdr:cNvPr id="142" name="楕円 141"/>
        <xdr:cNvSpPr/>
      </xdr:nvSpPr>
      <xdr:spPr>
        <a:xfrm>
          <a:off x="2857500" y="98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5377</xdr:rowOff>
    </xdr:from>
    <xdr:ext cx="534377" cy="259045"/>
    <xdr:sp macro="" textlink="">
      <xdr:nvSpPr>
        <xdr:cNvPr id="143" name="テキスト ボックス 142"/>
        <xdr:cNvSpPr txBox="1"/>
      </xdr:nvSpPr>
      <xdr:spPr>
        <a:xfrm>
          <a:off x="2641111" y="99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92466</xdr:rowOff>
    </xdr:from>
    <xdr:to>
      <xdr:col>10</xdr:col>
      <xdr:colOff>165100</xdr:colOff>
      <xdr:row>58</xdr:row>
      <xdr:rowOff>22616</xdr:rowOff>
    </xdr:to>
    <xdr:sp macro="" textlink="">
      <xdr:nvSpPr>
        <xdr:cNvPr id="144" name="楕円 143"/>
        <xdr:cNvSpPr/>
      </xdr:nvSpPr>
      <xdr:spPr>
        <a:xfrm>
          <a:off x="1968500" y="9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13743</xdr:rowOff>
    </xdr:from>
    <xdr:ext cx="534377" cy="259045"/>
    <xdr:sp macro="" textlink="">
      <xdr:nvSpPr>
        <xdr:cNvPr id="145" name="テキスト ボックス 144"/>
        <xdr:cNvSpPr txBox="1"/>
      </xdr:nvSpPr>
      <xdr:spPr>
        <a:xfrm>
          <a:off x="1752111" y="9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147650</xdr:rowOff>
    </xdr:from>
    <xdr:to>
      <xdr:col>6</xdr:col>
      <xdr:colOff>38100</xdr:colOff>
      <xdr:row>57</xdr:row>
      <xdr:rowOff>77800</xdr:rowOff>
    </xdr:to>
    <xdr:sp macro="" textlink="">
      <xdr:nvSpPr>
        <xdr:cNvPr id="146" name="楕円 145"/>
        <xdr:cNvSpPr/>
      </xdr:nvSpPr>
      <xdr:spPr>
        <a:xfrm>
          <a:off x="10795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68927</xdr:rowOff>
    </xdr:from>
    <xdr:ext cx="534377" cy="259045"/>
    <xdr:sp macro="" textlink="">
      <xdr:nvSpPr>
        <xdr:cNvPr id="147" name="テキスト ボックス 146"/>
        <xdr:cNvSpPr txBox="1"/>
      </xdr:nvSpPr>
      <xdr:spPr>
        <a:xfrm>
          <a:off x="863111" y="98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73134</xdr:rowOff>
    </xdr:from>
    <xdr:to>
      <xdr:col>24</xdr:col>
      <xdr:colOff>63500</xdr:colOff>
      <xdr:row>75</xdr:row>
      <xdr:rowOff>114565</xdr:rowOff>
    </xdr:to>
    <xdr:cxnSp macro="">
      <xdr:nvCxnSpPr>
        <xdr:cNvPr id="179" name="直線コネクタ 178"/>
        <xdr:cNvCxnSpPr/>
      </xdr:nvCxnSpPr>
      <xdr:spPr>
        <a:xfrm flipV="1">
          <a:off x="3797300" y="12931884"/>
          <a:ext cx="8382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114565</xdr:rowOff>
    </xdr:from>
    <xdr:to>
      <xdr:col>19</xdr:col>
      <xdr:colOff>177800</xdr:colOff>
      <xdr:row>75</xdr:row>
      <xdr:rowOff>168264</xdr:rowOff>
    </xdr:to>
    <xdr:cxnSp macro="">
      <xdr:nvCxnSpPr>
        <xdr:cNvPr id="182" name="直線コネクタ 181"/>
        <xdr:cNvCxnSpPr/>
      </xdr:nvCxnSpPr>
      <xdr:spPr>
        <a:xfrm flipV="1">
          <a:off x="2908300" y="12973315"/>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168264</xdr:rowOff>
    </xdr:from>
    <xdr:to>
      <xdr:col>15</xdr:col>
      <xdr:colOff>50800</xdr:colOff>
      <xdr:row>76</xdr:row>
      <xdr:rowOff>37929</xdr:rowOff>
    </xdr:to>
    <xdr:cxnSp macro="">
      <xdr:nvCxnSpPr>
        <xdr:cNvPr id="185" name="直線コネクタ 184"/>
        <xdr:cNvCxnSpPr/>
      </xdr:nvCxnSpPr>
      <xdr:spPr>
        <a:xfrm flipV="1">
          <a:off x="2019300" y="13027014"/>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37929</xdr:rowOff>
    </xdr:from>
    <xdr:to>
      <xdr:col>10</xdr:col>
      <xdr:colOff>114300</xdr:colOff>
      <xdr:row>77</xdr:row>
      <xdr:rowOff>1267</xdr:rowOff>
    </xdr:to>
    <xdr:cxnSp macro="">
      <xdr:nvCxnSpPr>
        <xdr:cNvPr id="188" name="直線コネクタ 187"/>
        <xdr:cNvCxnSpPr/>
      </xdr:nvCxnSpPr>
      <xdr:spPr>
        <a:xfrm flipV="1">
          <a:off x="1130300" y="13068129"/>
          <a:ext cx="889000" cy="1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22334</xdr:rowOff>
    </xdr:from>
    <xdr:to>
      <xdr:col>24</xdr:col>
      <xdr:colOff>114300</xdr:colOff>
      <xdr:row>75</xdr:row>
      <xdr:rowOff>123934</xdr:rowOff>
    </xdr:to>
    <xdr:sp macro="" textlink="">
      <xdr:nvSpPr>
        <xdr:cNvPr id="198" name="楕円 197"/>
        <xdr:cNvSpPr/>
      </xdr:nvSpPr>
      <xdr:spPr>
        <a:xfrm>
          <a:off x="4584700" y="128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761</xdr:rowOff>
    </xdr:from>
    <xdr:ext cx="599010" cy="259045"/>
    <xdr:sp macro="" textlink="">
      <xdr:nvSpPr>
        <xdr:cNvPr id="199" name="民生費該当値テキスト"/>
        <xdr:cNvSpPr txBox="1"/>
      </xdr:nvSpPr>
      <xdr:spPr>
        <a:xfrm>
          <a:off x="4686300" y="1285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63765</xdr:rowOff>
    </xdr:from>
    <xdr:to>
      <xdr:col>20</xdr:col>
      <xdr:colOff>38100</xdr:colOff>
      <xdr:row>75</xdr:row>
      <xdr:rowOff>165365</xdr:rowOff>
    </xdr:to>
    <xdr:sp macro="" textlink="">
      <xdr:nvSpPr>
        <xdr:cNvPr id="200" name="楕円 199"/>
        <xdr:cNvSpPr/>
      </xdr:nvSpPr>
      <xdr:spPr>
        <a:xfrm>
          <a:off x="3746500" y="12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156492</xdr:rowOff>
    </xdr:from>
    <xdr:ext cx="599010" cy="259045"/>
    <xdr:sp macro="" textlink="">
      <xdr:nvSpPr>
        <xdr:cNvPr id="201" name="テキスト ボックス 200"/>
        <xdr:cNvSpPr txBox="1"/>
      </xdr:nvSpPr>
      <xdr:spPr>
        <a:xfrm>
          <a:off x="3497795" y="130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117464</xdr:rowOff>
    </xdr:from>
    <xdr:to>
      <xdr:col>15</xdr:col>
      <xdr:colOff>101600</xdr:colOff>
      <xdr:row>76</xdr:row>
      <xdr:rowOff>47614</xdr:rowOff>
    </xdr:to>
    <xdr:sp macro="" textlink="">
      <xdr:nvSpPr>
        <xdr:cNvPr id="202" name="楕円 201"/>
        <xdr:cNvSpPr/>
      </xdr:nvSpPr>
      <xdr:spPr>
        <a:xfrm>
          <a:off x="2857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38741</xdr:rowOff>
    </xdr:from>
    <xdr:ext cx="599010" cy="259045"/>
    <xdr:sp macro="" textlink="">
      <xdr:nvSpPr>
        <xdr:cNvPr id="203" name="テキスト ボックス 202"/>
        <xdr:cNvSpPr txBox="1"/>
      </xdr:nvSpPr>
      <xdr:spPr>
        <a:xfrm>
          <a:off x="2608795" y="1306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158579</xdr:rowOff>
    </xdr:from>
    <xdr:to>
      <xdr:col>10</xdr:col>
      <xdr:colOff>165100</xdr:colOff>
      <xdr:row>76</xdr:row>
      <xdr:rowOff>88729</xdr:rowOff>
    </xdr:to>
    <xdr:sp macro="" textlink="">
      <xdr:nvSpPr>
        <xdr:cNvPr id="204" name="楕円 203"/>
        <xdr:cNvSpPr/>
      </xdr:nvSpPr>
      <xdr:spPr>
        <a:xfrm>
          <a:off x="1968500" y="130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79856</xdr:rowOff>
    </xdr:from>
    <xdr:ext cx="599010" cy="259045"/>
    <xdr:sp macro="" textlink="">
      <xdr:nvSpPr>
        <xdr:cNvPr id="205" name="テキスト ボックス 204"/>
        <xdr:cNvSpPr txBox="1"/>
      </xdr:nvSpPr>
      <xdr:spPr>
        <a:xfrm>
          <a:off x="1719795" y="131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121917</xdr:rowOff>
    </xdr:from>
    <xdr:to>
      <xdr:col>6</xdr:col>
      <xdr:colOff>38100</xdr:colOff>
      <xdr:row>77</xdr:row>
      <xdr:rowOff>52067</xdr:rowOff>
    </xdr:to>
    <xdr:sp macro="" textlink="">
      <xdr:nvSpPr>
        <xdr:cNvPr id="206" name="楕円 205"/>
        <xdr:cNvSpPr/>
      </xdr:nvSpPr>
      <xdr:spPr>
        <a:xfrm>
          <a:off x="1079500" y="131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43194</xdr:rowOff>
    </xdr:from>
    <xdr:ext cx="599010" cy="259045"/>
    <xdr:sp macro="" textlink="">
      <xdr:nvSpPr>
        <xdr:cNvPr id="207" name="テキスト ボックス 206"/>
        <xdr:cNvSpPr txBox="1"/>
      </xdr:nvSpPr>
      <xdr:spPr>
        <a:xfrm>
          <a:off x="830795" y="132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43297</xdr:rowOff>
    </xdr:from>
    <xdr:to>
      <xdr:col>24</xdr:col>
      <xdr:colOff>63500</xdr:colOff>
      <xdr:row>97</xdr:row>
      <xdr:rowOff>89179</xdr:rowOff>
    </xdr:to>
    <xdr:cxnSp macro="">
      <xdr:nvCxnSpPr>
        <xdr:cNvPr id="239" name="直線コネクタ 238"/>
        <xdr:cNvCxnSpPr/>
      </xdr:nvCxnSpPr>
      <xdr:spPr>
        <a:xfrm flipV="1">
          <a:off x="3797300" y="16673947"/>
          <a:ext cx="8382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89179</xdr:rowOff>
    </xdr:from>
    <xdr:to>
      <xdr:col>19</xdr:col>
      <xdr:colOff>177800</xdr:colOff>
      <xdr:row>97</xdr:row>
      <xdr:rowOff>122555</xdr:rowOff>
    </xdr:to>
    <xdr:cxnSp macro="">
      <xdr:nvCxnSpPr>
        <xdr:cNvPr id="242" name="直線コネクタ 241"/>
        <xdr:cNvCxnSpPr/>
      </xdr:nvCxnSpPr>
      <xdr:spPr>
        <a:xfrm flipV="1">
          <a:off x="2908300" y="1671982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125363</xdr:rowOff>
    </xdr:from>
    <xdr:to>
      <xdr:col>15</xdr:col>
      <xdr:colOff>50800</xdr:colOff>
      <xdr:row>97</xdr:row>
      <xdr:rowOff>122555</xdr:rowOff>
    </xdr:to>
    <xdr:cxnSp macro="">
      <xdr:nvCxnSpPr>
        <xdr:cNvPr id="245" name="直線コネクタ 244"/>
        <xdr:cNvCxnSpPr/>
      </xdr:nvCxnSpPr>
      <xdr:spPr>
        <a:xfrm>
          <a:off x="2019300" y="16584563"/>
          <a:ext cx="889000" cy="1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125363</xdr:rowOff>
    </xdr:from>
    <xdr:to>
      <xdr:col>10</xdr:col>
      <xdr:colOff>114300</xdr:colOff>
      <xdr:row>97</xdr:row>
      <xdr:rowOff>95417</xdr:rowOff>
    </xdr:to>
    <xdr:cxnSp macro="">
      <xdr:nvCxnSpPr>
        <xdr:cNvPr id="248" name="直線コネクタ 247"/>
        <xdr:cNvCxnSpPr/>
      </xdr:nvCxnSpPr>
      <xdr:spPr>
        <a:xfrm flipV="1">
          <a:off x="1130300" y="16584563"/>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163947</xdr:rowOff>
    </xdr:from>
    <xdr:to>
      <xdr:col>24</xdr:col>
      <xdr:colOff>114300</xdr:colOff>
      <xdr:row>97</xdr:row>
      <xdr:rowOff>94097</xdr:rowOff>
    </xdr:to>
    <xdr:sp macro="" textlink="">
      <xdr:nvSpPr>
        <xdr:cNvPr id="258" name="楕円 257"/>
        <xdr:cNvSpPr/>
      </xdr:nvSpPr>
      <xdr:spPr>
        <a:xfrm>
          <a:off x="45847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142374</xdr:rowOff>
    </xdr:from>
    <xdr:ext cx="534377" cy="259045"/>
    <xdr:sp macro="" textlink="">
      <xdr:nvSpPr>
        <xdr:cNvPr id="259" name="衛生費該当値テキスト"/>
        <xdr:cNvSpPr txBox="1"/>
      </xdr:nvSpPr>
      <xdr:spPr>
        <a:xfrm>
          <a:off x="4686300" y="166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38379</xdr:rowOff>
    </xdr:from>
    <xdr:to>
      <xdr:col>20</xdr:col>
      <xdr:colOff>38100</xdr:colOff>
      <xdr:row>97</xdr:row>
      <xdr:rowOff>139979</xdr:rowOff>
    </xdr:to>
    <xdr:sp macro="" textlink="">
      <xdr:nvSpPr>
        <xdr:cNvPr id="260" name="楕円 259"/>
        <xdr:cNvSpPr/>
      </xdr:nvSpPr>
      <xdr:spPr>
        <a:xfrm>
          <a:off x="3746500" y="1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131106</xdr:rowOff>
    </xdr:from>
    <xdr:ext cx="534377" cy="259045"/>
    <xdr:sp macro="" textlink="">
      <xdr:nvSpPr>
        <xdr:cNvPr id="261" name="テキスト ボックス 260"/>
        <xdr:cNvSpPr txBox="1"/>
      </xdr:nvSpPr>
      <xdr:spPr>
        <a:xfrm>
          <a:off x="3530111" y="167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71755</xdr:rowOff>
    </xdr:from>
    <xdr:to>
      <xdr:col>15</xdr:col>
      <xdr:colOff>101600</xdr:colOff>
      <xdr:row>98</xdr:row>
      <xdr:rowOff>1905</xdr:rowOff>
    </xdr:to>
    <xdr:sp macro="" textlink="">
      <xdr:nvSpPr>
        <xdr:cNvPr id="262" name="楕円 261"/>
        <xdr:cNvSpPr/>
      </xdr:nvSpPr>
      <xdr:spPr>
        <a:xfrm>
          <a:off x="2857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164482</xdr:rowOff>
    </xdr:from>
    <xdr:ext cx="534377" cy="259045"/>
    <xdr:sp macro="" textlink="">
      <xdr:nvSpPr>
        <xdr:cNvPr id="263" name="テキスト ボックス 262"/>
        <xdr:cNvSpPr txBox="1"/>
      </xdr:nvSpPr>
      <xdr:spPr>
        <a:xfrm>
          <a:off x="2641111" y="16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74563</xdr:rowOff>
    </xdr:from>
    <xdr:to>
      <xdr:col>10</xdr:col>
      <xdr:colOff>165100</xdr:colOff>
      <xdr:row>97</xdr:row>
      <xdr:rowOff>4713</xdr:rowOff>
    </xdr:to>
    <xdr:sp macro="" textlink="">
      <xdr:nvSpPr>
        <xdr:cNvPr id="264" name="楕円 263"/>
        <xdr:cNvSpPr/>
      </xdr:nvSpPr>
      <xdr:spPr>
        <a:xfrm>
          <a:off x="1968500" y="165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21240</xdr:rowOff>
    </xdr:from>
    <xdr:ext cx="534377" cy="259045"/>
    <xdr:sp macro="" textlink="">
      <xdr:nvSpPr>
        <xdr:cNvPr id="265" name="テキスト ボックス 264"/>
        <xdr:cNvSpPr txBox="1"/>
      </xdr:nvSpPr>
      <xdr:spPr>
        <a:xfrm>
          <a:off x="1752111" y="163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44617</xdr:rowOff>
    </xdr:from>
    <xdr:to>
      <xdr:col>6</xdr:col>
      <xdr:colOff>38100</xdr:colOff>
      <xdr:row>97</xdr:row>
      <xdr:rowOff>146217</xdr:rowOff>
    </xdr:to>
    <xdr:sp macro="" textlink="">
      <xdr:nvSpPr>
        <xdr:cNvPr id="266" name="楕円 265"/>
        <xdr:cNvSpPr/>
      </xdr:nvSpPr>
      <xdr:spPr>
        <a:xfrm>
          <a:off x="1079500" y="166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137344</xdr:rowOff>
    </xdr:from>
    <xdr:ext cx="534377" cy="259045"/>
    <xdr:sp macro="" textlink="">
      <xdr:nvSpPr>
        <xdr:cNvPr id="267" name="テキスト ボックス 266"/>
        <xdr:cNvSpPr txBox="1"/>
      </xdr:nvSpPr>
      <xdr:spPr>
        <a:xfrm>
          <a:off x="863111" y="167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166370</xdr:rowOff>
    </xdr:to>
    <xdr:cxnSp macro="">
      <xdr:nvCxnSpPr>
        <xdr:cNvPr id="296" name="直線コネクタ 295"/>
        <xdr:cNvCxnSpPr/>
      </xdr:nvCxnSpPr>
      <xdr:spPr>
        <a:xfrm flipV="1">
          <a:off x="9639300" y="664870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166370</xdr:rowOff>
    </xdr:from>
    <xdr:to>
      <xdr:col>50</xdr:col>
      <xdr:colOff>114300</xdr:colOff>
      <xdr:row>38</xdr:row>
      <xdr:rowOff>169418</xdr:rowOff>
    </xdr:to>
    <xdr:cxnSp macro="">
      <xdr:nvCxnSpPr>
        <xdr:cNvPr id="299" name="直線コネクタ 298"/>
        <xdr:cNvCxnSpPr/>
      </xdr:nvCxnSpPr>
      <xdr:spPr>
        <a:xfrm flipV="1">
          <a:off x="8750300" y="66814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126746</xdr:rowOff>
    </xdr:from>
    <xdr:to>
      <xdr:col>45</xdr:col>
      <xdr:colOff>177800</xdr:colOff>
      <xdr:row>38</xdr:row>
      <xdr:rowOff>169418</xdr:rowOff>
    </xdr:to>
    <xdr:cxnSp macro="">
      <xdr:nvCxnSpPr>
        <xdr:cNvPr id="302" name="直線コネクタ 301"/>
        <xdr:cNvCxnSpPr/>
      </xdr:nvCxnSpPr>
      <xdr:spPr>
        <a:xfrm>
          <a:off x="7861300" y="647039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126746</xdr:rowOff>
    </xdr:from>
    <xdr:to>
      <xdr:col>41</xdr:col>
      <xdr:colOff>50800</xdr:colOff>
      <xdr:row>38</xdr:row>
      <xdr:rowOff>10922</xdr:rowOff>
    </xdr:to>
    <xdr:cxnSp macro="">
      <xdr:nvCxnSpPr>
        <xdr:cNvPr id="305" name="直線コネクタ 304"/>
        <xdr:cNvCxnSpPr/>
      </xdr:nvCxnSpPr>
      <xdr:spPr>
        <a:xfrm flipV="1">
          <a:off x="6972300" y="647039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82804</xdr:rowOff>
    </xdr:from>
    <xdr:to>
      <xdr:col>55</xdr:col>
      <xdr:colOff>50800</xdr:colOff>
      <xdr:row>39</xdr:row>
      <xdr:rowOff>12954</xdr:rowOff>
    </xdr:to>
    <xdr:sp macro="" textlink="">
      <xdr:nvSpPr>
        <xdr:cNvPr id="315" name="楕円 314"/>
        <xdr:cNvSpPr/>
      </xdr:nvSpPr>
      <xdr:spPr>
        <a:xfrm>
          <a:off x="104267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169181</xdr:rowOff>
    </xdr:from>
    <xdr:ext cx="378565" cy="259045"/>
    <xdr:sp macro="" textlink="">
      <xdr:nvSpPr>
        <xdr:cNvPr id="316" name="労働費該当値テキスト"/>
        <xdr:cNvSpPr txBox="1"/>
      </xdr:nvSpPr>
      <xdr:spPr>
        <a:xfrm>
          <a:off x="10528300" y="65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7" name="楕円 316"/>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36847</xdr:rowOff>
    </xdr:from>
    <xdr:ext cx="313932" cy="259045"/>
    <xdr:sp macro="" textlink="">
      <xdr:nvSpPr>
        <xdr:cNvPr id="318" name="テキスト ボックス 317"/>
        <xdr:cNvSpPr txBox="1"/>
      </xdr:nvSpPr>
      <xdr:spPr>
        <a:xfrm>
          <a:off x="9482333" y="672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118618</xdr:rowOff>
    </xdr:from>
    <xdr:to>
      <xdr:col>46</xdr:col>
      <xdr:colOff>38100</xdr:colOff>
      <xdr:row>39</xdr:row>
      <xdr:rowOff>48768</xdr:rowOff>
    </xdr:to>
    <xdr:sp macro="" textlink="">
      <xdr:nvSpPr>
        <xdr:cNvPr id="319" name="楕円 318"/>
        <xdr:cNvSpPr/>
      </xdr:nvSpPr>
      <xdr:spPr>
        <a:xfrm>
          <a:off x="869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39895</xdr:rowOff>
    </xdr:from>
    <xdr:ext cx="313932" cy="259045"/>
    <xdr:sp macro="" textlink="">
      <xdr:nvSpPr>
        <xdr:cNvPr id="320" name="テキスト ボックス 319"/>
        <xdr:cNvSpPr txBox="1"/>
      </xdr:nvSpPr>
      <xdr:spPr>
        <a:xfrm>
          <a:off x="8593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75946</xdr:rowOff>
    </xdr:from>
    <xdr:to>
      <xdr:col>41</xdr:col>
      <xdr:colOff>101600</xdr:colOff>
      <xdr:row>38</xdr:row>
      <xdr:rowOff>6096</xdr:rowOff>
    </xdr:to>
    <xdr:sp macro="" textlink="">
      <xdr:nvSpPr>
        <xdr:cNvPr id="321" name="楕円 320"/>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168673</xdr:rowOff>
    </xdr:from>
    <xdr:ext cx="378565" cy="259045"/>
    <xdr:sp macro="" textlink="">
      <xdr:nvSpPr>
        <xdr:cNvPr id="322" name="テキスト ボックス 321"/>
        <xdr:cNvSpPr txBox="1"/>
      </xdr:nvSpPr>
      <xdr:spPr>
        <a:xfrm>
          <a:off x="7672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131572</xdr:rowOff>
    </xdr:from>
    <xdr:to>
      <xdr:col>36</xdr:col>
      <xdr:colOff>165100</xdr:colOff>
      <xdr:row>38</xdr:row>
      <xdr:rowOff>61722</xdr:rowOff>
    </xdr:to>
    <xdr:sp macro="" textlink="">
      <xdr:nvSpPr>
        <xdr:cNvPr id="323" name="楕円 322"/>
        <xdr:cNvSpPr/>
      </xdr:nvSpPr>
      <xdr:spPr>
        <a:xfrm>
          <a:off x="6921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52849</xdr:rowOff>
    </xdr:from>
    <xdr:ext cx="378565" cy="259045"/>
    <xdr:sp macro="" textlink="">
      <xdr:nvSpPr>
        <xdr:cNvPr id="324" name="テキスト ボックス 323"/>
        <xdr:cNvSpPr txBox="1"/>
      </xdr:nvSpPr>
      <xdr:spPr>
        <a:xfrm>
          <a:off x="6783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134874</xdr:rowOff>
    </xdr:from>
    <xdr:to>
      <xdr:col>55</xdr:col>
      <xdr:colOff>0</xdr:colOff>
      <xdr:row>58</xdr:row>
      <xdr:rowOff>141351</xdr:rowOff>
    </xdr:to>
    <xdr:cxnSp macro="">
      <xdr:nvCxnSpPr>
        <xdr:cNvPr id="353" name="直線コネクタ 352"/>
        <xdr:cNvCxnSpPr/>
      </xdr:nvCxnSpPr>
      <xdr:spPr>
        <a:xfrm flipV="1">
          <a:off x="9639300" y="1007897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140589</xdr:rowOff>
    </xdr:from>
    <xdr:to>
      <xdr:col>50</xdr:col>
      <xdr:colOff>114300</xdr:colOff>
      <xdr:row>58</xdr:row>
      <xdr:rowOff>141351</xdr:rowOff>
    </xdr:to>
    <xdr:cxnSp macro="">
      <xdr:nvCxnSpPr>
        <xdr:cNvPr id="356" name="直線コネクタ 355"/>
        <xdr:cNvCxnSpPr/>
      </xdr:nvCxnSpPr>
      <xdr:spPr>
        <a:xfrm>
          <a:off x="8750300" y="100846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140589</xdr:rowOff>
    </xdr:from>
    <xdr:to>
      <xdr:col>45</xdr:col>
      <xdr:colOff>177800</xdr:colOff>
      <xdr:row>58</xdr:row>
      <xdr:rowOff>143510</xdr:rowOff>
    </xdr:to>
    <xdr:cxnSp macro="">
      <xdr:nvCxnSpPr>
        <xdr:cNvPr id="359" name="直線コネクタ 358"/>
        <xdr:cNvCxnSpPr/>
      </xdr:nvCxnSpPr>
      <xdr:spPr>
        <a:xfrm flipV="1">
          <a:off x="7861300" y="1008468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143510</xdr:rowOff>
    </xdr:from>
    <xdr:to>
      <xdr:col>41</xdr:col>
      <xdr:colOff>50800</xdr:colOff>
      <xdr:row>58</xdr:row>
      <xdr:rowOff>144907</xdr:rowOff>
    </xdr:to>
    <xdr:cxnSp macro="">
      <xdr:nvCxnSpPr>
        <xdr:cNvPr id="362" name="直線コネクタ 361"/>
        <xdr:cNvCxnSpPr/>
      </xdr:nvCxnSpPr>
      <xdr:spPr>
        <a:xfrm flipV="1">
          <a:off x="6972300" y="1008761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84074</xdr:rowOff>
    </xdr:from>
    <xdr:to>
      <xdr:col>55</xdr:col>
      <xdr:colOff>50800</xdr:colOff>
      <xdr:row>59</xdr:row>
      <xdr:rowOff>14224</xdr:rowOff>
    </xdr:to>
    <xdr:sp macro="" textlink="">
      <xdr:nvSpPr>
        <xdr:cNvPr id="372" name="楕円 371"/>
        <xdr:cNvSpPr/>
      </xdr:nvSpPr>
      <xdr:spPr>
        <a:xfrm>
          <a:off x="104267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170451</xdr:rowOff>
    </xdr:from>
    <xdr:ext cx="378565" cy="259045"/>
    <xdr:sp macro="" textlink="">
      <xdr:nvSpPr>
        <xdr:cNvPr id="373" name="農林水産業費該当値テキスト"/>
        <xdr:cNvSpPr txBox="1"/>
      </xdr:nvSpPr>
      <xdr:spPr>
        <a:xfrm>
          <a:off x="10528300" y="9943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90551</xdr:rowOff>
    </xdr:from>
    <xdr:to>
      <xdr:col>50</xdr:col>
      <xdr:colOff>165100</xdr:colOff>
      <xdr:row>59</xdr:row>
      <xdr:rowOff>20701</xdr:rowOff>
    </xdr:to>
    <xdr:sp macro="" textlink="">
      <xdr:nvSpPr>
        <xdr:cNvPr id="374" name="楕円 373"/>
        <xdr:cNvSpPr/>
      </xdr:nvSpPr>
      <xdr:spPr>
        <a:xfrm>
          <a:off x="95885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11828</xdr:rowOff>
    </xdr:from>
    <xdr:ext cx="378565" cy="259045"/>
    <xdr:sp macro="" textlink="">
      <xdr:nvSpPr>
        <xdr:cNvPr id="375" name="テキスト ボックス 374"/>
        <xdr:cNvSpPr txBox="1"/>
      </xdr:nvSpPr>
      <xdr:spPr>
        <a:xfrm>
          <a:off x="9450017" y="1012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89789</xdr:rowOff>
    </xdr:from>
    <xdr:to>
      <xdr:col>46</xdr:col>
      <xdr:colOff>38100</xdr:colOff>
      <xdr:row>59</xdr:row>
      <xdr:rowOff>19939</xdr:rowOff>
    </xdr:to>
    <xdr:sp macro="" textlink="">
      <xdr:nvSpPr>
        <xdr:cNvPr id="376" name="楕円 375"/>
        <xdr:cNvSpPr/>
      </xdr:nvSpPr>
      <xdr:spPr>
        <a:xfrm>
          <a:off x="8699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11066</xdr:rowOff>
    </xdr:from>
    <xdr:ext cx="378565" cy="259045"/>
    <xdr:sp macro="" textlink="">
      <xdr:nvSpPr>
        <xdr:cNvPr id="377" name="テキスト ボックス 376"/>
        <xdr:cNvSpPr txBox="1"/>
      </xdr:nvSpPr>
      <xdr:spPr>
        <a:xfrm>
          <a:off x="8561017" y="1012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92710</xdr:rowOff>
    </xdr:from>
    <xdr:to>
      <xdr:col>41</xdr:col>
      <xdr:colOff>101600</xdr:colOff>
      <xdr:row>59</xdr:row>
      <xdr:rowOff>22860</xdr:rowOff>
    </xdr:to>
    <xdr:sp macro="" textlink="">
      <xdr:nvSpPr>
        <xdr:cNvPr id="378" name="楕円 377"/>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13987</xdr:rowOff>
    </xdr:from>
    <xdr:ext cx="378565" cy="259045"/>
    <xdr:sp macro="" textlink="">
      <xdr:nvSpPr>
        <xdr:cNvPr id="379" name="テキスト ボックス 378"/>
        <xdr:cNvSpPr txBox="1"/>
      </xdr:nvSpPr>
      <xdr:spPr>
        <a:xfrm>
          <a:off x="7672017" y="1012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94107</xdr:rowOff>
    </xdr:from>
    <xdr:to>
      <xdr:col>36</xdr:col>
      <xdr:colOff>165100</xdr:colOff>
      <xdr:row>59</xdr:row>
      <xdr:rowOff>24257</xdr:rowOff>
    </xdr:to>
    <xdr:sp macro="" textlink="">
      <xdr:nvSpPr>
        <xdr:cNvPr id="380" name="楕円 379"/>
        <xdr:cNvSpPr/>
      </xdr:nvSpPr>
      <xdr:spPr>
        <a:xfrm>
          <a:off x="6921500" y="100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15384</xdr:rowOff>
    </xdr:from>
    <xdr:ext cx="378565" cy="259045"/>
    <xdr:sp macro="" textlink="">
      <xdr:nvSpPr>
        <xdr:cNvPr id="381" name="テキスト ボックス 380"/>
        <xdr:cNvSpPr txBox="1"/>
      </xdr:nvSpPr>
      <xdr:spPr>
        <a:xfrm>
          <a:off x="6783017" y="1013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75647</xdr:rowOff>
    </xdr:from>
    <xdr:to>
      <xdr:col>55</xdr:col>
      <xdr:colOff>0</xdr:colOff>
      <xdr:row>73</xdr:row>
      <xdr:rowOff>101524</xdr:rowOff>
    </xdr:to>
    <xdr:cxnSp macro="">
      <xdr:nvCxnSpPr>
        <xdr:cNvPr id="408" name="直線コネクタ 407"/>
        <xdr:cNvCxnSpPr/>
      </xdr:nvCxnSpPr>
      <xdr:spPr>
        <a:xfrm flipV="1">
          <a:off x="9639300" y="12591497"/>
          <a:ext cx="8382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41381</xdr:rowOff>
    </xdr:from>
    <xdr:ext cx="534377" cy="259045"/>
    <xdr:sp macro="" textlink="">
      <xdr:nvSpPr>
        <xdr:cNvPr id="409" name="商工費平均値テキスト"/>
        <xdr:cNvSpPr txBox="1"/>
      </xdr:nvSpPr>
      <xdr:spPr>
        <a:xfrm>
          <a:off x="10528300" y="1290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92357</xdr:rowOff>
    </xdr:from>
    <xdr:to>
      <xdr:col>50</xdr:col>
      <xdr:colOff>114300</xdr:colOff>
      <xdr:row>73</xdr:row>
      <xdr:rowOff>101524</xdr:rowOff>
    </xdr:to>
    <xdr:cxnSp macro="">
      <xdr:nvCxnSpPr>
        <xdr:cNvPr id="411" name="直線コネクタ 410"/>
        <xdr:cNvCxnSpPr/>
      </xdr:nvCxnSpPr>
      <xdr:spPr>
        <a:xfrm>
          <a:off x="8750300" y="1260820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120842</xdr:rowOff>
    </xdr:from>
    <xdr:ext cx="534377" cy="259045"/>
    <xdr:sp macro="" textlink="">
      <xdr:nvSpPr>
        <xdr:cNvPr id="413" name="テキスト ボックス 412"/>
        <xdr:cNvSpPr txBox="1"/>
      </xdr:nvSpPr>
      <xdr:spPr>
        <a:xfrm>
          <a:off x="9372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92357</xdr:rowOff>
    </xdr:from>
    <xdr:to>
      <xdr:col>45</xdr:col>
      <xdr:colOff>177800</xdr:colOff>
      <xdr:row>73</xdr:row>
      <xdr:rowOff>103353</xdr:rowOff>
    </xdr:to>
    <xdr:cxnSp macro="">
      <xdr:nvCxnSpPr>
        <xdr:cNvPr id="414" name="直線コネクタ 413"/>
        <xdr:cNvCxnSpPr/>
      </xdr:nvCxnSpPr>
      <xdr:spPr>
        <a:xfrm flipV="1">
          <a:off x="7861300" y="1260820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65819</xdr:rowOff>
    </xdr:from>
    <xdr:ext cx="534377" cy="259045"/>
    <xdr:sp macro="" textlink="">
      <xdr:nvSpPr>
        <xdr:cNvPr id="416" name="テキスト ボックス 415"/>
        <xdr:cNvSpPr txBox="1"/>
      </xdr:nvSpPr>
      <xdr:spPr>
        <a:xfrm>
          <a:off x="8483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28280</xdr:rowOff>
    </xdr:from>
    <xdr:to>
      <xdr:col>41</xdr:col>
      <xdr:colOff>50800</xdr:colOff>
      <xdr:row>73</xdr:row>
      <xdr:rowOff>103353</xdr:rowOff>
    </xdr:to>
    <xdr:cxnSp macro="">
      <xdr:nvCxnSpPr>
        <xdr:cNvPr id="417" name="直線コネクタ 416"/>
        <xdr:cNvCxnSpPr/>
      </xdr:nvCxnSpPr>
      <xdr:spPr>
        <a:xfrm>
          <a:off x="6972300" y="12544130"/>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41678</xdr:rowOff>
    </xdr:from>
    <xdr:ext cx="534377" cy="259045"/>
    <xdr:sp macro="" textlink="">
      <xdr:nvSpPr>
        <xdr:cNvPr id="419" name="テキスト ボックス 418"/>
        <xdr:cNvSpPr txBox="1"/>
      </xdr:nvSpPr>
      <xdr:spPr>
        <a:xfrm>
          <a:off x="7594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144388</xdr:rowOff>
    </xdr:from>
    <xdr:ext cx="534377" cy="259045"/>
    <xdr:sp macro="" textlink="">
      <xdr:nvSpPr>
        <xdr:cNvPr id="421" name="テキスト ボックス 420"/>
        <xdr:cNvSpPr txBox="1"/>
      </xdr:nvSpPr>
      <xdr:spPr>
        <a:xfrm>
          <a:off x="6705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24847</xdr:rowOff>
    </xdr:from>
    <xdr:to>
      <xdr:col>55</xdr:col>
      <xdr:colOff>50800</xdr:colOff>
      <xdr:row>73</xdr:row>
      <xdr:rowOff>126447</xdr:rowOff>
    </xdr:to>
    <xdr:sp macro="" textlink="">
      <xdr:nvSpPr>
        <xdr:cNvPr id="427" name="楕円 426"/>
        <xdr:cNvSpPr/>
      </xdr:nvSpPr>
      <xdr:spPr>
        <a:xfrm>
          <a:off x="10426700" y="125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47724</xdr:rowOff>
    </xdr:from>
    <xdr:ext cx="534377" cy="259045"/>
    <xdr:sp macro="" textlink="">
      <xdr:nvSpPr>
        <xdr:cNvPr id="428" name="商工費該当値テキスト"/>
        <xdr:cNvSpPr txBox="1"/>
      </xdr:nvSpPr>
      <xdr:spPr>
        <a:xfrm>
          <a:off x="10528300" y="123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50724</xdr:rowOff>
    </xdr:from>
    <xdr:to>
      <xdr:col>50</xdr:col>
      <xdr:colOff>165100</xdr:colOff>
      <xdr:row>73</xdr:row>
      <xdr:rowOff>152324</xdr:rowOff>
    </xdr:to>
    <xdr:sp macro="" textlink="">
      <xdr:nvSpPr>
        <xdr:cNvPr id="429" name="楕円 428"/>
        <xdr:cNvSpPr/>
      </xdr:nvSpPr>
      <xdr:spPr>
        <a:xfrm>
          <a:off x="9588500" y="12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168851</xdr:rowOff>
    </xdr:from>
    <xdr:ext cx="534377" cy="259045"/>
    <xdr:sp macro="" textlink="">
      <xdr:nvSpPr>
        <xdr:cNvPr id="430" name="テキスト ボックス 429"/>
        <xdr:cNvSpPr txBox="1"/>
      </xdr:nvSpPr>
      <xdr:spPr>
        <a:xfrm>
          <a:off x="9372111" y="123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41557</xdr:rowOff>
    </xdr:from>
    <xdr:to>
      <xdr:col>46</xdr:col>
      <xdr:colOff>38100</xdr:colOff>
      <xdr:row>73</xdr:row>
      <xdr:rowOff>143157</xdr:rowOff>
    </xdr:to>
    <xdr:sp macro="" textlink="">
      <xdr:nvSpPr>
        <xdr:cNvPr id="431" name="楕円 430"/>
        <xdr:cNvSpPr/>
      </xdr:nvSpPr>
      <xdr:spPr>
        <a:xfrm>
          <a:off x="8699500" y="125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159684</xdr:rowOff>
    </xdr:from>
    <xdr:ext cx="534377" cy="259045"/>
    <xdr:sp macro="" textlink="">
      <xdr:nvSpPr>
        <xdr:cNvPr id="432" name="テキスト ボックス 431"/>
        <xdr:cNvSpPr txBox="1"/>
      </xdr:nvSpPr>
      <xdr:spPr>
        <a:xfrm>
          <a:off x="8483111" y="123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52553</xdr:rowOff>
    </xdr:from>
    <xdr:to>
      <xdr:col>41</xdr:col>
      <xdr:colOff>101600</xdr:colOff>
      <xdr:row>73</xdr:row>
      <xdr:rowOff>154153</xdr:rowOff>
    </xdr:to>
    <xdr:sp macro="" textlink="">
      <xdr:nvSpPr>
        <xdr:cNvPr id="433" name="楕円 432"/>
        <xdr:cNvSpPr/>
      </xdr:nvSpPr>
      <xdr:spPr>
        <a:xfrm>
          <a:off x="7810500" y="125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170680</xdr:rowOff>
    </xdr:from>
    <xdr:ext cx="534377" cy="259045"/>
    <xdr:sp macro="" textlink="">
      <xdr:nvSpPr>
        <xdr:cNvPr id="434" name="テキスト ボックス 433"/>
        <xdr:cNvSpPr txBox="1"/>
      </xdr:nvSpPr>
      <xdr:spPr>
        <a:xfrm>
          <a:off x="7594111" y="12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148930</xdr:rowOff>
    </xdr:from>
    <xdr:to>
      <xdr:col>36</xdr:col>
      <xdr:colOff>165100</xdr:colOff>
      <xdr:row>73</xdr:row>
      <xdr:rowOff>79080</xdr:rowOff>
    </xdr:to>
    <xdr:sp macro="" textlink="">
      <xdr:nvSpPr>
        <xdr:cNvPr id="435" name="楕円 434"/>
        <xdr:cNvSpPr/>
      </xdr:nvSpPr>
      <xdr:spPr>
        <a:xfrm>
          <a:off x="6921500" y="124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95607</xdr:rowOff>
    </xdr:from>
    <xdr:ext cx="534377" cy="259045"/>
    <xdr:sp macro="" textlink="">
      <xdr:nvSpPr>
        <xdr:cNvPr id="436" name="テキスト ボックス 435"/>
        <xdr:cNvSpPr txBox="1"/>
      </xdr:nvSpPr>
      <xdr:spPr>
        <a:xfrm>
          <a:off x="6705111" y="122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129139</xdr:rowOff>
    </xdr:from>
    <xdr:to>
      <xdr:col>55</xdr:col>
      <xdr:colOff>0</xdr:colOff>
      <xdr:row>96</xdr:row>
      <xdr:rowOff>25719</xdr:rowOff>
    </xdr:to>
    <xdr:cxnSp macro="">
      <xdr:nvCxnSpPr>
        <xdr:cNvPr id="464" name="直線コネクタ 463"/>
        <xdr:cNvCxnSpPr/>
      </xdr:nvCxnSpPr>
      <xdr:spPr>
        <a:xfrm>
          <a:off x="9639300" y="16416889"/>
          <a:ext cx="838200" cy="6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129139</xdr:rowOff>
    </xdr:from>
    <xdr:to>
      <xdr:col>50</xdr:col>
      <xdr:colOff>114300</xdr:colOff>
      <xdr:row>95</xdr:row>
      <xdr:rowOff>163063</xdr:rowOff>
    </xdr:to>
    <xdr:cxnSp macro="">
      <xdr:nvCxnSpPr>
        <xdr:cNvPr id="467" name="直線コネクタ 466"/>
        <xdr:cNvCxnSpPr/>
      </xdr:nvCxnSpPr>
      <xdr:spPr>
        <a:xfrm flipV="1">
          <a:off x="8750300" y="16416889"/>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6269</xdr:rowOff>
    </xdr:from>
    <xdr:ext cx="534377" cy="259045"/>
    <xdr:sp macro="" textlink="">
      <xdr:nvSpPr>
        <xdr:cNvPr id="469" name="テキスト ボックス 468"/>
        <xdr:cNvSpPr txBox="1"/>
      </xdr:nvSpPr>
      <xdr:spPr>
        <a:xfrm>
          <a:off x="9372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163063</xdr:rowOff>
    </xdr:from>
    <xdr:to>
      <xdr:col>45</xdr:col>
      <xdr:colOff>177800</xdr:colOff>
      <xdr:row>95</xdr:row>
      <xdr:rowOff>164526</xdr:rowOff>
    </xdr:to>
    <xdr:cxnSp macro="">
      <xdr:nvCxnSpPr>
        <xdr:cNvPr id="470" name="直線コネクタ 469"/>
        <xdr:cNvCxnSpPr/>
      </xdr:nvCxnSpPr>
      <xdr:spPr>
        <a:xfrm flipV="1">
          <a:off x="7861300" y="1645081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97684</xdr:rowOff>
    </xdr:from>
    <xdr:to>
      <xdr:col>41</xdr:col>
      <xdr:colOff>50800</xdr:colOff>
      <xdr:row>95</xdr:row>
      <xdr:rowOff>164526</xdr:rowOff>
    </xdr:to>
    <xdr:cxnSp macro="">
      <xdr:nvCxnSpPr>
        <xdr:cNvPr id="473" name="直線コネクタ 472"/>
        <xdr:cNvCxnSpPr/>
      </xdr:nvCxnSpPr>
      <xdr:spPr>
        <a:xfrm>
          <a:off x="6972300" y="16385434"/>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146369</xdr:rowOff>
    </xdr:from>
    <xdr:to>
      <xdr:col>55</xdr:col>
      <xdr:colOff>50800</xdr:colOff>
      <xdr:row>96</xdr:row>
      <xdr:rowOff>76519</xdr:rowOff>
    </xdr:to>
    <xdr:sp macro="" textlink="">
      <xdr:nvSpPr>
        <xdr:cNvPr id="483" name="楕円 482"/>
        <xdr:cNvSpPr/>
      </xdr:nvSpPr>
      <xdr:spPr>
        <a:xfrm>
          <a:off x="10426700" y="164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124796</xdr:rowOff>
    </xdr:from>
    <xdr:ext cx="534377" cy="259045"/>
    <xdr:sp macro="" textlink="">
      <xdr:nvSpPr>
        <xdr:cNvPr id="484" name="土木費該当値テキスト"/>
        <xdr:cNvSpPr txBox="1"/>
      </xdr:nvSpPr>
      <xdr:spPr>
        <a:xfrm>
          <a:off x="10528300" y="164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78339</xdr:rowOff>
    </xdr:from>
    <xdr:to>
      <xdr:col>50</xdr:col>
      <xdr:colOff>165100</xdr:colOff>
      <xdr:row>96</xdr:row>
      <xdr:rowOff>8489</xdr:rowOff>
    </xdr:to>
    <xdr:sp macro="" textlink="">
      <xdr:nvSpPr>
        <xdr:cNvPr id="485" name="楕円 484"/>
        <xdr:cNvSpPr/>
      </xdr:nvSpPr>
      <xdr:spPr>
        <a:xfrm>
          <a:off x="9588500" y="163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25016</xdr:rowOff>
    </xdr:from>
    <xdr:ext cx="534377" cy="259045"/>
    <xdr:sp macro="" textlink="">
      <xdr:nvSpPr>
        <xdr:cNvPr id="486" name="テキスト ボックス 485"/>
        <xdr:cNvSpPr txBox="1"/>
      </xdr:nvSpPr>
      <xdr:spPr>
        <a:xfrm>
          <a:off x="9372111" y="161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112263</xdr:rowOff>
    </xdr:from>
    <xdr:to>
      <xdr:col>46</xdr:col>
      <xdr:colOff>38100</xdr:colOff>
      <xdr:row>96</xdr:row>
      <xdr:rowOff>42413</xdr:rowOff>
    </xdr:to>
    <xdr:sp macro="" textlink="">
      <xdr:nvSpPr>
        <xdr:cNvPr id="487" name="楕円 486"/>
        <xdr:cNvSpPr/>
      </xdr:nvSpPr>
      <xdr:spPr>
        <a:xfrm>
          <a:off x="8699500" y="16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33540</xdr:rowOff>
    </xdr:from>
    <xdr:ext cx="534377" cy="259045"/>
    <xdr:sp macro="" textlink="">
      <xdr:nvSpPr>
        <xdr:cNvPr id="488" name="テキスト ボックス 487"/>
        <xdr:cNvSpPr txBox="1"/>
      </xdr:nvSpPr>
      <xdr:spPr>
        <a:xfrm>
          <a:off x="8483111" y="164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113726</xdr:rowOff>
    </xdr:from>
    <xdr:to>
      <xdr:col>41</xdr:col>
      <xdr:colOff>101600</xdr:colOff>
      <xdr:row>96</xdr:row>
      <xdr:rowOff>43876</xdr:rowOff>
    </xdr:to>
    <xdr:sp macro="" textlink="">
      <xdr:nvSpPr>
        <xdr:cNvPr id="489" name="楕円 488"/>
        <xdr:cNvSpPr/>
      </xdr:nvSpPr>
      <xdr:spPr>
        <a:xfrm>
          <a:off x="7810500" y="164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35003</xdr:rowOff>
    </xdr:from>
    <xdr:ext cx="534377" cy="259045"/>
    <xdr:sp macro="" textlink="">
      <xdr:nvSpPr>
        <xdr:cNvPr id="490" name="テキスト ボックス 489"/>
        <xdr:cNvSpPr txBox="1"/>
      </xdr:nvSpPr>
      <xdr:spPr>
        <a:xfrm>
          <a:off x="7594111" y="164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46884</xdr:rowOff>
    </xdr:from>
    <xdr:to>
      <xdr:col>36</xdr:col>
      <xdr:colOff>165100</xdr:colOff>
      <xdr:row>95</xdr:row>
      <xdr:rowOff>148484</xdr:rowOff>
    </xdr:to>
    <xdr:sp macro="" textlink="">
      <xdr:nvSpPr>
        <xdr:cNvPr id="491" name="楕円 490"/>
        <xdr:cNvSpPr/>
      </xdr:nvSpPr>
      <xdr:spPr>
        <a:xfrm>
          <a:off x="6921500" y="16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139611</xdr:rowOff>
    </xdr:from>
    <xdr:ext cx="534377" cy="259045"/>
    <xdr:sp macro="" textlink="">
      <xdr:nvSpPr>
        <xdr:cNvPr id="492" name="テキスト ボックス 491"/>
        <xdr:cNvSpPr txBox="1"/>
      </xdr:nvSpPr>
      <xdr:spPr>
        <a:xfrm>
          <a:off x="6705111" y="164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119779</xdr:rowOff>
    </xdr:from>
    <xdr:to>
      <xdr:col>85</xdr:col>
      <xdr:colOff>127000</xdr:colOff>
      <xdr:row>36</xdr:row>
      <xdr:rowOff>49730</xdr:rowOff>
    </xdr:to>
    <xdr:cxnSp macro="">
      <xdr:nvCxnSpPr>
        <xdr:cNvPr id="524" name="直線コネクタ 523"/>
        <xdr:cNvCxnSpPr/>
      </xdr:nvCxnSpPr>
      <xdr:spPr>
        <a:xfrm flipV="1">
          <a:off x="15481300" y="6120529"/>
          <a:ext cx="838200" cy="1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43688</xdr:rowOff>
    </xdr:from>
    <xdr:to>
      <xdr:col>81</xdr:col>
      <xdr:colOff>50800</xdr:colOff>
      <xdr:row>36</xdr:row>
      <xdr:rowOff>49730</xdr:rowOff>
    </xdr:to>
    <xdr:cxnSp macro="">
      <xdr:nvCxnSpPr>
        <xdr:cNvPr id="527" name="直線コネクタ 526"/>
        <xdr:cNvCxnSpPr/>
      </xdr:nvCxnSpPr>
      <xdr:spPr>
        <a:xfrm>
          <a:off x="14592300" y="5701538"/>
          <a:ext cx="889000" cy="5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43688</xdr:rowOff>
    </xdr:from>
    <xdr:to>
      <xdr:col>76</xdr:col>
      <xdr:colOff>114300</xdr:colOff>
      <xdr:row>35</xdr:row>
      <xdr:rowOff>135128</xdr:rowOff>
    </xdr:to>
    <xdr:cxnSp macro="">
      <xdr:nvCxnSpPr>
        <xdr:cNvPr id="530" name="直線コネクタ 529"/>
        <xdr:cNvCxnSpPr/>
      </xdr:nvCxnSpPr>
      <xdr:spPr>
        <a:xfrm flipV="1">
          <a:off x="13703300" y="570153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135128</xdr:rowOff>
    </xdr:from>
    <xdr:to>
      <xdr:col>71</xdr:col>
      <xdr:colOff>177800</xdr:colOff>
      <xdr:row>36</xdr:row>
      <xdr:rowOff>121902</xdr:rowOff>
    </xdr:to>
    <xdr:cxnSp macro="">
      <xdr:nvCxnSpPr>
        <xdr:cNvPr id="533" name="直線コネクタ 532"/>
        <xdr:cNvCxnSpPr/>
      </xdr:nvCxnSpPr>
      <xdr:spPr>
        <a:xfrm flipV="1">
          <a:off x="12814300" y="6135878"/>
          <a:ext cx="889000" cy="1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5" name="テキスト ボックス 534"/>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68979</xdr:rowOff>
    </xdr:from>
    <xdr:to>
      <xdr:col>85</xdr:col>
      <xdr:colOff>177800</xdr:colOff>
      <xdr:row>35</xdr:row>
      <xdr:rowOff>170579</xdr:rowOff>
    </xdr:to>
    <xdr:sp macro="" textlink="">
      <xdr:nvSpPr>
        <xdr:cNvPr id="543" name="楕円 542"/>
        <xdr:cNvSpPr/>
      </xdr:nvSpPr>
      <xdr:spPr>
        <a:xfrm>
          <a:off x="16268700" y="6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47406</xdr:rowOff>
    </xdr:from>
    <xdr:ext cx="534377" cy="259045"/>
    <xdr:sp macro="" textlink="">
      <xdr:nvSpPr>
        <xdr:cNvPr id="544" name="消防費該当値テキスト"/>
        <xdr:cNvSpPr txBox="1"/>
      </xdr:nvSpPr>
      <xdr:spPr>
        <a:xfrm>
          <a:off x="16370300" y="60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170380</xdr:rowOff>
    </xdr:from>
    <xdr:to>
      <xdr:col>81</xdr:col>
      <xdr:colOff>101600</xdr:colOff>
      <xdr:row>36</xdr:row>
      <xdr:rowOff>100530</xdr:rowOff>
    </xdr:to>
    <xdr:sp macro="" textlink="">
      <xdr:nvSpPr>
        <xdr:cNvPr id="545" name="楕円 544"/>
        <xdr:cNvSpPr/>
      </xdr:nvSpPr>
      <xdr:spPr>
        <a:xfrm>
          <a:off x="15430500" y="61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91657</xdr:rowOff>
    </xdr:from>
    <xdr:ext cx="534377" cy="259045"/>
    <xdr:sp macro="" textlink="">
      <xdr:nvSpPr>
        <xdr:cNvPr id="546" name="テキスト ボックス 545"/>
        <xdr:cNvSpPr txBox="1"/>
      </xdr:nvSpPr>
      <xdr:spPr>
        <a:xfrm>
          <a:off x="15214111" y="62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164338</xdr:rowOff>
    </xdr:from>
    <xdr:to>
      <xdr:col>76</xdr:col>
      <xdr:colOff>165100</xdr:colOff>
      <xdr:row>33</xdr:row>
      <xdr:rowOff>94488</xdr:rowOff>
    </xdr:to>
    <xdr:sp macro="" textlink="">
      <xdr:nvSpPr>
        <xdr:cNvPr id="547" name="楕円 546"/>
        <xdr:cNvSpPr/>
      </xdr:nvSpPr>
      <xdr:spPr>
        <a:xfrm>
          <a:off x="14541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111015</xdr:rowOff>
    </xdr:from>
    <xdr:ext cx="534377" cy="259045"/>
    <xdr:sp macro="" textlink="">
      <xdr:nvSpPr>
        <xdr:cNvPr id="548" name="テキスト ボックス 547"/>
        <xdr:cNvSpPr txBox="1"/>
      </xdr:nvSpPr>
      <xdr:spPr>
        <a:xfrm>
          <a:off x="14325111" y="542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84328</xdr:rowOff>
    </xdr:from>
    <xdr:to>
      <xdr:col>72</xdr:col>
      <xdr:colOff>38100</xdr:colOff>
      <xdr:row>36</xdr:row>
      <xdr:rowOff>14478</xdr:rowOff>
    </xdr:to>
    <xdr:sp macro="" textlink="">
      <xdr:nvSpPr>
        <xdr:cNvPr id="549" name="楕円 548"/>
        <xdr:cNvSpPr/>
      </xdr:nvSpPr>
      <xdr:spPr>
        <a:xfrm>
          <a:off x="13652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5605</xdr:rowOff>
    </xdr:from>
    <xdr:ext cx="534377" cy="259045"/>
    <xdr:sp macro="" textlink="">
      <xdr:nvSpPr>
        <xdr:cNvPr id="550" name="テキスト ボックス 549"/>
        <xdr:cNvSpPr txBox="1"/>
      </xdr:nvSpPr>
      <xdr:spPr>
        <a:xfrm>
          <a:off x="13436111" y="61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71102</xdr:rowOff>
    </xdr:from>
    <xdr:to>
      <xdr:col>67</xdr:col>
      <xdr:colOff>101600</xdr:colOff>
      <xdr:row>37</xdr:row>
      <xdr:rowOff>1252</xdr:rowOff>
    </xdr:to>
    <xdr:sp macro="" textlink="">
      <xdr:nvSpPr>
        <xdr:cNvPr id="551" name="楕円 550"/>
        <xdr:cNvSpPr/>
      </xdr:nvSpPr>
      <xdr:spPr>
        <a:xfrm>
          <a:off x="12763500" y="62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163829</xdr:rowOff>
    </xdr:from>
    <xdr:ext cx="534377" cy="259045"/>
    <xdr:sp macro="" textlink="">
      <xdr:nvSpPr>
        <xdr:cNvPr id="552" name="テキスト ボックス 551"/>
        <xdr:cNvSpPr txBox="1"/>
      </xdr:nvSpPr>
      <xdr:spPr>
        <a:xfrm>
          <a:off x="12547111" y="63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5" name="直線コネクタ 574"/>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6"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7" name="直線コネクタ 576"/>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8"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9" name="直線コネクタ 578"/>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133368</xdr:rowOff>
    </xdr:from>
    <xdr:to>
      <xdr:col>85</xdr:col>
      <xdr:colOff>127000</xdr:colOff>
      <xdr:row>59</xdr:row>
      <xdr:rowOff>14290</xdr:rowOff>
    </xdr:to>
    <xdr:cxnSp macro="">
      <xdr:nvCxnSpPr>
        <xdr:cNvPr id="580" name="直線コネクタ 579"/>
        <xdr:cNvCxnSpPr/>
      </xdr:nvCxnSpPr>
      <xdr:spPr>
        <a:xfrm flipV="1">
          <a:off x="15481300" y="9220218"/>
          <a:ext cx="838200" cy="9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151782</xdr:rowOff>
    </xdr:from>
    <xdr:ext cx="534377" cy="259045"/>
    <xdr:sp macro="" textlink="">
      <xdr:nvSpPr>
        <xdr:cNvPr id="581" name="教育費平均値テキスト"/>
        <xdr:cNvSpPr txBox="1"/>
      </xdr:nvSpPr>
      <xdr:spPr>
        <a:xfrm>
          <a:off x="16370300" y="8895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2" name="フローチャート: 判断 581"/>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14290</xdr:rowOff>
    </xdr:from>
    <xdr:to>
      <xdr:col>81</xdr:col>
      <xdr:colOff>50800</xdr:colOff>
      <xdr:row>59</xdr:row>
      <xdr:rowOff>29743</xdr:rowOff>
    </xdr:to>
    <xdr:cxnSp macro="">
      <xdr:nvCxnSpPr>
        <xdr:cNvPr id="583" name="直線コネクタ 582"/>
        <xdr:cNvCxnSpPr/>
      </xdr:nvCxnSpPr>
      <xdr:spPr>
        <a:xfrm flipV="1">
          <a:off x="14592300" y="10129840"/>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4" name="フローチャート: 判断 583"/>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5882</xdr:rowOff>
    </xdr:from>
    <xdr:ext cx="534377" cy="259045"/>
    <xdr:sp macro="" textlink="">
      <xdr:nvSpPr>
        <xdr:cNvPr id="585" name="テキスト ボックス 584"/>
        <xdr:cNvSpPr txBox="1"/>
      </xdr:nvSpPr>
      <xdr:spPr>
        <a:xfrm>
          <a:off x="15214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135403</xdr:rowOff>
    </xdr:from>
    <xdr:to>
      <xdr:col>76</xdr:col>
      <xdr:colOff>114300</xdr:colOff>
      <xdr:row>59</xdr:row>
      <xdr:rowOff>29743</xdr:rowOff>
    </xdr:to>
    <xdr:cxnSp macro="">
      <xdr:nvCxnSpPr>
        <xdr:cNvPr id="586" name="直線コネクタ 585"/>
        <xdr:cNvCxnSpPr/>
      </xdr:nvCxnSpPr>
      <xdr:spPr>
        <a:xfrm>
          <a:off x="13703300" y="10079503"/>
          <a:ext cx="889000" cy="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7" name="フローチャート: 判断 586"/>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34571</xdr:rowOff>
    </xdr:from>
    <xdr:ext cx="534377" cy="259045"/>
    <xdr:sp macro="" textlink="">
      <xdr:nvSpPr>
        <xdr:cNvPr id="588" name="テキスト ボックス 587"/>
        <xdr:cNvSpPr txBox="1"/>
      </xdr:nvSpPr>
      <xdr:spPr>
        <a:xfrm>
          <a:off x="14325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135403</xdr:rowOff>
    </xdr:from>
    <xdr:to>
      <xdr:col>71</xdr:col>
      <xdr:colOff>177800</xdr:colOff>
      <xdr:row>58</xdr:row>
      <xdr:rowOff>163475</xdr:rowOff>
    </xdr:to>
    <xdr:cxnSp macro="">
      <xdr:nvCxnSpPr>
        <xdr:cNvPr id="589" name="直線コネクタ 588"/>
        <xdr:cNvCxnSpPr/>
      </xdr:nvCxnSpPr>
      <xdr:spPr>
        <a:xfrm flipV="1">
          <a:off x="12814300" y="10079503"/>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0" name="フローチャート: 判断 589"/>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1" name="テキスト ボックス 590"/>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2" name="フローチャート: 判断 591"/>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3" name="テキスト ボックス 592"/>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82568</xdr:rowOff>
    </xdr:from>
    <xdr:to>
      <xdr:col>85</xdr:col>
      <xdr:colOff>177800</xdr:colOff>
      <xdr:row>54</xdr:row>
      <xdr:rowOff>12718</xdr:rowOff>
    </xdr:to>
    <xdr:sp macro="" textlink="">
      <xdr:nvSpPr>
        <xdr:cNvPr id="599" name="楕円 598"/>
        <xdr:cNvSpPr/>
      </xdr:nvSpPr>
      <xdr:spPr>
        <a:xfrm>
          <a:off x="16268700" y="91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60995</xdr:rowOff>
    </xdr:from>
    <xdr:ext cx="534377" cy="259045"/>
    <xdr:sp macro="" textlink="">
      <xdr:nvSpPr>
        <xdr:cNvPr id="600" name="教育費該当値テキスト"/>
        <xdr:cNvSpPr txBox="1"/>
      </xdr:nvSpPr>
      <xdr:spPr>
        <a:xfrm>
          <a:off x="16370300" y="91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134940</xdr:rowOff>
    </xdr:from>
    <xdr:to>
      <xdr:col>81</xdr:col>
      <xdr:colOff>101600</xdr:colOff>
      <xdr:row>59</xdr:row>
      <xdr:rowOff>65090</xdr:rowOff>
    </xdr:to>
    <xdr:sp macro="" textlink="">
      <xdr:nvSpPr>
        <xdr:cNvPr id="601" name="楕円 600"/>
        <xdr:cNvSpPr/>
      </xdr:nvSpPr>
      <xdr:spPr>
        <a:xfrm>
          <a:off x="15430500" y="100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56217</xdr:rowOff>
    </xdr:from>
    <xdr:ext cx="534377" cy="259045"/>
    <xdr:sp macro="" textlink="">
      <xdr:nvSpPr>
        <xdr:cNvPr id="602" name="テキスト ボックス 601"/>
        <xdr:cNvSpPr txBox="1"/>
      </xdr:nvSpPr>
      <xdr:spPr>
        <a:xfrm>
          <a:off x="15214111" y="101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150393</xdr:rowOff>
    </xdr:from>
    <xdr:to>
      <xdr:col>76</xdr:col>
      <xdr:colOff>165100</xdr:colOff>
      <xdr:row>59</xdr:row>
      <xdr:rowOff>80543</xdr:rowOff>
    </xdr:to>
    <xdr:sp macro="" textlink="">
      <xdr:nvSpPr>
        <xdr:cNvPr id="603" name="楕円 602"/>
        <xdr:cNvSpPr/>
      </xdr:nvSpPr>
      <xdr:spPr>
        <a:xfrm>
          <a:off x="14541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71670</xdr:rowOff>
    </xdr:from>
    <xdr:ext cx="534377" cy="259045"/>
    <xdr:sp macro="" textlink="">
      <xdr:nvSpPr>
        <xdr:cNvPr id="604" name="テキスト ボックス 603"/>
        <xdr:cNvSpPr txBox="1"/>
      </xdr:nvSpPr>
      <xdr:spPr>
        <a:xfrm>
          <a:off x="14325111" y="101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84603</xdr:rowOff>
    </xdr:from>
    <xdr:to>
      <xdr:col>72</xdr:col>
      <xdr:colOff>38100</xdr:colOff>
      <xdr:row>59</xdr:row>
      <xdr:rowOff>14753</xdr:rowOff>
    </xdr:to>
    <xdr:sp macro="" textlink="">
      <xdr:nvSpPr>
        <xdr:cNvPr id="605" name="楕円 604"/>
        <xdr:cNvSpPr/>
      </xdr:nvSpPr>
      <xdr:spPr>
        <a:xfrm>
          <a:off x="1365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31280</xdr:rowOff>
    </xdr:from>
    <xdr:ext cx="534377" cy="259045"/>
    <xdr:sp macro="" textlink="">
      <xdr:nvSpPr>
        <xdr:cNvPr id="606" name="テキスト ボックス 605"/>
        <xdr:cNvSpPr txBox="1"/>
      </xdr:nvSpPr>
      <xdr:spPr>
        <a:xfrm>
          <a:off x="13436111" y="98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112675</xdr:rowOff>
    </xdr:from>
    <xdr:to>
      <xdr:col>67</xdr:col>
      <xdr:colOff>101600</xdr:colOff>
      <xdr:row>59</xdr:row>
      <xdr:rowOff>42825</xdr:rowOff>
    </xdr:to>
    <xdr:sp macro="" textlink="">
      <xdr:nvSpPr>
        <xdr:cNvPr id="607" name="楕円 606"/>
        <xdr:cNvSpPr/>
      </xdr:nvSpPr>
      <xdr:spPr>
        <a:xfrm>
          <a:off x="127635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59352</xdr:rowOff>
    </xdr:from>
    <xdr:ext cx="534377" cy="259045"/>
    <xdr:sp macro="" textlink="">
      <xdr:nvSpPr>
        <xdr:cNvPr id="608" name="テキスト ボックス 607"/>
        <xdr:cNvSpPr txBox="1"/>
      </xdr:nvSpPr>
      <xdr:spPr>
        <a:xfrm>
          <a:off x="12547111" y="98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25115</xdr:rowOff>
    </xdr:from>
    <xdr:to>
      <xdr:col>85</xdr:col>
      <xdr:colOff>127000</xdr:colOff>
      <xdr:row>78</xdr:row>
      <xdr:rowOff>25400</xdr:rowOff>
    </xdr:to>
    <xdr:cxnSp macro="">
      <xdr:nvCxnSpPr>
        <xdr:cNvPr id="633" name="直線コネクタ 632"/>
        <xdr:cNvCxnSpPr/>
      </xdr:nvCxnSpPr>
      <xdr:spPr>
        <a:xfrm flipV="1">
          <a:off x="15481300" y="13398215"/>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1" name="テキスト ボックス 640"/>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145765</xdr:rowOff>
    </xdr:from>
    <xdr:to>
      <xdr:col>85</xdr:col>
      <xdr:colOff>177800</xdr:colOff>
      <xdr:row>78</xdr:row>
      <xdr:rowOff>75915</xdr:rowOff>
    </xdr:to>
    <xdr:sp macro="" textlink="">
      <xdr:nvSpPr>
        <xdr:cNvPr id="652" name="楕円 651"/>
        <xdr:cNvSpPr/>
      </xdr:nvSpPr>
      <xdr:spPr>
        <a:xfrm>
          <a:off x="162687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249299" cy="259045"/>
    <xdr:sp macro="" textlink="">
      <xdr:nvSpPr>
        <xdr:cNvPr id="653" name="災害復旧費該当値テキスト"/>
        <xdr:cNvSpPr txBox="1"/>
      </xdr:nvSpPr>
      <xdr:spPr>
        <a:xfrm>
          <a:off x="16370300" y="13279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159040</xdr:rowOff>
    </xdr:from>
    <xdr:to>
      <xdr:col>85</xdr:col>
      <xdr:colOff>127000</xdr:colOff>
      <xdr:row>96</xdr:row>
      <xdr:rowOff>36739</xdr:rowOff>
    </xdr:to>
    <xdr:cxnSp macro="">
      <xdr:nvCxnSpPr>
        <xdr:cNvPr id="689" name="直線コネクタ 688"/>
        <xdr:cNvCxnSpPr/>
      </xdr:nvCxnSpPr>
      <xdr:spPr>
        <a:xfrm>
          <a:off x="15481300" y="1644679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0"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118326</xdr:rowOff>
    </xdr:from>
    <xdr:to>
      <xdr:col>81</xdr:col>
      <xdr:colOff>50800</xdr:colOff>
      <xdr:row>95</xdr:row>
      <xdr:rowOff>159040</xdr:rowOff>
    </xdr:to>
    <xdr:cxnSp macro="">
      <xdr:nvCxnSpPr>
        <xdr:cNvPr id="692" name="直線コネクタ 691"/>
        <xdr:cNvCxnSpPr/>
      </xdr:nvCxnSpPr>
      <xdr:spPr>
        <a:xfrm>
          <a:off x="14592300" y="16406076"/>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4" name="テキスト ボックス 693"/>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67233</xdr:rowOff>
    </xdr:from>
    <xdr:to>
      <xdr:col>76</xdr:col>
      <xdr:colOff>114300</xdr:colOff>
      <xdr:row>95</xdr:row>
      <xdr:rowOff>118326</xdr:rowOff>
    </xdr:to>
    <xdr:cxnSp macro="">
      <xdr:nvCxnSpPr>
        <xdr:cNvPr id="695" name="直線コネクタ 694"/>
        <xdr:cNvCxnSpPr/>
      </xdr:nvCxnSpPr>
      <xdr:spPr>
        <a:xfrm>
          <a:off x="13703300" y="16354983"/>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7" name="テキスト ボックス 696"/>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31459</xdr:rowOff>
    </xdr:from>
    <xdr:to>
      <xdr:col>71</xdr:col>
      <xdr:colOff>177800</xdr:colOff>
      <xdr:row>95</xdr:row>
      <xdr:rowOff>67233</xdr:rowOff>
    </xdr:to>
    <xdr:cxnSp macro="">
      <xdr:nvCxnSpPr>
        <xdr:cNvPr id="698" name="直線コネクタ 697"/>
        <xdr:cNvCxnSpPr/>
      </xdr:nvCxnSpPr>
      <xdr:spPr>
        <a:xfrm>
          <a:off x="12814300" y="16319209"/>
          <a:ext cx="889000" cy="3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0" name="テキスト ボックス 699"/>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2" name="テキスト ボックス 701"/>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708" name="楕円 707"/>
        <xdr:cNvSpPr/>
      </xdr:nvSpPr>
      <xdr:spPr>
        <a:xfrm>
          <a:off x="16268700" y="16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8816</xdr:rowOff>
    </xdr:from>
    <xdr:ext cx="534377" cy="259045"/>
    <xdr:sp macro="" textlink="">
      <xdr:nvSpPr>
        <xdr:cNvPr id="709" name="公債費該当値テキスト"/>
        <xdr:cNvSpPr txBox="1"/>
      </xdr:nvSpPr>
      <xdr:spPr>
        <a:xfrm>
          <a:off x="16370300" y="162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108240</xdr:rowOff>
    </xdr:from>
    <xdr:to>
      <xdr:col>81</xdr:col>
      <xdr:colOff>101600</xdr:colOff>
      <xdr:row>96</xdr:row>
      <xdr:rowOff>38390</xdr:rowOff>
    </xdr:to>
    <xdr:sp macro="" textlink="">
      <xdr:nvSpPr>
        <xdr:cNvPr id="710" name="楕円 709"/>
        <xdr:cNvSpPr/>
      </xdr:nvSpPr>
      <xdr:spPr>
        <a:xfrm>
          <a:off x="15430500" y="163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54917</xdr:rowOff>
    </xdr:from>
    <xdr:ext cx="534377" cy="259045"/>
    <xdr:sp macro="" textlink="">
      <xdr:nvSpPr>
        <xdr:cNvPr id="711" name="テキスト ボックス 710"/>
        <xdr:cNvSpPr txBox="1"/>
      </xdr:nvSpPr>
      <xdr:spPr>
        <a:xfrm>
          <a:off x="15214111" y="161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67526</xdr:rowOff>
    </xdr:from>
    <xdr:to>
      <xdr:col>76</xdr:col>
      <xdr:colOff>165100</xdr:colOff>
      <xdr:row>95</xdr:row>
      <xdr:rowOff>169126</xdr:rowOff>
    </xdr:to>
    <xdr:sp macro="" textlink="">
      <xdr:nvSpPr>
        <xdr:cNvPr id="712" name="楕円 711"/>
        <xdr:cNvSpPr/>
      </xdr:nvSpPr>
      <xdr:spPr>
        <a:xfrm>
          <a:off x="14541500" y="163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14203</xdr:rowOff>
    </xdr:from>
    <xdr:ext cx="534377" cy="259045"/>
    <xdr:sp macro="" textlink="">
      <xdr:nvSpPr>
        <xdr:cNvPr id="713" name="テキスト ボックス 712"/>
        <xdr:cNvSpPr txBox="1"/>
      </xdr:nvSpPr>
      <xdr:spPr>
        <a:xfrm>
          <a:off x="14325111" y="161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16433</xdr:rowOff>
    </xdr:from>
    <xdr:to>
      <xdr:col>72</xdr:col>
      <xdr:colOff>38100</xdr:colOff>
      <xdr:row>95</xdr:row>
      <xdr:rowOff>118033</xdr:rowOff>
    </xdr:to>
    <xdr:sp macro="" textlink="">
      <xdr:nvSpPr>
        <xdr:cNvPr id="714" name="楕円 713"/>
        <xdr:cNvSpPr/>
      </xdr:nvSpPr>
      <xdr:spPr>
        <a:xfrm>
          <a:off x="13652500" y="163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134560</xdr:rowOff>
    </xdr:from>
    <xdr:ext cx="534377" cy="259045"/>
    <xdr:sp macro="" textlink="">
      <xdr:nvSpPr>
        <xdr:cNvPr id="715" name="テキスト ボックス 714"/>
        <xdr:cNvSpPr txBox="1"/>
      </xdr:nvSpPr>
      <xdr:spPr>
        <a:xfrm>
          <a:off x="13436111" y="160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152109</xdr:rowOff>
    </xdr:from>
    <xdr:to>
      <xdr:col>67</xdr:col>
      <xdr:colOff>101600</xdr:colOff>
      <xdr:row>95</xdr:row>
      <xdr:rowOff>82259</xdr:rowOff>
    </xdr:to>
    <xdr:sp macro="" textlink="">
      <xdr:nvSpPr>
        <xdr:cNvPr id="716" name="楕円 715"/>
        <xdr:cNvSpPr/>
      </xdr:nvSpPr>
      <xdr:spPr>
        <a:xfrm>
          <a:off x="12763500" y="162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98786</xdr:rowOff>
    </xdr:from>
    <xdr:ext cx="534377" cy="259045"/>
    <xdr:sp macro="" textlink="">
      <xdr:nvSpPr>
        <xdr:cNvPr id="717" name="テキスト ボックス 716"/>
        <xdr:cNvSpPr txBox="1"/>
      </xdr:nvSpPr>
      <xdr:spPr>
        <a:xfrm>
          <a:off x="12547111" y="160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111942</xdr:rowOff>
    </xdr:from>
    <xdr:to>
      <xdr:col>116</xdr:col>
      <xdr:colOff>63500</xdr:colOff>
      <xdr:row>30</xdr:row>
      <xdr:rowOff>114663</xdr:rowOff>
    </xdr:to>
    <xdr:cxnSp macro="">
      <xdr:nvCxnSpPr>
        <xdr:cNvPr id="748" name="直線コネクタ 747"/>
        <xdr:cNvCxnSpPr/>
      </xdr:nvCxnSpPr>
      <xdr:spPr>
        <a:xfrm>
          <a:off x="21323300" y="5255442"/>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49" name="諸支出金平均値テキスト"/>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111942</xdr:rowOff>
    </xdr:from>
    <xdr:to>
      <xdr:col>111</xdr:col>
      <xdr:colOff>177800</xdr:colOff>
      <xdr:row>31</xdr:row>
      <xdr:rowOff>34979</xdr:rowOff>
    </xdr:to>
    <xdr:cxnSp macro="">
      <xdr:nvCxnSpPr>
        <xdr:cNvPr id="751" name="直線コネクタ 750"/>
        <xdr:cNvCxnSpPr/>
      </xdr:nvCxnSpPr>
      <xdr:spPr>
        <a:xfrm flipV="1">
          <a:off x="20434300" y="5255442"/>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3" name="テキスト ボックス 752"/>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34979</xdr:rowOff>
    </xdr:from>
    <xdr:to>
      <xdr:col>107</xdr:col>
      <xdr:colOff>50800</xdr:colOff>
      <xdr:row>32</xdr:row>
      <xdr:rowOff>9398</xdr:rowOff>
    </xdr:to>
    <xdr:cxnSp macro="">
      <xdr:nvCxnSpPr>
        <xdr:cNvPr id="754" name="直線コネクタ 753"/>
        <xdr:cNvCxnSpPr/>
      </xdr:nvCxnSpPr>
      <xdr:spPr>
        <a:xfrm flipV="1">
          <a:off x="19545300" y="5349929"/>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6" name="テキスト ボックス 755"/>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168003</xdr:rowOff>
    </xdr:from>
    <xdr:to>
      <xdr:col>102</xdr:col>
      <xdr:colOff>114300</xdr:colOff>
      <xdr:row>32</xdr:row>
      <xdr:rowOff>9398</xdr:rowOff>
    </xdr:to>
    <xdr:cxnSp macro="">
      <xdr:nvCxnSpPr>
        <xdr:cNvPr id="757" name="直線コネクタ 756"/>
        <xdr:cNvCxnSpPr/>
      </xdr:nvCxnSpPr>
      <xdr:spPr>
        <a:xfrm>
          <a:off x="18656300" y="5482953"/>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38806</xdr:rowOff>
    </xdr:from>
    <xdr:ext cx="469744" cy="259045"/>
    <xdr:sp macro="" textlink="">
      <xdr:nvSpPr>
        <xdr:cNvPr id="759" name="テキスト ボックス 758"/>
        <xdr:cNvSpPr txBox="1"/>
      </xdr:nvSpPr>
      <xdr:spPr>
        <a:xfrm>
          <a:off x="19310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1" name="テキスト ボックス 760"/>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63863</xdr:rowOff>
    </xdr:from>
    <xdr:to>
      <xdr:col>116</xdr:col>
      <xdr:colOff>114300</xdr:colOff>
      <xdr:row>30</xdr:row>
      <xdr:rowOff>165463</xdr:rowOff>
    </xdr:to>
    <xdr:sp macro="" textlink="">
      <xdr:nvSpPr>
        <xdr:cNvPr id="767" name="楕円 766"/>
        <xdr:cNvSpPr/>
      </xdr:nvSpPr>
      <xdr:spPr>
        <a:xfrm>
          <a:off x="221107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16890</xdr:rowOff>
    </xdr:from>
    <xdr:ext cx="534377" cy="259045"/>
    <xdr:sp macro="" textlink="">
      <xdr:nvSpPr>
        <xdr:cNvPr id="768" name="諸支出金該当値テキスト"/>
        <xdr:cNvSpPr txBox="1"/>
      </xdr:nvSpPr>
      <xdr:spPr>
        <a:xfrm>
          <a:off x="22212300" y="51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61142</xdr:rowOff>
    </xdr:from>
    <xdr:to>
      <xdr:col>112</xdr:col>
      <xdr:colOff>38100</xdr:colOff>
      <xdr:row>30</xdr:row>
      <xdr:rowOff>162742</xdr:rowOff>
    </xdr:to>
    <xdr:sp macro="" textlink="">
      <xdr:nvSpPr>
        <xdr:cNvPr id="769" name="楕円 768"/>
        <xdr:cNvSpPr/>
      </xdr:nvSpPr>
      <xdr:spPr>
        <a:xfrm>
          <a:off x="21272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7819</xdr:rowOff>
    </xdr:from>
    <xdr:ext cx="534377" cy="259045"/>
    <xdr:sp macro="" textlink="">
      <xdr:nvSpPr>
        <xdr:cNvPr id="770" name="テキスト ボックス 769"/>
        <xdr:cNvSpPr txBox="1"/>
      </xdr:nvSpPr>
      <xdr:spPr>
        <a:xfrm>
          <a:off x="21056111" y="49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155629</xdr:rowOff>
    </xdr:from>
    <xdr:to>
      <xdr:col>107</xdr:col>
      <xdr:colOff>101600</xdr:colOff>
      <xdr:row>31</xdr:row>
      <xdr:rowOff>85779</xdr:rowOff>
    </xdr:to>
    <xdr:sp macro="" textlink="">
      <xdr:nvSpPr>
        <xdr:cNvPr id="771" name="楕円 770"/>
        <xdr:cNvSpPr/>
      </xdr:nvSpPr>
      <xdr:spPr>
        <a:xfrm>
          <a:off x="20383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102306</xdr:rowOff>
    </xdr:from>
    <xdr:ext cx="534377" cy="259045"/>
    <xdr:sp macro="" textlink="">
      <xdr:nvSpPr>
        <xdr:cNvPr id="772" name="テキスト ボックス 771"/>
        <xdr:cNvSpPr txBox="1"/>
      </xdr:nvSpPr>
      <xdr:spPr>
        <a:xfrm>
          <a:off x="20167111" y="5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130048</xdr:rowOff>
    </xdr:from>
    <xdr:to>
      <xdr:col>102</xdr:col>
      <xdr:colOff>165100</xdr:colOff>
      <xdr:row>32</xdr:row>
      <xdr:rowOff>60198</xdr:rowOff>
    </xdr:to>
    <xdr:sp macro="" textlink="">
      <xdr:nvSpPr>
        <xdr:cNvPr id="773" name="楕円 772"/>
        <xdr:cNvSpPr/>
      </xdr:nvSpPr>
      <xdr:spPr>
        <a:xfrm>
          <a:off x="19494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76725</xdr:rowOff>
    </xdr:from>
    <xdr:ext cx="534377" cy="259045"/>
    <xdr:sp macro="" textlink="">
      <xdr:nvSpPr>
        <xdr:cNvPr id="774" name="テキスト ボックス 773"/>
        <xdr:cNvSpPr txBox="1"/>
      </xdr:nvSpPr>
      <xdr:spPr>
        <a:xfrm>
          <a:off x="19278111" y="52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117203</xdr:rowOff>
    </xdr:from>
    <xdr:to>
      <xdr:col>98</xdr:col>
      <xdr:colOff>38100</xdr:colOff>
      <xdr:row>32</xdr:row>
      <xdr:rowOff>47353</xdr:rowOff>
    </xdr:to>
    <xdr:sp macro="" textlink="">
      <xdr:nvSpPr>
        <xdr:cNvPr id="775" name="楕円 774"/>
        <xdr:cNvSpPr/>
      </xdr:nvSpPr>
      <xdr:spPr>
        <a:xfrm>
          <a:off x="18605500" y="5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63880</xdr:rowOff>
    </xdr:from>
    <xdr:ext cx="534377" cy="259045"/>
    <xdr:sp macro="" textlink="">
      <xdr:nvSpPr>
        <xdr:cNvPr id="776" name="テキスト ボックス 775"/>
        <xdr:cNvSpPr txBox="1"/>
      </xdr:nvSpPr>
      <xdr:spPr>
        <a:xfrm>
          <a:off x="18389111" y="52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民生費は、類似団体内平均値と比べてやや低い水準にあるものの、近年増加しており、平成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％増加している。これは、障害者福祉施策等の社会福祉費や保育施策等の児童福祉費などが増加しているためである。</a:t>
          </a:r>
        </a:p>
        <a:p>
          <a:r>
            <a:rPr kumimoji="1" lang="ja-JP" altLang="en-US" sz="1300">
              <a:latin typeface="ＭＳ Ｐゴシック" panose="020B0600070205080204" pitchFamily="50" charset="-128"/>
              <a:ea typeface="ＭＳ Ｐゴシック" panose="020B0600070205080204" pitchFamily="50" charset="-128"/>
            </a:rPr>
            <a:t>　土木費は、類似団体内平均値と比べてやや低い水準にある。平成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年度は類似団体内平均値を上回っていたが、平成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％減少したため、類似団体内平均値を</a:t>
          </a:r>
          <a:r>
            <a:rPr kumimoji="1" lang="en-US" altLang="ja-JP" sz="1300">
              <a:latin typeface="ＭＳ Ｐゴシック" panose="020B0600070205080204" pitchFamily="50" charset="-128"/>
              <a:ea typeface="ＭＳ Ｐゴシック" panose="020B0600070205080204" pitchFamily="50" charset="-128"/>
            </a:rPr>
            <a:t>3,190</a:t>
          </a:r>
          <a:r>
            <a:rPr kumimoji="1" lang="ja-JP" altLang="en-US" sz="1300">
              <a:latin typeface="ＭＳ Ｐゴシック" panose="020B0600070205080204" pitchFamily="50" charset="-128"/>
              <a:ea typeface="ＭＳ Ｐゴシック" panose="020B0600070205080204" pitchFamily="50" charset="-128"/>
            </a:rPr>
            <a:t>円下回った。これは、民間市街地再開発の事業費が減少したことなどによる。</a:t>
          </a:r>
        </a:p>
        <a:p>
          <a:r>
            <a:rPr kumimoji="1" lang="ja-JP" altLang="en-US" sz="1300">
              <a:latin typeface="ＭＳ Ｐゴシック" panose="020B0600070205080204" pitchFamily="50" charset="-128"/>
              <a:ea typeface="ＭＳ Ｐゴシック" panose="020B0600070205080204" pitchFamily="50" charset="-128"/>
            </a:rPr>
            <a:t>　教育費は、類似団体内平均値と比べてやや低い水準にあるが、平成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104.8</a:t>
          </a:r>
          <a:r>
            <a:rPr kumimoji="1" lang="ja-JP" altLang="en-US" sz="1300">
              <a:latin typeface="ＭＳ Ｐゴシック" panose="020B0600070205080204" pitchFamily="50" charset="-128"/>
              <a:ea typeface="ＭＳ Ｐゴシック" panose="020B0600070205080204" pitchFamily="50" charset="-128"/>
            </a:rPr>
            <a:t>％増と大幅に増加している。これは、県が負担していた義務教育等に係る教職員の給与等を本市が負担することになったためである。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諸支出金は、類似団体内平均値と比べて高い水準にあり、これは交通事業への繰出が多額になっているためである。平成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％減少している。これは、地下鉄特例債元金償還補助などが減少したためである。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＜財政調整基金財高／標準財政規模＞</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年度の財政調整基金残高は、決算剰余金等の積立てが取崩しを上回ったため、前年度に比べて約</a:t>
          </a:r>
          <a:r>
            <a:rPr kumimoji="1" lang="en-US" altLang="ja-JP" sz="700">
              <a:latin typeface="ＭＳ ゴシック" pitchFamily="49" charset="-128"/>
              <a:ea typeface="ＭＳ ゴシック" pitchFamily="49" charset="-128"/>
            </a:rPr>
            <a:t>16</a:t>
          </a:r>
          <a:r>
            <a:rPr kumimoji="1" lang="ja-JP" altLang="en-US" sz="700">
              <a:latin typeface="ＭＳ ゴシック" pitchFamily="49" charset="-128"/>
              <a:ea typeface="ＭＳ ゴシック" pitchFamily="49" charset="-128"/>
            </a:rPr>
            <a:t>億円増加し、約</a:t>
          </a:r>
          <a:r>
            <a:rPr kumimoji="1" lang="en-US" altLang="ja-JP" sz="700">
              <a:latin typeface="ＭＳ ゴシック" pitchFamily="49" charset="-128"/>
              <a:ea typeface="ＭＳ ゴシック" pitchFamily="49" charset="-128"/>
            </a:rPr>
            <a:t>157</a:t>
          </a:r>
          <a:r>
            <a:rPr kumimoji="1" lang="ja-JP" altLang="en-US" sz="700">
              <a:latin typeface="ＭＳ ゴシック" pitchFamily="49" charset="-128"/>
              <a:ea typeface="ＭＳ ゴシック" pitchFamily="49" charset="-128"/>
            </a:rPr>
            <a:t>億円となったが、標準財政規模は前年度に比べて</a:t>
          </a:r>
          <a:r>
            <a:rPr kumimoji="1" lang="en-US" altLang="ja-JP" sz="700">
              <a:latin typeface="ＭＳ ゴシック" pitchFamily="49" charset="-128"/>
              <a:ea typeface="ＭＳ ゴシック" pitchFamily="49" charset="-128"/>
            </a:rPr>
            <a:t>13.27</a:t>
          </a:r>
          <a:r>
            <a:rPr kumimoji="1" lang="ja-JP" altLang="en-US" sz="700">
              <a:latin typeface="ＭＳ ゴシック" pitchFamily="49" charset="-128"/>
              <a:ea typeface="ＭＳ ゴシック" pitchFamily="49" charset="-128"/>
            </a:rPr>
            <a:t>ポイント増加したため、それに対する割合は前年度に比べて</a:t>
          </a:r>
          <a:r>
            <a:rPr kumimoji="1" lang="en-US" altLang="ja-JP" sz="700">
              <a:latin typeface="ＭＳ ゴシック" pitchFamily="49" charset="-128"/>
              <a:ea typeface="ＭＳ ゴシック" pitchFamily="49" charset="-128"/>
            </a:rPr>
            <a:t>0.04</a:t>
          </a:r>
          <a:r>
            <a:rPr kumimoji="1" lang="ja-JP" altLang="en-US" sz="700">
              <a:latin typeface="ＭＳ ゴシック" pitchFamily="49" charset="-128"/>
              <a:ea typeface="ＭＳ ゴシック" pitchFamily="49" charset="-128"/>
            </a:rPr>
            <a:t>ポイント減少した。</a:t>
          </a:r>
        </a:p>
        <a:p>
          <a:r>
            <a:rPr kumimoji="1" lang="ja-JP" altLang="en-US" sz="700">
              <a:latin typeface="ＭＳ ゴシック" pitchFamily="49" charset="-128"/>
              <a:ea typeface="ＭＳ ゴシック" pitchFamily="49" charset="-128"/>
            </a:rPr>
            <a:t>＜実質収支額／標準財政規模＞</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年度の歳入歳出差引は前年度に比べて約</a:t>
          </a:r>
          <a:r>
            <a:rPr kumimoji="1" lang="en-US" altLang="ja-JP" sz="700">
              <a:latin typeface="ＭＳ ゴシック" pitchFamily="49" charset="-128"/>
              <a:ea typeface="ＭＳ ゴシック" pitchFamily="49" charset="-128"/>
            </a:rPr>
            <a:t>57</a:t>
          </a:r>
          <a:r>
            <a:rPr kumimoji="1" lang="ja-JP" altLang="en-US" sz="700">
              <a:latin typeface="ＭＳ ゴシック" pitchFamily="49" charset="-128"/>
              <a:ea typeface="ＭＳ ゴシック" pitchFamily="49" charset="-128"/>
            </a:rPr>
            <a:t>億円減少したものの、翌年度に繰越すべき財源が前年度に比べて約</a:t>
          </a:r>
          <a:r>
            <a:rPr kumimoji="1" lang="en-US" altLang="ja-JP" sz="700">
              <a:latin typeface="ＭＳ ゴシック" pitchFamily="49" charset="-128"/>
              <a:ea typeface="ＭＳ ゴシック" pitchFamily="49" charset="-128"/>
            </a:rPr>
            <a:t>58</a:t>
          </a:r>
          <a:r>
            <a:rPr kumimoji="1" lang="ja-JP" altLang="en-US" sz="700">
              <a:latin typeface="ＭＳ ゴシック" pitchFamily="49" charset="-128"/>
              <a:ea typeface="ＭＳ ゴシック" pitchFamily="49" charset="-128"/>
            </a:rPr>
            <a:t>億円減少したことにより、実質収支は約</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億円増加し、約</a:t>
          </a:r>
          <a:r>
            <a:rPr kumimoji="1" lang="en-US" altLang="ja-JP" sz="700">
              <a:latin typeface="ＭＳ ゴシック" pitchFamily="49" charset="-128"/>
              <a:ea typeface="ＭＳ ゴシック" pitchFamily="49" charset="-128"/>
            </a:rPr>
            <a:t>31</a:t>
          </a:r>
          <a:r>
            <a:rPr kumimoji="1" lang="ja-JP" altLang="en-US" sz="700">
              <a:latin typeface="ＭＳ ゴシック" pitchFamily="49" charset="-128"/>
              <a:ea typeface="ＭＳ ゴシック" pitchFamily="49" charset="-128"/>
            </a:rPr>
            <a:t>億円となった。しかし、標準財政規模は前年度に比べて</a:t>
          </a:r>
          <a:r>
            <a:rPr kumimoji="1" lang="en-US" altLang="ja-JP" sz="700">
              <a:latin typeface="ＭＳ ゴシック" pitchFamily="49" charset="-128"/>
              <a:ea typeface="ＭＳ ゴシック" pitchFamily="49" charset="-128"/>
            </a:rPr>
            <a:t>13.27</a:t>
          </a:r>
          <a:r>
            <a:rPr kumimoji="1" lang="ja-JP" altLang="en-US" sz="700">
              <a:latin typeface="ＭＳ ゴシック" pitchFamily="49" charset="-128"/>
              <a:ea typeface="ＭＳ ゴシック" pitchFamily="49" charset="-128"/>
            </a:rPr>
            <a:t>ポイント増加したため、実質収支額が標準財政規模に占める割合は前年度に比べて</a:t>
          </a:r>
          <a:r>
            <a:rPr kumimoji="1" lang="en-US" altLang="ja-JP" sz="700">
              <a:latin typeface="ＭＳ ゴシック" pitchFamily="49" charset="-128"/>
              <a:ea typeface="ＭＳ ゴシック" pitchFamily="49" charset="-128"/>
            </a:rPr>
            <a:t>0.04</a:t>
          </a:r>
          <a:r>
            <a:rPr kumimoji="1" lang="ja-JP" altLang="en-US" sz="700">
              <a:latin typeface="ＭＳ ゴシック" pitchFamily="49" charset="-128"/>
              <a:ea typeface="ＭＳ ゴシック" pitchFamily="49" charset="-128"/>
            </a:rPr>
            <a:t>ポイント減少した。</a:t>
          </a:r>
        </a:p>
        <a:p>
          <a:r>
            <a:rPr kumimoji="1" lang="ja-JP" altLang="en-US" sz="700">
              <a:latin typeface="ＭＳ ゴシック" pitchFamily="49" charset="-128"/>
              <a:ea typeface="ＭＳ ゴシック" pitchFamily="49" charset="-128"/>
            </a:rPr>
            <a:t>＜実質単年度収支／標準財政規模＞</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年度は、財政調整基金からの取崩しが前年度に比べて約</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億円増加したが、単年度収支が前年度に比べて約</a:t>
          </a:r>
          <a:r>
            <a:rPr kumimoji="1" lang="en-US" altLang="ja-JP" sz="700">
              <a:latin typeface="ＭＳ ゴシック" pitchFamily="49" charset="-128"/>
              <a:ea typeface="ＭＳ ゴシック" pitchFamily="49" charset="-128"/>
            </a:rPr>
            <a:t>32</a:t>
          </a:r>
          <a:r>
            <a:rPr kumimoji="1" lang="ja-JP" altLang="en-US" sz="700">
              <a:latin typeface="ＭＳ ゴシック" pitchFamily="49" charset="-128"/>
              <a:ea typeface="ＭＳ ゴシック" pitchFamily="49" charset="-128"/>
            </a:rPr>
            <a:t>億円増加したことなどにより、実質単年度収支は前年度と比べて約</a:t>
          </a:r>
          <a:r>
            <a:rPr kumimoji="1" lang="en-US" altLang="ja-JP" sz="700">
              <a:latin typeface="ＭＳ ゴシック" pitchFamily="49" charset="-128"/>
              <a:ea typeface="ＭＳ ゴシック" pitchFamily="49" charset="-128"/>
            </a:rPr>
            <a:t>36</a:t>
          </a:r>
          <a:r>
            <a:rPr kumimoji="1" lang="ja-JP" altLang="en-US" sz="700">
              <a:latin typeface="ＭＳ ゴシック" pitchFamily="49" charset="-128"/>
              <a:ea typeface="ＭＳ ゴシック" pitchFamily="49" charset="-128"/>
            </a:rPr>
            <a:t>億円増加した。そのため実質単年度収支が標準財政規模に占める割合も前年度に比べて</a:t>
          </a:r>
          <a:r>
            <a:rPr kumimoji="1" lang="en-US" altLang="ja-JP" sz="700">
              <a:latin typeface="ＭＳ ゴシック" pitchFamily="49" charset="-128"/>
              <a:ea typeface="ＭＳ ゴシック" pitchFamily="49" charset="-128"/>
            </a:rPr>
            <a:t>0.59</a:t>
          </a:r>
          <a:r>
            <a:rPr kumimoji="1" lang="ja-JP" altLang="en-US" sz="700">
              <a:latin typeface="ＭＳ ゴシック" pitchFamily="49" charset="-128"/>
              <a:ea typeface="ＭＳ ゴシック" pitchFamily="49" charset="-128"/>
            </a:rPr>
            <a:t>ポイント増加した。</a:t>
          </a:r>
          <a:endParaRPr kumimoji="1" lang="en-US" altLang="ja-JP" sz="700">
            <a:latin typeface="ＭＳ ゴシック" pitchFamily="49" charset="-128"/>
            <a:ea typeface="ＭＳ ゴシック" pitchFamily="49" charset="-128"/>
          </a:endParaRPr>
        </a:p>
        <a:p>
          <a:endParaRPr kumimoji="1" lang="ja-JP" altLang="en-US" sz="700">
            <a:latin typeface="ＭＳ ゴシック" pitchFamily="49" charset="-128"/>
            <a:ea typeface="ＭＳ ゴシック" pitchFamily="49" charset="-128"/>
          </a:endParaRP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総括表の該当箇所を参照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これは、自動車運送事業会計等において資金剰余額が増加したことや国民健康保険特別会計において実質収支額が増加した一方で、病院事業会計等において資金不足額が増加したこと等によるものである。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7" t="s">
        <v>74</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8" t="s">
        <v>76</v>
      </c>
      <c r="C3" s="589"/>
      <c r="D3" s="589"/>
      <c r="E3" s="590"/>
      <c r="F3" s="590"/>
      <c r="G3" s="590"/>
      <c r="H3" s="590"/>
      <c r="I3" s="590"/>
      <c r="J3" s="590"/>
      <c r="K3" s="590"/>
      <c r="L3" s="590" t="s">
        <v>77</v>
      </c>
      <c r="M3" s="590"/>
      <c r="N3" s="590"/>
      <c r="O3" s="590"/>
      <c r="P3" s="590"/>
      <c r="Q3" s="590"/>
      <c r="R3" s="593"/>
      <c r="S3" s="593"/>
      <c r="T3" s="593"/>
      <c r="U3" s="593"/>
      <c r="V3" s="594"/>
      <c r="W3" s="487" t="s">
        <v>78</v>
      </c>
      <c r="X3" s="488"/>
      <c r="Y3" s="488"/>
      <c r="Z3" s="488"/>
      <c r="AA3" s="488"/>
      <c r="AB3" s="589"/>
      <c r="AC3" s="593" t="s">
        <v>79</v>
      </c>
      <c r="AD3" s="488"/>
      <c r="AE3" s="488"/>
      <c r="AF3" s="488"/>
      <c r="AG3" s="488"/>
      <c r="AH3" s="488"/>
      <c r="AI3" s="488"/>
      <c r="AJ3" s="488"/>
      <c r="AK3" s="488"/>
      <c r="AL3" s="555"/>
      <c r="AM3" s="487" t="s">
        <v>80</v>
      </c>
      <c r="AN3" s="488"/>
      <c r="AO3" s="488"/>
      <c r="AP3" s="488"/>
      <c r="AQ3" s="488"/>
      <c r="AR3" s="488"/>
      <c r="AS3" s="488"/>
      <c r="AT3" s="488"/>
      <c r="AU3" s="488"/>
      <c r="AV3" s="488"/>
      <c r="AW3" s="488"/>
      <c r="AX3" s="555"/>
      <c r="AY3" s="547" t="s">
        <v>1</v>
      </c>
      <c r="AZ3" s="548"/>
      <c r="BA3" s="548"/>
      <c r="BB3" s="548"/>
      <c r="BC3" s="548"/>
      <c r="BD3" s="548"/>
      <c r="BE3" s="548"/>
      <c r="BF3" s="548"/>
      <c r="BG3" s="548"/>
      <c r="BH3" s="548"/>
      <c r="BI3" s="548"/>
      <c r="BJ3" s="548"/>
      <c r="BK3" s="548"/>
      <c r="BL3" s="548"/>
      <c r="BM3" s="597"/>
      <c r="BN3" s="487" t="s">
        <v>81</v>
      </c>
      <c r="BO3" s="488"/>
      <c r="BP3" s="488"/>
      <c r="BQ3" s="488"/>
      <c r="BR3" s="488"/>
      <c r="BS3" s="488"/>
      <c r="BT3" s="488"/>
      <c r="BU3" s="555"/>
      <c r="BV3" s="487" t="s">
        <v>82</v>
      </c>
      <c r="BW3" s="488"/>
      <c r="BX3" s="488"/>
      <c r="BY3" s="488"/>
      <c r="BZ3" s="488"/>
      <c r="CA3" s="488"/>
      <c r="CB3" s="488"/>
      <c r="CC3" s="555"/>
      <c r="CD3" s="547" t="s">
        <v>1</v>
      </c>
      <c r="CE3" s="548"/>
      <c r="CF3" s="548"/>
      <c r="CG3" s="548"/>
      <c r="CH3" s="548"/>
      <c r="CI3" s="548"/>
      <c r="CJ3" s="548"/>
      <c r="CK3" s="548"/>
      <c r="CL3" s="548"/>
      <c r="CM3" s="548"/>
      <c r="CN3" s="548"/>
      <c r="CO3" s="548"/>
      <c r="CP3" s="548"/>
      <c r="CQ3" s="548"/>
      <c r="CR3" s="548"/>
      <c r="CS3" s="597"/>
      <c r="CT3" s="487" t="s">
        <v>83</v>
      </c>
      <c r="CU3" s="488"/>
      <c r="CV3" s="488"/>
      <c r="CW3" s="488"/>
      <c r="CX3" s="488"/>
      <c r="CY3" s="488"/>
      <c r="CZ3" s="488"/>
      <c r="DA3" s="555"/>
      <c r="DB3" s="487" t="s">
        <v>84</v>
      </c>
      <c r="DC3" s="488"/>
      <c r="DD3" s="488"/>
      <c r="DE3" s="488"/>
      <c r="DF3" s="488"/>
      <c r="DG3" s="488"/>
      <c r="DH3" s="488"/>
      <c r="DI3" s="555"/>
      <c r="DJ3" s="165"/>
      <c r="DK3" s="165"/>
      <c r="DL3" s="165"/>
      <c r="DM3" s="165"/>
      <c r="DN3" s="165"/>
      <c r="DO3" s="165"/>
    </row>
    <row r="4" spans="1:119" ht="18.75" customHeight="1">
      <c r="A4" s="166"/>
      <c r="B4" s="563"/>
      <c r="C4" s="564"/>
      <c r="D4" s="564"/>
      <c r="E4" s="565"/>
      <c r="F4" s="565"/>
      <c r="G4" s="565"/>
      <c r="H4" s="565"/>
      <c r="I4" s="565"/>
      <c r="J4" s="565"/>
      <c r="K4" s="565"/>
      <c r="L4" s="565"/>
      <c r="M4" s="565"/>
      <c r="N4" s="565"/>
      <c r="O4" s="565"/>
      <c r="P4" s="565"/>
      <c r="Q4" s="565"/>
      <c r="R4" s="569"/>
      <c r="S4" s="569"/>
      <c r="T4" s="569"/>
      <c r="U4" s="569"/>
      <c r="V4" s="570"/>
      <c r="W4" s="556"/>
      <c r="X4" s="370"/>
      <c r="Y4" s="370"/>
      <c r="Z4" s="370"/>
      <c r="AA4" s="370"/>
      <c r="AB4" s="564"/>
      <c r="AC4" s="569"/>
      <c r="AD4" s="370"/>
      <c r="AE4" s="370"/>
      <c r="AF4" s="370"/>
      <c r="AG4" s="370"/>
      <c r="AH4" s="370"/>
      <c r="AI4" s="370"/>
      <c r="AJ4" s="370"/>
      <c r="AK4" s="370"/>
      <c r="AL4" s="557"/>
      <c r="AM4" s="514"/>
      <c r="AN4" s="424"/>
      <c r="AO4" s="424"/>
      <c r="AP4" s="424"/>
      <c r="AQ4" s="424"/>
      <c r="AR4" s="424"/>
      <c r="AS4" s="424"/>
      <c r="AT4" s="424"/>
      <c r="AU4" s="424"/>
      <c r="AV4" s="424"/>
      <c r="AW4" s="424"/>
      <c r="AX4" s="596"/>
      <c r="AY4" s="400" t="s">
        <v>85</v>
      </c>
      <c r="AZ4" s="401"/>
      <c r="BA4" s="401"/>
      <c r="BB4" s="401"/>
      <c r="BC4" s="401"/>
      <c r="BD4" s="401"/>
      <c r="BE4" s="401"/>
      <c r="BF4" s="401"/>
      <c r="BG4" s="401"/>
      <c r="BH4" s="401"/>
      <c r="BI4" s="401"/>
      <c r="BJ4" s="401"/>
      <c r="BK4" s="401"/>
      <c r="BL4" s="401"/>
      <c r="BM4" s="402"/>
      <c r="BN4" s="403">
        <v>1164857708</v>
      </c>
      <c r="BO4" s="404"/>
      <c r="BP4" s="404"/>
      <c r="BQ4" s="404"/>
      <c r="BR4" s="404"/>
      <c r="BS4" s="404"/>
      <c r="BT4" s="404"/>
      <c r="BU4" s="405"/>
      <c r="BV4" s="403">
        <v>1071979165</v>
      </c>
      <c r="BW4" s="404"/>
      <c r="BX4" s="404"/>
      <c r="BY4" s="404"/>
      <c r="BZ4" s="404"/>
      <c r="CA4" s="404"/>
      <c r="CB4" s="404"/>
      <c r="CC4" s="405"/>
      <c r="CD4" s="581" t="s">
        <v>86</v>
      </c>
      <c r="CE4" s="582"/>
      <c r="CF4" s="582"/>
      <c r="CG4" s="582"/>
      <c r="CH4" s="582"/>
      <c r="CI4" s="582"/>
      <c r="CJ4" s="582"/>
      <c r="CK4" s="582"/>
      <c r="CL4" s="582"/>
      <c r="CM4" s="582"/>
      <c r="CN4" s="582"/>
      <c r="CO4" s="582"/>
      <c r="CP4" s="582"/>
      <c r="CQ4" s="582"/>
      <c r="CR4" s="582"/>
      <c r="CS4" s="583"/>
      <c r="CT4" s="584">
        <v>0.5</v>
      </c>
      <c r="CU4" s="585"/>
      <c r="CV4" s="585"/>
      <c r="CW4" s="585"/>
      <c r="CX4" s="585"/>
      <c r="CY4" s="585"/>
      <c r="CZ4" s="585"/>
      <c r="DA4" s="586"/>
      <c r="DB4" s="584">
        <v>0.5</v>
      </c>
      <c r="DC4" s="585"/>
      <c r="DD4" s="585"/>
      <c r="DE4" s="585"/>
      <c r="DF4" s="585"/>
      <c r="DG4" s="585"/>
      <c r="DH4" s="585"/>
      <c r="DI4" s="586"/>
      <c r="DJ4" s="165"/>
      <c r="DK4" s="165"/>
      <c r="DL4" s="165"/>
      <c r="DM4" s="165"/>
      <c r="DN4" s="165"/>
      <c r="DO4" s="165"/>
    </row>
    <row r="5" spans="1:119" ht="18.75" customHeight="1">
      <c r="A5" s="166"/>
      <c r="B5" s="591"/>
      <c r="C5" s="425"/>
      <c r="D5" s="425"/>
      <c r="E5" s="592"/>
      <c r="F5" s="592"/>
      <c r="G5" s="592"/>
      <c r="H5" s="592"/>
      <c r="I5" s="592"/>
      <c r="J5" s="592"/>
      <c r="K5" s="592"/>
      <c r="L5" s="592"/>
      <c r="M5" s="592"/>
      <c r="N5" s="592"/>
      <c r="O5" s="592"/>
      <c r="P5" s="592"/>
      <c r="Q5" s="592"/>
      <c r="R5" s="423"/>
      <c r="S5" s="423"/>
      <c r="T5" s="423"/>
      <c r="U5" s="423"/>
      <c r="V5" s="595"/>
      <c r="W5" s="514"/>
      <c r="X5" s="424"/>
      <c r="Y5" s="424"/>
      <c r="Z5" s="424"/>
      <c r="AA5" s="424"/>
      <c r="AB5" s="425"/>
      <c r="AC5" s="423"/>
      <c r="AD5" s="424"/>
      <c r="AE5" s="424"/>
      <c r="AF5" s="424"/>
      <c r="AG5" s="424"/>
      <c r="AH5" s="424"/>
      <c r="AI5" s="424"/>
      <c r="AJ5" s="424"/>
      <c r="AK5" s="424"/>
      <c r="AL5" s="596"/>
      <c r="AM5" s="477" t="s">
        <v>87</v>
      </c>
      <c r="AN5" s="382"/>
      <c r="AO5" s="382"/>
      <c r="AP5" s="382"/>
      <c r="AQ5" s="382"/>
      <c r="AR5" s="382"/>
      <c r="AS5" s="382"/>
      <c r="AT5" s="383"/>
      <c r="AU5" s="465" t="s">
        <v>88</v>
      </c>
      <c r="AV5" s="466"/>
      <c r="AW5" s="466"/>
      <c r="AX5" s="466"/>
      <c r="AY5" s="388" t="s">
        <v>89</v>
      </c>
      <c r="AZ5" s="389"/>
      <c r="BA5" s="389"/>
      <c r="BB5" s="389"/>
      <c r="BC5" s="389"/>
      <c r="BD5" s="389"/>
      <c r="BE5" s="389"/>
      <c r="BF5" s="389"/>
      <c r="BG5" s="389"/>
      <c r="BH5" s="389"/>
      <c r="BI5" s="389"/>
      <c r="BJ5" s="389"/>
      <c r="BK5" s="389"/>
      <c r="BL5" s="389"/>
      <c r="BM5" s="390"/>
      <c r="BN5" s="408">
        <v>1158445781</v>
      </c>
      <c r="BO5" s="409"/>
      <c r="BP5" s="409"/>
      <c r="BQ5" s="409"/>
      <c r="BR5" s="409"/>
      <c r="BS5" s="409"/>
      <c r="BT5" s="409"/>
      <c r="BU5" s="410"/>
      <c r="BV5" s="408">
        <v>1059912891</v>
      </c>
      <c r="BW5" s="409"/>
      <c r="BX5" s="409"/>
      <c r="BY5" s="409"/>
      <c r="BZ5" s="409"/>
      <c r="CA5" s="409"/>
      <c r="CB5" s="409"/>
      <c r="CC5" s="410"/>
      <c r="CD5" s="417" t="s">
        <v>90</v>
      </c>
      <c r="CE5" s="418"/>
      <c r="CF5" s="418"/>
      <c r="CG5" s="418"/>
      <c r="CH5" s="418"/>
      <c r="CI5" s="418"/>
      <c r="CJ5" s="418"/>
      <c r="CK5" s="418"/>
      <c r="CL5" s="418"/>
      <c r="CM5" s="418"/>
      <c r="CN5" s="418"/>
      <c r="CO5" s="418"/>
      <c r="CP5" s="418"/>
      <c r="CQ5" s="418"/>
      <c r="CR5" s="418"/>
      <c r="CS5" s="419"/>
      <c r="CT5" s="378">
        <v>99.2</v>
      </c>
      <c r="CU5" s="379"/>
      <c r="CV5" s="379"/>
      <c r="CW5" s="379"/>
      <c r="CX5" s="379"/>
      <c r="CY5" s="379"/>
      <c r="CZ5" s="379"/>
      <c r="DA5" s="380"/>
      <c r="DB5" s="378">
        <v>99.8</v>
      </c>
      <c r="DC5" s="379"/>
      <c r="DD5" s="379"/>
      <c r="DE5" s="379"/>
      <c r="DF5" s="379"/>
      <c r="DG5" s="379"/>
      <c r="DH5" s="379"/>
      <c r="DI5" s="380"/>
      <c r="DJ5" s="165"/>
      <c r="DK5" s="165"/>
      <c r="DL5" s="165"/>
      <c r="DM5" s="165"/>
      <c r="DN5" s="165"/>
      <c r="DO5" s="165"/>
    </row>
    <row r="6" spans="1:119" ht="18.75" customHeight="1">
      <c r="A6" s="166"/>
      <c r="B6" s="561" t="s">
        <v>91</v>
      </c>
      <c r="C6" s="422"/>
      <c r="D6" s="422"/>
      <c r="E6" s="562"/>
      <c r="F6" s="562"/>
      <c r="G6" s="562"/>
      <c r="H6" s="562"/>
      <c r="I6" s="562"/>
      <c r="J6" s="562"/>
      <c r="K6" s="562"/>
      <c r="L6" s="562" t="s">
        <v>92</v>
      </c>
      <c r="M6" s="562"/>
      <c r="N6" s="562"/>
      <c r="O6" s="562"/>
      <c r="P6" s="562"/>
      <c r="Q6" s="562"/>
      <c r="R6" s="446"/>
      <c r="S6" s="446"/>
      <c r="T6" s="446"/>
      <c r="U6" s="446"/>
      <c r="V6" s="568"/>
      <c r="W6" s="499" t="s">
        <v>93</v>
      </c>
      <c r="X6" s="421"/>
      <c r="Y6" s="421"/>
      <c r="Z6" s="421"/>
      <c r="AA6" s="421"/>
      <c r="AB6" s="422"/>
      <c r="AC6" s="573" t="s">
        <v>94</v>
      </c>
      <c r="AD6" s="574"/>
      <c r="AE6" s="574"/>
      <c r="AF6" s="574"/>
      <c r="AG6" s="574"/>
      <c r="AH6" s="574"/>
      <c r="AI6" s="574"/>
      <c r="AJ6" s="574"/>
      <c r="AK6" s="574"/>
      <c r="AL6" s="575"/>
      <c r="AM6" s="477" t="s">
        <v>95</v>
      </c>
      <c r="AN6" s="382"/>
      <c r="AO6" s="382"/>
      <c r="AP6" s="382"/>
      <c r="AQ6" s="382"/>
      <c r="AR6" s="382"/>
      <c r="AS6" s="382"/>
      <c r="AT6" s="383"/>
      <c r="AU6" s="465" t="s">
        <v>96</v>
      </c>
      <c r="AV6" s="466"/>
      <c r="AW6" s="466"/>
      <c r="AX6" s="466"/>
      <c r="AY6" s="388" t="s">
        <v>97</v>
      </c>
      <c r="AZ6" s="389"/>
      <c r="BA6" s="389"/>
      <c r="BB6" s="389"/>
      <c r="BC6" s="389"/>
      <c r="BD6" s="389"/>
      <c r="BE6" s="389"/>
      <c r="BF6" s="389"/>
      <c r="BG6" s="389"/>
      <c r="BH6" s="389"/>
      <c r="BI6" s="389"/>
      <c r="BJ6" s="389"/>
      <c r="BK6" s="389"/>
      <c r="BL6" s="389"/>
      <c r="BM6" s="390"/>
      <c r="BN6" s="408">
        <v>6411927</v>
      </c>
      <c r="BO6" s="409"/>
      <c r="BP6" s="409"/>
      <c r="BQ6" s="409"/>
      <c r="BR6" s="409"/>
      <c r="BS6" s="409"/>
      <c r="BT6" s="409"/>
      <c r="BU6" s="410"/>
      <c r="BV6" s="408">
        <v>12066274</v>
      </c>
      <c r="BW6" s="409"/>
      <c r="BX6" s="409"/>
      <c r="BY6" s="409"/>
      <c r="BZ6" s="409"/>
      <c r="CA6" s="409"/>
      <c r="CB6" s="409"/>
      <c r="CC6" s="410"/>
      <c r="CD6" s="417" t="s">
        <v>98</v>
      </c>
      <c r="CE6" s="418"/>
      <c r="CF6" s="418"/>
      <c r="CG6" s="418"/>
      <c r="CH6" s="418"/>
      <c r="CI6" s="418"/>
      <c r="CJ6" s="418"/>
      <c r="CK6" s="418"/>
      <c r="CL6" s="418"/>
      <c r="CM6" s="418"/>
      <c r="CN6" s="418"/>
      <c r="CO6" s="418"/>
      <c r="CP6" s="418"/>
      <c r="CQ6" s="418"/>
      <c r="CR6" s="418"/>
      <c r="CS6" s="419"/>
      <c r="CT6" s="558">
        <v>103.7</v>
      </c>
      <c r="CU6" s="559"/>
      <c r="CV6" s="559"/>
      <c r="CW6" s="559"/>
      <c r="CX6" s="559"/>
      <c r="CY6" s="559"/>
      <c r="CZ6" s="559"/>
      <c r="DA6" s="560"/>
      <c r="DB6" s="558">
        <v>103.3</v>
      </c>
      <c r="DC6" s="559"/>
      <c r="DD6" s="559"/>
      <c r="DE6" s="559"/>
      <c r="DF6" s="559"/>
      <c r="DG6" s="559"/>
      <c r="DH6" s="559"/>
      <c r="DI6" s="560"/>
      <c r="DJ6" s="165"/>
      <c r="DK6" s="165"/>
      <c r="DL6" s="165"/>
      <c r="DM6" s="165"/>
      <c r="DN6" s="165"/>
      <c r="DO6" s="165"/>
    </row>
    <row r="7" spans="1:119" ht="18.75" customHeight="1">
      <c r="A7" s="166"/>
      <c r="B7" s="563"/>
      <c r="C7" s="564"/>
      <c r="D7" s="564"/>
      <c r="E7" s="565"/>
      <c r="F7" s="565"/>
      <c r="G7" s="565"/>
      <c r="H7" s="565"/>
      <c r="I7" s="565"/>
      <c r="J7" s="565"/>
      <c r="K7" s="565"/>
      <c r="L7" s="565"/>
      <c r="M7" s="565"/>
      <c r="N7" s="565"/>
      <c r="O7" s="565"/>
      <c r="P7" s="565"/>
      <c r="Q7" s="565"/>
      <c r="R7" s="569"/>
      <c r="S7" s="569"/>
      <c r="T7" s="569"/>
      <c r="U7" s="569"/>
      <c r="V7" s="570"/>
      <c r="W7" s="556"/>
      <c r="X7" s="370"/>
      <c r="Y7" s="370"/>
      <c r="Z7" s="370"/>
      <c r="AA7" s="370"/>
      <c r="AB7" s="564"/>
      <c r="AC7" s="576"/>
      <c r="AD7" s="371"/>
      <c r="AE7" s="371"/>
      <c r="AF7" s="371"/>
      <c r="AG7" s="371"/>
      <c r="AH7" s="371"/>
      <c r="AI7" s="371"/>
      <c r="AJ7" s="371"/>
      <c r="AK7" s="371"/>
      <c r="AL7" s="577"/>
      <c r="AM7" s="477" t="s">
        <v>99</v>
      </c>
      <c r="AN7" s="382"/>
      <c r="AO7" s="382"/>
      <c r="AP7" s="382"/>
      <c r="AQ7" s="382"/>
      <c r="AR7" s="382"/>
      <c r="AS7" s="382"/>
      <c r="AT7" s="383"/>
      <c r="AU7" s="465" t="s">
        <v>96</v>
      </c>
      <c r="AV7" s="466"/>
      <c r="AW7" s="466"/>
      <c r="AX7" s="466"/>
      <c r="AY7" s="388" t="s">
        <v>100</v>
      </c>
      <c r="AZ7" s="389"/>
      <c r="BA7" s="389"/>
      <c r="BB7" s="389"/>
      <c r="BC7" s="389"/>
      <c r="BD7" s="389"/>
      <c r="BE7" s="389"/>
      <c r="BF7" s="389"/>
      <c r="BG7" s="389"/>
      <c r="BH7" s="389"/>
      <c r="BI7" s="389"/>
      <c r="BJ7" s="389"/>
      <c r="BK7" s="389"/>
      <c r="BL7" s="389"/>
      <c r="BM7" s="390"/>
      <c r="BN7" s="408">
        <v>3278396</v>
      </c>
      <c r="BO7" s="409"/>
      <c r="BP7" s="409"/>
      <c r="BQ7" s="409"/>
      <c r="BR7" s="409"/>
      <c r="BS7" s="409"/>
      <c r="BT7" s="409"/>
      <c r="BU7" s="410"/>
      <c r="BV7" s="408">
        <v>9041570</v>
      </c>
      <c r="BW7" s="409"/>
      <c r="BX7" s="409"/>
      <c r="BY7" s="409"/>
      <c r="BZ7" s="409"/>
      <c r="CA7" s="409"/>
      <c r="CB7" s="409"/>
      <c r="CC7" s="410"/>
      <c r="CD7" s="417" t="s">
        <v>101</v>
      </c>
      <c r="CE7" s="418"/>
      <c r="CF7" s="418"/>
      <c r="CG7" s="418"/>
      <c r="CH7" s="418"/>
      <c r="CI7" s="418"/>
      <c r="CJ7" s="418"/>
      <c r="CK7" s="418"/>
      <c r="CL7" s="418"/>
      <c r="CM7" s="418"/>
      <c r="CN7" s="418"/>
      <c r="CO7" s="418"/>
      <c r="CP7" s="418"/>
      <c r="CQ7" s="418"/>
      <c r="CR7" s="418"/>
      <c r="CS7" s="419"/>
      <c r="CT7" s="408">
        <v>642220441</v>
      </c>
      <c r="CU7" s="409"/>
      <c r="CV7" s="409"/>
      <c r="CW7" s="409"/>
      <c r="CX7" s="409"/>
      <c r="CY7" s="409"/>
      <c r="CZ7" s="409"/>
      <c r="DA7" s="410"/>
      <c r="DB7" s="408">
        <v>566986166</v>
      </c>
      <c r="DC7" s="409"/>
      <c r="DD7" s="409"/>
      <c r="DE7" s="409"/>
      <c r="DF7" s="409"/>
      <c r="DG7" s="409"/>
      <c r="DH7" s="409"/>
      <c r="DI7" s="410"/>
      <c r="DJ7" s="165"/>
      <c r="DK7" s="165"/>
      <c r="DL7" s="165"/>
      <c r="DM7" s="165"/>
      <c r="DN7" s="165"/>
      <c r="DO7" s="165"/>
    </row>
    <row r="8" spans="1:119" ht="18.75" customHeight="1" thickBot="1">
      <c r="A8" s="166"/>
      <c r="B8" s="566"/>
      <c r="C8" s="500"/>
      <c r="D8" s="500"/>
      <c r="E8" s="567"/>
      <c r="F8" s="567"/>
      <c r="G8" s="567"/>
      <c r="H8" s="567"/>
      <c r="I8" s="567"/>
      <c r="J8" s="567"/>
      <c r="K8" s="567"/>
      <c r="L8" s="567"/>
      <c r="M8" s="567"/>
      <c r="N8" s="567"/>
      <c r="O8" s="567"/>
      <c r="P8" s="567"/>
      <c r="Q8" s="567"/>
      <c r="R8" s="571"/>
      <c r="S8" s="571"/>
      <c r="T8" s="571"/>
      <c r="U8" s="571"/>
      <c r="V8" s="572"/>
      <c r="W8" s="489"/>
      <c r="X8" s="490"/>
      <c r="Y8" s="490"/>
      <c r="Z8" s="490"/>
      <c r="AA8" s="490"/>
      <c r="AB8" s="500"/>
      <c r="AC8" s="578"/>
      <c r="AD8" s="579"/>
      <c r="AE8" s="579"/>
      <c r="AF8" s="579"/>
      <c r="AG8" s="579"/>
      <c r="AH8" s="579"/>
      <c r="AI8" s="579"/>
      <c r="AJ8" s="579"/>
      <c r="AK8" s="579"/>
      <c r="AL8" s="580"/>
      <c r="AM8" s="477" t="s">
        <v>102</v>
      </c>
      <c r="AN8" s="382"/>
      <c r="AO8" s="382"/>
      <c r="AP8" s="382"/>
      <c r="AQ8" s="382"/>
      <c r="AR8" s="382"/>
      <c r="AS8" s="382"/>
      <c r="AT8" s="383"/>
      <c r="AU8" s="465" t="s">
        <v>88</v>
      </c>
      <c r="AV8" s="466"/>
      <c r="AW8" s="466"/>
      <c r="AX8" s="466"/>
      <c r="AY8" s="388" t="s">
        <v>103</v>
      </c>
      <c r="AZ8" s="389"/>
      <c r="BA8" s="389"/>
      <c r="BB8" s="389"/>
      <c r="BC8" s="389"/>
      <c r="BD8" s="389"/>
      <c r="BE8" s="389"/>
      <c r="BF8" s="389"/>
      <c r="BG8" s="389"/>
      <c r="BH8" s="389"/>
      <c r="BI8" s="389"/>
      <c r="BJ8" s="389"/>
      <c r="BK8" s="389"/>
      <c r="BL8" s="389"/>
      <c r="BM8" s="390"/>
      <c r="BN8" s="408">
        <v>3133531</v>
      </c>
      <c r="BO8" s="409"/>
      <c r="BP8" s="409"/>
      <c r="BQ8" s="409"/>
      <c r="BR8" s="409"/>
      <c r="BS8" s="409"/>
      <c r="BT8" s="409"/>
      <c r="BU8" s="410"/>
      <c r="BV8" s="408">
        <v>3024704</v>
      </c>
      <c r="BW8" s="409"/>
      <c r="BX8" s="409"/>
      <c r="BY8" s="409"/>
      <c r="BZ8" s="409"/>
      <c r="CA8" s="409"/>
      <c r="CB8" s="409"/>
      <c r="CC8" s="410"/>
      <c r="CD8" s="417" t="s">
        <v>104</v>
      </c>
      <c r="CE8" s="418"/>
      <c r="CF8" s="418"/>
      <c r="CG8" s="418"/>
      <c r="CH8" s="418"/>
      <c r="CI8" s="418"/>
      <c r="CJ8" s="418"/>
      <c r="CK8" s="418"/>
      <c r="CL8" s="418"/>
      <c r="CM8" s="418"/>
      <c r="CN8" s="418"/>
      <c r="CO8" s="418"/>
      <c r="CP8" s="418"/>
      <c r="CQ8" s="418"/>
      <c r="CR8" s="418"/>
      <c r="CS8" s="419"/>
      <c r="CT8" s="521">
        <v>0.99</v>
      </c>
      <c r="CU8" s="522"/>
      <c r="CV8" s="522"/>
      <c r="CW8" s="522"/>
      <c r="CX8" s="522"/>
      <c r="CY8" s="522"/>
      <c r="CZ8" s="522"/>
      <c r="DA8" s="523"/>
      <c r="DB8" s="521">
        <v>0.99</v>
      </c>
      <c r="DC8" s="522"/>
      <c r="DD8" s="522"/>
      <c r="DE8" s="522"/>
      <c r="DF8" s="522"/>
      <c r="DG8" s="522"/>
      <c r="DH8" s="522"/>
      <c r="DI8" s="523"/>
      <c r="DJ8" s="165"/>
      <c r="DK8" s="165"/>
      <c r="DL8" s="165"/>
      <c r="DM8" s="165"/>
      <c r="DN8" s="165"/>
      <c r="DO8" s="165"/>
    </row>
    <row r="9" spans="1:119" ht="18.75" customHeight="1" thickBot="1">
      <c r="A9" s="166"/>
      <c r="B9" s="547" t="s">
        <v>105</v>
      </c>
      <c r="C9" s="548"/>
      <c r="D9" s="548"/>
      <c r="E9" s="548"/>
      <c r="F9" s="548"/>
      <c r="G9" s="548"/>
      <c r="H9" s="548"/>
      <c r="I9" s="548"/>
      <c r="J9" s="548"/>
      <c r="K9" s="471"/>
      <c r="L9" s="549" t="s">
        <v>106</v>
      </c>
      <c r="M9" s="550"/>
      <c r="N9" s="550"/>
      <c r="O9" s="550"/>
      <c r="P9" s="550"/>
      <c r="Q9" s="551"/>
      <c r="R9" s="552">
        <v>2295638</v>
      </c>
      <c r="S9" s="553"/>
      <c r="T9" s="553"/>
      <c r="U9" s="553"/>
      <c r="V9" s="554"/>
      <c r="W9" s="487" t="s">
        <v>107</v>
      </c>
      <c r="X9" s="488"/>
      <c r="Y9" s="488"/>
      <c r="Z9" s="488"/>
      <c r="AA9" s="488"/>
      <c r="AB9" s="488"/>
      <c r="AC9" s="488"/>
      <c r="AD9" s="488"/>
      <c r="AE9" s="488"/>
      <c r="AF9" s="488"/>
      <c r="AG9" s="488"/>
      <c r="AH9" s="488"/>
      <c r="AI9" s="488"/>
      <c r="AJ9" s="488"/>
      <c r="AK9" s="488"/>
      <c r="AL9" s="555"/>
      <c r="AM9" s="477" t="s">
        <v>108</v>
      </c>
      <c r="AN9" s="382"/>
      <c r="AO9" s="382"/>
      <c r="AP9" s="382"/>
      <c r="AQ9" s="382"/>
      <c r="AR9" s="382"/>
      <c r="AS9" s="382"/>
      <c r="AT9" s="383"/>
      <c r="AU9" s="465" t="s">
        <v>109</v>
      </c>
      <c r="AV9" s="466"/>
      <c r="AW9" s="466"/>
      <c r="AX9" s="466"/>
      <c r="AY9" s="388" t="s">
        <v>110</v>
      </c>
      <c r="AZ9" s="389"/>
      <c r="BA9" s="389"/>
      <c r="BB9" s="389"/>
      <c r="BC9" s="389"/>
      <c r="BD9" s="389"/>
      <c r="BE9" s="389"/>
      <c r="BF9" s="389"/>
      <c r="BG9" s="389"/>
      <c r="BH9" s="389"/>
      <c r="BI9" s="389"/>
      <c r="BJ9" s="389"/>
      <c r="BK9" s="389"/>
      <c r="BL9" s="389"/>
      <c r="BM9" s="390"/>
      <c r="BN9" s="408">
        <v>108827</v>
      </c>
      <c r="BO9" s="409"/>
      <c r="BP9" s="409"/>
      <c r="BQ9" s="409"/>
      <c r="BR9" s="409"/>
      <c r="BS9" s="409"/>
      <c r="BT9" s="409"/>
      <c r="BU9" s="410"/>
      <c r="BV9" s="408">
        <v>-3132649</v>
      </c>
      <c r="BW9" s="409"/>
      <c r="BX9" s="409"/>
      <c r="BY9" s="409"/>
      <c r="BZ9" s="409"/>
      <c r="CA9" s="409"/>
      <c r="CB9" s="409"/>
      <c r="CC9" s="410"/>
      <c r="CD9" s="417" t="s">
        <v>111</v>
      </c>
      <c r="CE9" s="418"/>
      <c r="CF9" s="418"/>
      <c r="CG9" s="418"/>
      <c r="CH9" s="418"/>
      <c r="CI9" s="418"/>
      <c r="CJ9" s="418"/>
      <c r="CK9" s="418"/>
      <c r="CL9" s="418"/>
      <c r="CM9" s="418"/>
      <c r="CN9" s="418"/>
      <c r="CO9" s="418"/>
      <c r="CP9" s="418"/>
      <c r="CQ9" s="418"/>
      <c r="CR9" s="418"/>
      <c r="CS9" s="419"/>
      <c r="CT9" s="378">
        <v>16.399999999999999</v>
      </c>
      <c r="CU9" s="379"/>
      <c r="CV9" s="379"/>
      <c r="CW9" s="379"/>
      <c r="CX9" s="379"/>
      <c r="CY9" s="379"/>
      <c r="CZ9" s="379"/>
      <c r="DA9" s="380"/>
      <c r="DB9" s="378">
        <v>18.8</v>
      </c>
      <c r="DC9" s="379"/>
      <c r="DD9" s="379"/>
      <c r="DE9" s="379"/>
      <c r="DF9" s="379"/>
      <c r="DG9" s="379"/>
      <c r="DH9" s="379"/>
      <c r="DI9" s="380"/>
      <c r="DJ9" s="165"/>
      <c r="DK9" s="165"/>
      <c r="DL9" s="165"/>
      <c r="DM9" s="165"/>
      <c r="DN9" s="165"/>
      <c r="DO9" s="165"/>
    </row>
    <row r="10" spans="1:119" ht="18.75" customHeight="1" thickBot="1">
      <c r="A10" s="166"/>
      <c r="B10" s="547"/>
      <c r="C10" s="548"/>
      <c r="D10" s="548"/>
      <c r="E10" s="548"/>
      <c r="F10" s="548"/>
      <c r="G10" s="548"/>
      <c r="H10" s="548"/>
      <c r="I10" s="548"/>
      <c r="J10" s="548"/>
      <c r="K10" s="471"/>
      <c r="L10" s="381" t="s">
        <v>112</v>
      </c>
      <c r="M10" s="382"/>
      <c r="N10" s="382"/>
      <c r="O10" s="382"/>
      <c r="P10" s="382"/>
      <c r="Q10" s="383"/>
      <c r="R10" s="384">
        <v>2263894</v>
      </c>
      <c r="S10" s="385"/>
      <c r="T10" s="385"/>
      <c r="U10" s="385"/>
      <c r="V10" s="387"/>
      <c r="W10" s="556"/>
      <c r="X10" s="370"/>
      <c r="Y10" s="370"/>
      <c r="Z10" s="370"/>
      <c r="AA10" s="370"/>
      <c r="AB10" s="370"/>
      <c r="AC10" s="370"/>
      <c r="AD10" s="370"/>
      <c r="AE10" s="370"/>
      <c r="AF10" s="370"/>
      <c r="AG10" s="370"/>
      <c r="AH10" s="370"/>
      <c r="AI10" s="370"/>
      <c r="AJ10" s="370"/>
      <c r="AK10" s="370"/>
      <c r="AL10" s="557"/>
      <c r="AM10" s="477" t="s">
        <v>113</v>
      </c>
      <c r="AN10" s="382"/>
      <c r="AO10" s="382"/>
      <c r="AP10" s="382"/>
      <c r="AQ10" s="382"/>
      <c r="AR10" s="382"/>
      <c r="AS10" s="382"/>
      <c r="AT10" s="383"/>
      <c r="AU10" s="465" t="s">
        <v>114</v>
      </c>
      <c r="AV10" s="466"/>
      <c r="AW10" s="466"/>
      <c r="AX10" s="466"/>
      <c r="AY10" s="388" t="s">
        <v>115</v>
      </c>
      <c r="AZ10" s="389"/>
      <c r="BA10" s="389"/>
      <c r="BB10" s="389"/>
      <c r="BC10" s="389"/>
      <c r="BD10" s="389"/>
      <c r="BE10" s="389"/>
      <c r="BF10" s="389"/>
      <c r="BG10" s="389"/>
      <c r="BH10" s="389"/>
      <c r="BI10" s="389"/>
      <c r="BJ10" s="389"/>
      <c r="BK10" s="389"/>
      <c r="BL10" s="389"/>
      <c r="BM10" s="390"/>
      <c r="BN10" s="408">
        <v>34102</v>
      </c>
      <c r="BO10" s="409"/>
      <c r="BP10" s="409"/>
      <c r="BQ10" s="409"/>
      <c r="BR10" s="409"/>
      <c r="BS10" s="409"/>
      <c r="BT10" s="409"/>
      <c r="BU10" s="410"/>
      <c r="BV10" s="408">
        <v>28522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7"/>
      <c r="C11" s="548"/>
      <c r="D11" s="548"/>
      <c r="E11" s="548"/>
      <c r="F11" s="548"/>
      <c r="G11" s="548"/>
      <c r="H11" s="548"/>
      <c r="I11" s="548"/>
      <c r="J11" s="548"/>
      <c r="K11" s="471"/>
      <c r="L11" s="454" t="s">
        <v>117</v>
      </c>
      <c r="M11" s="455"/>
      <c r="N11" s="455"/>
      <c r="O11" s="455"/>
      <c r="P11" s="455"/>
      <c r="Q11" s="456"/>
      <c r="R11" s="544" t="s">
        <v>118</v>
      </c>
      <c r="S11" s="545"/>
      <c r="T11" s="545"/>
      <c r="U11" s="545"/>
      <c r="V11" s="546"/>
      <c r="W11" s="556"/>
      <c r="X11" s="370"/>
      <c r="Y11" s="370"/>
      <c r="Z11" s="370"/>
      <c r="AA11" s="370"/>
      <c r="AB11" s="370"/>
      <c r="AC11" s="370"/>
      <c r="AD11" s="370"/>
      <c r="AE11" s="370"/>
      <c r="AF11" s="370"/>
      <c r="AG11" s="370"/>
      <c r="AH11" s="370"/>
      <c r="AI11" s="370"/>
      <c r="AJ11" s="370"/>
      <c r="AK11" s="370"/>
      <c r="AL11" s="557"/>
      <c r="AM11" s="477" t="s">
        <v>119</v>
      </c>
      <c r="AN11" s="382"/>
      <c r="AO11" s="382"/>
      <c r="AP11" s="382"/>
      <c r="AQ11" s="382"/>
      <c r="AR11" s="382"/>
      <c r="AS11" s="382"/>
      <c r="AT11" s="383"/>
      <c r="AU11" s="465" t="s">
        <v>114</v>
      </c>
      <c r="AV11" s="466"/>
      <c r="AW11" s="466"/>
      <c r="AX11" s="466"/>
      <c r="AY11" s="388" t="s">
        <v>120</v>
      </c>
      <c r="AZ11" s="389"/>
      <c r="BA11" s="389"/>
      <c r="BB11" s="389"/>
      <c r="BC11" s="389"/>
      <c r="BD11" s="389"/>
      <c r="BE11" s="389"/>
      <c r="BF11" s="389"/>
      <c r="BG11" s="389"/>
      <c r="BH11" s="389"/>
      <c r="BI11" s="389"/>
      <c r="BJ11" s="389"/>
      <c r="BK11" s="389"/>
      <c r="BL11" s="389"/>
      <c r="BM11" s="390"/>
      <c r="BN11" s="408">
        <v>1801000</v>
      </c>
      <c r="BO11" s="409"/>
      <c r="BP11" s="409"/>
      <c r="BQ11" s="409"/>
      <c r="BR11" s="409"/>
      <c r="BS11" s="409"/>
      <c r="BT11" s="409"/>
      <c r="BU11" s="410"/>
      <c r="BV11" s="408">
        <v>1342000</v>
      </c>
      <c r="BW11" s="409"/>
      <c r="BX11" s="409"/>
      <c r="BY11" s="409"/>
      <c r="BZ11" s="409"/>
      <c r="CA11" s="409"/>
      <c r="CB11" s="409"/>
      <c r="CC11" s="410"/>
      <c r="CD11" s="417" t="s">
        <v>121</v>
      </c>
      <c r="CE11" s="418"/>
      <c r="CF11" s="418"/>
      <c r="CG11" s="418"/>
      <c r="CH11" s="418"/>
      <c r="CI11" s="418"/>
      <c r="CJ11" s="418"/>
      <c r="CK11" s="418"/>
      <c r="CL11" s="418"/>
      <c r="CM11" s="418"/>
      <c r="CN11" s="418"/>
      <c r="CO11" s="418"/>
      <c r="CP11" s="418"/>
      <c r="CQ11" s="418"/>
      <c r="CR11" s="418"/>
      <c r="CS11" s="419"/>
      <c r="CT11" s="521" t="s">
        <v>122</v>
      </c>
      <c r="CU11" s="522"/>
      <c r="CV11" s="522"/>
      <c r="CW11" s="522"/>
      <c r="CX11" s="522"/>
      <c r="CY11" s="522"/>
      <c r="CZ11" s="522"/>
      <c r="DA11" s="523"/>
      <c r="DB11" s="521" t="s">
        <v>122</v>
      </c>
      <c r="DC11" s="522"/>
      <c r="DD11" s="522"/>
      <c r="DE11" s="522"/>
      <c r="DF11" s="522"/>
      <c r="DG11" s="522"/>
      <c r="DH11" s="522"/>
      <c r="DI11" s="523"/>
      <c r="DJ11" s="165"/>
      <c r="DK11" s="165"/>
      <c r="DL11" s="165"/>
      <c r="DM11" s="165"/>
      <c r="DN11" s="165"/>
      <c r="DO11" s="165"/>
    </row>
    <row r="12" spans="1:119" ht="18.75" customHeight="1">
      <c r="A12" s="166"/>
      <c r="B12" s="524" t="s">
        <v>123</v>
      </c>
      <c r="C12" s="525"/>
      <c r="D12" s="525"/>
      <c r="E12" s="525"/>
      <c r="F12" s="525"/>
      <c r="G12" s="525"/>
      <c r="H12" s="525"/>
      <c r="I12" s="525"/>
      <c r="J12" s="525"/>
      <c r="K12" s="526"/>
      <c r="L12" s="533" t="s">
        <v>124</v>
      </c>
      <c r="M12" s="534"/>
      <c r="N12" s="534"/>
      <c r="O12" s="534"/>
      <c r="P12" s="534"/>
      <c r="Q12" s="535"/>
      <c r="R12" s="536">
        <v>2288240</v>
      </c>
      <c r="S12" s="537"/>
      <c r="T12" s="537"/>
      <c r="U12" s="537"/>
      <c r="V12" s="538"/>
      <c r="W12" s="539" t="s">
        <v>1</v>
      </c>
      <c r="X12" s="466"/>
      <c r="Y12" s="466"/>
      <c r="Z12" s="466"/>
      <c r="AA12" s="466"/>
      <c r="AB12" s="540"/>
      <c r="AC12" s="465" t="s">
        <v>125</v>
      </c>
      <c r="AD12" s="466"/>
      <c r="AE12" s="466"/>
      <c r="AF12" s="466"/>
      <c r="AG12" s="540"/>
      <c r="AH12" s="465" t="s">
        <v>126</v>
      </c>
      <c r="AI12" s="466"/>
      <c r="AJ12" s="466"/>
      <c r="AK12" s="466"/>
      <c r="AL12" s="541"/>
      <c r="AM12" s="477" t="s">
        <v>127</v>
      </c>
      <c r="AN12" s="382"/>
      <c r="AO12" s="382"/>
      <c r="AP12" s="382"/>
      <c r="AQ12" s="382"/>
      <c r="AR12" s="382"/>
      <c r="AS12" s="382"/>
      <c r="AT12" s="383"/>
      <c r="AU12" s="465" t="s">
        <v>88</v>
      </c>
      <c r="AV12" s="466"/>
      <c r="AW12" s="466"/>
      <c r="AX12" s="466"/>
      <c r="AY12" s="388" t="s">
        <v>128</v>
      </c>
      <c r="AZ12" s="389"/>
      <c r="BA12" s="389"/>
      <c r="BB12" s="389"/>
      <c r="BC12" s="389"/>
      <c r="BD12" s="389"/>
      <c r="BE12" s="389"/>
      <c r="BF12" s="389"/>
      <c r="BG12" s="389"/>
      <c r="BH12" s="389"/>
      <c r="BI12" s="389"/>
      <c r="BJ12" s="389"/>
      <c r="BK12" s="389"/>
      <c r="BL12" s="389"/>
      <c r="BM12" s="390"/>
      <c r="BN12" s="408">
        <v>123566</v>
      </c>
      <c r="BO12" s="409"/>
      <c r="BP12" s="409"/>
      <c r="BQ12" s="409"/>
      <c r="BR12" s="409"/>
      <c r="BS12" s="409"/>
      <c r="BT12" s="409"/>
      <c r="BU12" s="410"/>
      <c r="BV12" s="408">
        <v>76</v>
      </c>
      <c r="BW12" s="409"/>
      <c r="BX12" s="409"/>
      <c r="BY12" s="409"/>
      <c r="BZ12" s="409"/>
      <c r="CA12" s="409"/>
      <c r="CB12" s="409"/>
      <c r="CC12" s="410"/>
      <c r="CD12" s="417" t="s">
        <v>129</v>
      </c>
      <c r="CE12" s="418"/>
      <c r="CF12" s="418"/>
      <c r="CG12" s="418"/>
      <c r="CH12" s="418"/>
      <c r="CI12" s="418"/>
      <c r="CJ12" s="418"/>
      <c r="CK12" s="418"/>
      <c r="CL12" s="418"/>
      <c r="CM12" s="418"/>
      <c r="CN12" s="418"/>
      <c r="CO12" s="418"/>
      <c r="CP12" s="418"/>
      <c r="CQ12" s="418"/>
      <c r="CR12" s="418"/>
      <c r="CS12" s="419"/>
      <c r="CT12" s="521" t="s">
        <v>130</v>
      </c>
      <c r="CU12" s="522"/>
      <c r="CV12" s="522"/>
      <c r="CW12" s="522"/>
      <c r="CX12" s="522"/>
      <c r="CY12" s="522"/>
      <c r="CZ12" s="522"/>
      <c r="DA12" s="523"/>
      <c r="DB12" s="521" t="s">
        <v>130</v>
      </c>
      <c r="DC12" s="522"/>
      <c r="DD12" s="522"/>
      <c r="DE12" s="522"/>
      <c r="DF12" s="522"/>
      <c r="DG12" s="522"/>
      <c r="DH12" s="522"/>
      <c r="DI12" s="523"/>
      <c r="DJ12" s="165"/>
      <c r="DK12" s="165"/>
      <c r="DL12" s="165"/>
      <c r="DM12" s="165"/>
      <c r="DN12" s="165"/>
      <c r="DO12" s="165"/>
    </row>
    <row r="13" spans="1:119" ht="18.75" customHeight="1">
      <c r="A13" s="166"/>
      <c r="B13" s="527"/>
      <c r="C13" s="528"/>
      <c r="D13" s="528"/>
      <c r="E13" s="528"/>
      <c r="F13" s="528"/>
      <c r="G13" s="528"/>
      <c r="H13" s="528"/>
      <c r="I13" s="528"/>
      <c r="J13" s="528"/>
      <c r="K13" s="529"/>
      <c r="L13" s="176"/>
      <c r="M13" s="508" t="s">
        <v>131</v>
      </c>
      <c r="N13" s="509"/>
      <c r="O13" s="509"/>
      <c r="P13" s="509"/>
      <c r="Q13" s="510"/>
      <c r="R13" s="511">
        <v>2209684</v>
      </c>
      <c r="S13" s="512"/>
      <c r="T13" s="512"/>
      <c r="U13" s="512"/>
      <c r="V13" s="513"/>
      <c r="W13" s="499" t="s">
        <v>132</v>
      </c>
      <c r="X13" s="421"/>
      <c r="Y13" s="421"/>
      <c r="Z13" s="421"/>
      <c r="AA13" s="421"/>
      <c r="AB13" s="422"/>
      <c r="AC13" s="384">
        <v>2747</v>
      </c>
      <c r="AD13" s="385"/>
      <c r="AE13" s="385"/>
      <c r="AF13" s="385"/>
      <c r="AG13" s="386"/>
      <c r="AH13" s="384">
        <v>2568</v>
      </c>
      <c r="AI13" s="385"/>
      <c r="AJ13" s="385"/>
      <c r="AK13" s="385"/>
      <c r="AL13" s="387"/>
      <c r="AM13" s="477" t="s">
        <v>133</v>
      </c>
      <c r="AN13" s="382"/>
      <c r="AO13" s="382"/>
      <c r="AP13" s="382"/>
      <c r="AQ13" s="382"/>
      <c r="AR13" s="382"/>
      <c r="AS13" s="382"/>
      <c r="AT13" s="383"/>
      <c r="AU13" s="465" t="s">
        <v>134</v>
      </c>
      <c r="AV13" s="466"/>
      <c r="AW13" s="466"/>
      <c r="AX13" s="466"/>
      <c r="AY13" s="388" t="s">
        <v>135</v>
      </c>
      <c r="AZ13" s="389"/>
      <c r="BA13" s="389"/>
      <c r="BB13" s="389"/>
      <c r="BC13" s="389"/>
      <c r="BD13" s="389"/>
      <c r="BE13" s="389"/>
      <c r="BF13" s="389"/>
      <c r="BG13" s="389"/>
      <c r="BH13" s="389"/>
      <c r="BI13" s="389"/>
      <c r="BJ13" s="389"/>
      <c r="BK13" s="389"/>
      <c r="BL13" s="389"/>
      <c r="BM13" s="390"/>
      <c r="BN13" s="408">
        <v>1820363</v>
      </c>
      <c r="BO13" s="409"/>
      <c r="BP13" s="409"/>
      <c r="BQ13" s="409"/>
      <c r="BR13" s="409"/>
      <c r="BS13" s="409"/>
      <c r="BT13" s="409"/>
      <c r="BU13" s="410"/>
      <c r="BV13" s="408">
        <v>-1762203</v>
      </c>
      <c r="BW13" s="409"/>
      <c r="BX13" s="409"/>
      <c r="BY13" s="409"/>
      <c r="BZ13" s="409"/>
      <c r="CA13" s="409"/>
      <c r="CB13" s="409"/>
      <c r="CC13" s="410"/>
      <c r="CD13" s="417" t="s">
        <v>136</v>
      </c>
      <c r="CE13" s="418"/>
      <c r="CF13" s="418"/>
      <c r="CG13" s="418"/>
      <c r="CH13" s="418"/>
      <c r="CI13" s="418"/>
      <c r="CJ13" s="418"/>
      <c r="CK13" s="418"/>
      <c r="CL13" s="418"/>
      <c r="CM13" s="418"/>
      <c r="CN13" s="418"/>
      <c r="CO13" s="418"/>
      <c r="CP13" s="418"/>
      <c r="CQ13" s="418"/>
      <c r="CR13" s="418"/>
      <c r="CS13" s="419"/>
      <c r="CT13" s="378">
        <v>10.5</v>
      </c>
      <c r="CU13" s="379"/>
      <c r="CV13" s="379"/>
      <c r="CW13" s="379"/>
      <c r="CX13" s="379"/>
      <c r="CY13" s="379"/>
      <c r="CZ13" s="379"/>
      <c r="DA13" s="380"/>
      <c r="DB13" s="378">
        <v>11.8</v>
      </c>
      <c r="DC13" s="379"/>
      <c r="DD13" s="379"/>
      <c r="DE13" s="379"/>
      <c r="DF13" s="379"/>
      <c r="DG13" s="379"/>
      <c r="DH13" s="379"/>
      <c r="DI13" s="380"/>
      <c r="DJ13" s="165"/>
      <c r="DK13" s="165"/>
      <c r="DL13" s="165"/>
      <c r="DM13" s="165"/>
      <c r="DN13" s="165"/>
      <c r="DO13" s="165"/>
    </row>
    <row r="14" spans="1:119" ht="18.75" customHeight="1" thickBot="1">
      <c r="A14" s="166"/>
      <c r="B14" s="527"/>
      <c r="C14" s="528"/>
      <c r="D14" s="528"/>
      <c r="E14" s="528"/>
      <c r="F14" s="528"/>
      <c r="G14" s="528"/>
      <c r="H14" s="528"/>
      <c r="I14" s="528"/>
      <c r="J14" s="528"/>
      <c r="K14" s="529"/>
      <c r="L14" s="501" t="s">
        <v>137</v>
      </c>
      <c r="M14" s="542"/>
      <c r="N14" s="542"/>
      <c r="O14" s="542"/>
      <c r="P14" s="542"/>
      <c r="Q14" s="543"/>
      <c r="R14" s="511">
        <v>2279194</v>
      </c>
      <c r="S14" s="512"/>
      <c r="T14" s="512"/>
      <c r="U14" s="512"/>
      <c r="V14" s="513"/>
      <c r="W14" s="514"/>
      <c r="X14" s="424"/>
      <c r="Y14" s="424"/>
      <c r="Z14" s="424"/>
      <c r="AA14" s="424"/>
      <c r="AB14" s="425"/>
      <c r="AC14" s="504">
        <v>0.3</v>
      </c>
      <c r="AD14" s="505"/>
      <c r="AE14" s="505"/>
      <c r="AF14" s="505"/>
      <c r="AG14" s="506"/>
      <c r="AH14" s="504">
        <v>0.3</v>
      </c>
      <c r="AI14" s="505"/>
      <c r="AJ14" s="505"/>
      <c r="AK14" s="505"/>
      <c r="AL14" s="507"/>
      <c r="AM14" s="477"/>
      <c r="AN14" s="382"/>
      <c r="AO14" s="382"/>
      <c r="AP14" s="382"/>
      <c r="AQ14" s="382"/>
      <c r="AR14" s="382"/>
      <c r="AS14" s="382"/>
      <c r="AT14" s="383"/>
      <c r="AU14" s="465"/>
      <c r="AV14" s="466"/>
      <c r="AW14" s="466"/>
      <c r="AX14" s="466"/>
      <c r="AY14" s="388"/>
      <c r="AZ14" s="389"/>
      <c r="BA14" s="389"/>
      <c r="BB14" s="389"/>
      <c r="BC14" s="389"/>
      <c r="BD14" s="389"/>
      <c r="BE14" s="389"/>
      <c r="BF14" s="389"/>
      <c r="BG14" s="389"/>
      <c r="BH14" s="389"/>
      <c r="BI14" s="389"/>
      <c r="BJ14" s="389"/>
      <c r="BK14" s="389"/>
      <c r="BL14" s="389"/>
      <c r="BM14" s="390"/>
      <c r="BN14" s="408"/>
      <c r="BO14" s="409"/>
      <c r="BP14" s="409"/>
      <c r="BQ14" s="409"/>
      <c r="BR14" s="409"/>
      <c r="BS14" s="409"/>
      <c r="BT14" s="409"/>
      <c r="BU14" s="410"/>
      <c r="BV14" s="408"/>
      <c r="BW14" s="409"/>
      <c r="BX14" s="409"/>
      <c r="BY14" s="409"/>
      <c r="BZ14" s="409"/>
      <c r="CA14" s="409"/>
      <c r="CB14" s="409"/>
      <c r="CC14" s="410"/>
      <c r="CD14" s="414" t="s">
        <v>138</v>
      </c>
      <c r="CE14" s="415"/>
      <c r="CF14" s="415"/>
      <c r="CG14" s="415"/>
      <c r="CH14" s="415"/>
      <c r="CI14" s="415"/>
      <c r="CJ14" s="415"/>
      <c r="CK14" s="415"/>
      <c r="CL14" s="415"/>
      <c r="CM14" s="415"/>
      <c r="CN14" s="415"/>
      <c r="CO14" s="415"/>
      <c r="CP14" s="415"/>
      <c r="CQ14" s="415"/>
      <c r="CR14" s="415"/>
      <c r="CS14" s="416"/>
      <c r="CT14" s="515">
        <v>125</v>
      </c>
      <c r="CU14" s="516"/>
      <c r="CV14" s="516"/>
      <c r="CW14" s="516"/>
      <c r="CX14" s="516"/>
      <c r="CY14" s="516"/>
      <c r="CZ14" s="516"/>
      <c r="DA14" s="517"/>
      <c r="DB14" s="515">
        <v>138.80000000000001</v>
      </c>
      <c r="DC14" s="516"/>
      <c r="DD14" s="516"/>
      <c r="DE14" s="516"/>
      <c r="DF14" s="516"/>
      <c r="DG14" s="516"/>
      <c r="DH14" s="516"/>
      <c r="DI14" s="517"/>
      <c r="DJ14" s="165"/>
      <c r="DK14" s="165"/>
      <c r="DL14" s="165"/>
      <c r="DM14" s="165"/>
      <c r="DN14" s="165"/>
      <c r="DO14" s="165"/>
    </row>
    <row r="15" spans="1:119" ht="18.75" customHeight="1">
      <c r="A15" s="166"/>
      <c r="B15" s="527"/>
      <c r="C15" s="528"/>
      <c r="D15" s="528"/>
      <c r="E15" s="528"/>
      <c r="F15" s="528"/>
      <c r="G15" s="528"/>
      <c r="H15" s="528"/>
      <c r="I15" s="528"/>
      <c r="J15" s="528"/>
      <c r="K15" s="529"/>
      <c r="L15" s="176"/>
      <c r="M15" s="508" t="s">
        <v>131</v>
      </c>
      <c r="N15" s="509"/>
      <c r="O15" s="509"/>
      <c r="P15" s="509"/>
      <c r="Q15" s="510"/>
      <c r="R15" s="511">
        <v>2206437</v>
      </c>
      <c r="S15" s="512"/>
      <c r="T15" s="512"/>
      <c r="U15" s="512"/>
      <c r="V15" s="513"/>
      <c r="W15" s="499" t="s">
        <v>139</v>
      </c>
      <c r="X15" s="421"/>
      <c r="Y15" s="421"/>
      <c r="Z15" s="421"/>
      <c r="AA15" s="421"/>
      <c r="AB15" s="422"/>
      <c r="AC15" s="384">
        <v>250784</v>
      </c>
      <c r="AD15" s="385"/>
      <c r="AE15" s="385"/>
      <c r="AF15" s="385"/>
      <c r="AG15" s="386"/>
      <c r="AH15" s="384">
        <v>242070</v>
      </c>
      <c r="AI15" s="385"/>
      <c r="AJ15" s="385"/>
      <c r="AK15" s="385"/>
      <c r="AL15" s="387"/>
      <c r="AM15" s="477"/>
      <c r="AN15" s="382"/>
      <c r="AO15" s="382"/>
      <c r="AP15" s="382"/>
      <c r="AQ15" s="382"/>
      <c r="AR15" s="382"/>
      <c r="AS15" s="382"/>
      <c r="AT15" s="383"/>
      <c r="AU15" s="465"/>
      <c r="AV15" s="466"/>
      <c r="AW15" s="466"/>
      <c r="AX15" s="466"/>
      <c r="AY15" s="400" t="s">
        <v>140</v>
      </c>
      <c r="AZ15" s="401"/>
      <c r="BA15" s="401"/>
      <c r="BB15" s="401"/>
      <c r="BC15" s="401"/>
      <c r="BD15" s="401"/>
      <c r="BE15" s="401"/>
      <c r="BF15" s="401"/>
      <c r="BG15" s="401"/>
      <c r="BH15" s="401"/>
      <c r="BI15" s="401"/>
      <c r="BJ15" s="401"/>
      <c r="BK15" s="401"/>
      <c r="BL15" s="401"/>
      <c r="BM15" s="402"/>
      <c r="BN15" s="403">
        <v>475790971</v>
      </c>
      <c r="BO15" s="404"/>
      <c r="BP15" s="404"/>
      <c r="BQ15" s="404"/>
      <c r="BR15" s="404"/>
      <c r="BS15" s="404"/>
      <c r="BT15" s="404"/>
      <c r="BU15" s="405"/>
      <c r="BV15" s="403">
        <v>415898319</v>
      </c>
      <c r="BW15" s="404"/>
      <c r="BX15" s="404"/>
      <c r="BY15" s="404"/>
      <c r="BZ15" s="404"/>
      <c r="CA15" s="404"/>
      <c r="CB15" s="404"/>
      <c r="CC15" s="405"/>
      <c r="CD15" s="518" t="s">
        <v>141</v>
      </c>
      <c r="CE15" s="519"/>
      <c r="CF15" s="519"/>
      <c r="CG15" s="519"/>
      <c r="CH15" s="519"/>
      <c r="CI15" s="519"/>
      <c r="CJ15" s="519"/>
      <c r="CK15" s="519"/>
      <c r="CL15" s="519"/>
      <c r="CM15" s="519"/>
      <c r="CN15" s="519"/>
      <c r="CO15" s="519"/>
      <c r="CP15" s="519"/>
      <c r="CQ15" s="519"/>
      <c r="CR15" s="519"/>
      <c r="CS15" s="520"/>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7"/>
      <c r="C16" s="528"/>
      <c r="D16" s="528"/>
      <c r="E16" s="528"/>
      <c r="F16" s="528"/>
      <c r="G16" s="528"/>
      <c r="H16" s="528"/>
      <c r="I16" s="528"/>
      <c r="J16" s="528"/>
      <c r="K16" s="529"/>
      <c r="L16" s="501" t="s">
        <v>142</v>
      </c>
      <c r="M16" s="502"/>
      <c r="N16" s="502"/>
      <c r="O16" s="502"/>
      <c r="P16" s="502"/>
      <c r="Q16" s="503"/>
      <c r="R16" s="496" t="s">
        <v>143</v>
      </c>
      <c r="S16" s="497"/>
      <c r="T16" s="497"/>
      <c r="U16" s="497"/>
      <c r="V16" s="498"/>
      <c r="W16" s="514"/>
      <c r="X16" s="424"/>
      <c r="Y16" s="424"/>
      <c r="Z16" s="424"/>
      <c r="AA16" s="424"/>
      <c r="AB16" s="425"/>
      <c r="AC16" s="504">
        <v>24.6</v>
      </c>
      <c r="AD16" s="505"/>
      <c r="AE16" s="505"/>
      <c r="AF16" s="505"/>
      <c r="AG16" s="506"/>
      <c r="AH16" s="504">
        <v>24.3</v>
      </c>
      <c r="AI16" s="505"/>
      <c r="AJ16" s="505"/>
      <c r="AK16" s="505"/>
      <c r="AL16" s="507"/>
      <c r="AM16" s="477"/>
      <c r="AN16" s="382"/>
      <c r="AO16" s="382"/>
      <c r="AP16" s="382"/>
      <c r="AQ16" s="382"/>
      <c r="AR16" s="382"/>
      <c r="AS16" s="382"/>
      <c r="AT16" s="383"/>
      <c r="AU16" s="465"/>
      <c r="AV16" s="466"/>
      <c r="AW16" s="466"/>
      <c r="AX16" s="466"/>
      <c r="AY16" s="388" t="s">
        <v>144</v>
      </c>
      <c r="AZ16" s="389"/>
      <c r="BA16" s="389"/>
      <c r="BB16" s="389"/>
      <c r="BC16" s="389"/>
      <c r="BD16" s="389"/>
      <c r="BE16" s="389"/>
      <c r="BF16" s="389"/>
      <c r="BG16" s="389"/>
      <c r="BH16" s="389"/>
      <c r="BI16" s="389"/>
      <c r="BJ16" s="389"/>
      <c r="BK16" s="389"/>
      <c r="BL16" s="389"/>
      <c r="BM16" s="390"/>
      <c r="BN16" s="408">
        <v>485411527</v>
      </c>
      <c r="BO16" s="409"/>
      <c r="BP16" s="409"/>
      <c r="BQ16" s="409"/>
      <c r="BR16" s="409"/>
      <c r="BS16" s="409"/>
      <c r="BT16" s="409"/>
      <c r="BU16" s="410"/>
      <c r="BV16" s="408">
        <v>420977249</v>
      </c>
      <c r="BW16" s="409"/>
      <c r="BX16" s="409"/>
      <c r="BY16" s="409"/>
      <c r="BZ16" s="409"/>
      <c r="CA16" s="409"/>
      <c r="CB16" s="409"/>
      <c r="CC16" s="410"/>
      <c r="CD16" s="180"/>
      <c r="CE16" s="406"/>
      <c r="CF16" s="406"/>
      <c r="CG16" s="406"/>
      <c r="CH16" s="406"/>
      <c r="CI16" s="406"/>
      <c r="CJ16" s="406"/>
      <c r="CK16" s="406"/>
      <c r="CL16" s="406"/>
      <c r="CM16" s="406"/>
      <c r="CN16" s="406"/>
      <c r="CO16" s="406"/>
      <c r="CP16" s="406"/>
      <c r="CQ16" s="406"/>
      <c r="CR16" s="406"/>
      <c r="CS16" s="407"/>
      <c r="CT16" s="378"/>
      <c r="CU16" s="379"/>
      <c r="CV16" s="379"/>
      <c r="CW16" s="379"/>
      <c r="CX16" s="379"/>
      <c r="CY16" s="379"/>
      <c r="CZ16" s="379"/>
      <c r="DA16" s="380"/>
      <c r="DB16" s="378"/>
      <c r="DC16" s="379"/>
      <c r="DD16" s="379"/>
      <c r="DE16" s="379"/>
      <c r="DF16" s="379"/>
      <c r="DG16" s="379"/>
      <c r="DH16" s="379"/>
      <c r="DI16" s="380"/>
      <c r="DJ16" s="165"/>
      <c r="DK16" s="165"/>
      <c r="DL16" s="165"/>
      <c r="DM16" s="165"/>
      <c r="DN16" s="165"/>
      <c r="DO16" s="165"/>
    </row>
    <row r="17" spans="1:119" ht="18.75" customHeight="1" thickBot="1">
      <c r="A17" s="166"/>
      <c r="B17" s="530"/>
      <c r="C17" s="531"/>
      <c r="D17" s="531"/>
      <c r="E17" s="531"/>
      <c r="F17" s="531"/>
      <c r="G17" s="531"/>
      <c r="H17" s="531"/>
      <c r="I17" s="531"/>
      <c r="J17" s="531"/>
      <c r="K17" s="532"/>
      <c r="L17" s="181"/>
      <c r="M17" s="493" t="s">
        <v>145</v>
      </c>
      <c r="N17" s="494"/>
      <c r="O17" s="494"/>
      <c r="P17" s="494"/>
      <c r="Q17" s="495"/>
      <c r="R17" s="496" t="s">
        <v>146</v>
      </c>
      <c r="S17" s="497"/>
      <c r="T17" s="497"/>
      <c r="U17" s="497"/>
      <c r="V17" s="498"/>
      <c r="W17" s="499" t="s">
        <v>147</v>
      </c>
      <c r="X17" s="421"/>
      <c r="Y17" s="421"/>
      <c r="Z17" s="421"/>
      <c r="AA17" s="421"/>
      <c r="AB17" s="422"/>
      <c r="AC17" s="384">
        <v>764435</v>
      </c>
      <c r="AD17" s="385"/>
      <c r="AE17" s="385"/>
      <c r="AF17" s="385"/>
      <c r="AG17" s="386"/>
      <c r="AH17" s="384">
        <v>752501</v>
      </c>
      <c r="AI17" s="385"/>
      <c r="AJ17" s="385"/>
      <c r="AK17" s="385"/>
      <c r="AL17" s="387"/>
      <c r="AM17" s="477"/>
      <c r="AN17" s="382"/>
      <c r="AO17" s="382"/>
      <c r="AP17" s="382"/>
      <c r="AQ17" s="382"/>
      <c r="AR17" s="382"/>
      <c r="AS17" s="382"/>
      <c r="AT17" s="383"/>
      <c r="AU17" s="465"/>
      <c r="AV17" s="466"/>
      <c r="AW17" s="466"/>
      <c r="AX17" s="466"/>
      <c r="AY17" s="388" t="s">
        <v>148</v>
      </c>
      <c r="AZ17" s="389"/>
      <c r="BA17" s="389"/>
      <c r="BB17" s="389"/>
      <c r="BC17" s="389"/>
      <c r="BD17" s="389"/>
      <c r="BE17" s="389"/>
      <c r="BF17" s="389"/>
      <c r="BG17" s="389"/>
      <c r="BH17" s="389"/>
      <c r="BI17" s="389"/>
      <c r="BJ17" s="389"/>
      <c r="BK17" s="389"/>
      <c r="BL17" s="389"/>
      <c r="BM17" s="390"/>
      <c r="BN17" s="408">
        <v>604336942</v>
      </c>
      <c r="BO17" s="409"/>
      <c r="BP17" s="409"/>
      <c r="BQ17" s="409"/>
      <c r="BR17" s="409"/>
      <c r="BS17" s="409"/>
      <c r="BT17" s="409"/>
      <c r="BU17" s="410"/>
      <c r="BV17" s="408">
        <v>543279324</v>
      </c>
      <c r="BW17" s="409"/>
      <c r="BX17" s="409"/>
      <c r="BY17" s="409"/>
      <c r="BZ17" s="409"/>
      <c r="CA17" s="409"/>
      <c r="CB17" s="409"/>
      <c r="CC17" s="410"/>
      <c r="CD17" s="180"/>
      <c r="CE17" s="406"/>
      <c r="CF17" s="406"/>
      <c r="CG17" s="406"/>
      <c r="CH17" s="406"/>
      <c r="CI17" s="406"/>
      <c r="CJ17" s="406"/>
      <c r="CK17" s="406"/>
      <c r="CL17" s="406"/>
      <c r="CM17" s="406"/>
      <c r="CN17" s="406"/>
      <c r="CO17" s="406"/>
      <c r="CP17" s="406"/>
      <c r="CQ17" s="406"/>
      <c r="CR17" s="406"/>
      <c r="CS17" s="407"/>
      <c r="CT17" s="378"/>
      <c r="CU17" s="379"/>
      <c r="CV17" s="379"/>
      <c r="CW17" s="379"/>
      <c r="CX17" s="379"/>
      <c r="CY17" s="379"/>
      <c r="CZ17" s="379"/>
      <c r="DA17" s="380"/>
      <c r="DB17" s="378"/>
      <c r="DC17" s="379"/>
      <c r="DD17" s="379"/>
      <c r="DE17" s="379"/>
      <c r="DF17" s="379"/>
      <c r="DG17" s="379"/>
      <c r="DH17" s="379"/>
      <c r="DI17" s="380"/>
      <c r="DJ17" s="165"/>
      <c r="DK17" s="165"/>
      <c r="DL17" s="165"/>
      <c r="DM17" s="165"/>
      <c r="DN17" s="165"/>
      <c r="DO17" s="165"/>
    </row>
    <row r="18" spans="1:119" ht="18.75" customHeight="1" thickBot="1">
      <c r="A18" s="166"/>
      <c r="B18" s="470" t="s">
        <v>149</v>
      </c>
      <c r="C18" s="471"/>
      <c r="D18" s="471"/>
      <c r="E18" s="472"/>
      <c r="F18" s="472"/>
      <c r="G18" s="472"/>
      <c r="H18" s="472"/>
      <c r="I18" s="472"/>
      <c r="J18" s="472"/>
      <c r="K18" s="472"/>
      <c r="L18" s="473">
        <v>326.45</v>
      </c>
      <c r="M18" s="473"/>
      <c r="N18" s="473"/>
      <c r="O18" s="473"/>
      <c r="P18" s="473"/>
      <c r="Q18" s="473"/>
      <c r="R18" s="474"/>
      <c r="S18" s="474"/>
      <c r="T18" s="474"/>
      <c r="U18" s="474"/>
      <c r="V18" s="475"/>
      <c r="W18" s="489"/>
      <c r="X18" s="490"/>
      <c r="Y18" s="490"/>
      <c r="Z18" s="490"/>
      <c r="AA18" s="490"/>
      <c r="AB18" s="500"/>
      <c r="AC18" s="372">
        <v>75.099999999999994</v>
      </c>
      <c r="AD18" s="373"/>
      <c r="AE18" s="373"/>
      <c r="AF18" s="373"/>
      <c r="AG18" s="476"/>
      <c r="AH18" s="372">
        <v>75.5</v>
      </c>
      <c r="AI18" s="373"/>
      <c r="AJ18" s="373"/>
      <c r="AK18" s="373"/>
      <c r="AL18" s="374"/>
      <c r="AM18" s="477"/>
      <c r="AN18" s="382"/>
      <c r="AO18" s="382"/>
      <c r="AP18" s="382"/>
      <c r="AQ18" s="382"/>
      <c r="AR18" s="382"/>
      <c r="AS18" s="382"/>
      <c r="AT18" s="383"/>
      <c r="AU18" s="465"/>
      <c r="AV18" s="466"/>
      <c r="AW18" s="466"/>
      <c r="AX18" s="466"/>
      <c r="AY18" s="388" t="s">
        <v>150</v>
      </c>
      <c r="AZ18" s="389"/>
      <c r="BA18" s="389"/>
      <c r="BB18" s="389"/>
      <c r="BC18" s="389"/>
      <c r="BD18" s="389"/>
      <c r="BE18" s="389"/>
      <c r="BF18" s="389"/>
      <c r="BG18" s="389"/>
      <c r="BH18" s="389"/>
      <c r="BI18" s="389"/>
      <c r="BJ18" s="389"/>
      <c r="BK18" s="389"/>
      <c r="BL18" s="389"/>
      <c r="BM18" s="390"/>
      <c r="BN18" s="408">
        <v>646014200</v>
      </c>
      <c r="BO18" s="409"/>
      <c r="BP18" s="409"/>
      <c r="BQ18" s="409"/>
      <c r="BR18" s="409"/>
      <c r="BS18" s="409"/>
      <c r="BT18" s="409"/>
      <c r="BU18" s="410"/>
      <c r="BV18" s="408">
        <v>570484221</v>
      </c>
      <c r="BW18" s="409"/>
      <c r="BX18" s="409"/>
      <c r="BY18" s="409"/>
      <c r="BZ18" s="409"/>
      <c r="CA18" s="409"/>
      <c r="CB18" s="409"/>
      <c r="CC18" s="410"/>
      <c r="CD18" s="180"/>
      <c r="CE18" s="406"/>
      <c r="CF18" s="406"/>
      <c r="CG18" s="406"/>
      <c r="CH18" s="406"/>
      <c r="CI18" s="406"/>
      <c r="CJ18" s="406"/>
      <c r="CK18" s="406"/>
      <c r="CL18" s="406"/>
      <c r="CM18" s="406"/>
      <c r="CN18" s="406"/>
      <c r="CO18" s="406"/>
      <c r="CP18" s="406"/>
      <c r="CQ18" s="406"/>
      <c r="CR18" s="406"/>
      <c r="CS18" s="407"/>
      <c r="CT18" s="378"/>
      <c r="CU18" s="379"/>
      <c r="CV18" s="379"/>
      <c r="CW18" s="379"/>
      <c r="CX18" s="379"/>
      <c r="CY18" s="379"/>
      <c r="CZ18" s="379"/>
      <c r="DA18" s="380"/>
      <c r="DB18" s="378"/>
      <c r="DC18" s="379"/>
      <c r="DD18" s="379"/>
      <c r="DE18" s="379"/>
      <c r="DF18" s="379"/>
      <c r="DG18" s="379"/>
      <c r="DH18" s="379"/>
      <c r="DI18" s="380"/>
      <c r="DJ18" s="165"/>
      <c r="DK18" s="165"/>
      <c r="DL18" s="165"/>
      <c r="DM18" s="165"/>
      <c r="DN18" s="165"/>
      <c r="DO18" s="165"/>
    </row>
    <row r="19" spans="1:119" ht="18.75" customHeight="1" thickBot="1">
      <c r="A19" s="166"/>
      <c r="B19" s="470" t="s">
        <v>151</v>
      </c>
      <c r="C19" s="471"/>
      <c r="D19" s="471"/>
      <c r="E19" s="472"/>
      <c r="F19" s="472"/>
      <c r="G19" s="472"/>
      <c r="H19" s="472"/>
      <c r="I19" s="472"/>
      <c r="J19" s="472"/>
      <c r="K19" s="472"/>
      <c r="L19" s="478">
        <v>7032</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492"/>
      <c r="AM19" s="477"/>
      <c r="AN19" s="382"/>
      <c r="AO19" s="382"/>
      <c r="AP19" s="382"/>
      <c r="AQ19" s="382"/>
      <c r="AR19" s="382"/>
      <c r="AS19" s="382"/>
      <c r="AT19" s="383"/>
      <c r="AU19" s="465"/>
      <c r="AV19" s="466"/>
      <c r="AW19" s="466"/>
      <c r="AX19" s="466"/>
      <c r="AY19" s="388" t="s">
        <v>152</v>
      </c>
      <c r="AZ19" s="389"/>
      <c r="BA19" s="389"/>
      <c r="BB19" s="389"/>
      <c r="BC19" s="389"/>
      <c r="BD19" s="389"/>
      <c r="BE19" s="389"/>
      <c r="BF19" s="389"/>
      <c r="BG19" s="389"/>
      <c r="BH19" s="389"/>
      <c r="BI19" s="389"/>
      <c r="BJ19" s="389"/>
      <c r="BK19" s="389"/>
      <c r="BL19" s="389"/>
      <c r="BM19" s="390"/>
      <c r="BN19" s="408">
        <v>719358263</v>
      </c>
      <c r="BO19" s="409"/>
      <c r="BP19" s="409"/>
      <c r="BQ19" s="409"/>
      <c r="BR19" s="409"/>
      <c r="BS19" s="409"/>
      <c r="BT19" s="409"/>
      <c r="BU19" s="410"/>
      <c r="BV19" s="408">
        <v>645084775</v>
      </c>
      <c r="BW19" s="409"/>
      <c r="BX19" s="409"/>
      <c r="BY19" s="409"/>
      <c r="BZ19" s="409"/>
      <c r="CA19" s="409"/>
      <c r="CB19" s="409"/>
      <c r="CC19" s="410"/>
      <c r="CD19" s="180"/>
      <c r="CE19" s="406"/>
      <c r="CF19" s="406"/>
      <c r="CG19" s="406"/>
      <c r="CH19" s="406"/>
      <c r="CI19" s="406"/>
      <c r="CJ19" s="406"/>
      <c r="CK19" s="406"/>
      <c r="CL19" s="406"/>
      <c r="CM19" s="406"/>
      <c r="CN19" s="406"/>
      <c r="CO19" s="406"/>
      <c r="CP19" s="406"/>
      <c r="CQ19" s="406"/>
      <c r="CR19" s="406"/>
      <c r="CS19" s="407"/>
      <c r="CT19" s="378"/>
      <c r="CU19" s="379"/>
      <c r="CV19" s="379"/>
      <c r="CW19" s="379"/>
      <c r="CX19" s="379"/>
      <c r="CY19" s="379"/>
      <c r="CZ19" s="379"/>
      <c r="DA19" s="380"/>
      <c r="DB19" s="378"/>
      <c r="DC19" s="379"/>
      <c r="DD19" s="379"/>
      <c r="DE19" s="379"/>
      <c r="DF19" s="379"/>
      <c r="DG19" s="379"/>
      <c r="DH19" s="379"/>
      <c r="DI19" s="380"/>
      <c r="DJ19" s="165"/>
      <c r="DK19" s="165"/>
      <c r="DL19" s="165"/>
      <c r="DM19" s="165"/>
      <c r="DN19" s="165"/>
      <c r="DO19" s="165"/>
    </row>
    <row r="20" spans="1:119" ht="18.75" customHeight="1" thickBot="1">
      <c r="A20" s="166"/>
      <c r="B20" s="470" t="s">
        <v>153</v>
      </c>
      <c r="C20" s="471"/>
      <c r="D20" s="471"/>
      <c r="E20" s="472"/>
      <c r="F20" s="472"/>
      <c r="G20" s="472"/>
      <c r="H20" s="472"/>
      <c r="I20" s="472"/>
      <c r="J20" s="472"/>
      <c r="K20" s="472"/>
      <c r="L20" s="478">
        <v>1058497</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455"/>
      <c r="AO20" s="455"/>
      <c r="AP20" s="455"/>
      <c r="AQ20" s="455"/>
      <c r="AR20" s="455"/>
      <c r="AS20" s="455"/>
      <c r="AT20" s="456"/>
      <c r="AU20" s="484"/>
      <c r="AV20" s="485"/>
      <c r="AW20" s="485"/>
      <c r="AX20" s="486"/>
      <c r="AY20" s="388"/>
      <c r="AZ20" s="389"/>
      <c r="BA20" s="389"/>
      <c r="BB20" s="389"/>
      <c r="BC20" s="389"/>
      <c r="BD20" s="389"/>
      <c r="BE20" s="389"/>
      <c r="BF20" s="389"/>
      <c r="BG20" s="389"/>
      <c r="BH20" s="389"/>
      <c r="BI20" s="389"/>
      <c r="BJ20" s="389"/>
      <c r="BK20" s="389"/>
      <c r="BL20" s="389"/>
      <c r="BM20" s="390"/>
      <c r="BN20" s="408"/>
      <c r="BO20" s="409"/>
      <c r="BP20" s="409"/>
      <c r="BQ20" s="409"/>
      <c r="BR20" s="409"/>
      <c r="BS20" s="409"/>
      <c r="BT20" s="409"/>
      <c r="BU20" s="410"/>
      <c r="BV20" s="408"/>
      <c r="BW20" s="409"/>
      <c r="BX20" s="409"/>
      <c r="BY20" s="409"/>
      <c r="BZ20" s="409"/>
      <c r="CA20" s="409"/>
      <c r="CB20" s="409"/>
      <c r="CC20" s="410"/>
      <c r="CD20" s="180"/>
      <c r="CE20" s="406"/>
      <c r="CF20" s="406"/>
      <c r="CG20" s="406"/>
      <c r="CH20" s="406"/>
      <c r="CI20" s="406"/>
      <c r="CJ20" s="406"/>
      <c r="CK20" s="406"/>
      <c r="CL20" s="406"/>
      <c r="CM20" s="406"/>
      <c r="CN20" s="406"/>
      <c r="CO20" s="406"/>
      <c r="CP20" s="406"/>
      <c r="CQ20" s="406"/>
      <c r="CR20" s="406"/>
      <c r="CS20" s="407"/>
      <c r="CT20" s="378"/>
      <c r="CU20" s="379"/>
      <c r="CV20" s="379"/>
      <c r="CW20" s="379"/>
      <c r="CX20" s="379"/>
      <c r="CY20" s="379"/>
      <c r="CZ20" s="379"/>
      <c r="DA20" s="380"/>
      <c r="DB20" s="378"/>
      <c r="DC20" s="379"/>
      <c r="DD20" s="379"/>
      <c r="DE20" s="379"/>
      <c r="DF20" s="379"/>
      <c r="DG20" s="379"/>
      <c r="DH20" s="379"/>
      <c r="DI20" s="380"/>
      <c r="DJ20" s="165"/>
      <c r="DK20" s="165"/>
      <c r="DL20" s="165"/>
      <c r="DM20" s="165"/>
      <c r="DN20" s="165"/>
      <c r="DO20" s="165"/>
    </row>
    <row r="21" spans="1:119" ht="18.75" customHeight="1">
      <c r="A21" s="166"/>
      <c r="B21" s="467" t="s">
        <v>154</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88"/>
      <c r="AZ21" s="389"/>
      <c r="BA21" s="389"/>
      <c r="BB21" s="389"/>
      <c r="BC21" s="389"/>
      <c r="BD21" s="389"/>
      <c r="BE21" s="389"/>
      <c r="BF21" s="389"/>
      <c r="BG21" s="389"/>
      <c r="BH21" s="389"/>
      <c r="BI21" s="389"/>
      <c r="BJ21" s="389"/>
      <c r="BK21" s="389"/>
      <c r="BL21" s="389"/>
      <c r="BM21" s="390"/>
      <c r="BN21" s="408"/>
      <c r="BO21" s="409"/>
      <c r="BP21" s="409"/>
      <c r="BQ21" s="409"/>
      <c r="BR21" s="409"/>
      <c r="BS21" s="409"/>
      <c r="BT21" s="409"/>
      <c r="BU21" s="410"/>
      <c r="BV21" s="408"/>
      <c r="BW21" s="409"/>
      <c r="BX21" s="409"/>
      <c r="BY21" s="409"/>
      <c r="BZ21" s="409"/>
      <c r="CA21" s="409"/>
      <c r="CB21" s="409"/>
      <c r="CC21" s="410"/>
      <c r="CD21" s="180"/>
      <c r="CE21" s="406"/>
      <c r="CF21" s="406"/>
      <c r="CG21" s="406"/>
      <c r="CH21" s="406"/>
      <c r="CI21" s="406"/>
      <c r="CJ21" s="406"/>
      <c r="CK21" s="406"/>
      <c r="CL21" s="406"/>
      <c r="CM21" s="406"/>
      <c r="CN21" s="406"/>
      <c r="CO21" s="406"/>
      <c r="CP21" s="406"/>
      <c r="CQ21" s="406"/>
      <c r="CR21" s="406"/>
      <c r="CS21" s="407"/>
      <c r="CT21" s="378"/>
      <c r="CU21" s="379"/>
      <c r="CV21" s="379"/>
      <c r="CW21" s="379"/>
      <c r="CX21" s="379"/>
      <c r="CY21" s="379"/>
      <c r="CZ21" s="379"/>
      <c r="DA21" s="380"/>
      <c r="DB21" s="378"/>
      <c r="DC21" s="379"/>
      <c r="DD21" s="379"/>
      <c r="DE21" s="379"/>
      <c r="DF21" s="379"/>
      <c r="DG21" s="379"/>
      <c r="DH21" s="379"/>
      <c r="DI21" s="380"/>
      <c r="DJ21" s="165"/>
      <c r="DK21" s="165"/>
      <c r="DL21" s="165"/>
      <c r="DM21" s="165"/>
      <c r="DN21" s="165"/>
      <c r="DO21" s="165"/>
    </row>
    <row r="22" spans="1:119" ht="18.75" customHeight="1" thickBot="1">
      <c r="A22" s="166"/>
      <c r="B22" s="437" t="s">
        <v>155</v>
      </c>
      <c r="C22" s="438"/>
      <c r="D22" s="439"/>
      <c r="E22" s="446" t="s">
        <v>1</v>
      </c>
      <c r="F22" s="421"/>
      <c r="G22" s="421"/>
      <c r="H22" s="421"/>
      <c r="I22" s="421"/>
      <c r="J22" s="421"/>
      <c r="K22" s="422"/>
      <c r="L22" s="446" t="s">
        <v>156</v>
      </c>
      <c r="M22" s="421"/>
      <c r="N22" s="421"/>
      <c r="O22" s="421"/>
      <c r="P22" s="422"/>
      <c r="Q22" s="431" t="s">
        <v>157</v>
      </c>
      <c r="R22" s="432"/>
      <c r="S22" s="432"/>
      <c r="T22" s="432"/>
      <c r="U22" s="432"/>
      <c r="V22" s="447"/>
      <c r="W22" s="449" t="s">
        <v>158</v>
      </c>
      <c r="X22" s="438"/>
      <c r="Y22" s="439"/>
      <c r="Z22" s="446" t="s">
        <v>1</v>
      </c>
      <c r="AA22" s="421"/>
      <c r="AB22" s="421"/>
      <c r="AC22" s="421"/>
      <c r="AD22" s="421"/>
      <c r="AE22" s="421"/>
      <c r="AF22" s="421"/>
      <c r="AG22" s="422"/>
      <c r="AH22" s="420" t="s">
        <v>159</v>
      </c>
      <c r="AI22" s="421"/>
      <c r="AJ22" s="421"/>
      <c r="AK22" s="421"/>
      <c r="AL22" s="422"/>
      <c r="AM22" s="420" t="s">
        <v>160</v>
      </c>
      <c r="AN22" s="426"/>
      <c r="AO22" s="426"/>
      <c r="AP22" s="426"/>
      <c r="AQ22" s="426"/>
      <c r="AR22" s="427"/>
      <c r="AS22" s="431" t="s">
        <v>157</v>
      </c>
      <c r="AT22" s="432"/>
      <c r="AU22" s="432"/>
      <c r="AV22" s="432"/>
      <c r="AW22" s="432"/>
      <c r="AX22" s="433"/>
      <c r="AY22" s="375"/>
      <c r="AZ22" s="376"/>
      <c r="BA22" s="376"/>
      <c r="BB22" s="376"/>
      <c r="BC22" s="376"/>
      <c r="BD22" s="376"/>
      <c r="BE22" s="376"/>
      <c r="BF22" s="376"/>
      <c r="BG22" s="376"/>
      <c r="BH22" s="376"/>
      <c r="BI22" s="376"/>
      <c r="BJ22" s="376"/>
      <c r="BK22" s="376"/>
      <c r="BL22" s="376"/>
      <c r="BM22" s="377"/>
      <c r="BN22" s="411"/>
      <c r="BO22" s="412"/>
      <c r="BP22" s="412"/>
      <c r="BQ22" s="412"/>
      <c r="BR22" s="412"/>
      <c r="BS22" s="412"/>
      <c r="BT22" s="412"/>
      <c r="BU22" s="413"/>
      <c r="BV22" s="411"/>
      <c r="BW22" s="412"/>
      <c r="BX22" s="412"/>
      <c r="BY22" s="412"/>
      <c r="BZ22" s="412"/>
      <c r="CA22" s="412"/>
      <c r="CB22" s="412"/>
      <c r="CC22" s="413"/>
      <c r="CD22" s="180"/>
      <c r="CE22" s="406"/>
      <c r="CF22" s="406"/>
      <c r="CG22" s="406"/>
      <c r="CH22" s="406"/>
      <c r="CI22" s="406"/>
      <c r="CJ22" s="406"/>
      <c r="CK22" s="406"/>
      <c r="CL22" s="406"/>
      <c r="CM22" s="406"/>
      <c r="CN22" s="406"/>
      <c r="CO22" s="406"/>
      <c r="CP22" s="406"/>
      <c r="CQ22" s="406"/>
      <c r="CR22" s="406"/>
      <c r="CS22" s="407"/>
      <c r="CT22" s="378"/>
      <c r="CU22" s="379"/>
      <c r="CV22" s="379"/>
      <c r="CW22" s="379"/>
      <c r="CX22" s="379"/>
      <c r="CY22" s="379"/>
      <c r="CZ22" s="379"/>
      <c r="DA22" s="380"/>
      <c r="DB22" s="378"/>
      <c r="DC22" s="379"/>
      <c r="DD22" s="379"/>
      <c r="DE22" s="379"/>
      <c r="DF22" s="379"/>
      <c r="DG22" s="379"/>
      <c r="DH22" s="379"/>
      <c r="DI22" s="380"/>
      <c r="DJ22" s="165"/>
      <c r="DK22" s="165"/>
      <c r="DL22" s="165"/>
      <c r="DM22" s="165"/>
      <c r="DN22" s="165"/>
      <c r="DO22" s="165"/>
    </row>
    <row r="23" spans="1:119" ht="18.75" customHeight="1">
      <c r="A23" s="166"/>
      <c r="B23" s="440"/>
      <c r="C23" s="441"/>
      <c r="D23" s="442"/>
      <c r="E23" s="423"/>
      <c r="F23" s="424"/>
      <c r="G23" s="424"/>
      <c r="H23" s="424"/>
      <c r="I23" s="424"/>
      <c r="J23" s="424"/>
      <c r="K23" s="425"/>
      <c r="L23" s="423"/>
      <c r="M23" s="424"/>
      <c r="N23" s="424"/>
      <c r="O23" s="424"/>
      <c r="P23" s="425"/>
      <c r="Q23" s="434"/>
      <c r="R23" s="435"/>
      <c r="S23" s="435"/>
      <c r="T23" s="435"/>
      <c r="U23" s="435"/>
      <c r="V23" s="448"/>
      <c r="W23" s="450"/>
      <c r="X23" s="441"/>
      <c r="Y23" s="442"/>
      <c r="Z23" s="423"/>
      <c r="AA23" s="424"/>
      <c r="AB23" s="424"/>
      <c r="AC23" s="424"/>
      <c r="AD23" s="424"/>
      <c r="AE23" s="424"/>
      <c r="AF23" s="424"/>
      <c r="AG23" s="425"/>
      <c r="AH23" s="423"/>
      <c r="AI23" s="424"/>
      <c r="AJ23" s="424"/>
      <c r="AK23" s="424"/>
      <c r="AL23" s="425"/>
      <c r="AM23" s="428"/>
      <c r="AN23" s="429"/>
      <c r="AO23" s="429"/>
      <c r="AP23" s="429"/>
      <c r="AQ23" s="429"/>
      <c r="AR23" s="430"/>
      <c r="AS23" s="434"/>
      <c r="AT23" s="435"/>
      <c r="AU23" s="435"/>
      <c r="AV23" s="435"/>
      <c r="AW23" s="435"/>
      <c r="AX23" s="436"/>
      <c r="AY23" s="400" t="s">
        <v>161</v>
      </c>
      <c r="AZ23" s="401"/>
      <c r="BA23" s="401"/>
      <c r="BB23" s="401"/>
      <c r="BC23" s="401"/>
      <c r="BD23" s="401"/>
      <c r="BE23" s="401"/>
      <c r="BF23" s="401"/>
      <c r="BG23" s="401"/>
      <c r="BH23" s="401"/>
      <c r="BI23" s="401"/>
      <c r="BJ23" s="401"/>
      <c r="BK23" s="401"/>
      <c r="BL23" s="401"/>
      <c r="BM23" s="402"/>
      <c r="BN23" s="408">
        <v>1444060015</v>
      </c>
      <c r="BO23" s="409"/>
      <c r="BP23" s="409"/>
      <c r="BQ23" s="409"/>
      <c r="BR23" s="409"/>
      <c r="BS23" s="409"/>
      <c r="BT23" s="409"/>
      <c r="BU23" s="410"/>
      <c r="BV23" s="408">
        <v>1489907599</v>
      </c>
      <c r="BW23" s="409"/>
      <c r="BX23" s="409"/>
      <c r="BY23" s="409"/>
      <c r="BZ23" s="409"/>
      <c r="CA23" s="409"/>
      <c r="CB23" s="409"/>
      <c r="CC23" s="410"/>
      <c r="CD23" s="180"/>
      <c r="CE23" s="406"/>
      <c r="CF23" s="406"/>
      <c r="CG23" s="406"/>
      <c r="CH23" s="406"/>
      <c r="CI23" s="406"/>
      <c r="CJ23" s="406"/>
      <c r="CK23" s="406"/>
      <c r="CL23" s="406"/>
      <c r="CM23" s="406"/>
      <c r="CN23" s="406"/>
      <c r="CO23" s="406"/>
      <c r="CP23" s="406"/>
      <c r="CQ23" s="406"/>
      <c r="CR23" s="406"/>
      <c r="CS23" s="407"/>
      <c r="CT23" s="378"/>
      <c r="CU23" s="379"/>
      <c r="CV23" s="379"/>
      <c r="CW23" s="379"/>
      <c r="CX23" s="379"/>
      <c r="CY23" s="379"/>
      <c r="CZ23" s="379"/>
      <c r="DA23" s="380"/>
      <c r="DB23" s="378"/>
      <c r="DC23" s="379"/>
      <c r="DD23" s="379"/>
      <c r="DE23" s="379"/>
      <c r="DF23" s="379"/>
      <c r="DG23" s="379"/>
      <c r="DH23" s="379"/>
      <c r="DI23" s="380"/>
      <c r="DJ23" s="165"/>
      <c r="DK23" s="165"/>
      <c r="DL23" s="165"/>
      <c r="DM23" s="165"/>
      <c r="DN23" s="165"/>
      <c r="DO23" s="165"/>
    </row>
    <row r="24" spans="1:119" ht="18.75" customHeight="1" thickBot="1">
      <c r="A24" s="166"/>
      <c r="B24" s="440"/>
      <c r="C24" s="441"/>
      <c r="D24" s="442"/>
      <c r="E24" s="381" t="s">
        <v>162</v>
      </c>
      <c r="F24" s="382"/>
      <c r="G24" s="382"/>
      <c r="H24" s="382"/>
      <c r="I24" s="382"/>
      <c r="J24" s="382"/>
      <c r="K24" s="383"/>
      <c r="L24" s="384">
        <v>1</v>
      </c>
      <c r="M24" s="385"/>
      <c r="N24" s="385"/>
      <c r="O24" s="385"/>
      <c r="P24" s="386"/>
      <c r="Q24" s="384">
        <v>5000</v>
      </c>
      <c r="R24" s="385"/>
      <c r="S24" s="385"/>
      <c r="T24" s="385"/>
      <c r="U24" s="385"/>
      <c r="V24" s="386"/>
      <c r="W24" s="450"/>
      <c r="X24" s="441"/>
      <c r="Y24" s="442"/>
      <c r="Z24" s="381" t="s">
        <v>163</v>
      </c>
      <c r="AA24" s="382"/>
      <c r="AB24" s="382"/>
      <c r="AC24" s="382"/>
      <c r="AD24" s="382"/>
      <c r="AE24" s="382"/>
      <c r="AF24" s="382"/>
      <c r="AG24" s="383"/>
      <c r="AH24" s="384">
        <v>15686</v>
      </c>
      <c r="AI24" s="385"/>
      <c r="AJ24" s="385"/>
      <c r="AK24" s="385"/>
      <c r="AL24" s="386"/>
      <c r="AM24" s="384">
        <v>49285412</v>
      </c>
      <c r="AN24" s="385"/>
      <c r="AO24" s="385"/>
      <c r="AP24" s="385"/>
      <c r="AQ24" s="385"/>
      <c r="AR24" s="386"/>
      <c r="AS24" s="384">
        <v>3142</v>
      </c>
      <c r="AT24" s="385"/>
      <c r="AU24" s="385"/>
      <c r="AV24" s="385"/>
      <c r="AW24" s="385"/>
      <c r="AX24" s="387"/>
      <c r="AY24" s="375" t="s">
        <v>164</v>
      </c>
      <c r="AZ24" s="376"/>
      <c r="BA24" s="376"/>
      <c r="BB24" s="376"/>
      <c r="BC24" s="376"/>
      <c r="BD24" s="376"/>
      <c r="BE24" s="376"/>
      <c r="BF24" s="376"/>
      <c r="BG24" s="376"/>
      <c r="BH24" s="376"/>
      <c r="BI24" s="376"/>
      <c r="BJ24" s="376"/>
      <c r="BK24" s="376"/>
      <c r="BL24" s="376"/>
      <c r="BM24" s="377"/>
      <c r="BN24" s="408">
        <v>290510642</v>
      </c>
      <c r="BO24" s="409"/>
      <c r="BP24" s="409"/>
      <c r="BQ24" s="409"/>
      <c r="BR24" s="409"/>
      <c r="BS24" s="409"/>
      <c r="BT24" s="409"/>
      <c r="BU24" s="410"/>
      <c r="BV24" s="408">
        <v>314409998</v>
      </c>
      <c r="BW24" s="409"/>
      <c r="BX24" s="409"/>
      <c r="BY24" s="409"/>
      <c r="BZ24" s="409"/>
      <c r="CA24" s="409"/>
      <c r="CB24" s="409"/>
      <c r="CC24" s="410"/>
      <c r="CD24" s="180"/>
      <c r="CE24" s="406"/>
      <c r="CF24" s="406"/>
      <c r="CG24" s="406"/>
      <c r="CH24" s="406"/>
      <c r="CI24" s="406"/>
      <c r="CJ24" s="406"/>
      <c r="CK24" s="406"/>
      <c r="CL24" s="406"/>
      <c r="CM24" s="406"/>
      <c r="CN24" s="406"/>
      <c r="CO24" s="406"/>
      <c r="CP24" s="406"/>
      <c r="CQ24" s="406"/>
      <c r="CR24" s="406"/>
      <c r="CS24" s="407"/>
      <c r="CT24" s="378"/>
      <c r="CU24" s="379"/>
      <c r="CV24" s="379"/>
      <c r="CW24" s="379"/>
      <c r="CX24" s="379"/>
      <c r="CY24" s="379"/>
      <c r="CZ24" s="379"/>
      <c r="DA24" s="380"/>
      <c r="DB24" s="378"/>
      <c r="DC24" s="379"/>
      <c r="DD24" s="379"/>
      <c r="DE24" s="379"/>
      <c r="DF24" s="379"/>
      <c r="DG24" s="379"/>
      <c r="DH24" s="379"/>
      <c r="DI24" s="380"/>
      <c r="DJ24" s="165"/>
      <c r="DK24" s="165"/>
      <c r="DL24" s="165"/>
      <c r="DM24" s="165"/>
      <c r="DN24" s="165"/>
      <c r="DO24" s="165"/>
    </row>
    <row r="25" spans="1:119" s="165" customFormat="1" ht="18.75" customHeight="1">
      <c r="A25" s="166"/>
      <c r="B25" s="440"/>
      <c r="C25" s="441"/>
      <c r="D25" s="442"/>
      <c r="E25" s="381" t="s">
        <v>165</v>
      </c>
      <c r="F25" s="382"/>
      <c r="G25" s="382"/>
      <c r="H25" s="382"/>
      <c r="I25" s="382"/>
      <c r="J25" s="382"/>
      <c r="K25" s="383"/>
      <c r="L25" s="384">
        <v>3</v>
      </c>
      <c r="M25" s="385"/>
      <c r="N25" s="385"/>
      <c r="O25" s="385"/>
      <c r="P25" s="386"/>
      <c r="Q25" s="384">
        <v>9468</v>
      </c>
      <c r="R25" s="385"/>
      <c r="S25" s="385"/>
      <c r="T25" s="385"/>
      <c r="U25" s="385"/>
      <c r="V25" s="386"/>
      <c r="W25" s="450"/>
      <c r="X25" s="441"/>
      <c r="Y25" s="442"/>
      <c r="Z25" s="381" t="s">
        <v>166</v>
      </c>
      <c r="AA25" s="382"/>
      <c r="AB25" s="382"/>
      <c r="AC25" s="382"/>
      <c r="AD25" s="382"/>
      <c r="AE25" s="382"/>
      <c r="AF25" s="382"/>
      <c r="AG25" s="383"/>
      <c r="AH25" s="384">
        <v>2320</v>
      </c>
      <c r="AI25" s="385"/>
      <c r="AJ25" s="385"/>
      <c r="AK25" s="385"/>
      <c r="AL25" s="386"/>
      <c r="AM25" s="384">
        <v>7089920</v>
      </c>
      <c r="AN25" s="385"/>
      <c r="AO25" s="385"/>
      <c r="AP25" s="385"/>
      <c r="AQ25" s="385"/>
      <c r="AR25" s="386"/>
      <c r="AS25" s="384">
        <v>3056</v>
      </c>
      <c r="AT25" s="385"/>
      <c r="AU25" s="385"/>
      <c r="AV25" s="385"/>
      <c r="AW25" s="385"/>
      <c r="AX25" s="387"/>
      <c r="AY25" s="400" t="s">
        <v>167</v>
      </c>
      <c r="AZ25" s="401"/>
      <c r="BA25" s="401"/>
      <c r="BB25" s="401"/>
      <c r="BC25" s="401"/>
      <c r="BD25" s="401"/>
      <c r="BE25" s="401"/>
      <c r="BF25" s="401"/>
      <c r="BG25" s="401"/>
      <c r="BH25" s="401"/>
      <c r="BI25" s="401"/>
      <c r="BJ25" s="401"/>
      <c r="BK25" s="401"/>
      <c r="BL25" s="401"/>
      <c r="BM25" s="402"/>
      <c r="BN25" s="403">
        <v>176998426</v>
      </c>
      <c r="BO25" s="404"/>
      <c r="BP25" s="404"/>
      <c r="BQ25" s="404"/>
      <c r="BR25" s="404"/>
      <c r="BS25" s="404"/>
      <c r="BT25" s="404"/>
      <c r="BU25" s="405"/>
      <c r="BV25" s="403">
        <v>178757712</v>
      </c>
      <c r="BW25" s="404"/>
      <c r="BX25" s="404"/>
      <c r="BY25" s="404"/>
      <c r="BZ25" s="404"/>
      <c r="CA25" s="404"/>
      <c r="CB25" s="404"/>
      <c r="CC25" s="405"/>
      <c r="CD25" s="180"/>
      <c r="CE25" s="406"/>
      <c r="CF25" s="406"/>
      <c r="CG25" s="406"/>
      <c r="CH25" s="406"/>
      <c r="CI25" s="406"/>
      <c r="CJ25" s="406"/>
      <c r="CK25" s="406"/>
      <c r="CL25" s="406"/>
      <c r="CM25" s="406"/>
      <c r="CN25" s="406"/>
      <c r="CO25" s="406"/>
      <c r="CP25" s="406"/>
      <c r="CQ25" s="406"/>
      <c r="CR25" s="406"/>
      <c r="CS25" s="407"/>
      <c r="CT25" s="378"/>
      <c r="CU25" s="379"/>
      <c r="CV25" s="379"/>
      <c r="CW25" s="379"/>
      <c r="CX25" s="379"/>
      <c r="CY25" s="379"/>
      <c r="CZ25" s="379"/>
      <c r="DA25" s="380"/>
      <c r="DB25" s="378"/>
      <c r="DC25" s="379"/>
      <c r="DD25" s="379"/>
      <c r="DE25" s="379"/>
      <c r="DF25" s="379"/>
      <c r="DG25" s="379"/>
      <c r="DH25" s="379"/>
      <c r="DI25" s="380"/>
    </row>
    <row r="26" spans="1:119" s="165" customFormat="1" ht="18.75" customHeight="1">
      <c r="A26" s="166"/>
      <c r="B26" s="440"/>
      <c r="C26" s="441"/>
      <c r="D26" s="442"/>
      <c r="E26" s="381" t="s">
        <v>168</v>
      </c>
      <c r="F26" s="382"/>
      <c r="G26" s="382"/>
      <c r="H26" s="382"/>
      <c r="I26" s="382"/>
      <c r="J26" s="382"/>
      <c r="K26" s="383"/>
      <c r="L26" s="384">
        <v>1</v>
      </c>
      <c r="M26" s="385"/>
      <c r="N26" s="385"/>
      <c r="O26" s="385"/>
      <c r="P26" s="386"/>
      <c r="Q26" s="384">
        <v>5742</v>
      </c>
      <c r="R26" s="385"/>
      <c r="S26" s="385"/>
      <c r="T26" s="385"/>
      <c r="U26" s="385"/>
      <c r="V26" s="386"/>
      <c r="W26" s="450"/>
      <c r="X26" s="441"/>
      <c r="Y26" s="442"/>
      <c r="Z26" s="381" t="s">
        <v>169</v>
      </c>
      <c r="AA26" s="463"/>
      <c r="AB26" s="463"/>
      <c r="AC26" s="463"/>
      <c r="AD26" s="463"/>
      <c r="AE26" s="463"/>
      <c r="AF26" s="463"/>
      <c r="AG26" s="464"/>
      <c r="AH26" s="384">
        <v>2418</v>
      </c>
      <c r="AI26" s="385"/>
      <c r="AJ26" s="385"/>
      <c r="AK26" s="385"/>
      <c r="AL26" s="386"/>
      <c r="AM26" s="384">
        <v>8168004</v>
      </c>
      <c r="AN26" s="385"/>
      <c r="AO26" s="385"/>
      <c r="AP26" s="385"/>
      <c r="AQ26" s="385"/>
      <c r="AR26" s="386"/>
      <c r="AS26" s="384">
        <v>3378</v>
      </c>
      <c r="AT26" s="385"/>
      <c r="AU26" s="385"/>
      <c r="AV26" s="385"/>
      <c r="AW26" s="385"/>
      <c r="AX26" s="387"/>
      <c r="AY26" s="417" t="s">
        <v>170</v>
      </c>
      <c r="AZ26" s="418"/>
      <c r="BA26" s="418"/>
      <c r="BB26" s="418"/>
      <c r="BC26" s="418"/>
      <c r="BD26" s="418"/>
      <c r="BE26" s="418"/>
      <c r="BF26" s="418"/>
      <c r="BG26" s="418"/>
      <c r="BH26" s="418"/>
      <c r="BI26" s="418"/>
      <c r="BJ26" s="418"/>
      <c r="BK26" s="418"/>
      <c r="BL26" s="418"/>
      <c r="BM26" s="419"/>
      <c r="BN26" s="408">
        <v>8548784</v>
      </c>
      <c r="BO26" s="409"/>
      <c r="BP26" s="409"/>
      <c r="BQ26" s="409"/>
      <c r="BR26" s="409"/>
      <c r="BS26" s="409"/>
      <c r="BT26" s="409"/>
      <c r="BU26" s="410"/>
      <c r="BV26" s="408">
        <v>9705233</v>
      </c>
      <c r="BW26" s="409"/>
      <c r="BX26" s="409"/>
      <c r="BY26" s="409"/>
      <c r="BZ26" s="409"/>
      <c r="CA26" s="409"/>
      <c r="CB26" s="409"/>
      <c r="CC26" s="410"/>
      <c r="CD26" s="180"/>
      <c r="CE26" s="406"/>
      <c r="CF26" s="406"/>
      <c r="CG26" s="406"/>
      <c r="CH26" s="406"/>
      <c r="CI26" s="406"/>
      <c r="CJ26" s="406"/>
      <c r="CK26" s="406"/>
      <c r="CL26" s="406"/>
      <c r="CM26" s="406"/>
      <c r="CN26" s="406"/>
      <c r="CO26" s="406"/>
      <c r="CP26" s="406"/>
      <c r="CQ26" s="406"/>
      <c r="CR26" s="406"/>
      <c r="CS26" s="407"/>
      <c r="CT26" s="378"/>
      <c r="CU26" s="379"/>
      <c r="CV26" s="379"/>
      <c r="CW26" s="379"/>
      <c r="CX26" s="379"/>
      <c r="CY26" s="379"/>
      <c r="CZ26" s="379"/>
      <c r="DA26" s="380"/>
      <c r="DB26" s="378"/>
      <c r="DC26" s="379"/>
      <c r="DD26" s="379"/>
      <c r="DE26" s="379"/>
      <c r="DF26" s="379"/>
      <c r="DG26" s="379"/>
      <c r="DH26" s="379"/>
      <c r="DI26" s="380"/>
    </row>
    <row r="27" spans="1:119" ht="18.75" customHeight="1" thickBot="1">
      <c r="A27" s="166"/>
      <c r="B27" s="440"/>
      <c r="C27" s="441"/>
      <c r="D27" s="442"/>
      <c r="E27" s="381" t="s">
        <v>171</v>
      </c>
      <c r="F27" s="382"/>
      <c r="G27" s="382"/>
      <c r="H27" s="382"/>
      <c r="I27" s="382"/>
      <c r="J27" s="382"/>
      <c r="K27" s="383"/>
      <c r="L27" s="384">
        <v>1</v>
      </c>
      <c r="M27" s="385"/>
      <c r="N27" s="385"/>
      <c r="O27" s="385"/>
      <c r="P27" s="386"/>
      <c r="Q27" s="384">
        <v>10413</v>
      </c>
      <c r="R27" s="385"/>
      <c r="S27" s="385"/>
      <c r="T27" s="385"/>
      <c r="U27" s="385"/>
      <c r="V27" s="386"/>
      <c r="W27" s="450"/>
      <c r="X27" s="441"/>
      <c r="Y27" s="442"/>
      <c r="Z27" s="381" t="s">
        <v>172</v>
      </c>
      <c r="AA27" s="382"/>
      <c r="AB27" s="382"/>
      <c r="AC27" s="382"/>
      <c r="AD27" s="382"/>
      <c r="AE27" s="382"/>
      <c r="AF27" s="382"/>
      <c r="AG27" s="383"/>
      <c r="AH27" s="384">
        <v>10487</v>
      </c>
      <c r="AI27" s="385"/>
      <c r="AJ27" s="385"/>
      <c r="AK27" s="385"/>
      <c r="AL27" s="386"/>
      <c r="AM27" s="384">
        <v>37446710</v>
      </c>
      <c r="AN27" s="385"/>
      <c r="AO27" s="385"/>
      <c r="AP27" s="385"/>
      <c r="AQ27" s="385"/>
      <c r="AR27" s="386"/>
      <c r="AS27" s="384">
        <v>3571</v>
      </c>
      <c r="AT27" s="385"/>
      <c r="AU27" s="385"/>
      <c r="AV27" s="385"/>
      <c r="AW27" s="385"/>
      <c r="AX27" s="387"/>
      <c r="AY27" s="414" t="s">
        <v>173</v>
      </c>
      <c r="AZ27" s="415"/>
      <c r="BA27" s="415"/>
      <c r="BB27" s="415"/>
      <c r="BC27" s="415"/>
      <c r="BD27" s="415"/>
      <c r="BE27" s="415"/>
      <c r="BF27" s="415"/>
      <c r="BG27" s="415"/>
      <c r="BH27" s="415"/>
      <c r="BI27" s="415"/>
      <c r="BJ27" s="415"/>
      <c r="BK27" s="415"/>
      <c r="BL27" s="415"/>
      <c r="BM27" s="416"/>
      <c r="BN27" s="411">
        <v>2283000</v>
      </c>
      <c r="BO27" s="412"/>
      <c r="BP27" s="412"/>
      <c r="BQ27" s="412"/>
      <c r="BR27" s="412"/>
      <c r="BS27" s="412"/>
      <c r="BT27" s="412"/>
      <c r="BU27" s="413"/>
      <c r="BV27" s="411">
        <v>2283000</v>
      </c>
      <c r="BW27" s="412"/>
      <c r="BX27" s="412"/>
      <c r="BY27" s="412"/>
      <c r="BZ27" s="412"/>
      <c r="CA27" s="412"/>
      <c r="CB27" s="412"/>
      <c r="CC27" s="413"/>
      <c r="CD27" s="182"/>
      <c r="CE27" s="406"/>
      <c r="CF27" s="406"/>
      <c r="CG27" s="406"/>
      <c r="CH27" s="406"/>
      <c r="CI27" s="406"/>
      <c r="CJ27" s="406"/>
      <c r="CK27" s="406"/>
      <c r="CL27" s="406"/>
      <c r="CM27" s="406"/>
      <c r="CN27" s="406"/>
      <c r="CO27" s="406"/>
      <c r="CP27" s="406"/>
      <c r="CQ27" s="406"/>
      <c r="CR27" s="406"/>
      <c r="CS27" s="407"/>
      <c r="CT27" s="378"/>
      <c r="CU27" s="379"/>
      <c r="CV27" s="379"/>
      <c r="CW27" s="379"/>
      <c r="CX27" s="379"/>
      <c r="CY27" s="379"/>
      <c r="CZ27" s="379"/>
      <c r="DA27" s="380"/>
      <c r="DB27" s="378"/>
      <c r="DC27" s="379"/>
      <c r="DD27" s="379"/>
      <c r="DE27" s="379"/>
      <c r="DF27" s="379"/>
      <c r="DG27" s="379"/>
      <c r="DH27" s="379"/>
      <c r="DI27" s="380"/>
      <c r="DJ27" s="165"/>
      <c r="DK27" s="165"/>
      <c r="DL27" s="165"/>
      <c r="DM27" s="165"/>
      <c r="DN27" s="165"/>
      <c r="DO27" s="165"/>
    </row>
    <row r="28" spans="1:119" ht="18.75" customHeight="1">
      <c r="A28" s="166"/>
      <c r="B28" s="440"/>
      <c r="C28" s="441"/>
      <c r="D28" s="442"/>
      <c r="E28" s="381" t="s">
        <v>174</v>
      </c>
      <c r="F28" s="382"/>
      <c r="G28" s="382"/>
      <c r="H28" s="382"/>
      <c r="I28" s="382"/>
      <c r="J28" s="382"/>
      <c r="K28" s="383"/>
      <c r="L28" s="384">
        <v>1</v>
      </c>
      <c r="M28" s="385"/>
      <c r="N28" s="385"/>
      <c r="O28" s="385"/>
      <c r="P28" s="386"/>
      <c r="Q28" s="384">
        <v>9163</v>
      </c>
      <c r="R28" s="385"/>
      <c r="S28" s="385"/>
      <c r="T28" s="385"/>
      <c r="U28" s="385"/>
      <c r="V28" s="386"/>
      <c r="W28" s="450"/>
      <c r="X28" s="441"/>
      <c r="Y28" s="442"/>
      <c r="Z28" s="381" t="s">
        <v>175</v>
      </c>
      <c r="AA28" s="382"/>
      <c r="AB28" s="382"/>
      <c r="AC28" s="382"/>
      <c r="AD28" s="382"/>
      <c r="AE28" s="382"/>
      <c r="AF28" s="382"/>
      <c r="AG28" s="383"/>
      <c r="AH28" s="384" t="s">
        <v>176</v>
      </c>
      <c r="AI28" s="385"/>
      <c r="AJ28" s="385"/>
      <c r="AK28" s="385"/>
      <c r="AL28" s="386"/>
      <c r="AM28" s="384" t="s">
        <v>176</v>
      </c>
      <c r="AN28" s="385"/>
      <c r="AO28" s="385"/>
      <c r="AP28" s="385"/>
      <c r="AQ28" s="385"/>
      <c r="AR28" s="386"/>
      <c r="AS28" s="384" t="s">
        <v>176</v>
      </c>
      <c r="AT28" s="385"/>
      <c r="AU28" s="385"/>
      <c r="AV28" s="385"/>
      <c r="AW28" s="385"/>
      <c r="AX28" s="387"/>
      <c r="AY28" s="391" t="s">
        <v>177</v>
      </c>
      <c r="AZ28" s="392"/>
      <c r="BA28" s="392"/>
      <c r="BB28" s="393"/>
      <c r="BC28" s="400" t="s">
        <v>42</v>
      </c>
      <c r="BD28" s="401"/>
      <c r="BE28" s="401"/>
      <c r="BF28" s="401"/>
      <c r="BG28" s="401"/>
      <c r="BH28" s="401"/>
      <c r="BI28" s="401"/>
      <c r="BJ28" s="401"/>
      <c r="BK28" s="401"/>
      <c r="BL28" s="401"/>
      <c r="BM28" s="402"/>
      <c r="BN28" s="403">
        <v>15667039</v>
      </c>
      <c r="BO28" s="404"/>
      <c r="BP28" s="404"/>
      <c r="BQ28" s="404"/>
      <c r="BR28" s="404"/>
      <c r="BS28" s="404"/>
      <c r="BT28" s="404"/>
      <c r="BU28" s="405"/>
      <c r="BV28" s="403">
        <v>14066503</v>
      </c>
      <c r="BW28" s="404"/>
      <c r="BX28" s="404"/>
      <c r="BY28" s="404"/>
      <c r="BZ28" s="404"/>
      <c r="CA28" s="404"/>
      <c r="CB28" s="404"/>
      <c r="CC28" s="405"/>
      <c r="CD28" s="180"/>
      <c r="CE28" s="406"/>
      <c r="CF28" s="406"/>
      <c r="CG28" s="406"/>
      <c r="CH28" s="406"/>
      <c r="CI28" s="406"/>
      <c r="CJ28" s="406"/>
      <c r="CK28" s="406"/>
      <c r="CL28" s="406"/>
      <c r="CM28" s="406"/>
      <c r="CN28" s="406"/>
      <c r="CO28" s="406"/>
      <c r="CP28" s="406"/>
      <c r="CQ28" s="406"/>
      <c r="CR28" s="406"/>
      <c r="CS28" s="407"/>
      <c r="CT28" s="378"/>
      <c r="CU28" s="379"/>
      <c r="CV28" s="379"/>
      <c r="CW28" s="379"/>
      <c r="CX28" s="379"/>
      <c r="CY28" s="379"/>
      <c r="CZ28" s="379"/>
      <c r="DA28" s="380"/>
      <c r="DB28" s="378"/>
      <c r="DC28" s="379"/>
      <c r="DD28" s="379"/>
      <c r="DE28" s="379"/>
      <c r="DF28" s="379"/>
      <c r="DG28" s="379"/>
      <c r="DH28" s="379"/>
      <c r="DI28" s="380"/>
      <c r="DJ28" s="165"/>
      <c r="DK28" s="165"/>
      <c r="DL28" s="165"/>
      <c r="DM28" s="165"/>
      <c r="DN28" s="165"/>
      <c r="DO28" s="165"/>
    </row>
    <row r="29" spans="1:119" ht="18.75" customHeight="1">
      <c r="A29" s="166"/>
      <c r="B29" s="440"/>
      <c r="C29" s="441"/>
      <c r="D29" s="442"/>
      <c r="E29" s="381" t="s">
        <v>178</v>
      </c>
      <c r="F29" s="382"/>
      <c r="G29" s="382"/>
      <c r="H29" s="382"/>
      <c r="I29" s="382"/>
      <c r="J29" s="382"/>
      <c r="K29" s="383"/>
      <c r="L29" s="384">
        <v>73</v>
      </c>
      <c r="M29" s="385"/>
      <c r="N29" s="385"/>
      <c r="O29" s="385"/>
      <c r="P29" s="386"/>
      <c r="Q29" s="384">
        <v>8415</v>
      </c>
      <c r="R29" s="385"/>
      <c r="S29" s="385"/>
      <c r="T29" s="385"/>
      <c r="U29" s="385"/>
      <c r="V29" s="386"/>
      <c r="W29" s="451"/>
      <c r="X29" s="452"/>
      <c r="Y29" s="453"/>
      <c r="Z29" s="381" t="s">
        <v>179</v>
      </c>
      <c r="AA29" s="382"/>
      <c r="AB29" s="382"/>
      <c r="AC29" s="382"/>
      <c r="AD29" s="382"/>
      <c r="AE29" s="382"/>
      <c r="AF29" s="382"/>
      <c r="AG29" s="383"/>
      <c r="AH29" s="384">
        <v>26173</v>
      </c>
      <c r="AI29" s="385"/>
      <c r="AJ29" s="385"/>
      <c r="AK29" s="385"/>
      <c r="AL29" s="386"/>
      <c r="AM29" s="384">
        <v>86732122</v>
      </c>
      <c r="AN29" s="385"/>
      <c r="AO29" s="385"/>
      <c r="AP29" s="385"/>
      <c r="AQ29" s="385"/>
      <c r="AR29" s="386"/>
      <c r="AS29" s="384">
        <v>3314</v>
      </c>
      <c r="AT29" s="385"/>
      <c r="AU29" s="385"/>
      <c r="AV29" s="385"/>
      <c r="AW29" s="385"/>
      <c r="AX29" s="387"/>
      <c r="AY29" s="394"/>
      <c r="AZ29" s="395"/>
      <c r="BA29" s="395"/>
      <c r="BB29" s="396"/>
      <c r="BC29" s="388" t="s">
        <v>180</v>
      </c>
      <c r="BD29" s="389"/>
      <c r="BE29" s="389"/>
      <c r="BF29" s="389"/>
      <c r="BG29" s="389"/>
      <c r="BH29" s="389"/>
      <c r="BI29" s="389"/>
      <c r="BJ29" s="389"/>
      <c r="BK29" s="389"/>
      <c r="BL29" s="389"/>
      <c r="BM29" s="390"/>
      <c r="BN29" s="408">
        <v>8975643</v>
      </c>
      <c r="BO29" s="409"/>
      <c r="BP29" s="409"/>
      <c r="BQ29" s="409"/>
      <c r="BR29" s="409"/>
      <c r="BS29" s="409"/>
      <c r="BT29" s="409"/>
      <c r="BU29" s="410"/>
      <c r="BV29" s="408">
        <v>9302659</v>
      </c>
      <c r="BW29" s="409"/>
      <c r="BX29" s="409"/>
      <c r="BY29" s="409"/>
      <c r="BZ29" s="409"/>
      <c r="CA29" s="409"/>
      <c r="CB29" s="409"/>
      <c r="CC29" s="410"/>
      <c r="CD29" s="182"/>
      <c r="CE29" s="406"/>
      <c r="CF29" s="406"/>
      <c r="CG29" s="406"/>
      <c r="CH29" s="406"/>
      <c r="CI29" s="406"/>
      <c r="CJ29" s="406"/>
      <c r="CK29" s="406"/>
      <c r="CL29" s="406"/>
      <c r="CM29" s="406"/>
      <c r="CN29" s="406"/>
      <c r="CO29" s="406"/>
      <c r="CP29" s="406"/>
      <c r="CQ29" s="406"/>
      <c r="CR29" s="406"/>
      <c r="CS29" s="407"/>
      <c r="CT29" s="378"/>
      <c r="CU29" s="379"/>
      <c r="CV29" s="379"/>
      <c r="CW29" s="379"/>
      <c r="CX29" s="379"/>
      <c r="CY29" s="379"/>
      <c r="CZ29" s="379"/>
      <c r="DA29" s="380"/>
      <c r="DB29" s="378"/>
      <c r="DC29" s="379"/>
      <c r="DD29" s="379"/>
      <c r="DE29" s="379"/>
      <c r="DF29" s="379"/>
      <c r="DG29" s="379"/>
      <c r="DH29" s="379"/>
      <c r="DI29" s="380"/>
      <c r="DJ29" s="165"/>
      <c r="DK29" s="165"/>
      <c r="DL29" s="165"/>
      <c r="DM29" s="165"/>
      <c r="DN29" s="165"/>
      <c r="DO29" s="165"/>
    </row>
    <row r="30" spans="1:119" ht="18.75" customHeight="1" thickBot="1">
      <c r="A30" s="166"/>
      <c r="B30" s="443"/>
      <c r="C30" s="444"/>
      <c r="D30" s="445"/>
      <c r="E30" s="454"/>
      <c r="F30" s="455"/>
      <c r="G30" s="455"/>
      <c r="H30" s="455"/>
      <c r="I30" s="455"/>
      <c r="J30" s="455"/>
      <c r="K30" s="456"/>
      <c r="L30" s="457"/>
      <c r="M30" s="458"/>
      <c r="N30" s="458"/>
      <c r="O30" s="458"/>
      <c r="P30" s="459"/>
      <c r="Q30" s="457"/>
      <c r="R30" s="458"/>
      <c r="S30" s="458"/>
      <c r="T30" s="458"/>
      <c r="U30" s="458"/>
      <c r="V30" s="459"/>
      <c r="W30" s="460" t="s">
        <v>181</v>
      </c>
      <c r="X30" s="461"/>
      <c r="Y30" s="461"/>
      <c r="Z30" s="461"/>
      <c r="AA30" s="461"/>
      <c r="AB30" s="461"/>
      <c r="AC30" s="461"/>
      <c r="AD30" s="461"/>
      <c r="AE30" s="461"/>
      <c r="AF30" s="461"/>
      <c r="AG30" s="462"/>
      <c r="AH30" s="372">
        <v>99.7</v>
      </c>
      <c r="AI30" s="373"/>
      <c r="AJ30" s="373"/>
      <c r="AK30" s="373"/>
      <c r="AL30" s="373"/>
      <c r="AM30" s="373"/>
      <c r="AN30" s="373"/>
      <c r="AO30" s="373"/>
      <c r="AP30" s="373"/>
      <c r="AQ30" s="373"/>
      <c r="AR30" s="373"/>
      <c r="AS30" s="373"/>
      <c r="AT30" s="373"/>
      <c r="AU30" s="373"/>
      <c r="AV30" s="373"/>
      <c r="AW30" s="373"/>
      <c r="AX30" s="374"/>
      <c r="AY30" s="397"/>
      <c r="AZ30" s="398"/>
      <c r="BA30" s="398"/>
      <c r="BB30" s="399"/>
      <c r="BC30" s="375" t="s">
        <v>44</v>
      </c>
      <c r="BD30" s="376"/>
      <c r="BE30" s="376"/>
      <c r="BF30" s="376"/>
      <c r="BG30" s="376"/>
      <c r="BH30" s="376"/>
      <c r="BI30" s="376"/>
      <c r="BJ30" s="376"/>
      <c r="BK30" s="376"/>
      <c r="BL30" s="376"/>
      <c r="BM30" s="377"/>
      <c r="BN30" s="411">
        <v>16108535</v>
      </c>
      <c r="BO30" s="412"/>
      <c r="BP30" s="412"/>
      <c r="BQ30" s="412"/>
      <c r="BR30" s="412"/>
      <c r="BS30" s="412"/>
      <c r="BT30" s="412"/>
      <c r="BU30" s="413"/>
      <c r="BV30" s="411">
        <v>19037164</v>
      </c>
      <c r="BW30" s="412"/>
      <c r="BX30" s="412"/>
      <c r="BY30" s="412"/>
      <c r="BZ30" s="412"/>
      <c r="CA30" s="412"/>
      <c r="CB30" s="412"/>
      <c r="CC30" s="4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1" t="s">
        <v>188</v>
      </c>
      <c r="D33" s="371"/>
      <c r="E33" s="370" t="s">
        <v>189</v>
      </c>
      <c r="F33" s="370"/>
      <c r="G33" s="370"/>
      <c r="H33" s="370"/>
      <c r="I33" s="370"/>
      <c r="J33" s="370"/>
      <c r="K33" s="370"/>
      <c r="L33" s="370"/>
      <c r="M33" s="370"/>
      <c r="N33" s="370"/>
      <c r="O33" s="370"/>
      <c r="P33" s="370"/>
      <c r="Q33" s="370"/>
      <c r="R33" s="370"/>
      <c r="S33" s="370"/>
      <c r="T33" s="195"/>
      <c r="U33" s="371" t="s">
        <v>188</v>
      </c>
      <c r="V33" s="371"/>
      <c r="W33" s="370" t="s">
        <v>189</v>
      </c>
      <c r="X33" s="370"/>
      <c r="Y33" s="370"/>
      <c r="Z33" s="370"/>
      <c r="AA33" s="370"/>
      <c r="AB33" s="370"/>
      <c r="AC33" s="370"/>
      <c r="AD33" s="370"/>
      <c r="AE33" s="370"/>
      <c r="AF33" s="370"/>
      <c r="AG33" s="370"/>
      <c r="AH33" s="370"/>
      <c r="AI33" s="370"/>
      <c r="AJ33" s="370"/>
      <c r="AK33" s="370"/>
      <c r="AL33" s="195"/>
      <c r="AM33" s="371" t="s">
        <v>188</v>
      </c>
      <c r="AN33" s="371"/>
      <c r="AO33" s="370" t="s">
        <v>189</v>
      </c>
      <c r="AP33" s="370"/>
      <c r="AQ33" s="370"/>
      <c r="AR33" s="370"/>
      <c r="AS33" s="370"/>
      <c r="AT33" s="370"/>
      <c r="AU33" s="370"/>
      <c r="AV33" s="370"/>
      <c r="AW33" s="370"/>
      <c r="AX33" s="370"/>
      <c r="AY33" s="370"/>
      <c r="AZ33" s="370"/>
      <c r="BA33" s="370"/>
      <c r="BB33" s="370"/>
      <c r="BC33" s="370"/>
      <c r="BD33" s="196"/>
      <c r="BE33" s="370" t="s">
        <v>190</v>
      </c>
      <c r="BF33" s="370"/>
      <c r="BG33" s="370" t="s">
        <v>191</v>
      </c>
      <c r="BH33" s="370"/>
      <c r="BI33" s="370"/>
      <c r="BJ33" s="370"/>
      <c r="BK33" s="370"/>
      <c r="BL33" s="370"/>
      <c r="BM33" s="370"/>
      <c r="BN33" s="370"/>
      <c r="BO33" s="370"/>
      <c r="BP33" s="370"/>
      <c r="BQ33" s="370"/>
      <c r="BR33" s="370"/>
      <c r="BS33" s="370"/>
      <c r="BT33" s="370"/>
      <c r="BU33" s="370"/>
      <c r="BV33" s="196"/>
      <c r="BW33" s="371" t="s">
        <v>190</v>
      </c>
      <c r="BX33" s="371"/>
      <c r="BY33" s="370" t="s">
        <v>192</v>
      </c>
      <c r="BZ33" s="370"/>
      <c r="CA33" s="370"/>
      <c r="CB33" s="370"/>
      <c r="CC33" s="370"/>
      <c r="CD33" s="370"/>
      <c r="CE33" s="370"/>
      <c r="CF33" s="370"/>
      <c r="CG33" s="370"/>
      <c r="CH33" s="370"/>
      <c r="CI33" s="370"/>
      <c r="CJ33" s="370"/>
      <c r="CK33" s="370"/>
      <c r="CL33" s="370"/>
      <c r="CM33" s="370"/>
      <c r="CN33" s="195"/>
      <c r="CO33" s="371" t="s">
        <v>188</v>
      </c>
      <c r="CP33" s="371"/>
      <c r="CQ33" s="370" t="s">
        <v>193</v>
      </c>
      <c r="CR33" s="370"/>
      <c r="CS33" s="370"/>
      <c r="CT33" s="370"/>
      <c r="CU33" s="370"/>
      <c r="CV33" s="370"/>
      <c r="CW33" s="370"/>
      <c r="CX33" s="370"/>
      <c r="CY33" s="370"/>
      <c r="CZ33" s="370"/>
      <c r="DA33" s="370"/>
      <c r="DB33" s="370"/>
      <c r="DC33" s="370"/>
      <c r="DD33" s="370"/>
      <c r="DE33" s="370"/>
      <c r="DF33" s="195"/>
      <c r="DG33" s="369" t="s">
        <v>194</v>
      </c>
      <c r="DH33" s="369"/>
      <c r="DI33" s="197"/>
      <c r="DJ33" s="165"/>
      <c r="DK33" s="165"/>
      <c r="DL33" s="165"/>
      <c r="DM33" s="165"/>
      <c r="DN33" s="165"/>
      <c r="DO33" s="165"/>
    </row>
    <row r="34" spans="1:119" ht="32.25" customHeight="1">
      <c r="A34" s="166"/>
      <c r="B34" s="192"/>
      <c r="C34" s="367">
        <f>IF(E34="","",1)</f>
        <v>1</v>
      </c>
      <c r="D34" s="367"/>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93"/>
      <c r="U34" s="367">
        <f>IF(W34="","",MAX(C34:D43)+1)</f>
        <v>8</v>
      </c>
      <c r="V34" s="367"/>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93"/>
      <c r="AM34" s="367">
        <f>IF(AO34="","",MAX(C34:D43,U34:V43)+1)</f>
        <v>11</v>
      </c>
      <c r="AN34" s="367"/>
      <c r="AO34" s="366" t="str">
        <f>IF('各会計、関係団体の財政状況及び健全化判断比率'!B31="","",'各会計、関係団体の財政状況及び健全化判断比率'!B31)</f>
        <v>病院事業会計</v>
      </c>
      <c r="AP34" s="366"/>
      <c r="AQ34" s="366"/>
      <c r="AR34" s="366"/>
      <c r="AS34" s="366"/>
      <c r="AT34" s="366"/>
      <c r="AU34" s="366"/>
      <c r="AV34" s="366"/>
      <c r="AW34" s="366"/>
      <c r="AX34" s="366"/>
      <c r="AY34" s="366"/>
      <c r="AZ34" s="366"/>
      <c r="BA34" s="366"/>
      <c r="BB34" s="366"/>
      <c r="BC34" s="366"/>
      <c r="BD34" s="193"/>
      <c r="BE34" s="367">
        <f>IF(BG34="","",MAX(C34:D43,U34:V43,AM34:AN43)+1)</f>
        <v>17</v>
      </c>
      <c r="BF34" s="367"/>
      <c r="BG34" s="366" t="str">
        <f>IF('各会計、関係団体の財政状況及び健全化判断比率'!B37="","",'各会計、関係団体の財政状況及び健全化判断比率'!B37)</f>
        <v>市場及びと畜場特別会計</v>
      </c>
      <c r="BH34" s="366"/>
      <c r="BI34" s="366"/>
      <c r="BJ34" s="366"/>
      <c r="BK34" s="366"/>
      <c r="BL34" s="366"/>
      <c r="BM34" s="366"/>
      <c r="BN34" s="366"/>
      <c r="BO34" s="366"/>
      <c r="BP34" s="366"/>
      <c r="BQ34" s="366"/>
      <c r="BR34" s="366"/>
      <c r="BS34" s="366"/>
      <c r="BT34" s="366"/>
      <c r="BU34" s="366"/>
      <c r="BV34" s="193"/>
      <c r="BW34" s="367">
        <f>IF(BY34="","",MAX(C34:D43,U34:V43,AM34:AN43,BE34:BF43)+1)</f>
        <v>20</v>
      </c>
      <c r="BX34" s="367"/>
      <c r="BY34" s="366" t="str">
        <f>IF('各会計、関係団体の財政状況及び健全化判断比率'!B68="","",'各会計、関係団体の財政状況及び健全化判断比率'!B68)</f>
        <v>名古屋港管理組合　一般会計</v>
      </c>
      <c r="BZ34" s="366"/>
      <c r="CA34" s="366"/>
      <c r="CB34" s="366"/>
      <c r="CC34" s="366"/>
      <c r="CD34" s="366"/>
      <c r="CE34" s="366"/>
      <c r="CF34" s="366"/>
      <c r="CG34" s="366"/>
      <c r="CH34" s="366"/>
      <c r="CI34" s="366"/>
      <c r="CJ34" s="366"/>
      <c r="CK34" s="366"/>
      <c r="CL34" s="366"/>
      <c r="CM34" s="366"/>
      <c r="CN34" s="193"/>
      <c r="CO34" s="367">
        <f>IF(CQ34="","",MAX(C34:D43,U34:V43,AM34:AN43,BE34:BF43,BW34:BX43)+1)</f>
        <v>29</v>
      </c>
      <c r="CP34" s="367"/>
      <c r="CQ34" s="366" t="str">
        <f>IF('各会計、関係団体の財政状況及び健全化判断比率'!BS7="","",'各会計、関係団体の財政状況及び健全化判断比率'!BS7)</f>
        <v>名古屋国際センター</v>
      </c>
      <c r="CR34" s="366"/>
      <c r="CS34" s="366"/>
      <c r="CT34" s="366"/>
      <c r="CU34" s="366"/>
      <c r="CV34" s="366"/>
      <c r="CW34" s="366"/>
      <c r="CX34" s="366"/>
      <c r="CY34" s="366"/>
      <c r="CZ34" s="366"/>
      <c r="DA34" s="366"/>
      <c r="DB34" s="366"/>
      <c r="DC34" s="366"/>
      <c r="DD34" s="366"/>
      <c r="DE34" s="366"/>
      <c r="DF34" s="190"/>
      <c r="DG34" s="368" t="str">
        <f>IF('各会計、関係団体の財政状況及び健全化判断比率'!BR7="","",'各会計、関係団体の財政状況及び健全化判断比率'!BR7)</f>
        <v/>
      </c>
      <c r="DH34" s="368"/>
      <c r="DI34" s="197"/>
      <c r="DJ34" s="165"/>
      <c r="DK34" s="165"/>
      <c r="DL34" s="165"/>
      <c r="DM34" s="165"/>
      <c r="DN34" s="165"/>
      <c r="DO34" s="165"/>
    </row>
    <row r="35" spans="1:119" ht="32.25" customHeight="1">
      <c r="A35" s="166"/>
      <c r="B35" s="192"/>
      <c r="C35" s="367">
        <f>IF(E35="","",C34+1)</f>
        <v>2</v>
      </c>
      <c r="D35" s="367"/>
      <c r="E35" s="366" t="str">
        <f>IF('各会計、関係団体の財政状況及び健全化判断比率'!B8="","",'各会計、関係団体の財政状況及び健全化判断比率'!B8)</f>
        <v>母子父子寡婦福祉資金貸付金特別会計</v>
      </c>
      <c r="F35" s="366"/>
      <c r="G35" s="366"/>
      <c r="H35" s="366"/>
      <c r="I35" s="366"/>
      <c r="J35" s="366"/>
      <c r="K35" s="366"/>
      <c r="L35" s="366"/>
      <c r="M35" s="366"/>
      <c r="N35" s="366"/>
      <c r="O35" s="366"/>
      <c r="P35" s="366"/>
      <c r="Q35" s="366"/>
      <c r="R35" s="366"/>
      <c r="S35" s="366"/>
      <c r="T35" s="193"/>
      <c r="U35" s="367">
        <f>IF(W35="","",U34+1)</f>
        <v>9</v>
      </c>
      <c r="V35" s="367"/>
      <c r="W35" s="366" t="str">
        <f>IF('各会計、関係団体の財政状況及び健全化判断比率'!B29="","",'各会計、関係団体の財政状況及び健全化判断比率'!B29)</f>
        <v>後期高齢者医療特別会計</v>
      </c>
      <c r="X35" s="366"/>
      <c r="Y35" s="366"/>
      <c r="Z35" s="366"/>
      <c r="AA35" s="366"/>
      <c r="AB35" s="366"/>
      <c r="AC35" s="366"/>
      <c r="AD35" s="366"/>
      <c r="AE35" s="366"/>
      <c r="AF35" s="366"/>
      <c r="AG35" s="366"/>
      <c r="AH35" s="366"/>
      <c r="AI35" s="366"/>
      <c r="AJ35" s="366"/>
      <c r="AK35" s="366"/>
      <c r="AL35" s="193"/>
      <c r="AM35" s="367">
        <f t="shared" ref="AM35:AM43" si="0">IF(AO35="","",AM34+1)</f>
        <v>12</v>
      </c>
      <c r="AN35" s="367"/>
      <c r="AO35" s="366" t="str">
        <f>IF('各会計、関係団体の財政状況及び健全化判断比率'!B32="","",'各会計、関係団体の財政状況及び健全化判断比率'!B32)</f>
        <v>水道事業会計</v>
      </c>
      <c r="AP35" s="366"/>
      <c r="AQ35" s="366"/>
      <c r="AR35" s="366"/>
      <c r="AS35" s="366"/>
      <c r="AT35" s="366"/>
      <c r="AU35" s="366"/>
      <c r="AV35" s="366"/>
      <c r="AW35" s="366"/>
      <c r="AX35" s="366"/>
      <c r="AY35" s="366"/>
      <c r="AZ35" s="366"/>
      <c r="BA35" s="366"/>
      <c r="BB35" s="366"/>
      <c r="BC35" s="366"/>
      <c r="BD35" s="193"/>
      <c r="BE35" s="367">
        <f t="shared" ref="BE35:BE43" si="1">IF(BG35="","",BE34+1)</f>
        <v>18</v>
      </c>
      <c r="BF35" s="367"/>
      <c r="BG35" s="366" t="str">
        <f>IF('各会計、関係団体の財政状況及び健全化判断比率'!B38="","",'各会計、関係団体の財政状況及び健全化判断比率'!B38)</f>
        <v>名古屋城天守閣特別会計</v>
      </c>
      <c r="BH35" s="366"/>
      <c r="BI35" s="366"/>
      <c r="BJ35" s="366"/>
      <c r="BK35" s="366"/>
      <c r="BL35" s="366"/>
      <c r="BM35" s="366"/>
      <c r="BN35" s="366"/>
      <c r="BO35" s="366"/>
      <c r="BP35" s="366"/>
      <c r="BQ35" s="366"/>
      <c r="BR35" s="366"/>
      <c r="BS35" s="366"/>
      <c r="BT35" s="366"/>
      <c r="BU35" s="366"/>
      <c r="BV35" s="193"/>
      <c r="BW35" s="367">
        <f t="shared" ref="BW35:BW43" si="2">IF(BY35="","",BW34+1)</f>
        <v>21</v>
      </c>
      <c r="BX35" s="367"/>
      <c r="BY35" s="366" t="str">
        <f>IF('各会計、関係団体の財政状況及び健全化判断比率'!B69="","",'各会計、関係団体の財政状況及び健全化判断比率'!B69)</f>
        <v>名古屋港管理組合　基金特別会計</v>
      </c>
      <c r="BZ35" s="366"/>
      <c r="CA35" s="366"/>
      <c r="CB35" s="366"/>
      <c r="CC35" s="366"/>
      <c r="CD35" s="366"/>
      <c r="CE35" s="366"/>
      <c r="CF35" s="366"/>
      <c r="CG35" s="366"/>
      <c r="CH35" s="366"/>
      <c r="CI35" s="366"/>
      <c r="CJ35" s="366"/>
      <c r="CK35" s="366"/>
      <c r="CL35" s="366"/>
      <c r="CM35" s="366"/>
      <c r="CN35" s="193"/>
      <c r="CO35" s="367">
        <f t="shared" ref="CO35:CO43" si="3">IF(CQ35="","",CO34+1)</f>
        <v>30</v>
      </c>
      <c r="CP35" s="367"/>
      <c r="CQ35" s="366" t="str">
        <f>IF('各会計、関係団体の財政状況及び健全化判断比率'!BS8="","",'各会計、関係団体の財政状況及び健全化判断比率'!BS8)</f>
        <v>名古屋市民休暇村管理公社</v>
      </c>
      <c r="CR35" s="366"/>
      <c r="CS35" s="366"/>
      <c r="CT35" s="366"/>
      <c r="CU35" s="366"/>
      <c r="CV35" s="366"/>
      <c r="CW35" s="366"/>
      <c r="CX35" s="366"/>
      <c r="CY35" s="366"/>
      <c r="CZ35" s="366"/>
      <c r="DA35" s="366"/>
      <c r="DB35" s="366"/>
      <c r="DC35" s="366"/>
      <c r="DD35" s="366"/>
      <c r="DE35" s="366"/>
      <c r="DF35" s="190"/>
      <c r="DG35" s="368" t="str">
        <f>IF('各会計、関係団体の財政状況及び健全化判断比率'!BR8="","",'各会計、関係団体の財政状況及び健全化判断比率'!BR8)</f>
        <v/>
      </c>
      <c r="DH35" s="368"/>
      <c r="DI35" s="197"/>
      <c r="DJ35" s="165"/>
      <c r="DK35" s="165"/>
      <c r="DL35" s="165"/>
      <c r="DM35" s="165"/>
      <c r="DN35" s="165"/>
      <c r="DO35" s="165"/>
    </row>
    <row r="36" spans="1:119" ht="32.25" customHeight="1">
      <c r="A36" s="166"/>
      <c r="B36" s="192"/>
      <c r="C36" s="367">
        <f>IF(E36="","",C35+1)</f>
        <v>3</v>
      </c>
      <c r="D36" s="367"/>
      <c r="E36" s="366" t="str">
        <f>IF('各会計、関係団体の財政状況及び健全化判断比率'!B9="","",'各会計、関係団体の財政状況及び健全化判断比率'!B9)</f>
        <v>土地区画整理組合貸付金特別会計</v>
      </c>
      <c r="F36" s="366"/>
      <c r="G36" s="366"/>
      <c r="H36" s="366"/>
      <c r="I36" s="366"/>
      <c r="J36" s="366"/>
      <c r="K36" s="366"/>
      <c r="L36" s="366"/>
      <c r="M36" s="366"/>
      <c r="N36" s="366"/>
      <c r="O36" s="366"/>
      <c r="P36" s="366"/>
      <c r="Q36" s="366"/>
      <c r="R36" s="366"/>
      <c r="S36" s="366"/>
      <c r="T36" s="193"/>
      <c r="U36" s="367">
        <f t="shared" ref="U36:U43" si="4">IF(W36="","",U35+1)</f>
        <v>10</v>
      </c>
      <c r="V36" s="367"/>
      <c r="W36" s="366" t="str">
        <f>IF('各会計、関係団体の財政状況及び健全化判断比率'!B30="","",'各会計、関係団体の財政状況及び健全化判断比率'!B30)</f>
        <v>介護保険特別会計</v>
      </c>
      <c r="X36" s="366"/>
      <c r="Y36" s="366"/>
      <c r="Z36" s="366"/>
      <c r="AA36" s="366"/>
      <c r="AB36" s="366"/>
      <c r="AC36" s="366"/>
      <c r="AD36" s="366"/>
      <c r="AE36" s="366"/>
      <c r="AF36" s="366"/>
      <c r="AG36" s="366"/>
      <c r="AH36" s="366"/>
      <c r="AI36" s="366"/>
      <c r="AJ36" s="366"/>
      <c r="AK36" s="366"/>
      <c r="AL36" s="193"/>
      <c r="AM36" s="367">
        <f t="shared" si="0"/>
        <v>13</v>
      </c>
      <c r="AN36" s="367"/>
      <c r="AO36" s="366" t="str">
        <f>IF('各会計、関係団体の財政状況及び健全化判断比率'!B33="","",'各会計、関係団体の財政状況及び健全化判断比率'!B33)</f>
        <v>工業用水道事業会計</v>
      </c>
      <c r="AP36" s="366"/>
      <c r="AQ36" s="366"/>
      <c r="AR36" s="366"/>
      <c r="AS36" s="366"/>
      <c r="AT36" s="366"/>
      <c r="AU36" s="366"/>
      <c r="AV36" s="366"/>
      <c r="AW36" s="366"/>
      <c r="AX36" s="366"/>
      <c r="AY36" s="366"/>
      <c r="AZ36" s="366"/>
      <c r="BA36" s="366"/>
      <c r="BB36" s="366"/>
      <c r="BC36" s="366"/>
      <c r="BD36" s="193"/>
      <c r="BE36" s="367">
        <f t="shared" si="1"/>
        <v>19</v>
      </c>
      <c r="BF36" s="367"/>
      <c r="BG36" s="366" t="str">
        <f>IF('各会計、関係団体の財政状況及び健全化判断比率'!B39="","",'各会計、関係団体の財政状況及び健全化判断比率'!B39)</f>
        <v>市街地再開発事業特別会計</v>
      </c>
      <c r="BH36" s="366"/>
      <c r="BI36" s="366"/>
      <c r="BJ36" s="366"/>
      <c r="BK36" s="366"/>
      <c r="BL36" s="366"/>
      <c r="BM36" s="366"/>
      <c r="BN36" s="366"/>
      <c r="BO36" s="366"/>
      <c r="BP36" s="366"/>
      <c r="BQ36" s="366"/>
      <c r="BR36" s="366"/>
      <c r="BS36" s="366"/>
      <c r="BT36" s="366"/>
      <c r="BU36" s="366"/>
      <c r="BV36" s="193"/>
      <c r="BW36" s="367">
        <f t="shared" si="2"/>
        <v>22</v>
      </c>
      <c r="BX36" s="367"/>
      <c r="BY36" s="366" t="str">
        <f>IF('各会計、関係団体の財政状況及び健全化判断比率'!B70="","",'各会計、関係団体の財政状況及び健全化判断比率'!B70)</f>
        <v>名古屋港管理組合　施設運営事業会計</v>
      </c>
      <c r="BZ36" s="366"/>
      <c r="CA36" s="366"/>
      <c r="CB36" s="366"/>
      <c r="CC36" s="366"/>
      <c r="CD36" s="366"/>
      <c r="CE36" s="366"/>
      <c r="CF36" s="366"/>
      <c r="CG36" s="366"/>
      <c r="CH36" s="366"/>
      <c r="CI36" s="366"/>
      <c r="CJ36" s="366"/>
      <c r="CK36" s="366"/>
      <c r="CL36" s="366"/>
      <c r="CM36" s="366"/>
      <c r="CN36" s="193"/>
      <c r="CO36" s="367">
        <f t="shared" si="3"/>
        <v>31</v>
      </c>
      <c r="CP36" s="367"/>
      <c r="CQ36" s="366" t="str">
        <f>IF('各会計、関係団体の財政状況及び健全化判断比率'!BS9="","",'各会計、関係団体の財政状況及び健全化判断比率'!BS9)</f>
        <v>名古屋フィルハーモニー交響楽団</v>
      </c>
      <c r="CR36" s="366"/>
      <c r="CS36" s="366"/>
      <c r="CT36" s="366"/>
      <c r="CU36" s="366"/>
      <c r="CV36" s="366"/>
      <c r="CW36" s="366"/>
      <c r="CX36" s="366"/>
      <c r="CY36" s="366"/>
      <c r="CZ36" s="366"/>
      <c r="DA36" s="366"/>
      <c r="DB36" s="366"/>
      <c r="DC36" s="366"/>
      <c r="DD36" s="366"/>
      <c r="DE36" s="366"/>
      <c r="DF36" s="190"/>
      <c r="DG36" s="368" t="str">
        <f>IF('各会計、関係団体の財政状況及び健全化判断比率'!BR9="","",'各会計、関係団体の財政状況及び健全化判断比率'!BR9)</f>
        <v/>
      </c>
      <c r="DH36" s="368"/>
      <c r="DI36" s="197"/>
      <c r="DJ36" s="165"/>
      <c r="DK36" s="165"/>
      <c r="DL36" s="165"/>
      <c r="DM36" s="165"/>
      <c r="DN36" s="165"/>
      <c r="DO36" s="165"/>
    </row>
    <row r="37" spans="1:119" ht="32.25" customHeight="1">
      <c r="A37" s="166"/>
      <c r="B37" s="192"/>
      <c r="C37" s="367">
        <f>IF(E37="","",C36+1)</f>
        <v>4</v>
      </c>
      <c r="D37" s="367"/>
      <c r="E37" s="366" t="str">
        <f>IF('各会計、関係団体の財政状況及び健全化判断比率'!B10="","",'各会計、関係団体の財政状況及び健全化判断比率'!B10)</f>
        <v>墓地公園整備事業特別会計</v>
      </c>
      <c r="F37" s="366"/>
      <c r="G37" s="366"/>
      <c r="H37" s="366"/>
      <c r="I37" s="366"/>
      <c r="J37" s="366"/>
      <c r="K37" s="366"/>
      <c r="L37" s="366"/>
      <c r="M37" s="366"/>
      <c r="N37" s="366"/>
      <c r="O37" s="366"/>
      <c r="P37" s="366"/>
      <c r="Q37" s="366"/>
      <c r="R37" s="366"/>
      <c r="S37" s="366"/>
      <c r="T37" s="193"/>
      <c r="U37" s="367" t="str">
        <f t="shared" si="4"/>
        <v/>
      </c>
      <c r="V37" s="367"/>
      <c r="W37" s="366"/>
      <c r="X37" s="366"/>
      <c r="Y37" s="366"/>
      <c r="Z37" s="366"/>
      <c r="AA37" s="366"/>
      <c r="AB37" s="366"/>
      <c r="AC37" s="366"/>
      <c r="AD37" s="366"/>
      <c r="AE37" s="366"/>
      <c r="AF37" s="366"/>
      <c r="AG37" s="366"/>
      <c r="AH37" s="366"/>
      <c r="AI37" s="366"/>
      <c r="AJ37" s="366"/>
      <c r="AK37" s="366"/>
      <c r="AL37" s="193"/>
      <c r="AM37" s="367">
        <f t="shared" si="0"/>
        <v>14</v>
      </c>
      <c r="AN37" s="367"/>
      <c r="AO37" s="366" t="str">
        <f>IF('各会計、関係団体の財政状況及び健全化判断比率'!B34="","",'各会計、関係団体の財政状況及び健全化判断比率'!B34)</f>
        <v>下水道事業会計</v>
      </c>
      <c r="AP37" s="366"/>
      <c r="AQ37" s="366"/>
      <c r="AR37" s="366"/>
      <c r="AS37" s="366"/>
      <c r="AT37" s="366"/>
      <c r="AU37" s="366"/>
      <c r="AV37" s="366"/>
      <c r="AW37" s="366"/>
      <c r="AX37" s="366"/>
      <c r="AY37" s="366"/>
      <c r="AZ37" s="366"/>
      <c r="BA37" s="366"/>
      <c r="BB37" s="366"/>
      <c r="BC37" s="366"/>
      <c r="BD37" s="193"/>
      <c r="BE37" s="367" t="str">
        <f t="shared" si="1"/>
        <v/>
      </c>
      <c r="BF37" s="367"/>
      <c r="BG37" s="366"/>
      <c r="BH37" s="366"/>
      <c r="BI37" s="366"/>
      <c r="BJ37" s="366"/>
      <c r="BK37" s="366"/>
      <c r="BL37" s="366"/>
      <c r="BM37" s="366"/>
      <c r="BN37" s="366"/>
      <c r="BO37" s="366"/>
      <c r="BP37" s="366"/>
      <c r="BQ37" s="366"/>
      <c r="BR37" s="366"/>
      <c r="BS37" s="366"/>
      <c r="BT37" s="366"/>
      <c r="BU37" s="366"/>
      <c r="BV37" s="193"/>
      <c r="BW37" s="367">
        <f t="shared" si="2"/>
        <v>23</v>
      </c>
      <c r="BX37" s="367"/>
      <c r="BY37" s="366" t="str">
        <f>IF('各会計、関係団体の財政状況及び健全化判断比率'!B71="","",'各会計、関係団体の財政状況及び健全化判断比率'!B71)</f>
        <v>名古屋港管理組合　埋立事業会計</v>
      </c>
      <c r="BZ37" s="366"/>
      <c r="CA37" s="366"/>
      <c r="CB37" s="366"/>
      <c r="CC37" s="366"/>
      <c r="CD37" s="366"/>
      <c r="CE37" s="366"/>
      <c r="CF37" s="366"/>
      <c r="CG37" s="366"/>
      <c r="CH37" s="366"/>
      <c r="CI37" s="366"/>
      <c r="CJ37" s="366"/>
      <c r="CK37" s="366"/>
      <c r="CL37" s="366"/>
      <c r="CM37" s="366"/>
      <c r="CN37" s="193"/>
      <c r="CO37" s="367">
        <f t="shared" si="3"/>
        <v>32</v>
      </c>
      <c r="CP37" s="367"/>
      <c r="CQ37" s="366" t="str">
        <f>IF('各会計、関係団体の財政状況及び健全化判断比率'!BS10="","",'各会計、関係団体の財政状況及び健全化判断比率'!BS10)</f>
        <v>名古屋市文化振興事業団</v>
      </c>
      <c r="CR37" s="366"/>
      <c r="CS37" s="366"/>
      <c r="CT37" s="366"/>
      <c r="CU37" s="366"/>
      <c r="CV37" s="366"/>
      <c r="CW37" s="366"/>
      <c r="CX37" s="366"/>
      <c r="CY37" s="366"/>
      <c r="CZ37" s="366"/>
      <c r="DA37" s="366"/>
      <c r="DB37" s="366"/>
      <c r="DC37" s="366"/>
      <c r="DD37" s="366"/>
      <c r="DE37" s="366"/>
      <c r="DF37" s="190"/>
      <c r="DG37" s="368" t="str">
        <f>IF('各会計、関係団体の財政状況及び健全化判断比率'!BR10="","",'各会計、関係団体の財政状況及び健全化判断比率'!BR10)</f>
        <v/>
      </c>
      <c r="DH37" s="368"/>
      <c r="DI37" s="197"/>
      <c r="DJ37" s="165"/>
      <c r="DK37" s="165"/>
      <c r="DL37" s="165"/>
      <c r="DM37" s="165"/>
      <c r="DN37" s="165"/>
      <c r="DO37" s="165"/>
    </row>
    <row r="38" spans="1:119" ht="32.25" customHeight="1">
      <c r="A38" s="166"/>
      <c r="B38" s="192"/>
      <c r="C38" s="367">
        <f t="shared" ref="C38:C43" si="5">IF(E38="","",C37+1)</f>
        <v>5</v>
      </c>
      <c r="D38" s="367"/>
      <c r="E38" s="366" t="str">
        <f>IF('各会計、関係団体の財政状況及び健全化判断比率'!B11="","",'各会計、関係団体の財政状況及び健全化判断比率'!B11)</f>
        <v>基金特別会計</v>
      </c>
      <c r="F38" s="366"/>
      <c r="G38" s="366"/>
      <c r="H38" s="366"/>
      <c r="I38" s="366"/>
      <c r="J38" s="366"/>
      <c r="K38" s="366"/>
      <c r="L38" s="366"/>
      <c r="M38" s="366"/>
      <c r="N38" s="366"/>
      <c r="O38" s="366"/>
      <c r="P38" s="366"/>
      <c r="Q38" s="366"/>
      <c r="R38" s="366"/>
      <c r="S38" s="366"/>
      <c r="T38" s="193"/>
      <c r="U38" s="367" t="str">
        <f t="shared" si="4"/>
        <v/>
      </c>
      <c r="V38" s="367"/>
      <c r="W38" s="366"/>
      <c r="X38" s="366"/>
      <c r="Y38" s="366"/>
      <c r="Z38" s="366"/>
      <c r="AA38" s="366"/>
      <c r="AB38" s="366"/>
      <c r="AC38" s="366"/>
      <c r="AD38" s="366"/>
      <c r="AE38" s="366"/>
      <c r="AF38" s="366"/>
      <c r="AG38" s="366"/>
      <c r="AH38" s="366"/>
      <c r="AI38" s="366"/>
      <c r="AJ38" s="366"/>
      <c r="AK38" s="366"/>
      <c r="AL38" s="193"/>
      <c r="AM38" s="367">
        <f t="shared" si="0"/>
        <v>15</v>
      </c>
      <c r="AN38" s="367"/>
      <c r="AO38" s="366" t="str">
        <f>IF('各会計、関係団体の財政状況及び健全化判断比率'!B35="","",'各会計、関係団体の財政状況及び健全化判断比率'!B35)</f>
        <v>自動車運送事業会計</v>
      </c>
      <c r="AP38" s="366"/>
      <c r="AQ38" s="366"/>
      <c r="AR38" s="366"/>
      <c r="AS38" s="366"/>
      <c r="AT38" s="366"/>
      <c r="AU38" s="366"/>
      <c r="AV38" s="366"/>
      <c r="AW38" s="366"/>
      <c r="AX38" s="366"/>
      <c r="AY38" s="366"/>
      <c r="AZ38" s="366"/>
      <c r="BA38" s="366"/>
      <c r="BB38" s="366"/>
      <c r="BC38" s="366"/>
      <c r="BD38" s="193"/>
      <c r="BE38" s="367" t="str">
        <f t="shared" si="1"/>
        <v/>
      </c>
      <c r="BF38" s="367"/>
      <c r="BG38" s="366"/>
      <c r="BH38" s="366"/>
      <c r="BI38" s="366"/>
      <c r="BJ38" s="366"/>
      <c r="BK38" s="366"/>
      <c r="BL38" s="366"/>
      <c r="BM38" s="366"/>
      <c r="BN38" s="366"/>
      <c r="BO38" s="366"/>
      <c r="BP38" s="366"/>
      <c r="BQ38" s="366"/>
      <c r="BR38" s="366"/>
      <c r="BS38" s="366"/>
      <c r="BT38" s="366"/>
      <c r="BU38" s="366"/>
      <c r="BV38" s="193"/>
      <c r="BW38" s="367">
        <f t="shared" si="2"/>
        <v>24</v>
      </c>
      <c r="BX38" s="367"/>
      <c r="BY38" s="366" t="str">
        <f>IF('各会計、関係団体の財政状況及び健全化判断比率'!B72="","",'各会計、関係団体の財政状況及び健全化判断比率'!B72)</f>
        <v>愛知県競馬組合</v>
      </c>
      <c r="BZ38" s="366"/>
      <c r="CA38" s="366"/>
      <c r="CB38" s="366"/>
      <c r="CC38" s="366"/>
      <c r="CD38" s="366"/>
      <c r="CE38" s="366"/>
      <c r="CF38" s="366"/>
      <c r="CG38" s="366"/>
      <c r="CH38" s="366"/>
      <c r="CI38" s="366"/>
      <c r="CJ38" s="366"/>
      <c r="CK38" s="366"/>
      <c r="CL38" s="366"/>
      <c r="CM38" s="366"/>
      <c r="CN38" s="193"/>
      <c r="CO38" s="367">
        <f t="shared" si="3"/>
        <v>33</v>
      </c>
      <c r="CP38" s="367"/>
      <c r="CQ38" s="366" t="str">
        <f>IF('各会計、関係団体の財政状況及び健全化判断比率'!BS11="","",'各会計、関係団体の財政状況及び健全化判断比率'!BS11)</f>
        <v>名古屋産業振興公社</v>
      </c>
      <c r="CR38" s="366"/>
      <c r="CS38" s="366"/>
      <c r="CT38" s="366"/>
      <c r="CU38" s="366"/>
      <c r="CV38" s="366"/>
      <c r="CW38" s="366"/>
      <c r="CX38" s="366"/>
      <c r="CY38" s="366"/>
      <c r="CZ38" s="366"/>
      <c r="DA38" s="366"/>
      <c r="DB38" s="366"/>
      <c r="DC38" s="366"/>
      <c r="DD38" s="366"/>
      <c r="DE38" s="366"/>
      <c r="DF38" s="190"/>
      <c r="DG38" s="368" t="str">
        <f>IF('各会計、関係団体の財政状況及び健全化判断比率'!BR11="","",'各会計、関係団体の財政状況及び健全化判断比率'!BR11)</f>
        <v>○</v>
      </c>
      <c r="DH38" s="368"/>
      <c r="DI38" s="197"/>
      <c r="DJ38" s="165"/>
      <c r="DK38" s="165"/>
      <c r="DL38" s="165"/>
      <c r="DM38" s="165"/>
      <c r="DN38" s="165"/>
      <c r="DO38" s="165"/>
    </row>
    <row r="39" spans="1:119" ht="32.25" customHeight="1">
      <c r="A39" s="166"/>
      <c r="B39" s="192"/>
      <c r="C39" s="367">
        <f t="shared" si="5"/>
        <v>6</v>
      </c>
      <c r="D39" s="367"/>
      <c r="E39" s="366" t="str">
        <f>IF('各会計、関係団体の財政状況及び健全化判断比率'!B12="","",'各会計、関係団体の財政状況及び健全化判断比率'!B12)</f>
        <v>用地先行取得特別会計</v>
      </c>
      <c r="F39" s="366"/>
      <c r="G39" s="366"/>
      <c r="H39" s="366"/>
      <c r="I39" s="366"/>
      <c r="J39" s="366"/>
      <c r="K39" s="366"/>
      <c r="L39" s="366"/>
      <c r="M39" s="366"/>
      <c r="N39" s="366"/>
      <c r="O39" s="366"/>
      <c r="P39" s="366"/>
      <c r="Q39" s="366"/>
      <c r="R39" s="366"/>
      <c r="S39" s="366"/>
      <c r="T39" s="193"/>
      <c r="U39" s="367" t="str">
        <f t="shared" si="4"/>
        <v/>
      </c>
      <c r="V39" s="367"/>
      <c r="W39" s="366"/>
      <c r="X39" s="366"/>
      <c r="Y39" s="366"/>
      <c r="Z39" s="366"/>
      <c r="AA39" s="366"/>
      <c r="AB39" s="366"/>
      <c r="AC39" s="366"/>
      <c r="AD39" s="366"/>
      <c r="AE39" s="366"/>
      <c r="AF39" s="366"/>
      <c r="AG39" s="366"/>
      <c r="AH39" s="366"/>
      <c r="AI39" s="366"/>
      <c r="AJ39" s="366"/>
      <c r="AK39" s="366"/>
      <c r="AL39" s="193"/>
      <c r="AM39" s="367">
        <f t="shared" si="0"/>
        <v>16</v>
      </c>
      <c r="AN39" s="367"/>
      <c r="AO39" s="366" t="str">
        <f>IF('各会計、関係団体の財政状況及び健全化判断比率'!B36="","",'各会計、関係団体の財政状況及び健全化判断比率'!B36)</f>
        <v>高速度鉄道事業会計</v>
      </c>
      <c r="AP39" s="366"/>
      <c r="AQ39" s="366"/>
      <c r="AR39" s="366"/>
      <c r="AS39" s="366"/>
      <c r="AT39" s="366"/>
      <c r="AU39" s="366"/>
      <c r="AV39" s="366"/>
      <c r="AW39" s="366"/>
      <c r="AX39" s="366"/>
      <c r="AY39" s="366"/>
      <c r="AZ39" s="366"/>
      <c r="BA39" s="366"/>
      <c r="BB39" s="366"/>
      <c r="BC39" s="366"/>
      <c r="BD39" s="193"/>
      <c r="BE39" s="367" t="str">
        <f t="shared" si="1"/>
        <v/>
      </c>
      <c r="BF39" s="367"/>
      <c r="BG39" s="366"/>
      <c r="BH39" s="366"/>
      <c r="BI39" s="366"/>
      <c r="BJ39" s="366"/>
      <c r="BK39" s="366"/>
      <c r="BL39" s="366"/>
      <c r="BM39" s="366"/>
      <c r="BN39" s="366"/>
      <c r="BO39" s="366"/>
      <c r="BP39" s="366"/>
      <c r="BQ39" s="366"/>
      <c r="BR39" s="366"/>
      <c r="BS39" s="366"/>
      <c r="BT39" s="366"/>
      <c r="BU39" s="366"/>
      <c r="BV39" s="193"/>
      <c r="BW39" s="367">
        <f t="shared" si="2"/>
        <v>25</v>
      </c>
      <c r="BX39" s="367"/>
      <c r="BY39" s="366" t="str">
        <f>IF('各会計、関係団体の財政状況及び健全化判断比率'!B73="","",'各会計、関係団体の財政状況及び健全化判断比率'!B73)</f>
        <v>名古屋競輪組合　一般会計</v>
      </c>
      <c r="BZ39" s="366"/>
      <c r="CA39" s="366"/>
      <c r="CB39" s="366"/>
      <c r="CC39" s="366"/>
      <c r="CD39" s="366"/>
      <c r="CE39" s="366"/>
      <c r="CF39" s="366"/>
      <c r="CG39" s="366"/>
      <c r="CH39" s="366"/>
      <c r="CI39" s="366"/>
      <c r="CJ39" s="366"/>
      <c r="CK39" s="366"/>
      <c r="CL39" s="366"/>
      <c r="CM39" s="366"/>
      <c r="CN39" s="193"/>
      <c r="CO39" s="367">
        <f t="shared" si="3"/>
        <v>34</v>
      </c>
      <c r="CP39" s="367"/>
      <c r="CQ39" s="366" t="str">
        <f>IF('各会計、関係団体の財政状況及び健全化判断比率'!BS12="","",'各会計、関係団体の財政状況及び健全化判断比率'!BS12)</f>
        <v>名古屋市中小企業共済会</v>
      </c>
      <c r="CR39" s="366"/>
      <c r="CS39" s="366"/>
      <c r="CT39" s="366"/>
      <c r="CU39" s="366"/>
      <c r="CV39" s="366"/>
      <c r="CW39" s="366"/>
      <c r="CX39" s="366"/>
      <c r="CY39" s="366"/>
      <c r="CZ39" s="366"/>
      <c r="DA39" s="366"/>
      <c r="DB39" s="366"/>
      <c r="DC39" s="366"/>
      <c r="DD39" s="366"/>
      <c r="DE39" s="366"/>
      <c r="DF39" s="190"/>
      <c r="DG39" s="368" t="str">
        <f>IF('各会計、関係団体の財政状況及び健全化判断比率'!BR12="","",'各会計、関係団体の財政状況及び健全化判断比率'!BR12)</f>
        <v/>
      </c>
      <c r="DH39" s="368"/>
      <c r="DI39" s="197"/>
      <c r="DJ39" s="165"/>
      <c r="DK39" s="165"/>
      <c r="DL39" s="165"/>
      <c r="DM39" s="165"/>
      <c r="DN39" s="165"/>
      <c r="DO39" s="165"/>
    </row>
    <row r="40" spans="1:119" ht="32.25" customHeight="1">
      <c r="A40" s="166"/>
      <c r="B40" s="192"/>
      <c r="C40" s="367">
        <f t="shared" si="5"/>
        <v>7</v>
      </c>
      <c r="D40" s="367"/>
      <c r="E40" s="366" t="str">
        <f>IF('各会計、関係団体の財政状況及び健全化判断比率'!B13="","",'各会計、関係団体の財政状況及び健全化判断比率'!B13)</f>
        <v>公債特別会計</v>
      </c>
      <c r="F40" s="366"/>
      <c r="G40" s="366"/>
      <c r="H40" s="366"/>
      <c r="I40" s="366"/>
      <c r="J40" s="366"/>
      <c r="K40" s="366"/>
      <c r="L40" s="366"/>
      <c r="M40" s="366"/>
      <c r="N40" s="366"/>
      <c r="O40" s="366"/>
      <c r="P40" s="366"/>
      <c r="Q40" s="366"/>
      <c r="R40" s="366"/>
      <c r="S40" s="366"/>
      <c r="T40" s="193"/>
      <c r="U40" s="367" t="str">
        <f t="shared" si="4"/>
        <v/>
      </c>
      <c r="V40" s="367"/>
      <c r="W40" s="366"/>
      <c r="X40" s="366"/>
      <c r="Y40" s="366"/>
      <c r="Z40" s="366"/>
      <c r="AA40" s="366"/>
      <c r="AB40" s="366"/>
      <c r="AC40" s="366"/>
      <c r="AD40" s="366"/>
      <c r="AE40" s="366"/>
      <c r="AF40" s="366"/>
      <c r="AG40" s="366"/>
      <c r="AH40" s="366"/>
      <c r="AI40" s="366"/>
      <c r="AJ40" s="366"/>
      <c r="AK40" s="366"/>
      <c r="AL40" s="193"/>
      <c r="AM40" s="367" t="str">
        <f t="shared" si="0"/>
        <v/>
      </c>
      <c r="AN40" s="367"/>
      <c r="AO40" s="366"/>
      <c r="AP40" s="366"/>
      <c r="AQ40" s="366"/>
      <c r="AR40" s="366"/>
      <c r="AS40" s="366"/>
      <c r="AT40" s="366"/>
      <c r="AU40" s="366"/>
      <c r="AV40" s="366"/>
      <c r="AW40" s="366"/>
      <c r="AX40" s="366"/>
      <c r="AY40" s="366"/>
      <c r="AZ40" s="366"/>
      <c r="BA40" s="366"/>
      <c r="BB40" s="366"/>
      <c r="BC40" s="366"/>
      <c r="BD40" s="193"/>
      <c r="BE40" s="367" t="str">
        <f t="shared" si="1"/>
        <v/>
      </c>
      <c r="BF40" s="367"/>
      <c r="BG40" s="366"/>
      <c r="BH40" s="366"/>
      <c r="BI40" s="366"/>
      <c r="BJ40" s="366"/>
      <c r="BK40" s="366"/>
      <c r="BL40" s="366"/>
      <c r="BM40" s="366"/>
      <c r="BN40" s="366"/>
      <c r="BO40" s="366"/>
      <c r="BP40" s="366"/>
      <c r="BQ40" s="366"/>
      <c r="BR40" s="366"/>
      <c r="BS40" s="366"/>
      <c r="BT40" s="366"/>
      <c r="BU40" s="366"/>
      <c r="BV40" s="193"/>
      <c r="BW40" s="367">
        <f t="shared" si="2"/>
        <v>26</v>
      </c>
      <c r="BX40" s="367"/>
      <c r="BY40" s="366" t="str">
        <f>IF('各会計、関係団体の財政状況及び健全化判断比率'!B74="","",'各会計、関係団体の財政状況及び健全化判断比率'!B74)</f>
        <v>名古屋競輪組合　競輪事業特別会計</v>
      </c>
      <c r="BZ40" s="366"/>
      <c r="CA40" s="366"/>
      <c r="CB40" s="366"/>
      <c r="CC40" s="366"/>
      <c r="CD40" s="366"/>
      <c r="CE40" s="366"/>
      <c r="CF40" s="366"/>
      <c r="CG40" s="366"/>
      <c r="CH40" s="366"/>
      <c r="CI40" s="366"/>
      <c r="CJ40" s="366"/>
      <c r="CK40" s="366"/>
      <c r="CL40" s="366"/>
      <c r="CM40" s="366"/>
      <c r="CN40" s="193"/>
      <c r="CO40" s="367">
        <f t="shared" si="3"/>
        <v>35</v>
      </c>
      <c r="CP40" s="367"/>
      <c r="CQ40" s="366" t="str">
        <f>IF('各会計、関係団体の財政状況及び健全化判断比率'!BS13="","",'各会計、関係団体の財政状況及び健全化判断比率'!BS13)</f>
        <v>名古屋食肉公社</v>
      </c>
      <c r="CR40" s="366"/>
      <c r="CS40" s="366"/>
      <c r="CT40" s="366"/>
      <c r="CU40" s="366"/>
      <c r="CV40" s="366"/>
      <c r="CW40" s="366"/>
      <c r="CX40" s="366"/>
      <c r="CY40" s="366"/>
      <c r="CZ40" s="366"/>
      <c r="DA40" s="366"/>
      <c r="DB40" s="366"/>
      <c r="DC40" s="366"/>
      <c r="DD40" s="366"/>
      <c r="DE40" s="366"/>
      <c r="DF40" s="190"/>
      <c r="DG40" s="368" t="str">
        <f>IF('各会計、関係団体の財政状況及び健全化判断比率'!BR13="","",'各会計、関係団体の財政状況及び健全化判断比率'!BR13)</f>
        <v/>
      </c>
      <c r="DH40" s="368"/>
      <c r="DI40" s="197"/>
      <c r="DJ40" s="165"/>
      <c r="DK40" s="165"/>
      <c r="DL40" s="165"/>
      <c r="DM40" s="165"/>
      <c r="DN40" s="165"/>
      <c r="DO40" s="165"/>
    </row>
    <row r="41" spans="1:119" ht="32.25" customHeight="1">
      <c r="A41" s="166"/>
      <c r="B41" s="192"/>
      <c r="C41" s="367" t="str">
        <f t="shared" si="5"/>
        <v/>
      </c>
      <c r="D41" s="367"/>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93"/>
      <c r="U41" s="367" t="str">
        <f t="shared" si="4"/>
        <v/>
      </c>
      <c r="V41" s="367"/>
      <c r="W41" s="366"/>
      <c r="X41" s="366"/>
      <c r="Y41" s="366"/>
      <c r="Z41" s="366"/>
      <c r="AA41" s="366"/>
      <c r="AB41" s="366"/>
      <c r="AC41" s="366"/>
      <c r="AD41" s="366"/>
      <c r="AE41" s="366"/>
      <c r="AF41" s="366"/>
      <c r="AG41" s="366"/>
      <c r="AH41" s="366"/>
      <c r="AI41" s="366"/>
      <c r="AJ41" s="366"/>
      <c r="AK41" s="366"/>
      <c r="AL41" s="193"/>
      <c r="AM41" s="367" t="str">
        <f t="shared" si="0"/>
        <v/>
      </c>
      <c r="AN41" s="367"/>
      <c r="AO41" s="366"/>
      <c r="AP41" s="366"/>
      <c r="AQ41" s="366"/>
      <c r="AR41" s="366"/>
      <c r="AS41" s="366"/>
      <c r="AT41" s="366"/>
      <c r="AU41" s="366"/>
      <c r="AV41" s="366"/>
      <c r="AW41" s="366"/>
      <c r="AX41" s="366"/>
      <c r="AY41" s="366"/>
      <c r="AZ41" s="366"/>
      <c r="BA41" s="366"/>
      <c r="BB41" s="366"/>
      <c r="BC41" s="366"/>
      <c r="BD41" s="193"/>
      <c r="BE41" s="367" t="str">
        <f t="shared" si="1"/>
        <v/>
      </c>
      <c r="BF41" s="367"/>
      <c r="BG41" s="366"/>
      <c r="BH41" s="366"/>
      <c r="BI41" s="366"/>
      <c r="BJ41" s="366"/>
      <c r="BK41" s="366"/>
      <c r="BL41" s="366"/>
      <c r="BM41" s="366"/>
      <c r="BN41" s="366"/>
      <c r="BO41" s="366"/>
      <c r="BP41" s="366"/>
      <c r="BQ41" s="366"/>
      <c r="BR41" s="366"/>
      <c r="BS41" s="366"/>
      <c r="BT41" s="366"/>
      <c r="BU41" s="366"/>
      <c r="BV41" s="193"/>
      <c r="BW41" s="367">
        <f t="shared" si="2"/>
        <v>27</v>
      </c>
      <c r="BX41" s="367"/>
      <c r="BY41" s="366" t="str">
        <f>IF('各会計、関係団体の財政状況及び健全化判断比率'!B75="","",'各会計、関係団体の財政状況及び健全化判断比率'!B75)</f>
        <v>愛知県後期高齢者医療広域連合　一般会計</v>
      </c>
      <c r="BZ41" s="366"/>
      <c r="CA41" s="366"/>
      <c r="CB41" s="366"/>
      <c r="CC41" s="366"/>
      <c r="CD41" s="366"/>
      <c r="CE41" s="366"/>
      <c r="CF41" s="366"/>
      <c r="CG41" s="366"/>
      <c r="CH41" s="366"/>
      <c r="CI41" s="366"/>
      <c r="CJ41" s="366"/>
      <c r="CK41" s="366"/>
      <c r="CL41" s="366"/>
      <c r="CM41" s="366"/>
      <c r="CN41" s="193"/>
      <c r="CO41" s="367">
        <f t="shared" si="3"/>
        <v>36</v>
      </c>
      <c r="CP41" s="367"/>
      <c r="CQ41" s="366" t="str">
        <f>IF('各会計、関係団体の財政状況及び健全化判断比率'!BS14="","",'各会計、関係団体の財政状況及び健全化判断比率'!BS14)</f>
        <v>名古屋市小規模事業金融公社</v>
      </c>
      <c r="CR41" s="366"/>
      <c r="CS41" s="366"/>
      <c r="CT41" s="366"/>
      <c r="CU41" s="366"/>
      <c r="CV41" s="366"/>
      <c r="CW41" s="366"/>
      <c r="CX41" s="366"/>
      <c r="CY41" s="366"/>
      <c r="CZ41" s="366"/>
      <c r="DA41" s="366"/>
      <c r="DB41" s="366"/>
      <c r="DC41" s="366"/>
      <c r="DD41" s="366"/>
      <c r="DE41" s="366"/>
      <c r="DF41" s="190"/>
      <c r="DG41" s="368" t="str">
        <f>IF('各会計、関係団体の財政状況及び健全化判断比率'!BR14="","",'各会計、関係団体の財政状況及び健全化判断比率'!BR14)</f>
        <v/>
      </c>
      <c r="DH41" s="368"/>
      <c r="DI41" s="197"/>
      <c r="DJ41" s="165"/>
      <c r="DK41" s="165"/>
      <c r="DL41" s="165"/>
      <c r="DM41" s="165"/>
      <c r="DN41" s="165"/>
      <c r="DO41" s="165"/>
    </row>
    <row r="42" spans="1:119" ht="32.25" customHeight="1">
      <c r="A42" s="165"/>
      <c r="B42" s="192"/>
      <c r="C42" s="367" t="str">
        <f t="shared" si="5"/>
        <v/>
      </c>
      <c r="D42" s="367"/>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93"/>
      <c r="U42" s="367" t="str">
        <f t="shared" si="4"/>
        <v/>
      </c>
      <c r="V42" s="367"/>
      <c r="W42" s="366"/>
      <c r="X42" s="366"/>
      <c r="Y42" s="366"/>
      <c r="Z42" s="366"/>
      <c r="AA42" s="366"/>
      <c r="AB42" s="366"/>
      <c r="AC42" s="366"/>
      <c r="AD42" s="366"/>
      <c r="AE42" s="366"/>
      <c r="AF42" s="366"/>
      <c r="AG42" s="366"/>
      <c r="AH42" s="366"/>
      <c r="AI42" s="366"/>
      <c r="AJ42" s="366"/>
      <c r="AK42" s="366"/>
      <c r="AL42" s="193"/>
      <c r="AM42" s="367" t="str">
        <f t="shared" si="0"/>
        <v/>
      </c>
      <c r="AN42" s="367"/>
      <c r="AO42" s="366"/>
      <c r="AP42" s="366"/>
      <c r="AQ42" s="366"/>
      <c r="AR42" s="366"/>
      <c r="AS42" s="366"/>
      <c r="AT42" s="366"/>
      <c r="AU42" s="366"/>
      <c r="AV42" s="366"/>
      <c r="AW42" s="366"/>
      <c r="AX42" s="366"/>
      <c r="AY42" s="366"/>
      <c r="AZ42" s="366"/>
      <c r="BA42" s="366"/>
      <c r="BB42" s="366"/>
      <c r="BC42" s="366"/>
      <c r="BD42" s="193"/>
      <c r="BE42" s="367" t="str">
        <f t="shared" si="1"/>
        <v/>
      </c>
      <c r="BF42" s="367"/>
      <c r="BG42" s="366"/>
      <c r="BH42" s="366"/>
      <c r="BI42" s="366"/>
      <c r="BJ42" s="366"/>
      <c r="BK42" s="366"/>
      <c r="BL42" s="366"/>
      <c r="BM42" s="366"/>
      <c r="BN42" s="366"/>
      <c r="BO42" s="366"/>
      <c r="BP42" s="366"/>
      <c r="BQ42" s="366"/>
      <c r="BR42" s="366"/>
      <c r="BS42" s="366"/>
      <c r="BT42" s="366"/>
      <c r="BU42" s="366"/>
      <c r="BV42" s="193"/>
      <c r="BW42" s="367">
        <f t="shared" si="2"/>
        <v>28</v>
      </c>
      <c r="BX42" s="367"/>
      <c r="BY42" s="366" t="str">
        <f>IF('各会計、関係団体の財政状況及び健全化判断比率'!B76="","",'各会計、関係団体の財政状況及び健全化判断比率'!B76)</f>
        <v>愛知県後期高齢者医療広域連合　後期高齢者医療特別会計</v>
      </c>
      <c r="BZ42" s="366"/>
      <c r="CA42" s="366"/>
      <c r="CB42" s="366"/>
      <c r="CC42" s="366"/>
      <c r="CD42" s="366"/>
      <c r="CE42" s="366"/>
      <c r="CF42" s="366"/>
      <c r="CG42" s="366"/>
      <c r="CH42" s="366"/>
      <c r="CI42" s="366"/>
      <c r="CJ42" s="366"/>
      <c r="CK42" s="366"/>
      <c r="CL42" s="366"/>
      <c r="CM42" s="366"/>
      <c r="CN42" s="193"/>
      <c r="CO42" s="367">
        <f t="shared" si="3"/>
        <v>37</v>
      </c>
      <c r="CP42" s="367"/>
      <c r="CQ42" s="366" t="str">
        <f>IF('各会計、関係団体の財政状況及び健全化判断比率'!BS15="","",'各会計、関係団体の財政状況及び健全化判断比率'!BS15)</f>
        <v>名古屋観光コンベンションビューロー</v>
      </c>
      <c r="CR42" s="366"/>
      <c r="CS42" s="366"/>
      <c r="CT42" s="366"/>
      <c r="CU42" s="366"/>
      <c r="CV42" s="366"/>
      <c r="CW42" s="366"/>
      <c r="CX42" s="366"/>
      <c r="CY42" s="366"/>
      <c r="CZ42" s="366"/>
      <c r="DA42" s="366"/>
      <c r="DB42" s="366"/>
      <c r="DC42" s="366"/>
      <c r="DD42" s="366"/>
      <c r="DE42" s="366"/>
      <c r="DF42" s="190"/>
      <c r="DG42" s="368" t="str">
        <f>IF('各会計、関係団体の財政状況及び健全化判断比率'!BR15="","",'各会計、関係団体の財政状況及び健全化判断比率'!BR15)</f>
        <v/>
      </c>
      <c r="DH42" s="368"/>
      <c r="DI42" s="197"/>
      <c r="DJ42" s="165"/>
      <c r="DK42" s="165"/>
      <c r="DL42" s="165"/>
      <c r="DM42" s="165"/>
      <c r="DN42" s="165"/>
      <c r="DO42" s="165"/>
    </row>
    <row r="43" spans="1:119" ht="32.25" customHeight="1">
      <c r="A43" s="165"/>
      <c r="B43" s="192"/>
      <c r="C43" s="367" t="str">
        <f t="shared" si="5"/>
        <v/>
      </c>
      <c r="D43" s="367"/>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93"/>
      <c r="U43" s="367" t="str">
        <f t="shared" si="4"/>
        <v/>
      </c>
      <c r="V43" s="367"/>
      <c r="W43" s="366"/>
      <c r="X43" s="366"/>
      <c r="Y43" s="366"/>
      <c r="Z43" s="366"/>
      <c r="AA43" s="366"/>
      <c r="AB43" s="366"/>
      <c r="AC43" s="366"/>
      <c r="AD43" s="366"/>
      <c r="AE43" s="366"/>
      <c r="AF43" s="366"/>
      <c r="AG43" s="366"/>
      <c r="AH43" s="366"/>
      <c r="AI43" s="366"/>
      <c r="AJ43" s="366"/>
      <c r="AK43" s="366"/>
      <c r="AL43" s="193"/>
      <c r="AM43" s="367" t="str">
        <f t="shared" si="0"/>
        <v/>
      </c>
      <c r="AN43" s="367"/>
      <c r="AO43" s="366"/>
      <c r="AP43" s="366"/>
      <c r="AQ43" s="366"/>
      <c r="AR43" s="366"/>
      <c r="AS43" s="366"/>
      <c r="AT43" s="366"/>
      <c r="AU43" s="366"/>
      <c r="AV43" s="366"/>
      <c r="AW43" s="366"/>
      <c r="AX43" s="366"/>
      <c r="AY43" s="366"/>
      <c r="AZ43" s="366"/>
      <c r="BA43" s="366"/>
      <c r="BB43" s="366"/>
      <c r="BC43" s="366"/>
      <c r="BD43" s="193"/>
      <c r="BE43" s="367" t="str">
        <f t="shared" si="1"/>
        <v/>
      </c>
      <c r="BF43" s="367"/>
      <c r="BG43" s="366"/>
      <c r="BH43" s="366"/>
      <c r="BI43" s="366"/>
      <c r="BJ43" s="366"/>
      <c r="BK43" s="366"/>
      <c r="BL43" s="366"/>
      <c r="BM43" s="366"/>
      <c r="BN43" s="366"/>
      <c r="BO43" s="366"/>
      <c r="BP43" s="366"/>
      <c r="BQ43" s="366"/>
      <c r="BR43" s="366"/>
      <c r="BS43" s="366"/>
      <c r="BT43" s="366"/>
      <c r="BU43" s="366"/>
      <c r="BV43" s="193"/>
      <c r="BW43" s="367" t="str">
        <f t="shared" si="2"/>
        <v/>
      </c>
      <c r="BX43" s="367"/>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93"/>
      <c r="CO43" s="367">
        <f t="shared" si="3"/>
        <v>38</v>
      </c>
      <c r="CP43" s="367"/>
      <c r="CQ43" s="366" t="str">
        <f>IF('各会計、関係団体の財政状況及び健全化判断比率'!BS16="","",'各会計、関係団体の財政状況及び健全化判断比率'!BS16)</f>
        <v>名古屋国際芸術文化交流財団</v>
      </c>
      <c r="CR43" s="366"/>
      <c r="CS43" s="366"/>
      <c r="CT43" s="366"/>
      <c r="CU43" s="366"/>
      <c r="CV43" s="366"/>
      <c r="CW43" s="366"/>
      <c r="CX43" s="366"/>
      <c r="CY43" s="366"/>
      <c r="CZ43" s="366"/>
      <c r="DA43" s="366"/>
      <c r="DB43" s="366"/>
      <c r="DC43" s="366"/>
      <c r="DD43" s="366"/>
      <c r="DE43" s="366"/>
      <c r="DF43" s="190"/>
      <c r="DG43" s="368" t="str">
        <f>IF('各会計、関係団体の財政状況及び健全化判断比率'!BR16="","",'各会計、関係団体の財政状況及び健全化判断比率'!BR16)</f>
        <v/>
      </c>
      <c r="DH43" s="368"/>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TzoWZiKfRqN+xk+8tPtPcGPbACbro1Qj9CFNh05USkIEWqpMi7q9YsJ6+s8FeE0SxSTQ6QswW9oYwzHq99ctLQ==" saltValue="iIauGyRNxS+Rlced3yeF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34" t="s">
        <v>571</v>
      </c>
      <c r="D34" s="1234"/>
      <c r="E34" s="1235"/>
      <c r="F34" s="32">
        <v>5.17</v>
      </c>
      <c r="G34" s="33">
        <v>5.15</v>
      </c>
      <c r="H34" s="33">
        <v>5.52</v>
      </c>
      <c r="I34" s="33">
        <v>5.59</v>
      </c>
      <c r="J34" s="34">
        <v>4.9400000000000004</v>
      </c>
      <c r="K34" s="22"/>
      <c r="L34" s="22"/>
      <c r="M34" s="22"/>
      <c r="N34" s="22"/>
      <c r="O34" s="22"/>
      <c r="P34" s="22"/>
    </row>
    <row r="35" spans="1:16" ht="39" customHeight="1">
      <c r="A35" s="22"/>
      <c r="B35" s="35"/>
      <c r="C35" s="1228" t="s">
        <v>572</v>
      </c>
      <c r="D35" s="1229"/>
      <c r="E35" s="1230"/>
      <c r="F35" s="36">
        <v>3.96</v>
      </c>
      <c r="G35" s="37">
        <v>4.57</v>
      </c>
      <c r="H35" s="37">
        <v>4.2699999999999996</v>
      </c>
      <c r="I35" s="37">
        <v>3.96</v>
      </c>
      <c r="J35" s="38">
        <v>3.37</v>
      </c>
      <c r="K35" s="22"/>
      <c r="L35" s="22"/>
      <c r="M35" s="22"/>
      <c r="N35" s="22"/>
      <c r="O35" s="22"/>
      <c r="P35" s="22"/>
    </row>
    <row r="36" spans="1:16" ht="39" customHeight="1">
      <c r="A36" s="22"/>
      <c r="B36" s="35"/>
      <c r="C36" s="1228" t="s">
        <v>573</v>
      </c>
      <c r="D36" s="1229"/>
      <c r="E36" s="1230"/>
      <c r="F36" s="36">
        <v>0.17</v>
      </c>
      <c r="G36" s="37">
        <v>0.17</v>
      </c>
      <c r="H36" s="37">
        <v>0.21</v>
      </c>
      <c r="I36" s="37">
        <v>0.55000000000000004</v>
      </c>
      <c r="J36" s="38">
        <v>0.61</v>
      </c>
      <c r="K36" s="22"/>
      <c r="L36" s="22"/>
      <c r="M36" s="22"/>
      <c r="N36" s="22"/>
      <c r="O36" s="22"/>
      <c r="P36" s="22"/>
    </row>
    <row r="37" spans="1:16" ht="39" customHeight="1">
      <c r="A37" s="22"/>
      <c r="B37" s="35"/>
      <c r="C37" s="1228" t="s">
        <v>574</v>
      </c>
      <c r="D37" s="1229"/>
      <c r="E37" s="1230"/>
      <c r="F37" s="36">
        <v>0.43</v>
      </c>
      <c r="G37" s="37">
        <v>0.3</v>
      </c>
      <c r="H37" s="37" t="s">
        <v>575</v>
      </c>
      <c r="I37" s="37">
        <v>0.22</v>
      </c>
      <c r="J37" s="38">
        <v>0.5</v>
      </c>
      <c r="K37" s="22"/>
      <c r="L37" s="22"/>
      <c r="M37" s="22"/>
      <c r="N37" s="22"/>
      <c r="O37" s="22"/>
      <c r="P37" s="22"/>
    </row>
    <row r="38" spans="1:16" ht="39" customHeight="1">
      <c r="A38" s="22"/>
      <c r="B38" s="35"/>
      <c r="C38" s="1228" t="s">
        <v>576</v>
      </c>
      <c r="D38" s="1229"/>
      <c r="E38" s="1230"/>
      <c r="F38" s="36">
        <v>0.15</v>
      </c>
      <c r="G38" s="37">
        <v>0.57999999999999996</v>
      </c>
      <c r="H38" s="37">
        <v>0.56000000000000005</v>
      </c>
      <c r="I38" s="37">
        <v>0.71</v>
      </c>
      <c r="J38" s="38">
        <v>0.49</v>
      </c>
      <c r="K38" s="22"/>
      <c r="L38" s="22"/>
      <c r="M38" s="22"/>
      <c r="N38" s="22"/>
      <c r="O38" s="22"/>
      <c r="P38" s="22"/>
    </row>
    <row r="39" spans="1:16" ht="39" customHeight="1">
      <c r="A39" s="22"/>
      <c r="B39" s="35"/>
      <c r="C39" s="1228" t="s">
        <v>577</v>
      </c>
      <c r="D39" s="1229"/>
      <c r="E39" s="1230"/>
      <c r="F39" s="36">
        <v>0.31</v>
      </c>
      <c r="G39" s="37">
        <v>0.31</v>
      </c>
      <c r="H39" s="37">
        <v>1.1100000000000001</v>
      </c>
      <c r="I39" s="37">
        <v>0.53</v>
      </c>
      <c r="J39" s="38">
        <v>0.48</v>
      </c>
      <c r="K39" s="22"/>
      <c r="L39" s="22"/>
      <c r="M39" s="22"/>
      <c r="N39" s="22"/>
      <c r="O39" s="22"/>
      <c r="P39" s="22"/>
    </row>
    <row r="40" spans="1:16" ht="39" customHeight="1">
      <c r="A40" s="22"/>
      <c r="B40" s="35"/>
      <c r="C40" s="1228" t="s">
        <v>578</v>
      </c>
      <c r="D40" s="1229"/>
      <c r="E40" s="1230"/>
      <c r="F40" s="36">
        <v>0.33</v>
      </c>
      <c r="G40" s="37">
        <v>0.32</v>
      </c>
      <c r="H40" s="37">
        <v>0.37</v>
      </c>
      <c r="I40" s="37">
        <v>0.34</v>
      </c>
      <c r="J40" s="38">
        <v>0.34</v>
      </c>
      <c r="K40" s="22"/>
      <c r="L40" s="22"/>
      <c r="M40" s="22"/>
      <c r="N40" s="22"/>
      <c r="O40" s="22"/>
      <c r="P40" s="22"/>
    </row>
    <row r="41" spans="1:16" ht="39" customHeight="1">
      <c r="A41" s="22"/>
      <c r="B41" s="35"/>
      <c r="C41" s="1228" t="s">
        <v>579</v>
      </c>
      <c r="D41" s="1229"/>
      <c r="E41" s="1230"/>
      <c r="F41" s="36" t="s">
        <v>580</v>
      </c>
      <c r="G41" s="37" t="s">
        <v>581</v>
      </c>
      <c r="H41" s="37" t="s">
        <v>582</v>
      </c>
      <c r="I41" s="37">
        <v>7.0000000000000007E-2</v>
      </c>
      <c r="J41" s="38">
        <v>0.23</v>
      </c>
      <c r="K41" s="22"/>
      <c r="L41" s="22"/>
      <c r="M41" s="22"/>
      <c r="N41" s="22"/>
      <c r="O41" s="22"/>
      <c r="P41" s="22"/>
    </row>
    <row r="42" spans="1:16" ht="39" customHeight="1">
      <c r="A42" s="22"/>
      <c r="B42" s="39"/>
      <c r="C42" s="1228" t="s">
        <v>583</v>
      </c>
      <c r="D42" s="1229"/>
      <c r="E42" s="1230"/>
      <c r="F42" s="36" t="s">
        <v>520</v>
      </c>
      <c r="G42" s="37" t="s">
        <v>520</v>
      </c>
      <c r="H42" s="37" t="s">
        <v>520</v>
      </c>
      <c r="I42" s="37" t="s">
        <v>520</v>
      </c>
      <c r="J42" s="38" t="s">
        <v>520</v>
      </c>
      <c r="K42" s="22"/>
      <c r="L42" s="22"/>
      <c r="M42" s="22"/>
      <c r="N42" s="22"/>
      <c r="O42" s="22"/>
      <c r="P42" s="22"/>
    </row>
    <row r="43" spans="1:16" ht="39" customHeight="1" thickBot="1">
      <c r="A43" s="22"/>
      <c r="B43" s="40"/>
      <c r="C43" s="1231" t="s">
        <v>584</v>
      </c>
      <c r="D43" s="1232"/>
      <c r="E43" s="1233"/>
      <c r="F43" s="41">
        <v>0.18</v>
      </c>
      <c r="G43" s="42">
        <v>0.19</v>
      </c>
      <c r="H43" s="42">
        <v>0.19</v>
      </c>
      <c r="I43" s="42">
        <v>0.22</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wOF7PQYyuNnJ0T+7ydXq/8TBP7KczM9Cv2dYbpbZ/J/mLJtyosrjdI/Hi2RDFDwChml0c+1OLcoAuTqpWZ76g==" saltValue="9evsDocKuStoH5SlPGJ3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4" t="s">
        <v>11</v>
      </c>
      <c r="C45" s="1245"/>
      <c r="D45" s="58"/>
      <c r="E45" s="1250" t="s">
        <v>12</v>
      </c>
      <c r="F45" s="1250"/>
      <c r="G45" s="1250"/>
      <c r="H45" s="1250"/>
      <c r="I45" s="1250"/>
      <c r="J45" s="1251"/>
      <c r="K45" s="59">
        <v>82172</v>
      </c>
      <c r="L45" s="60">
        <v>85088</v>
      </c>
      <c r="M45" s="60">
        <v>77345</v>
      </c>
      <c r="N45" s="60">
        <v>78752</v>
      </c>
      <c r="O45" s="61">
        <v>75610</v>
      </c>
      <c r="P45" s="48"/>
      <c r="Q45" s="48"/>
      <c r="R45" s="48"/>
      <c r="S45" s="48"/>
      <c r="T45" s="48"/>
      <c r="U45" s="48"/>
    </row>
    <row r="46" spans="1:21" ht="30.75" customHeight="1">
      <c r="A46" s="48"/>
      <c r="B46" s="1246"/>
      <c r="C46" s="1247"/>
      <c r="D46" s="62"/>
      <c r="E46" s="1238" t="s">
        <v>13</v>
      </c>
      <c r="F46" s="1238"/>
      <c r="G46" s="1238"/>
      <c r="H46" s="1238"/>
      <c r="I46" s="1238"/>
      <c r="J46" s="1239"/>
      <c r="K46" s="63">
        <v>14433</v>
      </c>
      <c r="L46" s="64">
        <v>13157</v>
      </c>
      <c r="M46" s="64">
        <v>14714</v>
      </c>
      <c r="N46" s="64">
        <v>13734</v>
      </c>
      <c r="O46" s="65">
        <v>10700</v>
      </c>
      <c r="P46" s="48"/>
      <c r="Q46" s="48"/>
      <c r="R46" s="48"/>
      <c r="S46" s="48"/>
      <c r="T46" s="48"/>
      <c r="U46" s="48"/>
    </row>
    <row r="47" spans="1:21" ht="30.75" customHeight="1">
      <c r="A47" s="48"/>
      <c r="B47" s="1246"/>
      <c r="C47" s="1247"/>
      <c r="D47" s="62"/>
      <c r="E47" s="1238" t="s">
        <v>14</v>
      </c>
      <c r="F47" s="1238"/>
      <c r="G47" s="1238"/>
      <c r="H47" s="1238"/>
      <c r="I47" s="1238"/>
      <c r="J47" s="1239"/>
      <c r="K47" s="63">
        <v>56318</v>
      </c>
      <c r="L47" s="64">
        <v>55388</v>
      </c>
      <c r="M47" s="64">
        <v>54066</v>
      </c>
      <c r="N47" s="64">
        <v>52959</v>
      </c>
      <c r="O47" s="65">
        <v>52213</v>
      </c>
      <c r="P47" s="48"/>
      <c r="Q47" s="48"/>
      <c r="R47" s="48"/>
      <c r="S47" s="48"/>
      <c r="T47" s="48"/>
      <c r="U47" s="48"/>
    </row>
    <row r="48" spans="1:21" ht="30.75" customHeight="1">
      <c r="A48" s="48"/>
      <c r="B48" s="1246"/>
      <c r="C48" s="1247"/>
      <c r="D48" s="62"/>
      <c r="E48" s="1238" t="s">
        <v>15</v>
      </c>
      <c r="F48" s="1238"/>
      <c r="G48" s="1238"/>
      <c r="H48" s="1238"/>
      <c r="I48" s="1238"/>
      <c r="J48" s="1239"/>
      <c r="K48" s="63">
        <v>44078</v>
      </c>
      <c r="L48" s="64">
        <v>42379</v>
      </c>
      <c r="M48" s="64">
        <v>42784</v>
      </c>
      <c r="N48" s="64">
        <v>43190</v>
      </c>
      <c r="O48" s="65">
        <v>42171</v>
      </c>
      <c r="P48" s="48"/>
      <c r="Q48" s="48"/>
      <c r="R48" s="48"/>
      <c r="S48" s="48"/>
      <c r="T48" s="48"/>
      <c r="U48" s="48"/>
    </row>
    <row r="49" spans="1:21" ht="30.75" customHeight="1">
      <c r="A49" s="48"/>
      <c r="B49" s="1246"/>
      <c r="C49" s="1247"/>
      <c r="D49" s="62"/>
      <c r="E49" s="1238" t="s">
        <v>16</v>
      </c>
      <c r="F49" s="1238"/>
      <c r="G49" s="1238"/>
      <c r="H49" s="1238"/>
      <c r="I49" s="1238"/>
      <c r="J49" s="1239"/>
      <c r="K49" s="63">
        <v>4267</v>
      </c>
      <c r="L49" s="64">
        <v>4168</v>
      </c>
      <c r="M49" s="64">
        <v>4082</v>
      </c>
      <c r="N49" s="64">
        <v>4008</v>
      </c>
      <c r="O49" s="65">
        <v>3667</v>
      </c>
      <c r="P49" s="48"/>
      <c r="Q49" s="48"/>
      <c r="R49" s="48"/>
      <c r="S49" s="48"/>
      <c r="T49" s="48"/>
      <c r="U49" s="48"/>
    </row>
    <row r="50" spans="1:21" ht="30.75" customHeight="1">
      <c r="A50" s="48"/>
      <c r="B50" s="1246"/>
      <c r="C50" s="1247"/>
      <c r="D50" s="62"/>
      <c r="E50" s="1238" t="s">
        <v>17</v>
      </c>
      <c r="F50" s="1238"/>
      <c r="G50" s="1238"/>
      <c r="H50" s="1238"/>
      <c r="I50" s="1238"/>
      <c r="J50" s="1239"/>
      <c r="K50" s="63">
        <v>329</v>
      </c>
      <c r="L50" s="64">
        <v>328</v>
      </c>
      <c r="M50" s="64">
        <v>328</v>
      </c>
      <c r="N50" s="64">
        <v>328</v>
      </c>
      <c r="O50" s="65">
        <v>328</v>
      </c>
      <c r="P50" s="48"/>
      <c r="Q50" s="48"/>
      <c r="R50" s="48"/>
      <c r="S50" s="48"/>
      <c r="T50" s="48"/>
      <c r="U50" s="48"/>
    </row>
    <row r="51" spans="1:21" ht="30.75" customHeight="1">
      <c r="A51" s="48"/>
      <c r="B51" s="1248"/>
      <c r="C51" s="1249"/>
      <c r="D51" s="66"/>
      <c r="E51" s="1238" t="s">
        <v>18</v>
      </c>
      <c r="F51" s="1238"/>
      <c r="G51" s="1238"/>
      <c r="H51" s="1238"/>
      <c r="I51" s="1238"/>
      <c r="J51" s="1239"/>
      <c r="K51" s="63" t="s">
        <v>520</v>
      </c>
      <c r="L51" s="64" t="s">
        <v>520</v>
      </c>
      <c r="M51" s="64" t="s">
        <v>520</v>
      </c>
      <c r="N51" s="64" t="s">
        <v>520</v>
      </c>
      <c r="O51" s="65" t="s">
        <v>520</v>
      </c>
      <c r="P51" s="48"/>
      <c r="Q51" s="48"/>
      <c r="R51" s="48"/>
      <c r="S51" s="48"/>
      <c r="T51" s="48"/>
      <c r="U51" s="48"/>
    </row>
    <row r="52" spans="1:21" ht="30.75" customHeight="1">
      <c r="A52" s="48"/>
      <c r="B52" s="1236" t="s">
        <v>19</v>
      </c>
      <c r="C52" s="1237"/>
      <c r="D52" s="66"/>
      <c r="E52" s="1238" t="s">
        <v>20</v>
      </c>
      <c r="F52" s="1238"/>
      <c r="G52" s="1238"/>
      <c r="H52" s="1238"/>
      <c r="I52" s="1238"/>
      <c r="J52" s="1239"/>
      <c r="K52" s="63">
        <v>138667</v>
      </c>
      <c r="L52" s="64">
        <v>137111</v>
      </c>
      <c r="M52" s="64">
        <v>137767</v>
      </c>
      <c r="N52" s="64">
        <v>141283</v>
      </c>
      <c r="O52" s="65">
        <v>136606</v>
      </c>
      <c r="P52" s="48"/>
      <c r="Q52" s="48"/>
      <c r="R52" s="48"/>
      <c r="S52" s="48"/>
      <c r="T52" s="48"/>
      <c r="U52" s="48"/>
    </row>
    <row r="53" spans="1:21" ht="30.75" customHeight="1" thickBot="1">
      <c r="A53" s="48"/>
      <c r="B53" s="1240" t="s">
        <v>21</v>
      </c>
      <c r="C53" s="1241"/>
      <c r="D53" s="67"/>
      <c r="E53" s="1242" t="s">
        <v>22</v>
      </c>
      <c r="F53" s="1242"/>
      <c r="G53" s="1242"/>
      <c r="H53" s="1242"/>
      <c r="I53" s="1242"/>
      <c r="J53" s="1243"/>
      <c r="K53" s="68">
        <v>62930</v>
      </c>
      <c r="L53" s="69">
        <v>63397</v>
      </c>
      <c r="M53" s="69">
        <v>55552</v>
      </c>
      <c r="N53" s="69">
        <v>51688</v>
      </c>
      <c r="O53" s="70">
        <v>48083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juiajyIFNb2qk/Qk4amaYB3qHGBmk5WsqxO5WDbJP5jjxqSxpdEs0NJ+tLjwVORopbhBTxFcYbfRduq7P6k4g==" saltValue="q+eiBhOkonEbYyB4AweI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64" t="s">
        <v>24</v>
      </c>
      <c r="C41" s="1265"/>
      <c r="D41" s="81"/>
      <c r="E41" s="1266" t="s">
        <v>25</v>
      </c>
      <c r="F41" s="1266"/>
      <c r="G41" s="1266"/>
      <c r="H41" s="1267"/>
      <c r="I41" s="82">
        <v>1825924</v>
      </c>
      <c r="J41" s="83">
        <v>1788771</v>
      </c>
      <c r="K41" s="83">
        <v>1731041</v>
      </c>
      <c r="L41" s="83">
        <v>1676816</v>
      </c>
      <c r="M41" s="84">
        <v>1643032</v>
      </c>
    </row>
    <row r="42" spans="2:13" ht="27.75" customHeight="1">
      <c r="B42" s="1254"/>
      <c r="C42" s="1255"/>
      <c r="D42" s="85"/>
      <c r="E42" s="1258" t="s">
        <v>26</v>
      </c>
      <c r="F42" s="1258"/>
      <c r="G42" s="1258"/>
      <c r="H42" s="1259"/>
      <c r="I42" s="86">
        <v>20122</v>
      </c>
      <c r="J42" s="87">
        <v>18906</v>
      </c>
      <c r="K42" s="87">
        <v>54527</v>
      </c>
      <c r="L42" s="87">
        <v>73137</v>
      </c>
      <c r="M42" s="88">
        <v>70293</v>
      </c>
    </row>
    <row r="43" spans="2:13" ht="27.75" customHeight="1">
      <c r="B43" s="1254"/>
      <c r="C43" s="1255"/>
      <c r="D43" s="85"/>
      <c r="E43" s="1258" t="s">
        <v>27</v>
      </c>
      <c r="F43" s="1258"/>
      <c r="G43" s="1258"/>
      <c r="H43" s="1259"/>
      <c r="I43" s="86">
        <v>512528</v>
      </c>
      <c r="J43" s="87">
        <v>495047</v>
      </c>
      <c r="K43" s="87">
        <v>477921</v>
      </c>
      <c r="L43" s="87">
        <v>469130</v>
      </c>
      <c r="M43" s="88">
        <v>470916</v>
      </c>
    </row>
    <row r="44" spans="2:13" ht="27.75" customHeight="1">
      <c r="B44" s="1254"/>
      <c r="C44" s="1255"/>
      <c r="D44" s="85"/>
      <c r="E44" s="1258" t="s">
        <v>28</v>
      </c>
      <c r="F44" s="1258"/>
      <c r="G44" s="1258"/>
      <c r="H44" s="1259"/>
      <c r="I44" s="86">
        <v>36583</v>
      </c>
      <c r="J44" s="87">
        <v>34754</v>
      </c>
      <c r="K44" s="87">
        <v>32666</v>
      </c>
      <c r="L44" s="87">
        <v>30663</v>
      </c>
      <c r="M44" s="88">
        <v>28886</v>
      </c>
    </row>
    <row r="45" spans="2:13" ht="27.75" customHeight="1">
      <c r="B45" s="1254"/>
      <c r="C45" s="1255"/>
      <c r="D45" s="85"/>
      <c r="E45" s="1258" t="s">
        <v>29</v>
      </c>
      <c r="F45" s="1258"/>
      <c r="G45" s="1258"/>
      <c r="H45" s="1259"/>
      <c r="I45" s="86">
        <v>137547</v>
      </c>
      <c r="J45" s="87">
        <v>135177</v>
      </c>
      <c r="K45" s="87">
        <v>131581</v>
      </c>
      <c r="L45" s="87">
        <v>129477</v>
      </c>
      <c r="M45" s="88">
        <v>191580</v>
      </c>
    </row>
    <row r="46" spans="2:13" ht="27.75" customHeight="1">
      <c r="B46" s="1254"/>
      <c r="C46" s="1255"/>
      <c r="D46" s="89"/>
      <c r="E46" s="1258" t="s">
        <v>30</v>
      </c>
      <c r="F46" s="1258"/>
      <c r="G46" s="1258"/>
      <c r="H46" s="1259"/>
      <c r="I46" s="86">
        <v>40851</v>
      </c>
      <c r="J46" s="87">
        <v>36614</v>
      </c>
      <c r="K46" s="87">
        <v>33890</v>
      </c>
      <c r="L46" s="87">
        <v>27027</v>
      </c>
      <c r="M46" s="88">
        <v>19639</v>
      </c>
    </row>
    <row r="47" spans="2:13" ht="27.75" customHeight="1">
      <c r="B47" s="1254"/>
      <c r="C47" s="1255"/>
      <c r="D47" s="90"/>
      <c r="E47" s="1268" t="s">
        <v>31</v>
      </c>
      <c r="F47" s="1269"/>
      <c r="G47" s="1269"/>
      <c r="H47" s="1270"/>
      <c r="I47" s="86" t="s">
        <v>520</v>
      </c>
      <c r="J47" s="87" t="s">
        <v>520</v>
      </c>
      <c r="K47" s="87" t="s">
        <v>520</v>
      </c>
      <c r="L47" s="87" t="s">
        <v>520</v>
      </c>
      <c r="M47" s="88" t="s">
        <v>520</v>
      </c>
    </row>
    <row r="48" spans="2:13" ht="27.75" customHeight="1">
      <c r="B48" s="1254"/>
      <c r="C48" s="1255"/>
      <c r="D48" s="85"/>
      <c r="E48" s="1258" t="s">
        <v>32</v>
      </c>
      <c r="F48" s="1258"/>
      <c r="G48" s="1258"/>
      <c r="H48" s="1259"/>
      <c r="I48" s="86" t="s">
        <v>520</v>
      </c>
      <c r="J48" s="87" t="s">
        <v>520</v>
      </c>
      <c r="K48" s="87" t="s">
        <v>520</v>
      </c>
      <c r="L48" s="87" t="s">
        <v>520</v>
      </c>
      <c r="M48" s="88" t="s">
        <v>520</v>
      </c>
    </row>
    <row r="49" spans="2:13" ht="27.75" customHeight="1">
      <c r="B49" s="1256"/>
      <c r="C49" s="1257"/>
      <c r="D49" s="85"/>
      <c r="E49" s="1258" t="s">
        <v>33</v>
      </c>
      <c r="F49" s="1258"/>
      <c r="G49" s="1258"/>
      <c r="H49" s="1259"/>
      <c r="I49" s="86">
        <v>926</v>
      </c>
      <c r="J49" s="87">
        <v>753</v>
      </c>
      <c r="K49" s="87">
        <v>534</v>
      </c>
      <c r="L49" s="87">
        <v>255</v>
      </c>
      <c r="M49" s="88" t="s">
        <v>520</v>
      </c>
    </row>
    <row r="50" spans="2:13" ht="27.75" customHeight="1">
      <c r="B50" s="1252" t="s">
        <v>34</v>
      </c>
      <c r="C50" s="1253"/>
      <c r="D50" s="91"/>
      <c r="E50" s="1258" t="s">
        <v>35</v>
      </c>
      <c r="F50" s="1258"/>
      <c r="G50" s="1258"/>
      <c r="H50" s="1259"/>
      <c r="I50" s="86">
        <v>239185</v>
      </c>
      <c r="J50" s="87">
        <v>235358</v>
      </c>
      <c r="K50" s="87">
        <v>234648</v>
      </c>
      <c r="L50" s="87">
        <v>229782</v>
      </c>
      <c r="M50" s="88">
        <v>238585</v>
      </c>
    </row>
    <row r="51" spans="2:13" ht="27.75" customHeight="1">
      <c r="B51" s="1254"/>
      <c r="C51" s="1255"/>
      <c r="D51" s="85"/>
      <c r="E51" s="1258" t="s">
        <v>36</v>
      </c>
      <c r="F51" s="1258"/>
      <c r="G51" s="1258"/>
      <c r="H51" s="1259"/>
      <c r="I51" s="86">
        <v>561435</v>
      </c>
      <c r="J51" s="87">
        <v>560926</v>
      </c>
      <c r="K51" s="87">
        <v>549481</v>
      </c>
      <c r="L51" s="87">
        <v>564788</v>
      </c>
      <c r="M51" s="88">
        <v>565563</v>
      </c>
    </row>
    <row r="52" spans="2:13" ht="27.75" customHeight="1">
      <c r="B52" s="1256"/>
      <c r="C52" s="1257"/>
      <c r="D52" s="85"/>
      <c r="E52" s="1258" t="s">
        <v>37</v>
      </c>
      <c r="F52" s="1258"/>
      <c r="G52" s="1258"/>
      <c r="H52" s="1259"/>
      <c r="I52" s="86">
        <v>990031</v>
      </c>
      <c r="J52" s="87">
        <v>983732</v>
      </c>
      <c r="K52" s="87">
        <v>967524</v>
      </c>
      <c r="L52" s="87">
        <v>937958</v>
      </c>
      <c r="M52" s="88">
        <v>915745</v>
      </c>
    </row>
    <row r="53" spans="2:13" ht="27.75" customHeight="1" thickBot="1">
      <c r="B53" s="1260" t="s">
        <v>38</v>
      </c>
      <c r="C53" s="1261"/>
      <c r="D53" s="92"/>
      <c r="E53" s="1262" t="s">
        <v>39</v>
      </c>
      <c r="F53" s="1262"/>
      <c r="G53" s="1262"/>
      <c r="H53" s="1263"/>
      <c r="I53" s="93">
        <v>783830</v>
      </c>
      <c r="J53" s="94">
        <v>730006</v>
      </c>
      <c r="K53" s="94">
        <v>710507</v>
      </c>
      <c r="L53" s="94">
        <v>673978</v>
      </c>
      <c r="M53" s="95">
        <v>704454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y9QlT+7ibhFOxEIUsox8ZUFuaWRUcqLS8CY0gHkZfM101lKwv8cUGx7L4rNjePTGC02AMpz/ueicdXL+KjgWw==" saltValue="vUFVwcDVsAw/O8yn5j3Z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79" t="s">
        <v>42</v>
      </c>
      <c r="D55" s="1279"/>
      <c r="E55" s="1280"/>
      <c r="F55" s="107">
        <v>10918</v>
      </c>
      <c r="G55" s="107">
        <v>14067</v>
      </c>
      <c r="H55" s="108">
        <v>15667</v>
      </c>
    </row>
    <row r="56" spans="2:8" ht="52.5" customHeight="1">
      <c r="B56" s="109"/>
      <c r="C56" s="1281" t="s">
        <v>43</v>
      </c>
      <c r="D56" s="1281"/>
      <c r="E56" s="1282"/>
      <c r="F56" s="110">
        <v>10192</v>
      </c>
      <c r="G56" s="110">
        <v>9303</v>
      </c>
      <c r="H56" s="111">
        <v>8976</v>
      </c>
    </row>
    <row r="57" spans="2:8" ht="53.25" customHeight="1">
      <c r="B57" s="109"/>
      <c r="C57" s="1283" t="s">
        <v>44</v>
      </c>
      <c r="D57" s="1283"/>
      <c r="E57" s="1284"/>
      <c r="F57" s="112">
        <v>22096</v>
      </c>
      <c r="G57" s="112">
        <v>19037</v>
      </c>
      <c r="H57" s="113">
        <v>16109</v>
      </c>
    </row>
    <row r="58" spans="2:8" ht="45.75" customHeight="1">
      <c r="B58" s="114"/>
      <c r="C58" s="1271" t="s">
        <v>629</v>
      </c>
      <c r="D58" s="1272"/>
      <c r="E58" s="1273"/>
      <c r="F58" s="115">
        <v>4214</v>
      </c>
      <c r="G58" s="115">
        <v>4187</v>
      </c>
      <c r="H58" s="116">
        <v>4157</v>
      </c>
    </row>
    <row r="59" spans="2:8" ht="45.75" customHeight="1">
      <c r="B59" s="114"/>
      <c r="C59" s="1271" t="s">
        <v>630</v>
      </c>
      <c r="D59" s="1272"/>
      <c r="E59" s="1273"/>
      <c r="F59" s="115">
        <v>3776</v>
      </c>
      <c r="G59" s="115">
        <v>3259</v>
      </c>
      <c r="H59" s="116">
        <v>2592</v>
      </c>
    </row>
    <row r="60" spans="2:8" ht="45.75" customHeight="1">
      <c r="B60" s="114"/>
      <c r="C60" s="1271" t="s">
        <v>631</v>
      </c>
      <c r="D60" s="1272"/>
      <c r="E60" s="1273"/>
      <c r="F60" s="115">
        <v>5947</v>
      </c>
      <c r="G60" s="115">
        <v>3683</v>
      </c>
      <c r="H60" s="116">
        <v>2271</v>
      </c>
    </row>
    <row r="61" spans="2:8" ht="45.75" customHeight="1">
      <c r="B61" s="114"/>
      <c r="C61" s="1271" t="s">
        <v>632</v>
      </c>
      <c r="D61" s="1272"/>
      <c r="E61" s="1273"/>
      <c r="F61" s="115">
        <v>2271</v>
      </c>
      <c r="G61" s="115">
        <v>2271</v>
      </c>
      <c r="H61" s="116">
        <v>2268</v>
      </c>
    </row>
    <row r="62" spans="2:8" ht="45.75" customHeight="1" thickBot="1">
      <c r="B62" s="117"/>
      <c r="C62" s="1274" t="s">
        <v>633</v>
      </c>
      <c r="D62" s="1275"/>
      <c r="E62" s="1276"/>
      <c r="F62" s="118">
        <v>2660</v>
      </c>
      <c r="G62" s="118">
        <v>2400</v>
      </c>
      <c r="H62" s="119">
        <v>1545</v>
      </c>
    </row>
    <row r="63" spans="2:8" ht="52.5" customHeight="1" thickBot="1">
      <c r="B63" s="120"/>
      <c r="C63" s="1277" t="s">
        <v>45</v>
      </c>
      <c r="D63" s="1277"/>
      <c r="E63" s="1278"/>
      <c r="F63" s="121">
        <v>43206</v>
      </c>
      <c r="G63" s="121">
        <v>42406</v>
      </c>
      <c r="H63" s="122">
        <v>40751</v>
      </c>
    </row>
    <row r="64" spans="2:8" ht="15" customHeight="1"/>
    <row r="65" ht="0" hidden="1" customHeight="1"/>
    <row r="66" ht="0" hidden="1" customHeight="1"/>
  </sheetData>
  <sheetProtection algorithmName="SHA-512" hashValue="aCoSEjfgmIQsl/uUnP9IhVm0EJ1EdFvRSQ0rJJHC1jyhY9il5t3C0YDT0crycb/R/tUNhC4wmEBVUZ1Lc7472w==" saltValue="Cbbh7Y1drJRJCKnkqHUV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3203125" style="1285" customWidth="1"/>
    <col min="2" max="107" width="2.44140625" style="1285" customWidth="1"/>
    <col min="108" max="108" width="6.109375" style="1287" customWidth="1"/>
    <col min="109" max="109" width="5.88671875" style="1286" customWidth="1"/>
    <col min="110" max="110" width="19.109375" style="1285" hidden="1"/>
    <col min="111" max="115" width="12.6640625" style="1285" hidden="1"/>
    <col min="116" max="349" width="8.6640625" style="1285" hidden="1"/>
    <col min="350" max="355" width="14.88671875" style="1285" hidden="1"/>
    <col min="356" max="357" width="15.88671875" style="1285" hidden="1"/>
    <col min="358" max="363" width="16.109375" style="1285" hidden="1"/>
    <col min="364" max="364" width="6.109375" style="1285" hidden="1"/>
    <col min="365" max="365" width="3" style="1285" hidden="1"/>
    <col min="366" max="605" width="8.6640625" style="1285" hidden="1"/>
    <col min="606" max="611" width="14.88671875" style="1285" hidden="1"/>
    <col min="612" max="613" width="15.88671875" style="1285" hidden="1"/>
    <col min="614" max="619" width="16.109375" style="1285" hidden="1"/>
    <col min="620" max="620" width="6.109375" style="1285" hidden="1"/>
    <col min="621" max="621" width="3" style="1285" hidden="1"/>
    <col min="622" max="861" width="8.6640625" style="1285" hidden="1"/>
    <col min="862" max="867" width="14.88671875" style="1285" hidden="1"/>
    <col min="868" max="869" width="15.88671875" style="1285" hidden="1"/>
    <col min="870" max="875" width="16.109375" style="1285" hidden="1"/>
    <col min="876" max="876" width="6.109375" style="1285" hidden="1"/>
    <col min="877" max="877" width="3" style="1285" hidden="1"/>
    <col min="878" max="1117" width="8.6640625" style="1285" hidden="1"/>
    <col min="1118" max="1123" width="14.88671875" style="1285" hidden="1"/>
    <col min="1124" max="1125" width="15.88671875" style="1285" hidden="1"/>
    <col min="1126" max="1131" width="16.109375" style="1285" hidden="1"/>
    <col min="1132" max="1132" width="6.109375" style="1285" hidden="1"/>
    <col min="1133" max="1133" width="3" style="1285" hidden="1"/>
    <col min="1134" max="1373" width="8.6640625" style="1285" hidden="1"/>
    <col min="1374" max="1379" width="14.88671875" style="1285" hidden="1"/>
    <col min="1380" max="1381" width="15.88671875" style="1285" hidden="1"/>
    <col min="1382" max="1387" width="16.109375" style="1285" hidden="1"/>
    <col min="1388" max="1388" width="6.109375" style="1285" hidden="1"/>
    <col min="1389" max="1389" width="3" style="1285" hidden="1"/>
    <col min="1390" max="1629" width="8.6640625" style="1285" hidden="1"/>
    <col min="1630" max="1635" width="14.88671875" style="1285" hidden="1"/>
    <col min="1636" max="1637" width="15.88671875" style="1285" hidden="1"/>
    <col min="1638" max="1643" width="16.109375" style="1285" hidden="1"/>
    <col min="1644" max="1644" width="6.109375" style="1285" hidden="1"/>
    <col min="1645" max="1645" width="3" style="1285" hidden="1"/>
    <col min="1646" max="1885" width="8.6640625" style="1285" hidden="1"/>
    <col min="1886" max="1891" width="14.88671875" style="1285" hidden="1"/>
    <col min="1892" max="1893" width="15.88671875" style="1285" hidden="1"/>
    <col min="1894" max="1899" width="16.109375" style="1285" hidden="1"/>
    <col min="1900" max="1900" width="6.109375" style="1285" hidden="1"/>
    <col min="1901" max="1901" width="3" style="1285" hidden="1"/>
    <col min="1902" max="2141" width="8.6640625" style="1285" hidden="1"/>
    <col min="2142" max="2147" width="14.88671875" style="1285" hidden="1"/>
    <col min="2148" max="2149" width="15.88671875" style="1285" hidden="1"/>
    <col min="2150" max="2155" width="16.109375" style="1285" hidden="1"/>
    <col min="2156" max="2156" width="6.109375" style="1285" hidden="1"/>
    <col min="2157" max="2157" width="3" style="1285" hidden="1"/>
    <col min="2158" max="2397" width="8.6640625" style="1285" hidden="1"/>
    <col min="2398" max="2403" width="14.88671875" style="1285" hidden="1"/>
    <col min="2404" max="2405" width="15.88671875" style="1285" hidden="1"/>
    <col min="2406" max="2411" width="16.109375" style="1285" hidden="1"/>
    <col min="2412" max="2412" width="6.109375" style="1285" hidden="1"/>
    <col min="2413" max="2413" width="3" style="1285" hidden="1"/>
    <col min="2414" max="2653" width="8.6640625" style="1285" hidden="1"/>
    <col min="2654" max="2659" width="14.88671875" style="1285" hidden="1"/>
    <col min="2660" max="2661" width="15.88671875" style="1285" hidden="1"/>
    <col min="2662" max="2667" width="16.109375" style="1285" hidden="1"/>
    <col min="2668" max="2668" width="6.109375" style="1285" hidden="1"/>
    <col min="2669" max="2669" width="3" style="1285" hidden="1"/>
    <col min="2670" max="2909" width="8.6640625" style="1285" hidden="1"/>
    <col min="2910" max="2915" width="14.88671875" style="1285" hidden="1"/>
    <col min="2916" max="2917" width="15.88671875" style="1285" hidden="1"/>
    <col min="2918" max="2923" width="16.109375" style="1285" hidden="1"/>
    <col min="2924" max="2924" width="6.109375" style="1285" hidden="1"/>
    <col min="2925" max="2925" width="3" style="1285" hidden="1"/>
    <col min="2926" max="3165" width="8.6640625" style="1285" hidden="1"/>
    <col min="3166" max="3171" width="14.88671875" style="1285" hidden="1"/>
    <col min="3172" max="3173" width="15.88671875" style="1285" hidden="1"/>
    <col min="3174" max="3179" width="16.109375" style="1285" hidden="1"/>
    <col min="3180" max="3180" width="6.109375" style="1285" hidden="1"/>
    <col min="3181" max="3181" width="3" style="1285" hidden="1"/>
    <col min="3182" max="3421" width="8.6640625" style="1285" hidden="1"/>
    <col min="3422" max="3427" width="14.88671875" style="1285" hidden="1"/>
    <col min="3428" max="3429" width="15.88671875" style="1285" hidden="1"/>
    <col min="3430" max="3435" width="16.109375" style="1285" hidden="1"/>
    <col min="3436" max="3436" width="6.109375" style="1285" hidden="1"/>
    <col min="3437" max="3437" width="3" style="1285" hidden="1"/>
    <col min="3438" max="3677" width="8.6640625" style="1285" hidden="1"/>
    <col min="3678" max="3683" width="14.88671875" style="1285" hidden="1"/>
    <col min="3684" max="3685" width="15.88671875" style="1285" hidden="1"/>
    <col min="3686" max="3691" width="16.109375" style="1285" hidden="1"/>
    <col min="3692" max="3692" width="6.109375" style="1285" hidden="1"/>
    <col min="3693" max="3693" width="3" style="1285" hidden="1"/>
    <col min="3694" max="3933" width="8.6640625" style="1285" hidden="1"/>
    <col min="3934" max="3939" width="14.88671875" style="1285" hidden="1"/>
    <col min="3940" max="3941" width="15.88671875" style="1285" hidden="1"/>
    <col min="3942" max="3947" width="16.109375" style="1285" hidden="1"/>
    <col min="3948" max="3948" width="6.109375" style="1285" hidden="1"/>
    <col min="3949" max="3949" width="3" style="1285" hidden="1"/>
    <col min="3950" max="4189" width="8.6640625" style="1285" hidden="1"/>
    <col min="4190" max="4195" width="14.88671875" style="1285" hidden="1"/>
    <col min="4196" max="4197" width="15.88671875" style="1285" hidden="1"/>
    <col min="4198" max="4203" width="16.109375" style="1285" hidden="1"/>
    <col min="4204" max="4204" width="6.109375" style="1285" hidden="1"/>
    <col min="4205" max="4205" width="3" style="1285" hidden="1"/>
    <col min="4206" max="4445" width="8.6640625" style="1285" hidden="1"/>
    <col min="4446" max="4451" width="14.88671875" style="1285" hidden="1"/>
    <col min="4452" max="4453" width="15.88671875" style="1285" hidden="1"/>
    <col min="4454" max="4459" width="16.109375" style="1285" hidden="1"/>
    <col min="4460" max="4460" width="6.109375" style="1285" hidden="1"/>
    <col min="4461" max="4461" width="3" style="1285" hidden="1"/>
    <col min="4462" max="4701" width="8.6640625" style="1285" hidden="1"/>
    <col min="4702" max="4707" width="14.88671875" style="1285" hidden="1"/>
    <col min="4708" max="4709" width="15.88671875" style="1285" hidden="1"/>
    <col min="4710" max="4715" width="16.109375" style="1285" hidden="1"/>
    <col min="4716" max="4716" width="6.109375" style="1285" hidden="1"/>
    <col min="4717" max="4717" width="3" style="1285" hidden="1"/>
    <col min="4718" max="4957" width="8.6640625" style="1285" hidden="1"/>
    <col min="4958" max="4963" width="14.88671875" style="1285" hidden="1"/>
    <col min="4964" max="4965" width="15.88671875" style="1285" hidden="1"/>
    <col min="4966" max="4971" width="16.109375" style="1285" hidden="1"/>
    <col min="4972" max="4972" width="6.109375" style="1285" hidden="1"/>
    <col min="4973" max="4973" width="3" style="1285" hidden="1"/>
    <col min="4974" max="5213" width="8.6640625" style="1285" hidden="1"/>
    <col min="5214" max="5219" width="14.88671875" style="1285" hidden="1"/>
    <col min="5220" max="5221" width="15.88671875" style="1285" hidden="1"/>
    <col min="5222" max="5227" width="16.109375" style="1285" hidden="1"/>
    <col min="5228" max="5228" width="6.109375" style="1285" hidden="1"/>
    <col min="5229" max="5229" width="3" style="1285" hidden="1"/>
    <col min="5230" max="5469" width="8.6640625" style="1285" hidden="1"/>
    <col min="5470" max="5475" width="14.88671875" style="1285" hidden="1"/>
    <col min="5476" max="5477" width="15.88671875" style="1285" hidden="1"/>
    <col min="5478" max="5483" width="16.109375" style="1285" hidden="1"/>
    <col min="5484" max="5484" width="6.109375" style="1285" hidden="1"/>
    <col min="5485" max="5485" width="3" style="1285" hidden="1"/>
    <col min="5486" max="5725" width="8.6640625" style="1285" hidden="1"/>
    <col min="5726" max="5731" width="14.88671875" style="1285" hidden="1"/>
    <col min="5732" max="5733" width="15.88671875" style="1285" hidden="1"/>
    <col min="5734" max="5739" width="16.109375" style="1285" hidden="1"/>
    <col min="5740" max="5740" width="6.109375" style="1285" hidden="1"/>
    <col min="5741" max="5741" width="3" style="1285" hidden="1"/>
    <col min="5742" max="5981" width="8.6640625" style="1285" hidden="1"/>
    <col min="5982" max="5987" width="14.88671875" style="1285" hidden="1"/>
    <col min="5988" max="5989" width="15.88671875" style="1285" hidden="1"/>
    <col min="5990" max="5995" width="16.109375" style="1285" hidden="1"/>
    <col min="5996" max="5996" width="6.109375" style="1285" hidden="1"/>
    <col min="5997" max="5997" width="3" style="1285" hidden="1"/>
    <col min="5998" max="6237" width="8.6640625" style="1285" hidden="1"/>
    <col min="6238" max="6243" width="14.88671875" style="1285" hidden="1"/>
    <col min="6244" max="6245" width="15.88671875" style="1285" hidden="1"/>
    <col min="6246" max="6251" width="16.109375" style="1285" hidden="1"/>
    <col min="6252" max="6252" width="6.109375" style="1285" hidden="1"/>
    <col min="6253" max="6253" width="3" style="1285" hidden="1"/>
    <col min="6254" max="6493" width="8.6640625" style="1285" hidden="1"/>
    <col min="6494" max="6499" width="14.88671875" style="1285" hidden="1"/>
    <col min="6500" max="6501" width="15.88671875" style="1285" hidden="1"/>
    <col min="6502" max="6507" width="16.109375" style="1285" hidden="1"/>
    <col min="6508" max="6508" width="6.109375" style="1285" hidden="1"/>
    <col min="6509" max="6509" width="3" style="1285" hidden="1"/>
    <col min="6510" max="6749" width="8.6640625" style="1285" hidden="1"/>
    <col min="6750" max="6755" width="14.88671875" style="1285" hidden="1"/>
    <col min="6756" max="6757" width="15.88671875" style="1285" hidden="1"/>
    <col min="6758" max="6763" width="16.109375" style="1285" hidden="1"/>
    <col min="6764" max="6764" width="6.109375" style="1285" hidden="1"/>
    <col min="6765" max="6765" width="3" style="1285" hidden="1"/>
    <col min="6766" max="7005" width="8.6640625" style="1285" hidden="1"/>
    <col min="7006" max="7011" width="14.88671875" style="1285" hidden="1"/>
    <col min="7012" max="7013" width="15.88671875" style="1285" hidden="1"/>
    <col min="7014" max="7019" width="16.109375" style="1285" hidden="1"/>
    <col min="7020" max="7020" width="6.109375" style="1285" hidden="1"/>
    <col min="7021" max="7021" width="3" style="1285" hidden="1"/>
    <col min="7022" max="7261" width="8.6640625" style="1285" hidden="1"/>
    <col min="7262" max="7267" width="14.88671875" style="1285" hidden="1"/>
    <col min="7268" max="7269" width="15.88671875" style="1285" hidden="1"/>
    <col min="7270" max="7275" width="16.109375" style="1285" hidden="1"/>
    <col min="7276" max="7276" width="6.109375" style="1285" hidden="1"/>
    <col min="7277" max="7277" width="3" style="1285" hidden="1"/>
    <col min="7278" max="7517" width="8.6640625" style="1285" hidden="1"/>
    <col min="7518" max="7523" width="14.88671875" style="1285" hidden="1"/>
    <col min="7524" max="7525" width="15.88671875" style="1285" hidden="1"/>
    <col min="7526" max="7531" width="16.109375" style="1285" hidden="1"/>
    <col min="7532" max="7532" width="6.109375" style="1285" hidden="1"/>
    <col min="7533" max="7533" width="3" style="1285" hidden="1"/>
    <col min="7534" max="7773" width="8.6640625" style="1285" hidden="1"/>
    <col min="7774" max="7779" width="14.88671875" style="1285" hidden="1"/>
    <col min="7780" max="7781" width="15.88671875" style="1285" hidden="1"/>
    <col min="7782" max="7787" width="16.109375" style="1285" hidden="1"/>
    <col min="7788" max="7788" width="6.109375" style="1285" hidden="1"/>
    <col min="7789" max="7789" width="3" style="1285" hidden="1"/>
    <col min="7790" max="8029" width="8.6640625" style="1285" hidden="1"/>
    <col min="8030" max="8035" width="14.88671875" style="1285" hidden="1"/>
    <col min="8036" max="8037" width="15.88671875" style="1285" hidden="1"/>
    <col min="8038" max="8043" width="16.109375" style="1285" hidden="1"/>
    <col min="8044" max="8044" width="6.109375" style="1285" hidden="1"/>
    <col min="8045" max="8045" width="3" style="1285" hidden="1"/>
    <col min="8046" max="8285" width="8.6640625" style="1285" hidden="1"/>
    <col min="8286" max="8291" width="14.88671875" style="1285" hidden="1"/>
    <col min="8292" max="8293" width="15.88671875" style="1285" hidden="1"/>
    <col min="8294" max="8299" width="16.109375" style="1285" hidden="1"/>
    <col min="8300" max="8300" width="6.109375" style="1285" hidden="1"/>
    <col min="8301" max="8301" width="3" style="1285" hidden="1"/>
    <col min="8302" max="8541" width="8.6640625" style="1285" hidden="1"/>
    <col min="8542" max="8547" width="14.88671875" style="1285" hidden="1"/>
    <col min="8548" max="8549" width="15.88671875" style="1285" hidden="1"/>
    <col min="8550" max="8555" width="16.109375" style="1285" hidden="1"/>
    <col min="8556" max="8556" width="6.109375" style="1285" hidden="1"/>
    <col min="8557" max="8557" width="3" style="1285" hidden="1"/>
    <col min="8558" max="8797" width="8.6640625" style="1285" hidden="1"/>
    <col min="8798" max="8803" width="14.88671875" style="1285" hidden="1"/>
    <col min="8804" max="8805" width="15.88671875" style="1285" hidden="1"/>
    <col min="8806" max="8811" width="16.109375" style="1285" hidden="1"/>
    <col min="8812" max="8812" width="6.109375" style="1285" hidden="1"/>
    <col min="8813" max="8813" width="3" style="1285" hidden="1"/>
    <col min="8814" max="9053" width="8.6640625" style="1285" hidden="1"/>
    <col min="9054" max="9059" width="14.88671875" style="1285" hidden="1"/>
    <col min="9060" max="9061" width="15.88671875" style="1285" hidden="1"/>
    <col min="9062" max="9067" width="16.109375" style="1285" hidden="1"/>
    <col min="9068" max="9068" width="6.109375" style="1285" hidden="1"/>
    <col min="9069" max="9069" width="3" style="1285" hidden="1"/>
    <col min="9070" max="9309" width="8.6640625" style="1285" hidden="1"/>
    <col min="9310" max="9315" width="14.88671875" style="1285" hidden="1"/>
    <col min="9316" max="9317" width="15.88671875" style="1285" hidden="1"/>
    <col min="9318" max="9323" width="16.109375" style="1285" hidden="1"/>
    <col min="9324" max="9324" width="6.109375" style="1285" hidden="1"/>
    <col min="9325" max="9325" width="3" style="1285" hidden="1"/>
    <col min="9326" max="9565" width="8.6640625" style="1285" hidden="1"/>
    <col min="9566" max="9571" width="14.88671875" style="1285" hidden="1"/>
    <col min="9572" max="9573" width="15.88671875" style="1285" hidden="1"/>
    <col min="9574" max="9579" width="16.109375" style="1285" hidden="1"/>
    <col min="9580" max="9580" width="6.109375" style="1285" hidden="1"/>
    <col min="9581" max="9581" width="3" style="1285" hidden="1"/>
    <col min="9582" max="9821" width="8.6640625" style="1285" hidden="1"/>
    <col min="9822" max="9827" width="14.88671875" style="1285" hidden="1"/>
    <col min="9828" max="9829" width="15.88671875" style="1285" hidden="1"/>
    <col min="9830" max="9835" width="16.109375" style="1285" hidden="1"/>
    <col min="9836" max="9836" width="6.109375" style="1285" hidden="1"/>
    <col min="9837" max="9837" width="3" style="1285" hidden="1"/>
    <col min="9838" max="10077" width="8.6640625" style="1285" hidden="1"/>
    <col min="10078" max="10083" width="14.88671875" style="1285" hidden="1"/>
    <col min="10084" max="10085" width="15.88671875" style="1285" hidden="1"/>
    <col min="10086" max="10091" width="16.109375" style="1285" hidden="1"/>
    <col min="10092" max="10092" width="6.109375" style="1285" hidden="1"/>
    <col min="10093" max="10093" width="3" style="1285" hidden="1"/>
    <col min="10094" max="10333" width="8.6640625" style="1285" hidden="1"/>
    <col min="10334" max="10339" width="14.88671875" style="1285" hidden="1"/>
    <col min="10340" max="10341" width="15.88671875" style="1285" hidden="1"/>
    <col min="10342" max="10347" width="16.109375" style="1285" hidden="1"/>
    <col min="10348" max="10348" width="6.109375" style="1285" hidden="1"/>
    <col min="10349" max="10349" width="3" style="1285" hidden="1"/>
    <col min="10350" max="10589" width="8.6640625" style="1285" hidden="1"/>
    <col min="10590" max="10595" width="14.88671875" style="1285" hidden="1"/>
    <col min="10596" max="10597" width="15.88671875" style="1285" hidden="1"/>
    <col min="10598" max="10603" width="16.109375" style="1285" hidden="1"/>
    <col min="10604" max="10604" width="6.109375" style="1285" hidden="1"/>
    <col min="10605" max="10605" width="3" style="1285" hidden="1"/>
    <col min="10606" max="10845" width="8.6640625" style="1285" hidden="1"/>
    <col min="10846" max="10851" width="14.88671875" style="1285" hidden="1"/>
    <col min="10852" max="10853" width="15.88671875" style="1285" hidden="1"/>
    <col min="10854" max="10859" width="16.109375" style="1285" hidden="1"/>
    <col min="10860" max="10860" width="6.109375" style="1285" hidden="1"/>
    <col min="10861" max="10861" width="3" style="1285" hidden="1"/>
    <col min="10862" max="11101" width="8.6640625" style="1285" hidden="1"/>
    <col min="11102" max="11107" width="14.88671875" style="1285" hidden="1"/>
    <col min="11108" max="11109" width="15.88671875" style="1285" hidden="1"/>
    <col min="11110" max="11115" width="16.109375" style="1285" hidden="1"/>
    <col min="11116" max="11116" width="6.109375" style="1285" hidden="1"/>
    <col min="11117" max="11117" width="3" style="1285" hidden="1"/>
    <col min="11118" max="11357" width="8.6640625" style="1285" hidden="1"/>
    <col min="11358" max="11363" width="14.88671875" style="1285" hidden="1"/>
    <col min="11364" max="11365" width="15.88671875" style="1285" hidden="1"/>
    <col min="11366" max="11371" width="16.109375" style="1285" hidden="1"/>
    <col min="11372" max="11372" width="6.109375" style="1285" hidden="1"/>
    <col min="11373" max="11373" width="3" style="1285" hidden="1"/>
    <col min="11374" max="11613" width="8.6640625" style="1285" hidden="1"/>
    <col min="11614" max="11619" width="14.88671875" style="1285" hidden="1"/>
    <col min="11620" max="11621" width="15.88671875" style="1285" hidden="1"/>
    <col min="11622" max="11627" width="16.109375" style="1285" hidden="1"/>
    <col min="11628" max="11628" width="6.109375" style="1285" hidden="1"/>
    <col min="11629" max="11629" width="3" style="1285" hidden="1"/>
    <col min="11630" max="11869" width="8.6640625" style="1285" hidden="1"/>
    <col min="11870" max="11875" width="14.88671875" style="1285" hidden="1"/>
    <col min="11876" max="11877" width="15.88671875" style="1285" hidden="1"/>
    <col min="11878" max="11883" width="16.109375" style="1285" hidden="1"/>
    <col min="11884" max="11884" width="6.109375" style="1285" hidden="1"/>
    <col min="11885" max="11885" width="3" style="1285" hidden="1"/>
    <col min="11886" max="12125" width="8.6640625" style="1285" hidden="1"/>
    <col min="12126" max="12131" width="14.88671875" style="1285" hidden="1"/>
    <col min="12132" max="12133" width="15.88671875" style="1285" hidden="1"/>
    <col min="12134" max="12139" width="16.109375" style="1285" hidden="1"/>
    <col min="12140" max="12140" width="6.109375" style="1285" hidden="1"/>
    <col min="12141" max="12141" width="3" style="1285" hidden="1"/>
    <col min="12142" max="12381" width="8.6640625" style="1285" hidden="1"/>
    <col min="12382" max="12387" width="14.88671875" style="1285" hidden="1"/>
    <col min="12388" max="12389" width="15.88671875" style="1285" hidden="1"/>
    <col min="12390" max="12395" width="16.109375" style="1285" hidden="1"/>
    <col min="12396" max="12396" width="6.109375" style="1285" hidden="1"/>
    <col min="12397" max="12397" width="3" style="1285" hidden="1"/>
    <col min="12398" max="12637" width="8.6640625" style="1285" hidden="1"/>
    <col min="12638" max="12643" width="14.88671875" style="1285" hidden="1"/>
    <col min="12644" max="12645" width="15.88671875" style="1285" hidden="1"/>
    <col min="12646" max="12651" width="16.109375" style="1285" hidden="1"/>
    <col min="12652" max="12652" width="6.109375" style="1285" hidden="1"/>
    <col min="12653" max="12653" width="3" style="1285" hidden="1"/>
    <col min="12654" max="12893" width="8.6640625" style="1285" hidden="1"/>
    <col min="12894" max="12899" width="14.88671875" style="1285" hidden="1"/>
    <col min="12900" max="12901" width="15.88671875" style="1285" hidden="1"/>
    <col min="12902" max="12907" width="16.109375" style="1285" hidden="1"/>
    <col min="12908" max="12908" width="6.109375" style="1285" hidden="1"/>
    <col min="12909" max="12909" width="3" style="1285" hidden="1"/>
    <col min="12910" max="13149" width="8.6640625" style="1285" hidden="1"/>
    <col min="13150" max="13155" width="14.88671875" style="1285" hidden="1"/>
    <col min="13156" max="13157" width="15.88671875" style="1285" hidden="1"/>
    <col min="13158" max="13163" width="16.109375" style="1285" hidden="1"/>
    <col min="13164" max="13164" width="6.109375" style="1285" hidden="1"/>
    <col min="13165" max="13165" width="3" style="1285" hidden="1"/>
    <col min="13166" max="13405" width="8.6640625" style="1285" hidden="1"/>
    <col min="13406" max="13411" width="14.88671875" style="1285" hidden="1"/>
    <col min="13412" max="13413" width="15.88671875" style="1285" hidden="1"/>
    <col min="13414" max="13419" width="16.109375" style="1285" hidden="1"/>
    <col min="13420" max="13420" width="6.109375" style="1285" hidden="1"/>
    <col min="13421" max="13421" width="3" style="1285" hidden="1"/>
    <col min="13422" max="13661" width="8.6640625" style="1285" hidden="1"/>
    <col min="13662" max="13667" width="14.88671875" style="1285" hidden="1"/>
    <col min="13668" max="13669" width="15.88671875" style="1285" hidden="1"/>
    <col min="13670" max="13675" width="16.109375" style="1285" hidden="1"/>
    <col min="13676" max="13676" width="6.109375" style="1285" hidden="1"/>
    <col min="13677" max="13677" width="3" style="1285" hidden="1"/>
    <col min="13678" max="13917" width="8.6640625" style="1285" hidden="1"/>
    <col min="13918" max="13923" width="14.88671875" style="1285" hidden="1"/>
    <col min="13924" max="13925" width="15.88671875" style="1285" hidden="1"/>
    <col min="13926" max="13931" width="16.109375" style="1285" hidden="1"/>
    <col min="13932" max="13932" width="6.109375" style="1285" hidden="1"/>
    <col min="13933" max="13933" width="3" style="1285" hidden="1"/>
    <col min="13934" max="14173" width="8.6640625" style="1285" hidden="1"/>
    <col min="14174" max="14179" width="14.88671875" style="1285" hidden="1"/>
    <col min="14180" max="14181" width="15.88671875" style="1285" hidden="1"/>
    <col min="14182" max="14187" width="16.109375" style="1285" hidden="1"/>
    <col min="14188" max="14188" width="6.109375" style="1285" hidden="1"/>
    <col min="14189" max="14189" width="3" style="1285" hidden="1"/>
    <col min="14190" max="14429" width="8.6640625" style="1285" hidden="1"/>
    <col min="14430" max="14435" width="14.88671875" style="1285" hidden="1"/>
    <col min="14436" max="14437" width="15.88671875" style="1285" hidden="1"/>
    <col min="14438" max="14443" width="16.109375" style="1285" hidden="1"/>
    <col min="14444" max="14444" width="6.109375" style="1285" hidden="1"/>
    <col min="14445" max="14445" width="3" style="1285" hidden="1"/>
    <col min="14446" max="14685" width="8.6640625" style="1285" hidden="1"/>
    <col min="14686" max="14691" width="14.88671875" style="1285" hidden="1"/>
    <col min="14692" max="14693" width="15.88671875" style="1285" hidden="1"/>
    <col min="14694" max="14699" width="16.109375" style="1285" hidden="1"/>
    <col min="14700" max="14700" width="6.109375" style="1285" hidden="1"/>
    <col min="14701" max="14701" width="3" style="1285" hidden="1"/>
    <col min="14702" max="14941" width="8.6640625" style="1285" hidden="1"/>
    <col min="14942" max="14947" width="14.88671875" style="1285" hidden="1"/>
    <col min="14948" max="14949" width="15.88671875" style="1285" hidden="1"/>
    <col min="14950" max="14955" width="16.109375" style="1285" hidden="1"/>
    <col min="14956" max="14956" width="6.109375" style="1285" hidden="1"/>
    <col min="14957" max="14957" width="3" style="1285" hidden="1"/>
    <col min="14958" max="15197" width="8.6640625" style="1285" hidden="1"/>
    <col min="15198" max="15203" width="14.88671875" style="1285" hidden="1"/>
    <col min="15204" max="15205" width="15.88671875" style="1285" hidden="1"/>
    <col min="15206" max="15211" width="16.109375" style="1285" hidden="1"/>
    <col min="15212" max="15212" width="6.109375" style="1285" hidden="1"/>
    <col min="15213" max="15213" width="3" style="1285" hidden="1"/>
    <col min="15214" max="15453" width="8.6640625" style="1285" hidden="1"/>
    <col min="15454" max="15459" width="14.88671875" style="1285" hidden="1"/>
    <col min="15460" max="15461" width="15.88671875" style="1285" hidden="1"/>
    <col min="15462" max="15467" width="16.109375" style="1285" hidden="1"/>
    <col min="15468" max="15468" width="6.109375" style="1285" hidden="1"/>
    <col min="15469" max="15469" width="3" style="1285" hidden="1"/>
    <col min="15470" max="15709" width="8.6640625" style="1285" hidden="1"/>
    <col min="15710" max="15715" width="14.88671875" style="1285" hidden="1"/>
    <col min="15716" max="15717" width="15.88671875" style="1285" hidden="1"/>
    <col min="15718" max="15723" width="16.109375" style="1285" hidden="1"/>
    <col min="15724" max="15724" width="6.109375" style="1285" hidden="1"/>
    <col min="15725" max="15725" width="3" style="1285" hidden="1"/>
    <col min="15726" max="15965" width="8.6640625" style="1285" hidden="1"/>
    <col min="15966" max="15971" width="14.88671875" style="1285" hidden="1"/>
    <col min="15972" max="15973" width="15.88671875" style="1285" hidden="1"/>
    <col min="15974" max="15979" width="16.109375" style="1285" hidden="1"/>
    <col min="15980" max="15980" width="6.109375" style="1285" hidden="1"/>
    <col min="15981" max="15981" width="3" style="1285" hidden="1"/>
    <col min="15982" max="16221" width="8.6640625" style="1285" hidden="1"/>
    <col min="16222" max="16227" width="14.88671875" style="1285" hidden="1"/>
    <col min="16228" max="16229" width="15.88671875" style="1285" hidden="1"/>
    <col min="16230" max="16235" width="16.109375" style="1285" hidden="1"/>
    <col min="16236" max="16236" width="6.109375" style="1285" hidden="1"/>
    <col min="16237" max="16237" width="3" style="1285" hidden="1"/>
    <col min="16238" max="16384" width="8.6640625" style="1285" hidden="1"/>
  </cols>
  <sheetData>
    <row r="1" spans="1:143" ht="42.75" customHeight="1">
      <c r="A1" s="1345"/>
      <c r="B1" s="1344"/>
      <c r="DD1" s="1285"/>
      <c r="DE1" s="1285"/>
    </row>
    <row r="2" spans="1:143" ht="25.5" customHeight="1">
      <c r="A2" s="1343"/>
      <c r="C2" s="1343"/>
      <c r="O2" s="1343"/>
      <c r="P2" s="1343"/>
      <c r="Q2" s="1343"/>
      <c r="R2" s="1343"/>
      <c r="S2" s="1343"/>
      <c r="T2" s="1343"/>
      <c r="U2" s="1343"/>
      <c r="V2" s="1343"/>
      <c r="W2" s="1343"/>
      <c r="X2" s="1343"/>
      <c r="Y2" s="1343"/>
      <c r="Z2" s="1343"/>
      <c r="AA2" s="1343"/>
      <c r="AB2" s="1343"/>
      <c r="AC2" s="1343"/>
      <c r="AD2" s="1343"/>
      <c r="AE2" s="1343"/>
      <c r="AF2" s="1343"/>
      <c r="AG2" s="1343"/>
      <c r="AH2" s="1343"/>
      <c r="AI2" s="1343"/>
      <c r="AU2" s="1343"/>
      <c r="BG2" s="1343"/>
      <c r="BS2" s="1343"/>
      <c r="CE2" s="1343"/>
      <c r="CQ2" s="1343"/>
      <c r="DD2" s="1285"/>
      <c r="DE2" s="1285"/>
    </row>
    <row r="3" spans="1:143" ht="25.5" customHeight="1">
      <c r="A3" s="1343"/>
      <c r="C3" s="1343"/>
      <c r="O3" s="1343"/>
      <c r="P3" s="1343"/>
      <c r="Q3" s="1343"/>
      <c r="R3" s="1343"/>
      <c r="S3" s="1343"/>
      <c r="T3" s="1343"/>
      <c r="U3" s="1343"/>
      <c r="V3" s="1343"/>
      <c r="W3" s="1343"/>
      <c r="X3" s="1343"/>
      <c r="Y3" s="1343"/>
      <c r="Z3" s="1343"/>
      <c r="AA3" s="1343"/>
      <c r="AB3" s="1343"/>
      <c r="AC3" s="1343"/>
      <c r="AD3" s="1343"/>
      <c r="AE3" s="1343"/>
      <c r="AF3" s="1343"/>
      <c r="AG3" s="1343"/>
      <c r="AH3" s="1343"/>
      <c r="AI3" s="1343"/>
      <c r="AU3" s="1343"/>
      <c r="BG3" s="1343"/>
      <c r="BS3" s="1343"/>
      <c r="CE3" s="1343"/>
      <c r="CQ3" s="1343"/>
      <c r="DD3" s="1285"/>
      <c r="DE3" s="1285"/>
    </row>
    <row r="4" spans="1:143" s="269" customFormat="1" ht="13.2">
      <c r="A4" s="1343"/>
      <c r="B4" s="1343"/>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c r="AB4" s="1343"/>
      <c r="AC4" s="1343"/>
      <c r="AD4" s="1343"/>
      <c r="AE4" s="1343"/>
      <c r="AF4" s="1343"/>
      <c r="AG4" s="1343"/>
      <c r="AH4" s="1343"/>
      <c r="AI4" s="1343"/>
      <c r="AJ4" s="1343"/>
      <c r="AK4" s="1343"/>
      <c r="AL4" s="1343"/>
      <c r="AM4" s="1343"/>
      <c r="AN4" s="1343"/>
      <c r="AO4" s="1343"/>
      <c r="AP4" s="1343"/>
      <c r="AQ4" s="1343"/>
      <c r="AR4" s="1343"/>
      <c r="AS4" s="1343"/>
      <c r="AT4" s="1343"/>
      <c r="AU4" s="1343"/>
      <c r="AV4" s="1343"/>
      <c r="AW4" s="1343"/>
      <c r="AX4" s="1343"/>
      <c r="AY4" s="1343"/>
      <c r="AZ4" s="1343"/>
      <c r="BA4" s="1343"/>
      <c r="BB4" s="1343"/>
      <c r="BC4" s="1343"/>
      <c r="BD4" s="1343"/>
      <c r="BE4" s="1343"/>
      <c r="BF4" s="1343"/>
      <c r="BG4" s="1343"/>
      <c r="BH4" s="1343"/>
      <c r="BI4" s="1343"/>
      <c r="BJ4" s="1343"/>
      <c r="BK4" s="1343"/>
      <c r="BL4" s="1343"/>
      <c r="BM4" s="1343"/>
      <c r="BN4" s="1343"/>
      <c r="BO4" s="1343"/>
      <c r="BP4" s="1343"/>
      <c r="BQ4" s="1343"/>
      <c r="BR4" s="1343"/>
      <c r="BS4" s="1343"/>
      <c r="BT4" s="1343"/>
      <c r="BU4" s="1343"/>
      <c r="BV4" s="1343"/>
      <c r="BW4" s="1343"/>
      <c r="BX4" s="1343"/>
      <c r="BY4" s="1343"/>
      <c r="BZ4" s="1343"/>
      <c r="CA4" s="1343"/>
      <c r="CB4" s="1343"/>
      <c r="CC4" s="1343"/>
      <c r="CD4" s="1343"/>
      <c r="CE4" s="1343"/>
      <c r="CF4" s="1343"/>
      <c r="CG4" s="1343"/>
      <c r="CH4" s="1343"/>
      <c r="CI4" s="1343"/>
      <c r="CJ4" s="1343"/>
      <c r="CK4" s="1343"/>
      <c r="CL4" s="1343"/>
      <c r="CM4" s="1343"/>
      <c r="CN4" s="1343"/>
      <c r="CO4" s="1343"/>
      <c r="CP4" s="1343"/>
      <c r="CQ4" s="1343"/>
      <c r="CR4" s="1343"/>
      <c r="CS4" s="1343"/>
      <c r="CT4" s="1343"/>
      <c r="CU4" s="1343"/>
      <c r="CV4" s="1343"/>
      <c r="CW4" s="1343"/>
      <c r="CX4" s="1343"/>
      <c r="CY4" s="1343"/>
      <c r="CZ4" s="1343"/>
      <c r="DA4" s="1343"/>
      <c r="DB4" s="1343"/>
      <c r="DC4" s="1343"/>
      <c r="DD4" s="1343"/>
      <c r="DE4" s="1343"/>
      <c r="DF4" s="270"/>
      <c r="DG4" s="270"/>
      <c r="DH4" s="270"/>
      <c r="DI4" s="270"/>
      <c r="DJ4" s="270"/>
      <c r="DK4" s="270"/>
      <c r="DL4" s="270"/>
      <c r="DM4" s="270"/>
      <c r="DN4" s="270"/>
      <c r="DO4" s="270"/>
      <c r="DP4" s="270"/>
      <c r="DQ4" s="270"/>
      <c r="DR4" s="270"/>
      <c r="DS4" s="270"/>
      <c r="DT4" s="270"/>
      <c r="DU4" s="270"/>
      <c r="DV4" s="270"/>
      <c r="DW4" s="270"/>
    </row>
    <row r="5" spans="1:143" s="269" customFormat="1" ht="13.2">
      <c r="A5" s="1343"/>
      <c r="B5" s="1343"/>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c r="AO5" s="1343"/>
      <c r="AP5" s="1343"/>
      <c r="AQ5" s="1343"/>
      <c r="AR5" s="1343"/>
      <c r="AS5" s="1343"/>
      <c r="AT5" s="1343"/>
      <c r="AU5" s="1343"/>
      <c r="AV5" s="1343"/>
      <c r="AW5" s="1343"/>
      <c r="AX5" s="1343"/>
      <c r="AY5" s="1343"/>
      <c r="AZ5" s="1343"/>
      <c r="BA5" s="1343"/>
      <c r="BB5" s="1343"/>
      <c r="BC5" s="1343"/>
      <c r="BD5" s="1343"/>
      <c r="BE5" s="1343"/>
      <c r="BF5" s="1343"/>
      <c r="BG5" s="1343"/>
      <c r="BH5" s="1343"/>
      <c r="BI5" s="1343"/>
      <c r="BJ5" s="1343"/>
      <c r="BK5" s="1343"/>
      <c r="BL5" s="1343"/>
      <c r="BM5" s="1343"/>
      <c r="BN5" s="1343"/>
      <c r="BO5" s="1343"/>
      <c r="BP5" s="1343"/>
      <c r="BQ5" s="1343"/>
      <c r="BR5" s="1343"/>
      <c r="BS5" s="1343"/>
      <c r="BT5" s="1343"/>
      <c r="BU5" s="1343"/>
      <c r="BV5" s="1343"/>
      <c r="BW5" s="1343"/>
      <c r="BX5" s="1343"/>
      <c r="BY5" s="1343"/>
      <c r="BZ5" s="1343"/>
      <c r="CA5" s="1343"/>
      <c r="CB5" s="1343"/>
      <c r="CC5" s="1343"/>
      <c r="CD5" s="1343"/>
      <c r="CE5" s="1343"/>
      <c r="CF5" s="1343"/>
      <c r="CG5" s="1343"/>
      <c r="CH5" s="1343"/>
      <c r="CI5" s="1343"/>
      <c r="CJ5" s="1343"/>
      <c r="CK5" s="1343"/>
      <c r="CL5" s="1343"/>
      <c r="CM5" s="1343"/>
      <c r="CN5" s="1343"/>
      <c r="CO5" s="1343"/>
      <c r="CP5" s="1343"/>
      <c r="CQ5" s="1343"/>
      <c r="CR5" s="1343"/>
      <c r="CS5" s="1343"/>
      <c r="CT5" s="1343"/>
      <c r="CU5" s="1343"/>
      <c r="CV5" s="1343"/>
      <c r="CW5" s="1343"/>
      <c r="CX5" s="1343"/>
      <c r="CY5" s="1343"/>
      <c r="CZ5" s="1343"/>
      <c r="DA5" s="1343"/>
      <c r="DB5" s="1343"/>
      <c r="DC5" s="1343"/>
      <c r="DD5" s="1343"/>
      <c r="DE5" s="1343"/>
      <c r="DF5" s="270"/>
      <c r="DG5" s="270"/>
      <c r="DH5" s="270"/>
      <c r="DI5" s="270"/>
      <c r="DJ5" s="270"/>
      <c r="DK5" s="270"/>
      <c r="DL5" s="270"/>
      <c r="DM5" s="270"/>
      <c r="DN5" s="270"/>
      <c r="DO5" s="270"/>
      <c r="DP5" s="270"/>
      <c r="DQ5" s="270"/>
      <c r="DR5" s="270"/>
      <c r="DS5" s="270"/>
      <c r="DT5" s="270"/>
      <c r="DU5" s="270"/>
      <c r="DV5" s="270"/>
      <c r="DW5" s="270"/>
    </row>
    <row r="6" spans="1:143" s="269" customFormat="1" ht="13.2">
      <c r="A6" s="1343"/>
      <c r="B6" s="1343"/>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c r="AF6" s="1343"/>
      <c r="AG6" s="1343"/>
      <c r="AH6" s="1343"/>
      <c r="AI6" s="1343"/>
      <c r="AJ6" s="1343"/>
      <c r="AK6" s="1343"/>
      <c r="AL6" s="1343"/>
      <c r="AM6" s="1343"/>
      <c r="AN6" s="1343"/>
      <c r="AO6" s="1343"/>
      <c r="AP6" s="1343"/>
      <c r="AQ6" s="1343"/>
      <c r="AR6" s="1343"/>
      <c r="AS6" s="1343"/>
      <c r="AT6" s="1343"/>
      <c r="AU6" s="1343"/>
      <c r="AV6" s="1343"/>
      <c r="AW6" s="1343"/>
      <c r="AX6" s="1343"/>
      <c r="AY6" s="1343"/>
      <c r="AZ6" s="1343"/>
      <c r="BA6" s="1343"/>
      <c r="BB6" s="1343"/>
      <c r="BC6" s="1343"/>
      <c r="BD6" s="1343"/>
      <c r="BE6" s="1343"/>
      <c r="BF6" s="1343"/>
      <c r="BG6" s="1343"/>
      <c r="BH6" s="1343"/>
      <c r="BI6" s="1343"/>
      <c r="BJ6" s="1343"/>
      <c r="BK6" s="1343"/>
      <c r="BL6" s="1343"/>
      <c r="BM6" s="1343"/>
      <c r="BN6" s="1343"/>
      <c r="BO6" s="1343"/>
      <c r="BP6" s="1343"/>
      <c r="BQ6" s="1343"/>
      <c r="BR6" s="1343"/>
      <c r="BS6" s="1343"/>
      <c r="BT6" s="1343"/>
      <c r="BU6" s="1343"/>
      <c r="BV6" s="1343"/>
      <c r="BW6" s="1343"/>
      <c r="BX6" s="1343"/>
      <c r="BY6" s="1343"/>
      <c r="BZ6" s="1343"/>
      <c r="CA6" s="1343"/>
      <c r="CB6" s="1343"/>
      <c r="CC6" s="1343"/>
      <c r="CD6" s="1343"/>
      <c r="CE6" s="1343"/>
      <c r="CF6" s="1343"/>
      <c r="CG6" s="1343"/>
      <c r="CH6" s="1343"/>
      <c r="CI6" s="1343"/>
      <c r="CJ6" s="1343"/>
      <c r="CK6" s="1343"/>
      <c r="CL6" s="1343"/>
      <c r="CM6" s="1343"/>
      <c r="CN6" s="1343"/>
      <c r="CO6" s="1343"/>
      <c r="CP6" s="1343"/>
      <c r="CQ6" s="1343"/>
      <c r="CR6" s="1343"/>
      <c r="CS6" s="1343"/>
      <c r="CT6" s="1343"/>
      <c r="CU6" s="1343"/>
      <c r="CV6" s="1343"/>
      <c r="CW6" s="1343"/>
      <c r="CX6" s="1343"/>
      <c r="CY6" s="1343"/>
      <c r="CZ6" s="1343"/>
      <c r="DA6" s="1343"/>
      <c r="DB6" s="1343"/>
      <c r="DC6" s="1343"/>
      <c r="DD6" s="1343"/>
      <c r="DE6" s="1343"/>
      <c r="DF6" s="270"/>
      <c r="DG6" s="270"/>
      <c r="DH6" s="270"/>
      <c r="DI6" s="270"/>
      <c r="DJ6" s="270"/>
      <c r="DK6" s="270"/>
      <c r="DL6" s="270"/>
      <c r="DM6" s="270"/>
      <c r="DN6" s="270"/>
      <c r="DO6" s="270"/>
      <c r="DP6" s="270"/>
      <c r="DQ6" s="270"/>
      <c r="DR6" s="270"/>
      <c r="DS6" s="270"/>
      <c r="DT6" s="270"/>
      <c r="DU6" s="270"/>
      <c r="DV6" s="270"/>
      <c r="DW6" s="270"/>
    </row>
    <row r="7" spans="1:143" s="269" customFormat="1" ht="13.2">
      <c r="A7" s="1343"/>
      <c r="B7" s="1343"/>
      <c r="C7" s="1343"/>
      <c r="D7" s="1343"/>
      <c r="E7" s="1343"/>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3"/>
      <c r="AY7" s="1343"/>
      <c r="AZ7" s="1343"/>
      <c r="BA7" s="1343"/>
      <c r="BB7" s="1343"/>
      <c r="BC7" s="1343"/>
      <c r="BD7" s="1343"/>
      <c r="BE7" s="1343"/>
      <c r="BF7" s="1343"/>
      <c r="BG7" s="1343"/>
      <c r="BH7" s="1343"/>
      <c r="BI7" s="1343"/>
      <c r="BJ7" s="1343"/>
      <c r="BK7" s="1343"/>
      <c r="BL7" s="1343"/>
      <c r="BM7" s="1343"/>
      <c r="BN7" s="1343"/>
      <c r="BO7" s="1343"/>
      <c r="BP7" s="1343"/>
      <c r="BQ7" s="1343"/>
      <c r="BR7" s="1343"/>
      <c r="BS7" s="1343"/>
      <c r="BT7" s="1343"/>
      <c r="BU7" s="1343"/>
      <c r="BV7" s="1343"/>
      <c r="BW7" s="1343"/>
      <c r="BX7" s="1343"/>
      <c r="BY7" s="1343"/>
      <c r="BZ7" s="1343"/>
      <c r="CA7" s="1343"/>
      <c r="CB7" s="1343"/>
      <c r="CC7" s="1343"/>
      <c r="CD7" s="1343"/>
      <c r="CE7" s="1343"/>
      <c r="CF7" s="1343"/>
      <c r="CG7" s="1343"/>
      <c r="CH7" s="1343"/>
      <c r="CI7" s="1343"/>
      <c r="CJ7" s="1343"/>
      <c r="CK7" s="1343"/>
      <c r="CL7" s="1343"/>
      <c r="CM7" s="1343"/>
      <c r="CN7" s="1343"/>
      <c r="CO7" s="1343"/>
      <c r="CP7" s="1343"/>
      <c r="CQ7" s="1343"/>
      <c r="CR7" s="1343"/>
      <c r="CS7" s="1343"/>
      <c r="CT7" s="1343"/>
      <c r="CU7" s="1343"/>
      <c r="CV7" s="1343"/>
      <c r="CW7" s="1343"/>
      <c r="CX7" s="1343"/>
      <c r="CY7" s="1343"/>
      <c r="CZ7" s="1343"/>
      <c r="DA7" s="1343"/>
      <c r="DB7" s="1343"/>
      <c r="DC7" s="1343"/>
      <c r="DD7" s="1343"/>
      <c r="DE7" s="1343"/>
      <c r="DF7" s="270"/>
      <c r="DG7" s="270"/>
      <c r="DH7" s="270"/>
      <c r="DI7" s="270"/>
      <c r="DJ7" s="270"/>
      <c r="DK7" s="270"/>
      <c r="DL7" s="270"/>
      <c r="DM7" s="270"/>
      <c r="DN7" s="270"/>
      <c r="DO7" s="270"/>
      <c r="DP7" s="270"/>
      <c r="DQ7" s="270"/>
      <c r="DR7" s="270"/>
      <c r="DS7" s="270"/>
      <c r="DT7" s="270"/>
      <c r="DU7" s="270"/>
      <c r="DV7" s="270"/>
      <c r="DW7" s="270"/>
    </row>
    <row r="8" spans="1:143" s="269" customFormat="1" ht="13.2">
      <c r="A8" s="1343"/>
      <c r="B8" s="1343"/>
      <c r="C8" s="1343"/>
      <c r="D8" s="1343"/>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c r="AC8" s="1343"/>
      <c r="AD8" s="1343"/>
      <c r="AE8" s="1343"/>
      <c r="AF8" s="1343"/>
      <c r="AG8" s="1343"/>
      <c r="AH8" s="1343"/>
      <c r="AI8" s="1343"/>
      <c r="AJ8" s="1343"/>
      <c r="AK8" s="1343"/>
      <c r="AL8" s="1343"/>
      <c r="AM8" s="1343"/>
      <c r="AN8" s="1343"/>
      <c r="AO8" s="1343"/>
      <c r="AP8" s="1343"/>
      <c r="AQ8" s="1343"/>
      <c r="AR8" s="1343"/>
      <c r="AS8" s="1343"/>
      <c r="AT8" s="1343"/>
      <c r="AU8" s="1343"/>
      <c r="AV8" s="1343"/>
      <c r="AW8" s="1343"/>
      <c r="AX8" s="1343"/>
      <c r="AY8" s="1343"/>
      <c r="AZ8" s="1343"/>
      <c r="BA8" s="1343"/>
      <c r="BB8" s="1343"/>
      <c r="BC8" s="1343"/>
      <c r="BD8" s="1343"/>
      <c r="BE8" s="1343"/>
      <c r="BF8" s="1343"/>
      <c r="BG8" s="1343"/>
      <c r="BH8" s="1343"/>
      <c r="BI8" s="1343"/>
      <c r="BJ8" s="1343"/>
      <c r="BK8" s="1343"/>
      <c r="BL8" s="1343"/>
      <c r="BM8" s="1343"/>
      <c r="BN8" s="1343"/>
      <c r="BO8" s="1343"/>
      <c r="BP8" s="1343"/>
      <c r="BQ8" s="1343"/>
      <c r="BR8" s="1343"/>
      <c r="BS8" s="1343"/>
      <c r="BT8" s="1343"/>
      <c r="BU8" s="1343"/>
      <c r="BV8" s="1343"/>
      <c r="BW8" s="1343"/>
      <c r="BX8" s="1343"/>
      <c r="BY8" s="1343"/>
      <c r="BZ8" s="1343"/>
      <c r="CA8" s="1343"/>
      <c r="CB8" s="1343"/>
      <c r="CC8" s="1343"/>
      <c r="CD8" s="1343"/>
      <c r="CE8" s="1343"/>
      <c r="CF8" s="1343"/>
      <c r="CG8" s="1343"/>
      <c r="CH8" s="1343"/>
      <c r="CI8" s="1343"/>
      <c r="CJ8" s="1343"/>
      <c r="CK8" s="1343"/>
      <c r="CL8" s="1343"/>
      <c r="CM8" s="1343"/>
      <c r="CN8" s="1343"/>
      <c r="CO8" s="1343"/>
      <c r="CP8" s="1343"/>
      <c r="CQ8" s="1343"/>
      <c r="CR8" s="1343"/>
      <c r="CS8" s="1343"/>
      <c r="CT8" s="1343"/>
      <c r="CU8" s="1343"/>
      <c r="CV8" s="1343"/>
      <c r="CW8" s="1343"/>
      <c r="CX8" s="1343"/>
      <c r="CY8" s="1343"/>
      <c r="CZ8" s="1343"/>
      <c r="DA8" s="1343"/>
      <c r="DB8" s="1343"/>
      <c r="DC8" s="1343"/>
      <c r="DD8" s="1343"/>
      <c r="DE8" s="1343"/>
      <c r="DF8" s="270"/>
      <c r="DG8" s="270"/>
      <c r="DH8" s="270"/>
      <c r="DI8" s="270"/>
      <c r="DJ8" s="270"/>
      <c r="DK8" s="270"/>
      <c r="DL8" s="270"/>
      <c r="DM8" s="270"/>
      <c r="DN8" s="270"/>
      <c r="DO8" s="270"/>
      <c r="DP8" s="270"/>
      <c r="DQ8" s="270"/>
      <c r="DR8" s="270"/>
      <c r="DS8" s="270"/>
      <c r="DT8" s="270"/>
      <c r="DU8" s="270"/>
      <c r="DV8" s="270"/>
      <c r="DW8" s="270"/>
    </row>
    <row r="9" spans="1:143" s="269" customFormat="1" ht="13.2">
      <c r="A9" s="1343"/>
      <c r="B9" s="1343"/>
      <c r="C9" s="1343"/>
      <c r="D9" s="1343"/>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3"/>
      <c r="AE9" s="1343"/>
      <c r="AF9" s="1343"/>
      <c r="AG9" s="1343"/>
      <c r="AH9" s="1343"/>
      <c r="AI9" s="1343"/>
      <c r="AJ9" s="1343"/>
      <c r="AK9" s="1343"/>
      <c r="AL9" s="1343"/>
      <c r="AM9" s="1343"/>
      <c r="AN9" s="1343"/>
      <c r="AO9" s="1343"/>
      <c r="AP9" s="1343"/>
      <c r="AQ9" s="1343"/>
      <c r="AR9" s="1343"/>
      <c r="AS9" s="1343"/>
      <c r="AT9" s="1343"/>
      <c r="AU9" s="1343"/>
      <c r="AV9" s="1343"/>
      <c r="AW9" s="1343"/>
      <c r="AX9" s="1343"/>
      <c r="AY9" s="1343"/>
      <c r="AZ9" s="1343"/>
      <c r="BA9" s="1343"/>
      <c r="BB9" s="1343"/>
      <c r="BC9" s="1343"/>
      <c r="BD9" s="1343"/>
      <c r="BE9" s="1343"/>
      <c r="BF9" s="1343"/>
      <c r="BG9" s="1343"/>
      <c r="BH9" s="1343"/>
      <c r="BI9" s="1343"/>
      <c r="BJ9" s="1343"/>
      <c r="BK9" s="1343"/>
      <c r="BL9" s="1343"/>
      <c r="BM9" s="1343"/>
      <c r="BN9" s="1343"/>
      <c r="BO9" s="1343"/>
      <c r="BP9" s="1343"/>
      <c r="BQ9" s="1343"/>
      <c r="BR9" s="1343"/>
      <c r="BS9" s="1343"/>
      <c r="BT9" s="1343"/>
      <c r="BU9" s="1343"/>
      <c r="BV9" s="1343"/>
      <c r="BW9" s="1343"/>
      <c r="BX9" s="1343"/>
      <c r="BY9" s="1343"/>
      <c r="BZ9" s="1343"/>
      <c r="CA9" s="1343"/>
      <c r="CB9" s="1343"/>
      <c r="CC9" s="1343"/>
      <c r="CD9" s="1343"/>
      <c r="CE9" s="1343"/>
      <c r="CF9" s="1343"/>
      <c r="CG9" s="1343"/>
      <c r="CH9" s="1343"/>
      <c r="CI9" s="1343"/>
      <c r="CJ9" s="1343"/>
      <c r="CK9" s="1343"/>
      <c r="CL9" s="1343"/>
      <c r="CM9" s="1343"/>
      <c r="CN9" s="1343"/>
      <c r="CO9" s="1343"/>
      <c r="CP9" s="1343"/>
      <c r="CQ9" s="1343"/>
      <c r="CR9" s="1343"/>
      <c r="CS9" s="1343"/>
      <c r="CT9" s="1343"/>
      <c r="CU9" s="1343"/>
      <c r="CV9" s="1343"/>
      <c r="CW9" s="1343"/>
      <c r="CX9" s="1343"/>
      <c r="CY9" s="1343"/>
      <c r="CZ9" s="1343"/>
      <c r="DA9" s="1343"/>
      <c r="DB9" s="1343"/>
      <c r="DC9" s="1343"/>
      <c r="DD9" s="1343"/>
      <c r="DE9" s="1343"/>
      <c r="DF9" s="270"/>
      <c r="DG9" s="270"/>
      <c r="DH9" s="270"/>
      <c r="DI9" s="270"/>
      <c r="DJ9" s="270"/>
      <c r="DK9" s="270"/>
      <c r="DL9" s="270"/>
      <c r="DM9" s="270"/>
      <c r="DN9" s="270"/>
      <c r="DO9" s="270"/>
      <c r="DP9" s="270"/>
      <c r="DQ9" s="270"/>
      <c r="DR9" s="270"/>
      <c r="DS9" s="270"/>
      <c r="DT9" s="270"/>
      <c r="DU9" s="270"/>
      <c r="DV9" s="270"/>
      <c r="DW9" s="270"/>
    </row>
    <row r="10" spans="1:143" s="269" customFormat="1" ht="13.2">
      <c r="A10" s="1343"/>
      <c r="B10" s="1343"/>
      <c r="C10" s="1343"/>
      <c r="D10" s="1343"/>
      <c r="E10" s="1343"/>
      <c r="F10" s="1343"/>
      <c r="G10" s="1343"/>
      <c r="H10" s="1343"/>
      <c r="I10" s="1343"/>
      <c r="J10" s="1343"/>
      <c r="K10" s="1343"/>
      <c r="L10" s="1343"/>
      <c r="M10" s="1343"/>
      <c r="N10" s="1343"/>
      <c r="O10" s="1343"/>
      <c r="P10" s="1343"/>
      <c r="Q10" s="1343"/>
      <c r="R10" s="1343"/>
      <c r="S10" s="1343"/>
      <c r="T10" s="1343"/>
      <c r="U10" s="1343"/>
      <c r="V10" s="1343"/>
      <c r="W10" s="1343"/>
      <c r="X10" s="1343"/>
      <c r="Y10" s="1343"/>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3"/>
      <c r="BR10" s="1343"/>
      <c r="BS10" s="1343"/>
      <c r="BT10" s="1343"/>
      <c r="BU10" s="1343"/>
      <c r="BV10" s="1343"/>
      <c r="BW10" s="1343"/>
      <c r="BX10" s="1343"/>
      <c r="BY10" s="1343"/>
      <c r="BZ10" s="1343"/>
      <c r="CA10" s="1343"/>
      <c r="CB10" s="1343"/>
      <c r="CC10" s="1343"/>
      <c r="CD10" s="1343"/>
      <c r="CE10" s="1343"/>
      <c r="CF10" s="1343"/>
      <c r="CG10" s="1343"/>
      <c r="CH10" s="1343"/>
      <c r="CI10" s="1343"/>
      <c r="CJ10" s="1343"/>
      <c r="CK10" s="1343"/>
      <c r="CL10" s="1343"/>
      <c r="CM10" s="1343"/>
      <c r="CN10" s="1343"/>
      <c r="CO10" s="1343"/>
      <c r="CP10" s="1343"/>
      <c r="CQ10" s="1343"/>
      <c r="CR10" s="1343"/>
      <c r="CS10" s="1343"/>
      <c r="CT10" s="1343"/>
      <c r="CU10" s="1343"/>
      <c r="CV10" s="1343"/>
      <c r="CW10" s="1343"/>
      <c r="CX10" s="1343"/>
      <c r="CY10" s="1343"/>
      <c r="CZ10" s="1343"/>
      <c r="DA10" s="1343"/>
      <c r="DB10" s="1343"/>
      <c r="DC10" s="1343"/>
      <c r="DD10" s="1343"/>
      <c r="DE10" s="1343"/>
      <c r="DF10" s="270"/>
      <c r="DG10" s="270"/>
      <c r="DH10" s="270"/>
      <c r="DI10" s="270"/>
      <c r="DJ10" s="270"/>
      <c r="DK10" s="270"/>
      <c r="DL10" s="270"/>
      <c r="DM10" s="270"/>
      <c r="DN10" s="270"/>
      <c r="DO10" s="270"/>
      <c r="DP10" s="270"/>
      <c r="DQ10" s="270"/>
      <c r="DR10" s="270"/>
      <c r="DS10" s="270"/>
      <c r="DT10" s="270"/>
      <c r="DU10" s="270"/>
      <c r="DV10" s="270"/>
      <c r="DW10" s="270"/>
      <c r="EM10" s="269" t="s">
        <v>648</v>
      </c>
    </row>
    <row r="11" spans="1:143" s="269" customFormat="1" ht="13.2">
      <c r="A11" s="1343"/>
      <c r="B11" s="1343"/>
      <c r="C11" s="1343"/>
      <c r="D11" s="1343"/>
      <c r="E11" s="1343"/>
      <c r="F11" s="1343"/>
      <c r="G11" s="1343"/>
      <c r="H11" s="1343"/>
      <c r="I11" s="1343"/>
      <c r="J11" s="1343"/>
      <c r="K11" s="1343"/>
      <c r="L11" s="1343"/>
      <c r="M11" s="1343"/>
      <c r="N11" s="1343"/>
      <c r="O11" s="1343"/>
      <c r="P11" s="1343"/>
      <c r="Q11" s="1343"/>
      <c r="R11" s="1343"/>
      <c r="S11" s="1343"/>
      <c r="T11" s="1343"/>
      <c r="U11" s="1343"/>
      <c r="V11" s="1343"/>
      <c r="W11" s="1343"/>
      <c r="X11" s="1343"/>
      <c r="Y11" s="1343"/>
      <c r="Z11" s="1343"/>
      <c r="AA11" s="1343"/>
      <c r="AB11" s="1343"/>
      <c r="AC11" s="1343"/>
      <c r="AD11" s="1343"/>
      <c r="AE11" s="1343"/>
      <c r="AF11" s="1343"/>
      <c r="AG11" s="1343"/>
      <c r="AH11" s="1343"/>
      <c r="AI11" s="1343"/>
      <c r="AJ11" s="1343"/>
      <c r="AK11" s="1343"/>
      <c r="AL11" s="1343"/>
      <c r="AM11" s="1343"/>
      <c r="AN11" s="1343"/>
      <c r="AO11" s="1343"/>
      <c r="AP11" s="1343"/>
      <c r="AQ11" s="1343"/>
      <c r="AR11" s="1343"/>
      <c r="AS11" s="1343"/>
      <c r="AT11" s="1343"/>
      <c r="AU11" s="1343"/>
      <c r="AV11" s="1343"/>
      <c r="AW11" s="1343"/>
      <c r="AX11" s="1343"/>
      <c r="AY11" s="1343"/>
      <c r="AZ11" s="1343"/>
      <c r="BA11" s="1343"/>
      <c r="BB11" s="1343"/>
      <c r="BC11" s="1343"/>
      <c r="BD11" s="1343"/>
      <c r="BE11" s="1343"/>
      <c r="BF11" s="1343"/>
      <c r="BG11" s="1343"/>
      <c r="BH11" s="1343"/>
      <c r="BI11" s="1343"/>
      <c r="BJ11" s="1343"/>
      <c r="BK11" s="1343"/>
      <c r="BL11" s="1343"/>
      <c r="BM11" s="1343"/>
      <c r="BN11" s="1343"/>
      <c r="BO11" s="1343"/>
      <c r="BP11" s="1343"/>
      <c r="BQ11" s="1343"/>
      <c r="BR11" s="1343"/>
      <c r="BS11" s="1343"/>
      <c r="BT11" s="1343"/>
      <c r="BU11" s="1343"/>
      <c r="BV11" s="1343"/>
      <c r="BW11" s="1343"/>
      <c r="BX11" s="1343"/>
      <c r="BY11" s="1343"/>
      <c r="BZ11" s="1343"/>
      <c r="CA11" s="1343"/>
      <c r="CB11" s="1343"/>
      <c r="CC11" s="1343"/>
      <c r="CD11" s="1343"/>
      <c r="CE11" s="1343"/>
      <c r="CF11" s="1343"/>
      <c r="CG11" s="1343"/>
      <c r="CH11" s="1343"/>
      <c r="CI11" s="1343"/>
      <c r="CJ11" s="1343"/>
      <c r="CK11" s="1343"/>
      <c r="CL11" s="1343"/>
      <c r="CM11" s="1343"/>
      <c r="CN11" s="1343"/>
      <c r="CO11" s="1343"/>
      <c r="CP11" s="1343"/>
      <c r="CQ11" s="1343"/>
      <c r="CR11" s="1343"/>
      <c r="CS11" s="1343"/>
      <c r="CT11" s="1343"/>
      <c r="CU11" s="1343"/>
      <c r="CV11" s="1343"/>
      <c r="CW11" s="1343"/>
      <c r="CX11" s="1343"/>
      <c r="CY11" s="1343"/>
      <c r="CZ11" s="1343"/>
      <c r="DA11" s="1343"/>
      <c r="DB11" s="1343"/>
      <c r="DC11" s="1343"/>
      <c r="DD11" s="1343"/>
      <c r="DE11" s="1343"/>
      <c r="DF11" s="270"/>
      <c r="DG11" s="270"/>
      <c r="DH11" s="270"/>
      <c r="DI11" s="270"/>
      <c r="DJ11" s="270"/>
      <c r="DK11" s="270"/>
      <c r="DL11" s="270"/>
      <c r="DM11" s="270"/>
      <c r="DN11" s="270"/>
      <c r="DO11" s="270"/>
      <c r="DP11" s="270"/>
      <c r="DQ11" s="270"/>
      <c r="DR11" s="270"/>
      <c r="DS11" s="270"/>
      <c r="DT11" s="270"/>
      <c r="DU11" s="270"/>
      <c r="DV11" s="270"/>
      <c r="DW11" s="270"/>
    </row>
    <row r="12" spans="1:143" s="269" customFormat="1" ht="13.2">
      <c r="A12" s="1343"/>
      <c r="B12" s="1343"/>
      <c r="C12" s="1343"/>
      <c r="D12" s="1343"/>
      <c r="E12" s="1343"/>
      <c r="F12" s="1343"/>
      <c r="G12" s="1343"/>
      <c r="H12" s="1343"/>
      <c r="I12" s="1343"/>
      <c r="J12" s="1343"/>
      <c r="K12" s="1343"/>
      <c r="L12" s="1343"/>
      <c r="M12" s="1343"/>
      <c r="N12" s="1343"/>
      <c r="O12" s="1343"/>
      <c r="P12" s="1343"/>
      <c r="Q12" s="1343"/>
      <c r="R12" s="1343"/>
      <c r="S12" s="1343"/>
      <c r="T12" s="1343"/>
      <c r="U12" s="1343"/>
      <c r="V12" s="1343"/>
      <c r="W12" s="1343"/>
      <c r="X12" s="1343"/>
      <c r="Y12" s="1343"/>
      <c r="Z12" s="1343"/>
      <c r="AA12" s="1343"/>
      <c r="AB12" s="1343"/>
      <c r="AC12" s="1343"/>
      <c r="AD12" s="1343"/>
      <c r="AE12" s="1343"/>
      <c r="AF12" s="1343"/>
      <c r="AG12" s="1343"/>
      <c r="AH12" s="1343"/>
      <c r="AI12" s="1343"/>
      <c r="AJ12" s="1343"/>
      <c r="AK12" s="1343"/>
      <c r="AL12" s="1343"/>
      <c r="AM12" s="1343"/>
      <c r="AN12" s="1343"/>
      <c r="AO12" s="1343"/>
      <c r="AP12" s="1343"/>
      <c r="AQ12" s="1343"/>
      <c r="AR12" s="1343"/>
      <c r="AS12" s="1343"/>
      <c r="AT12" s="1343"/>
      <c r="AU12" s="1343"/>
      <c r="AV12" s="1343"/>
      <c r="AW12" s="1343"/>
      <c r="AX12" s="1343"/>
      <c r="AY12" s="1343"/>
      <c r="AZ12" s="1343"/>
      <c r="BA12" s="1343"/>
      <c r="BB12" s="1343"/>
      <c r="BC12" s="1343"/>
      <c r="BD12" s="1343"/>
      <c r="BE12" s="1343"/>
      <c r="BF12" s="1343"/>
      <c r="BG12" s="1343"/>
      <c r="BH12" s="1343"/>
      <c r="BI12" s="1343"/>
      <c r="BJ12" s="1343"/>
      <c r="BK12" s="1343"/>
      <c r="BL12" s="1343"/>
      <c r="BM12" s="1343"/>
      <c r="BN12" s="1343"/>
      <c r="BO12" s="1343"/>
      <c r="BP12" s="1343"/>
      <c r="BQ12" s="1343"/>
      <c r="BR12" s="1343"/>
      <c r="BS12" s="1343"/>
      <c r="BT12" s="1343"/>
      <c r="BU12" s="1343"/>
      <c r="BV12" s="1343"/>
      <c r="BW12" s="1343"/>
      <c r="BX12" s="1343"/>
      <c r="BY12" s="1343"/>
      <c r="BZ12" s="1343"/>
      <c r="CA12" s="1343"/>
      <c r="CB12" s="1343"/>
      <c r="CC12" s="1343"/>
      <c r="CD12" s="1343"/>
      <c r="CE12" s="1343"/>
      <c r="CF12" s="1343"/>
      <c r="CG12" s="1343"/>
      <c r="CH12" s="1343"/>
      <c r="CI12" s="1343"/>
      <c r="CJ12" s="1343"/>
      <c r="CK12" s="1343"/>
      <c r="CL12" s="1343"/>
      <c r="CM12" s="1343"/>
      <c r="CN12" s="1343"/>
      <c r="CO12" s="1343"/>
      <c r="CP12" s="1343"/>
      <c r="CQ12" s="1343"/>
      <c r="CR12" s="1343"/>
      <c r="CS12" s="1343"/>
      <c r="CT12" s="1343"/>
      <c r="CU12" s="1343"/>
      <c r="CV12" s="1343"/>
      <c r="CW12" s="1343"/>
      <c r="CX12" s="1343"/>
      <c r="CY12" s="1343"/>
      <c r="CZ12" s="1343"/>
      <c r="DA12" s="1343"/>
      <c r="DB12" s="1343"/>
      <c r="DC12" s="1343"/>
      <c r="DD12" s="1343"/>
      <c r="DE12" s="1343"/>
      <c r="DF12" s="270"/>
      <c r="DG12" s="270"/>
      <c r="DH12" s="270"/>
      <c r="DI12" s="270"/>
      <c r="DJ12" s="270"/>
      <c r="DK12" s="270"/>
      <c r="DL12" s="270"/>
      <c r="DM12" s="270"/>
      <c r="DN12" s="270"/>
      <c r="DO12" s="270"/>
      <c r="DP12" s="270"/>
      <c r="DQ12" s="270"/>
      <c r="DR12" s="270"/>
      <c r="DS12" s="270"/>
      <c r="DT12" s="270"/>
      <c r="DU12" s="270"/>
      <c r="DV12" s="270"/>
      <c r="DW12" s="270"/>
      <c r="EM12" s="269" t="s">
        <v>648</v>
      </c>
    </row>
    <row r="13" spans="1:143" s="269" customFormat="1" ht="13.2">
      <c r="A13" s="1343"/>
      <c r="B13" s="1343"/>
      <c r="C13" s="1343"/>
      <c r="D13" s="1343"/>
      <c r="E13" s="1343"/>
      <c r="F13" s="1343"/>
      <c r="G13" s="1343"/>
      <c r="H13" s="1343"/>
      <c r="I13" s="1343"/>
      <c r="J13" s="1343"/>
      <c r="K13" s="1343"/>
      <c r="L13" s="1343"/>
      <c r="M13" s="1343"/>
      <c r="N13" s="1343"/>
      <c r="O13" s="1343"/>
      <c r="P13" s="1343"/>
      <c r="Q13" s="1343"/>
      <c r="R13" s="1343"/>
      <c r="S13" s="1343"/>
      <c r="T13" s="1343"/>
      <c r="U13" s="1343"/>
      <c r="V13" s="1343"/>
      <c r="W13" s="1343"/>
      <c r="X13" s="1343"/>
      <c r="Y13" s="1343"/>
      <c r="Z13" s="1343"/>
      <c r="AA13" s="1343"/>
      <c r="AB13" s="1343"/>
      <c r="AC13" s="1343"/>
      <c r="AD13" s="1343"/>
      <c r="AE13" s="1343"/>
      <c r="AF13" s="1343"/>
      <c r="AG13" s="1343"/>
      <c r="AH13" s="1343"/>
      <c r="AI13" s="1343"/>
      <c r="AJ13" s="1343"/>
      <c r="AK13" s="1343"/>
      <c r="AL13" s="1343"/>
      <c r="AM13" s="1343"/>
      <c r="AN13" s="1343"/>
      <c r="AO13" s="1343"/>
      <c r="AP13" s="1343"/>
      <c r="AQ13" s="1343"/>
      <c r="AR13" s="1343"/>
      <c r="AS13" s="1343"/>
      <c r="AT13" s="1343"/>
      <c r="AU13" s="1343"/>
      <c r="AV13" s="1343"/>
      <c r="AW13" s="1343"/>
      <c r="AX13" s="1343"/>
      <c r="AY13" s="1343"/>
      <c r="AZ13" s="1343"/>
      <c r="BA13" s="1343"/>
      <c r="BB13" s="1343"/>
      <c r="BC13" s="1343"/>
      <c r="BD13" s="1343"/>
      <c r="BE13" s="1343"/>
      <c r="BF13" s="1343"/>
      <c r="BG13" s="1343"/>
      <c r="BH13" s="1343"/>
      <c r="BI13" s="1343"/>
      <c r="BJ13" s="1343"/>
      <c r="BK13" s="1343"/>
      <c r="BL13" s="1343"/>
      <c r="BM13" s="1343"/>
      <c r="BN13" s="1343"/>
      <c r="BO13" s="1343"/>
      <c r="BP13" s="1343"/>
      <c r="BQ13" s="1343"/>
      <c r="BR13" s="1343"/>
      <c r="BS13" s="1343"/>
      <c r="BT13" s="1343"/>
      <c r="BU13" s="1343"/>
      <c r="BV13" s="1343"/>
      <c r="BW13" s="1343"/>
      <c r="BX13" s="1343"/>
      <c r="BY13" s="1343"/>
      <c r="BZ13" s="1343"/>
      <c r="CA13" s="1343"/>
      <c r="CB13" s="1343"/>
      <c r="CC13" s="1343"/>
      <c r="CD13" s="1343"/>
      <c r="CE13" s="1343"/>
      <c r="CF13" s="1343"/>
      <c r="CG13" s="1343"/>
      <c r="CH13" s="1343"/>
      <c r="CI13" s="1343"/>
      <c r="CJ13" s="1343"/>
      <c r="CK13" s="1343"/>
      <c r="CL13" s="1343"/>
      <c r="CM13" s="1343"/>
      <c r="CN13" s="1343"/>
      <c r="CO13" s="1343"/>
      <c r="CP13" s="1343"/>
      <c r="CQ13" s="1343"/>
      <c r="CR13" s="1343"/>
      <c r="CS13" s="1343"/>
      <c r="CT13" s="1343"/>
      <c r="CU13" s="1343"/>
      <c r="CV13" s="1343"/>
      <c r="CW13" s="1343"/>
      <c r="CX13" s="1343"/>
      <c r="CY13" s="1343"/>
      <c r="CZ13" s="1343"/>
      <c r="DA13" s="1343"/>
      <c r="DB13" s="1343"/>
      <c r="DC13" s="1343"/>
      <c r="DD13" s="1343"/>
      <c r="DE13" s="1343"/>
      <c r="DF13" s="270"/>
      <c r="DG13" s="270"/>
      <c r="DH13" s="270"/>
      <c r="DI13" s="270"/>
      <c r="DJ13" s="270"/>
      <c r="DK13" s="270"/>
      <c r="DL13" s="270"/>
      <c r="DM13" s="270"/>
      <c r="DN13" s="270"/>
      <c r="DO13" s="270"/>
      <c r="DP13" s="270"/>
      <c r="DQ13" s="270"/>
      <c r="DR13" s="270"/>
      <c r="DS13" s="270"/>
      <c r="DT13" s="270"/>
      <c r="DU13" s="270"/>
      <c r="DV13" s="270"/>
      <c r="DW13" s="270"/>
    </row>
    <row r="14" spans="1:143" s="269" customFormat="1" ht="13.2">
      <c r="A14" s="1343"/>
      <c r="B14" s="1343"/>
      <c r="C14" s="1343"/>
      <c r="D14" s="1343"/>
      <c r="E14" s="1343"/>
      <c r="F14" s="1343"/>
      <c r="G14" s="1343"/>
      <c r="H14" s="1343"/>
      <c r="I14" s="1343"/>
      <c r="J14" s="1343"/>
      <c r="K14" s="1343"/>
      <c r="L14" s="1343"/>
      <c r="M14" s="1343"/>
      <c r="N14" s="1343"/>
      <c r="O14" s="1343"/>
      <c r="P14" s="1343"/>
      <c r="Q14" s="1343"/>
      <c r="R14" s="1343"/>
      <c r="S14" s="1343"/>
      <c r="T14" s="1343"/>
      <c r="U14" s="1343"/>
      <c r="V14" s="1343"/>
      <c r="W14" s="1343"/>
      <c r="X14" s="1343"/>
      <c r="Y14" s="1343"/>
      <c r="Z14" s="1343"/>
      <c r="AA14" s="1343"/>
      <c r="AB14" s="1343"/>
      <c r="AC14" s="1343"/>
      <c r="AD14" s="1343"/>
      <c r="AE14" s="1343"/>
      <c r="AF14" s="1343"/>
      <c r="AG14" s="1343"/>
      <c r="AH14" s="1343"/>
      <c r="AI14" s="1343"/>
      <c r="AJ14" s="1343"/>
      <c r="AK14" s="1343"/>
      <c r="AL14" s="1343"/>
      <c r="AM14" s="1343"/>
      <c r="AN14" s="1343"/>
      <c r="AO14" s="1343"/>
      <c r="AP14" s="1343"/>
      <c r="AQ14" s="1343"/>
      <c r="AR14" s="1343"/>
      <c r="AS14" s="1343"/>
      <c r="AT14" s="1343"/>
      <c r="AU14" s="1343"/>
      <c r="AV14" s="1343"/>
      <c r="AW14" s="1343"/>
      <c r="AX14" s="1343"/>
      <c r="AY14" s="1343"/>
      <c r="AZ14" s="1343"/>
      <c r="BA14" s="1343"/>
      <c r="BB14" s="1343"/>
      <c r="BC14" s="1343"/>
      <c r="BD14" s="1343"/>
      <c r="BE14" s="1343"/>
      <c r="BF14" s="1343"/>
      <c r="BG14" s="1343"/>
      <c r="BH14" s="1343"/>
      <c r="BI14" s="1343"/>
      <c r="BJ14" s="1343"/>
      <c r="BK14" s="1343"/>
      <c r="BL14" s="1343"/>
      <c r="BM14" s="1343"/>
      <c r="BN14" s="1343"/>
      <c r="BO14" s="1343"/>
      <c r="BP14" s="1343"/>
      <c r="BQ14" s="1343"/>
      <c r="BR14" s="1343"/>
      <c r="BS14" s="1343"/>
      <c r="BT14" s="1343"/>
      <c r="BU14" s="1343"/>
      <c r="BV14" s="1343"/>
      <c r="BW14" s="1343"/>
      <c r="BX14" s="1343"/>
      <c r="BY14" s="1343"/>
      <c r="BZ14" s="1343"/>
      <c r="CA14" s="1343"/>
      <c r="CB14" s="1343"/>
      <c r="CC14" s="1343"/>
      <c r="CD14" s="1343"/>
      <c r="CE14" s="1343"/>
      <c r="CF14" s="1343"/>
      <c r="CG14" s="1343"/>
      <c r="CH14" s="1343"/>
      <c r="CI14" s="1343"/>
      <c r="CJ14" s="1343"/>
      <c r="CK14" s="1343"/>
      <c r="CL14" s="1343"/>
      <c r="CM14" s="1343"/>
      <c r="CN14" s="1343"/>
      <c r="CO14" s="1343"/>
      <c r="CP14" s="1343"/>
      <c r="CQ14" s="1343"/>
      <c r="CR14" s="1343"/>
      <c r="CS14" s="1343"/>
      <c r="CT14" s="1343"/>
      <c r="CU14" s="1343"/>
      <c r="CV14" s="1343"/>
      <c r="CW14" s="1343"/>
      <c r="CX14" s="1343"/>
      <c r="CY14" s="1343"/>
      <c r="CZ14" s="1343"/>
      <c r="DA14" s="1343"/>
      <c r="DB14" s="1343"/>
      <c r="DC14" s="1343"/>
      <c r="DD14" s="1343"/>
      <c r="DE14" s="1343"/>
      <c r="DF14" s="270"/>
      <c r="DG14" s="270"/>
      <c r="DH14" s="270"/>
      <c r="DI14" s="270"/>
      <c r="DJ14" s="270"/>
      <c r="DK14" s="270"/>
      <c r="DL14" s="270"/>
      <c r="DM14" s="270"/>
      <c r="DN14" s="270"/>
      <c r="DO14" s="270"/>
      <c r="DP14" s="270"/>
      <c r="DQ14" s="270"/>
      <c r="DR14" s="270"/>
      <c r="DS14" s="270"/>
      <c r="DT14" s="270"/>
      <c r="DU14" s="270"/>
      <c r="DV14" s="270"/>
      <c r="DW14" s="270"/>
    </row>
    <row r="15" spans="1:143" s="269" customFormat="1" ht="13.2">
      <c r="A15" s="1285"/>
      <c r="B15" s="1343"/>
      <c r="C15" s="1343"/>
      <c r="D15" s="1343"/>
      <c r="E15" s="1343"/>
      <c r="F15" s="1343"/>
      <c r="G15" s="1343"/>
      <c r="H15" s="1343"/>
      <c r="I15" s="1343"/>
      <c r="J15" s="1343"/>
      <c r="K15" s="1343"/>
      <c r="L15" s="1343"/>
      <c r="M15" s="1343"/>
      <c r="N15" s="1343"/>
      <c r="O15" s="1343"/>
      <c r="P15" s="1343"/>
      <c r="Q15" s="1343"/>
      <c r="R15" s="1343"/>
      <c r="S15" s="1343"/>
      <c r="T15" s="1343"/>
      <c r="U15" s="1343"/>
      <c r="V15" s="1343"/>
      <c r="W15" s="1343"/>
      <c r="X15" s="1343"/>
      <c r="Y15" s="1343"/>
      <c r="Z15" s="1343"/>
      <c r="AA15" s="1343"/>
      <c r="AB15" s="1343"/>
      <c r="AC15" s="1343"/>
      <c r="AD15" s="1343"/>
      <c r="AE15" s="1343"/>
      <c r="AF15" s="1343"/>
      <c r="AG15" s="1343"/>
      <c r="AH15" s="1343"/>
      <c r="AI15" s="1343"/>
      <c r="AJ15" s="1343"/>
      <c r="AK15" s="1343"/>
      <c r="AL15" s="1343"/>
      <c r="AM15" s="1343"/>
      <c r="AN15" s="1343"/>
      <c r="AO15" s="1343"/>
      <c r="AP15" s="1343"/>
      <c r="AQ15" s="1343"/>
      <c r="AR15" s="1343"/>
      <c r="AS15" s="1343"/>
      <c r="AT15" s="1343"/>
      <c r="AU15" s="1343"/>
      <c r="AV15" s="1343"/>
      <c r="AW15" s="1343"/>
      <c r="AX15" s="1343"/>
      <c r="AY15" s="1343"/>
      <c r="AZ15" s="1343"/>
      <c r="BA15" s="1343"/>
      <c r="BB15" s="1343"/>
      <c r="BC15" s="1343"/>
      <c r="BD15" s="1343"/>
      <c r="BE15" s="1343"/>
      <c r="BF15" s="1343"/>
      <c r="BG15" s="1343"/>
      <c r="BH15" s="1343"/>
      <c r="BI15" s="1343"/>
      <c r="BJ15" s="1343"/>
      <c r="BK15" s="1343"/>
      <c r="BL15" s="1343"/>
      <c r="BM15" s="1343"/>
      <c r="BN15" s="1343"/>
      <c r="BO15" s="1343"/>
      <c r="BP15" s="1343"/>
      <c r="BQ15" s="1343"/>
      <c r="BR15" s="1343"/>
      <c r="BS15" s="1343"/>
      <c r="BT15" s="1343"/>
      <c r="BU15" s="1343"/>
      <c r="BV15" s="1343"/>
      <c r="BW15" s="1343"/>
      <c r="BX15" s="1343"/>
      <c r="BY15" s="1343"/>
      <c r="BZ15" s="1343"/>
      <c r="CA15" s="1343"/>
      <c r="CB15" s="1343"/>
      <c r="CC15" s="1343"/>
      <c r="CD15" s="1343"/>
      <c r="CE15" s="1343"/>
      <c r="CF15" s="1343"/>
      <c r="CG15" s="1343"/>
      <c r="CH15" s="1343"/>
      <c r="CI15" s="1343"/>
      <c r="CJ15" s="1343"/>
      <c r="CK15" s="1343"/>
      <c r="CL15" s="1343"/>
      <c r="CM15" s="1343"/>
      <c r="CN15" s="1343"/>
      <c r="CO15" s="1343"/>
      <c r="CP15" s="1343"/>
      <c r="CQ15" s="1343"/>
      <c r="CR15" s="1343"/>
      <c r="CS15" s="1343"/>
      <c r="CT15" s="1343"/>
      <c r="CU15" s="1343"/>
      <c r="CV15" s="1343"/>
      <c r="CW15" s="1343"/>
      <c r="CX15" s="1343"/>
      <c r="CY15" s="1343"/>
      <c r="CZ15" s="1343"/>
      <c r="DA15" s="1343"/>
      <c r="DB15" s="1343"/>
      <c r="DC15" s="1343"/>
      <c r="DD15" s="1343"/>
      <c r="DE15" s="1343"/>
      <c r="DF15" s="270"/>
      <c r="DG15" s="270"/>
      <c r="DH15" s="270"/>
      <c r="DI15" s="270"/>
      <c r="DJ15" s="270"/>
      <c r="DK15" s="270"/>
      <c r="DL15" s="270"/>
      <c r="DM15" s="270"/>
      <c r="DN15" s="270"/>
      <c r="DO15" s="270"/>
      <c r="DP15" s="270"/>
      <c r="DQ15" s="270"/>
      <c r="DR15" s="270"/>
      <c r="DS15" s="270"/>
      <c r="DT15" s="270"/>
      <c r="DU15" s="270"/>
      <c r="DV15" s="270"/>
      <c r="DW15" s="270"/>
    </row>
    <row r="16" spans="1:143" s="269" customFormat="1" ht="13.2">
      <c r="A16" s="1285"/>
      <c r="B16" s="1343"/>
      <c r="C16" s="1343"/>
      <c r="D16" s="1343"/>
      <c r="E16" s="1343"/>
      <c r="F16" s="1343"/>
      <c r="G16" s="1343"/>
      <c r="H16" s="1343"/>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c r="AM16" s="1343"/>
      <c r="AN16" s="1343"/>
      <c r="AO16" s="1343"/>
      <c r="AP16" s="1343"/>
      <c r="AQ16" s="1343"/>
      <c r="AR16" s="1343"/>
      <c r="AS16" s="1343"/>
      <c r="AT16" s="1343"/>
      <c r="AU16" s="1343"/>
      <c r="AV16" s="1343"/>
      <c r="AW16" s="1343"/>
      <c r="AX16" s="1343"/>
      <c r="AY16" s="1343"/>
      <c r="AZ16" s="1343"/>
      <c r="BA16" s="1343"/>
      <c r="BB16" s="1343"/>
      <c r="BC16" s="1343"/>
      <c r="BD16" s="1343"/>
      <c r="BE16" s="1343"/>
      <c r="BF16" s="1343"/>
      <c r="BG16" s="1343"/>
      <c r="BH16" s="1343"/>
      <c r="BI16" s="1343"/>
      <c r="BJ16" s="1343"/>
      <c r="BK16" s="1343"/>
      <c r="BL16" s="1343"/>
      <c r="BM16" s="1343"/>
      <c r="BN16" s="1343"/>
      <c r="BO16" s="1343"/>
      <c r="BP16" s="1343"/>
      <c r="BQ16" s="1343"/>
      <c r="BR16" s="1343"/>
      <c r="BS16" s="1343"/>
      <c r="BT16" s="1343"/>
      <c r="BU16" s="1343"/>
      <c r="BV16" s="1343"/>
      <c r="BW16" s="1343"/>
      <c r="BX16" s="1343"/>
      <c r="BY16" s="1343"/>
      <c r="BZ16" s="1343"/>
      <c r="CA16" s="1343"/>
      <c r="CB16" s="1343"/>
      <c r="CC16" s="1343"/>
      <c r="CD16" s="1343"/>
      <c r="CE16" s="1343"/>
      <c r="CF16" s="1343"/>
      <c r="CG16" s="1343"/>
      <c r="CH16" s="1343"/>
      <c r="CI16" s="1343"/>
      <c r="CJ16" s="1343"/>
      <c r="CK16" s="1343"/>
      <c r="CL16" s="1343"/>
      <c r="CM16" s="1343"/>
      <c r="CN16" s="1343"/>
      <c r="CO16" s="1343"/>
      <c r="CP16" s="1343"/>
      <c r="CQ16" s="1343"/>
      <c r="CR16" s="1343"/>
      <c r="CS16" s="1343"/>
      <c r="CT16" s="1343"/>
      <c r="CU16" s="1343"/>
      <c r="CV16" s="1343"/>
      <c r="CW16" s="1343"/>
      <c r="CX16" s="1343"/>
      <c r="CY16" s="1343"/>
      <c r="CZ16" s="1343"/>
      <c r="DA16" s="1343"/>
      <c r="DB16" s="1343"/>
      <c r="DC16" s="1343"/>
      <c r="DD16" s="1343"/>
      <c r="DE16" s="1343"/>
      <c r="DF16" s="270"/>
      <c r="DG16" s="270"/>
      <c r="DH16" s="270"/>
      <c r="DI16" s="270"/>
      <c r="DJ16" s="270"/>
      <c r="DK16" s="270"/>
      <c r="DL16" s="270"/>
      <c r="DM16" s="270"/>
      <c r="DN16" s="270"/>
      <c r="DO16" s="270"/>
      <c r="DP16" s="270"/>
      <c r="DQ16" s="270"/>
      <c r="DR16" s="270"/>
      <c r="DS16" s="270"/>
      <c r="DT16" s="270"/>
      <c r="DU16" s="270"/>
      <c r="DV16" s="270"/>
      <c r="DW16" s="270"/>
    </row>
    <row r="17" spans="1:351" s="269" customFormat="1" ht="13.2">
      <c r="A17" s="1285"/>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3"/>
      <c r="AF17" s="1343"/>
      <c r="AG17" s="1343"/>
      <c r="AH17" s="1343"/>
      <c r="AI17" s="1343"/>
      <c r="AJ17" s="1343"/>
      <c r="AK17" s="1343"/>
      <c r="AL17" s="1343"/>
      <c r="AM17" s="1343"/>
      <c r="AN17" s="1343"/>
      <c r="AO17" s="1343"/>
      <c r="AP17" s="1343"/>
      <c r="AQ17" s="1343"/>
      <c r="AR17" s="1343"/>
      <c r="AS17" s="1343"/>
      <c r="AT17" s="1343"/>
      <c r="AU17" s="1343"/>
      <c r="AV17" s="1343"/>
      <c r="AW17" s="1343"/>
      <c r="AX17" s="1343"/>
      <c r="AY17" s="1343"/>
      <c r="AZ17" s="1343"/>
      <c r="BA17" s="1343"/>
      <c r="BB17" s="1343"/>
      <c r="BC17" s="1343"/>
      <c r="BD17" s="1343"/>
      <c r="BE17" s="1343"/>
      <c r="BF17" s="1343"/>
      <c r="BG17" s="1343"/>
      <c r="BH17" s="1343"/>
      <c r="BI17" s="1343"/>
      <c r="BJ17" s="1343"/>
      <c r="BK17" s="1343"/>
      <c r="BL17" s="1343"/>
      <c r="BM17" s="1343"/>
      <c r="BN17" s="1343"/>
      <c r="BO17" s="1343"/>
      <c r="BP17" s="1343"/>
      <c r="BQ17" s="1343"/>
      <c r="BR17" s="1343"/>
      <c r="BS17" s="1343"/>
      <c r="BT17" s="1343"/>
      <c r="BU17" s="1343"/>
      <c r="BV17" s="1343"/>
      <c r="BW17" s="1343"/>
      <c r="BX17" s="1343"/>
      <c r="BY17" s="1343"/>
      <c r="BZ17" s="1343"/>
      <c r="CA17" s="1343"/>
      <c r="CB17" s="1343"/>
      <c r="CC17" s="1343"/>
      <c r="CD17" s="1343"/>
      <c r="CE17" s="1343"/>
      <c r="CF17" s="1343"/>
      <c r="CG17" s="1343"/>
      <c r="CH17" s="1343"/>
      <c r="CI17" s="1343"/>
      <c r="CJ17" s="1343"/>
      <c r="CK17" s="1343"/>
      <c r="CL17" s="1343"/>
      <c r="CM17" s="1343"/>
      <c r="CN17" s="1343"/>
      <c r="CO17" s="1343"/>
      <c r="CP17" s="1343"/>
      <c r="CQ17" s="1343"/>
      <c r="CR17" s="1343"/>
      <c r="CS17" s="1343"/>
      <c r="CT17" s="1343"/>
      <c r="CU17" s="1343"/>
      <c r="CV17" s="1343"/>
      <c r="CW17" s="1343"/>
      <c r="CX17" s="1343"/>
      <c r="CY17" s="1343"/>
      <c r="CZ17" s="1343"/>
      <c r="DA17" s="1343"/>
      <c r="DB17" s="1343"/>
      <c r="DC17" s="1343"/>
      <c r="DD17" s="1343"/>
      <c r="DE17" s="1343"/>
      <c r="DF17" s="270"/>
      <c r="DG17" s="270"/>
      <c r="DH17" s="270"/>
      <c r="DI17" s="270"/>
      <c r="DJ17" s="270"/>
      <c r="DK17" s="270"/>
      <c r="DL17" s="270"/>
      <c r="DM17" s="270"/>
      <c r="DN17" s="270"/>
      <c r="DO17" s="270"/>
      <c r="DP17" s="270"/>
      <c r="DQ17" s="270"/>
      <c r="DR17" s="270"/>
      <c r="DS17" s="270"/>
      <c r="DT17" s="270"/>
      <c r="DU17" s="270"/>
      <c r="DV17" s="270"/>
      <c r="DW17" s="270"/>
    </row>
    <row r="18" spans="1:351" s="269" customFormat="1" ht="13.2">
      <c r="A18" s="1285"/>
      <c r="B18" s="1343"/>
      <c r="C18" s="1343"/>
      <c r="D18" s="1343"/>
      <c r="E18" s="1343"/>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M18" s="1343"/>
      <c r="AN18" s="1343"/>
      <c r="AO18" s="1343"/>
      <c r="AP18" s="1343"/>
      <c r="AQ18" s="1343"/>
      <c r="AR18" s="1343"/>
      <c r="AS18" s="1343"/>
      <c r="AT18" s="1343"/>
      <c r="AU18" s="1343"/>
      <c r="AV18" s="1343"/>
      <c r="AW18" s="1343"/>
      <c r="AX18" s="1343"/>
      <c r="AY18" s="1343"/>
      <c r="AZ18" s="1343"/>
      <c r="BA18" s="1343"/>
      <c r="BB18" s="1343"/>
      <c r="BC18" s="1343"/>
      <c r="BD18" s="1343"/>
      <c r="BE18" s="1343"/>
      <c r="BF18" s="1343"/>
      <c r="BG18" s="1343"/>
      <c r="BH18" s="1343"/>
      <c r="BI18" s="1343"/>
      <c r="BJ18" s="1343"/>
      <c r="BK18" s="1343"/>
      <c r="BL18" s="1343"/>
      <c r="BM18" s="1343"/>
      <c r="BN18" s="1343"/>
      <c r="BO18" s="1343"/>
      <c r="BP18" s="1343"/>
      <c r="BQ18" s="1343"/>
      <c r="BR18" s="1343"/>
      <c r="BS18" s="1343"/>
      <c r="BT18" s="1343"/>
      <c r="BU18" s="1343"/>
      <c r="BV18" s="1343"/>
      <c r="BW18" s="1343"/>
      <c r="BX18" s="1343"/>
      <c r="BY18" s="1343"/>
      <c r="BZ18" s="1343"/>
      <c r="CA18" s="1343"/>
      <c r="CB18" s="1343"/>
      <c r="CC18" s="1343"/>
      <c r="CD18" s="1343"/>
      <c r="CE18" s="1343"/>
      <c r="CF18" s="1343"/>
      <c r="CG18" s="1343"/>
      <c r="CH18" s="1343"/>
      <c r="CI18" s="1343"/>
      <c r="CJ18" s="1343"/>
      <c r="CK18" s="1343"/>
      <c r="CL18" s="1343"/>
      <c r="CM18" s="1343"/>
      <c r="CN18" s="1343"/>
      <c r="CO18" s="1343"/>
      <c r="CP18" s="1343"/>
      <c r="CQ18" s="1343"/>
      <c r="CR18" s="1343"/>
      <c r="CS18" s="1343"/>
      <c r="CT18" s="1343"/>
      <c r="CU18" s="1343"/>
      <c r="CV18" s="1343"/>
      <c r="CW18" s="1343"/>
      <c r="CX18" s="1343"/>
      <c r="CY18" s="1343"/>
      <c r="CZ18" s="1343"/>
      <c r="DA18" s="1343"/>
      <c r="DB18" s="1343"/>
      <c r="DC18" s="1343"/>
      <c r="DD18" s="1343"/>
      <c r="DE18" s="1343"/>
      <c r="DF18" s="270"/>
      <c r="DG18" s="270"/>
      <c r="DH18" s="270"/>
      <c r="DI18" s="270"/>
      <c r="DJ18" s="270"/>
      <c r="DK18" s="270"/>
      <c r="DL18" s="270"/>
      <c r="DM18" s="270"/>
      <c r="DN18" s="270"/>
      <c r="DO18" s="270"/>
      <c r="DP18" s="270"/>
      <c r="DQ18" s="270"/>
      <c r="DR18" s="270"/>
      <c r="DS18" s="270"/>
      <c r="DT18" s="270"/>
      <c r="DU18" s="270"/>
      <c r="DV18" s="270"/>
      <c r="DW18" s="270"/>
    </row>
    <row r="19" spans="1:351" ht="13.2">
      <c r="DD19" s="1285"/>
      <c r="DE19" s="1285"/>
    </row>
    <row r="20" spans="1:351" ht="13.2">
      <c r="DD20" s="1285"/>
      <c r="DE20" s="1285"/>
    </row>
    <row r="21" spans="1:351" ht="16.2">
      <c r="B21" s="1342"/>
      <c r="C21" s="1338"/>
      <c r="D21" s="1338"/>
      <c r="E21" s="1338"/>
      <c r="F21" s="1338"/>
      <c r="G21" s="1338"/>
      <c r="H21" s="1338"/>
      <c r="I21" s="1338"/>
      <c r="J21" s="1338"/>
      <c r="K21" s="1338"/>
      <c r="L21" s="1338"/>
      <c r="M21" s="1338"/>
      <c r="N21" s="1341"/>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1338"/>
      <c r="AM21" s="1338"/>
      <c r="AN21" s="1338"/>
      <c r="AO21" s="1338"/>
      <c r="AP21" s="1338"/>
      <c r="AQ21" s="1338"/>
      <c r="AR21" s="1338"/>
      <c r="AS21" s="1338"/>
      <c r="AT21" s="1341"/>
      <c r="AU21" s="1338"/>
      <c r="AV21" s="1338"/>
      <c r="AW21" s="1338"/>
      <c r="AX21" s="1338"/>
      <c r="AY21" s="1338"/>
      <c r="AZ21" s="1338"/>
      <c r="BA21" s="1338"/>
      <c r="BB21" s="1338"/>
      <c r="BC21" s="1338"/>
      <c r="BD21" s="1338"/>
      <c r="BE21" s="1338"/>
      <c r="BF21" s="1341"/>
      <c r="BG21" s="1338"/>
      <c r="BH21" s="1338"/>
      <c r="BI21" s="1338"/>
      <c r="BJ21" s="1338"/>
      <c r="BK21" s="1338"/>
      <c r="BL21" s="1338"/>
      <c r="BM21" s="1338"/>
      <c r="BN21" s="1338"/>
      <c r="BO21" s="1338"/>
      <c r="BP21" s="1338"/>
      <c r="BQ21" s="1338"/>
      <c r="BR21" s="1341"/>
      <c r="BS21" s="1338"/>
      <c r="BT21" s="1338"/>
      <c r="BU21" s="1338"/>
      <c r="BV21" s="1338"/>
      <c r="BW21" s="1338"/>
      <c r="BX21" s="1338"/>
      <c r="BY21" s="1338"/>
      <c r="BZ21" s="1338"/>
      <c r="CA21" s="1338"/>
      <c r="CB21" s="1338"/>
      <c r="CC21" s="1338"/>
      <c r="CD21" s="1341"/>
      <c r="CE21" s="1338"/>
      <c r="CF21" s="1338"/>
      <c r="CG21" s="1338"/>
      <c r="CH21" s="1338"/>
      <c r="CI21" s="1338"/>
      <c r="CJ21" s="1338"/>
      <c r="CK21" s="1338"/>
      <c r="CL21" s="1338"/>
      <c r="CM21" s="1338"/>
      <c r="CN21" s="1338"/>
      <c r="CO21" s="1338"/>
      <c r="CP21" s="1341"/>
      <c r="CQ21" s="1338"/>
      <c r="CR21" s="1338"/>
      <c r="CS21" s="1338"/>
      <c r="CT21" s="1338"/>
      <c r="CU21" s="1338"/>
      <c r="CV21" s="1338"/>
      <c r="CW21" s="1338"/>
      <c r="CX21" s="1338"/>
      <c r="CY21" s="1338"/>
      <c r="CZ21" s="1338"/>
      <c r="DA21" s="1338"/>
      <c r="DB21" s="1341"/>
      <c r="DC21" s="1338"/>
      <c r="DD21" s="1337"/>
      <c r="DE21" s="1285"/>
      <c r="MM21" s="1340"/>
    </row>
    <row r="22" spans="1:351" ht="16.2">
      <c r="B22" s="1286"/>
      <c r="MM22" s="1340"/>
    </row>
    <row r="23" spans="1:351" ht="13.2">
      <c r="B23" s="1286"/>
    </row>
    <row r="24" spans="1:351" ht="13.2">
      <c r="B24" s="1286"/>
    </row>
    <row r="25" spans="1:351" ht="13.2">
      <c r="B25" s="1286"/>
    </row>
    <row r="26" spans="1:351" ht="13.2">
      <c r="B26" s="1286"/>
    </row>
    <row r="27" spans="1:351" ht="13.2">
      <c r="B27" s="1286"/>
    </row>
    <row r="28" spans="1:351" ht="13.2">
      <c r="B28" s="1286"/>
    </row>
    <row r="29" spans="1:351" ht="13.2">
      <c r="B29" s="1286"/>
    </row>
    <row r="30" spans="1:351" ht="13.2">
      <c r="B30" s="1286"/>
    </row>
    <row r="31" spans="1:351" ht="13.2">
      <c r="B31" s="1286"/>
    </row>
    <row r="32" spans="1:351" ht="13.2">
      <c r="B32" s="1286"/>
    </row>
    <row r="33" spans="2:109" ht="13.2">
      <c r="B33" s="1286"/>
    </row>
    <row r="34" spans="2:109" ht="13.2">
      <c r="B34" s="1286"/>
    </row>
    <row r="35" spans="2:109" ht="13.2">
      <c r="B35" s="1286"/>
    </row>
    <row r="36" spans="2:109" ht="13.2">
      <c r="B36" s="1286"/>
    </row>
    <row r="37" spans="2:109" ht="13.2">
      <c r="B37" s="1286"/>
    </row>
    <row r="38" spans="2:109" ht="13.2">
      <c r="B38" s="1286"/>
    </row>
    <row r="39" spans="2:109" ht="13.2">
      <c r="B39" s="1291"/>
      <c r="C39" s="1290"/>
      <c r="D39" s="1290"/>
      <c r="E39" s="1290"/>
      <c r="F39" s="1290"/>
      <c r="G39" s="1290"/>
      <c r="H39" s="1290"/>
      <c r="I39" s="1290"/>
      <c r="J39" s="1290"/>
      <c r="K39" s="1290"/>
      <c r="L39" s="1290"/>
      <c r="M39" s="1290"/>
      <c r="N39" s="1290"/>
      <c r="O39" s="1290"/>
      <c r="P39" s="1290"/>
      <c r="Q39" s="1290"/>
      <c r="R39" s="1290"/>
      <c r="S39" s="1290"/>
      <c r="T39" s="1290"/>
      <c r="U39" s="1290"/>
      <c r="V39" s="1290"/>
      <c r="W39" s="1290"/>
      <c r="X39" s="1290"/>
      <c r="Y39" s="1290"/>
      <c r="Z39" s="1290"/>
      <c r="AA39" s="1290"/>
      <c r="AB39" s="1290"/>
      <c r="AC39" s="1290"/>
      <c r="AD39" s="1290"/>
      <c r="AE39" s="1290"/>
      <c r="AF39" s="1290"/>
      <c r="AG39" s="1290"/>
      <c r="AH39" s="1290"/>
      <c r="AI39" s="1290"/>
      <c r="AJ39" s="1290"/>
      <c r="AK39" s="1290"/>
      <c r="AL39" s="1290"/>
      <c r="AM39" s="1290"/>
      <c r="AN39" s="1290"/>
      <c r="AO39" s="1290"/>
      <c r="AP39" s="1290"/>
      <c r="AQ39" s="1290"/>
      <c r="AR39" s="1290"/>
      <c r="AS39" s="1290"/>
      <c r="AT39" s="1290"/>
      <c r="AU39" s="1290"/>
      <c r="AV39" s="1290"/>
      <c r="AW39" s="1290"/>
      <c r="AX39" s="1290"/>
      <c r="AY39" s="1290"/>
      <c r="AZ39" s="1290"/>
      <c r="BA39" s="1290"/>
      <c r="BB39" s="1290"/>
      <c r="BC39" s="1290"/>
      <c r="BD39" s="1290"/>
      <c r="BE39" s="1290"/>
      <c r="BF39" s="1290"/>
      <c r="BG39" s="1290"/>
      <c r="BH39" s="1290"/>
      <c r="BI39" s="1290"/>
      <c r="BJ39" s="1290"/>
      <c r="BK39" s="1290"/>
      <c r="BL39" s="1290"/>
      <c r="BM39" s="1290"/>
      <c r="BN39" s="1290"/>
      <c r="BO39" s="1290"/>
      <c r="BP39" s="1290"/>
      <c r="BQ39" s="1290"/>
      <c r="BR39" s="1290"/>
      <c r="BS39" s="1290"/>
      <c r="BT39" s="1290"/>
      <c r="BU39" s="1290"/>
      <c r="BV39" s="1290"/>
      <c r="BW39" s="1290"/>
      <c r="BX39" s="1290"/>
      <c r="BY39" s="1290"/>
      <c r="BZ39" s="1290"/>
      <c r="CA39" s="1290"/>
      <c r="CB39" s="1290"/>
      <c r="CC39" s="1290"/>
      <c r="CD39" s="1290"/>
      <c r="CE39" s="1290"/>
      <c r="CF39" s="1290"/>
      <c r="CG39" s="1290"/>
      <c r="CH39" s="1290"/>
      <c r="CI39" s="1290"/>
      <c r="CJ39" s="1290"/>
      <c r="CK39" s="1290"/>
      <c r="CL39" s="1290"/>
      <c r="CM39" s="1290"/>
      <c r="CN39" s="1290"/>
      <c r="CO39" s="1290"/>
      <c r="CP39" s="1290"/>
      <c r="CQ39" s="1290"/>
      <c r="CR39" s="1290"/>
      <c r="CS39" s="1290"/>
      <c r="CT39" s="1290"/>
      <c r="CU39" s="1290"/>
      <c r="CV39" s="1290"/>
      <c r="CW39" s="1290"/>
      <c r="CX39" s="1290"/>
      <c r="CY39" s="1290"/>
      <c r="CZ39" s="1290"/>
      <c r="DA39" s="1290"/>
      <c r="DB39" s="1290"/>
      <c r="DC39" s="1290"/>
      <c r="DD39" s="1289"/>
    </row>
    <row r="40" spans="2:109" ht="13.2">
      <c r="B40" s="1327"/>
      <c r="DD40" s="1327"/>
      <c r="DE40" s="1285"/>
    </row>
    <row r="41" spans="2:109" ht="16.2">
      <c r="B41" s="1339" t="s">
        <v>647</v>
      </c>
      <c r="C41" s="1338"/>
      <c r="D41" s="1338"/>
      <c r="E41" s="1338"/>
      <c r="F41" s="1338"/>
      <c r="G41" s="1338"/>
      <c r="H41" s="1338"/>
      <c r="I41" s="1338"/>
      <c r="J41" s="1338"/>
      <c r="K41" s="1338"/>
      <c r="L41" s="1338"/>
      <c r="M41" s="1338"/>
      <c r="N41" s="1338"/>
      <c r="O41" s="1338"/>
      <c r="P41" s="1338"/>
      <c r="Q41" s="1338"/>
      <c r="R41" s="1338"/>
      <c r="S41" s="1338"/>
      <c r="T41" s="1338"/>
      <c r="U41" s="1338"/>
      <c r="V41" s="1338"/>
      <c r="W41" s="1338"/>
      <c r="X41" s="1338"/>
      <c r="Y41" s="1338"/>
      <c r="Z41" s="1338"/>
      <c r="AA41" s="1338"/>
      <c r="AB41" s="1338"/>
      <c r="AC41" s="1338"/>
      <c r="AD41" s="1338"/>
      <c r="AE41" s="1338"/>
      <c r="AF41" s="1338"/>
      <c r="AG41" s="1338"/>
      <c r="AH41" s="1338"/>
      <c r="AI41" s="1338"/>
      <c r="AJ41" s="1338"/>
      <c r="AK41" s="1338"/>
      <c r="AL41" s="1338"/>
      <c r="AM41" s="1338"/>
      <c r="AN41" s="1338"/>
      <c r="AO41" s="1338"/>
      <c r="AP41" s="1338"/>
      <c r="AQ41" s="1338"/>
      <c r="AR41" s="1338"/>
      <c r="AS41" s="1338"/>
      <c r="AT41" s="1338"/>
      <c r="AU41" s="1338"/>
      <c r="AV41" s="1338"/>
      <c r="AW41" s="1338"/>
      <c r="AX41" s="1338"/>
      <c r="AY41" s="1338"/>
      <c r="AZ41" s="1338"/>
      <c r="BA41" s="1338"/>
      <c r="BB41" s="1338"/>
      <c r="BC41" s="1338"/>
      <c r="BD41" s="1338"/>
      <c r="BE41" s="1338"/>
      <c r="BF41" s="1338"/>
      <c r="BG41" s="1338"/>
      <c r="BH41" s="1338"/>
      <c r="BI41" s="1338"/>
      <c r="BJ41" s="1338"/>
      <c r="BK41" s="1338"/>
      <c r="BL41" s="1338"/>
      <c r="BM41" s="1338"/>
      <c r="BN41" s="1338"/>
      <c r="BO41" s="1338"/>
      <c r="BP41" s="1338"/>
      <c r="BQ41" s="1338"/>
      <c r="BR41" s="1338"/>
      <c r="BS41" s="1338"/>
      <c r="BT41" s="1338"/>
      <c r="BU41" s="1338"/>
      <c r="BV41" s="1338"/>
      <c r="BW41" s="1338"/>
      <c r="BX41" s="1338"/>
      <c r="BY41" s="1338"/>
      <c r="BZ41" s="1338"/>
      <c r="CA41" s="1338"/>
      <c r="CB41" s="1338"/>
      <c r="CC41" s="1338"/>
      <c r="CD41" s="1338"/>
      <c r="CE41" s="1338"/>
      <c r="CF41" s="1338"/>
      <c r="CG41" s="1338"/>
      <c r="CH41" s="1338"/>
      <c r="CI41" s="1338"/>
      <c r="CJ41" s="1338"/>
      <c r="CK41" s="1338"/>
      <c r="CL41" s="1338"/>
      <c r="CM41" s="1338"/>
      <c r="CN41" s="1338"/>
      <c r="CO41" s="1338"/>
      <c r="CP41" s="1338"/>
      <c r="CQ41" s="1338"/>
      <c r="CR41" s="1338"/>
      <c r="CS41" s="1338"/>
      <c r="CT41" s="1338"/>
      <c r="CU41" s="1338"/>
      <c r="CV41" s="1338"/>
      <c r="CW41" s="1338"/>
      <c r="CX41" s="1338"/>
      <c r="CY41" s="1338"/>
      <c r="CZ41" s="1338"/>
      <c r="DA41" s="1338"/>
      <c r="DB41" s="1338"/>
      <c r="DC41" s="1338"/>
      <c r="DD41" s="1337"/>
    </row>
    <row r="42" spans="2:109" ht="13.2">
      <c r="B42" s="1286"/>
      <c r="G42" s="1323"/>
      <c r="I42" s="1322"/>
      <c r="J42" s="1322"/>
      <c r="K42" s="1322"/>
      <c r="AM42" s="1323"/>
      <c r="AN42" s="1323" t="s">
        <v>643</v>
      </c>
      <c r="AP42" s="1322"/>
      <c r="AQ42" s="1322"/>
      <c r="AR42" s="1322"/>
      <c r="AY42" s="1323"/>
      <c r="BA42" s="1322"/>
      <c r="BB42" s="1322"/>
      <c r="BC42" s="1322"/>
      <c r="BK42" s="1323"/>
      <c r="BM42" s="1322"/>
      <c r="BN42" s="1322"/>
      <c r="BO42" s="1322"/>
      <c r="BW42" s="1323"/>
      <c r="BY42" s="1322"/>
      <c r="BZ42" s="1322"/>
      <c r="CA42" s="1322"/>
      <c r="CI42" s="1323"/>
      <c r="CK42" s="1322"/>
      <c r="CL42" s="1322"/>
      <c r="CM42" s="1322"/>
      <c r="CU42" s="1323"/>
      <c r="CW42" s="1322"/>
      <c r="CX42" s="1322"/>
      <c r="CY42" s="1322"/>
    </row>
    <row r="43" spans="2:109" ht="13.5" customHeight="1">
      <c r="B43" s="1286"/>
      <c r="AN43" s="1321" t="s">
        <v>646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19"/>
    </row>
    <row r="44" spans="2:109" ht="13.2">
      <c r="B44" s="1286"/>
      <c r="AN44" s="1318"/>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6"/>
    </row>
    <row r="45" spans="2:109" ht="13.2">
      <c r="B45" s="1286"/>
      <c r="AN45" s="1318"/>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6"/>
    </row>
    <row r="46" spans="2:109" ht="13.2">
      <c r="B46" s="1286"/>
      <c r="AN46" s="1318"/>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6"/>
    </row>
    <row r="47" spans="2:109" ht="13.2">
      <c r="B47" s="1286"/>
      <c r="AN47" s="1315"/>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3"/>
    </row>
    <row r="48" spans="2:109" ht="13.2">
      <c r="B48" s="1286"/>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c r="B49" s="1286"/>
      <c r="AN49" s="1285" t="s">
        <v>641</v>
      </c>
    </row>
    <row r="50" spans="1:109" ht="13.2">
      <c r="B50" s="1286"/>
      <c r="G50" s="1298"/>
      <c r="H50" s="1298"/>
      <c r="I50" s="1298"/>
      <c r="J50" s="1298"/>
      <c r="K50" s="1307"/>
      <c r="L50" s="1307"/>
      <c r="M50" s="1306"/>
      <c r="N50" s="1306"/>
      <c r="AN50" s="1305"/>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3"/>
      <c r="BP50" s="1295" t="s">
        <v>562</v>
      </c>
      <c r="BQ50" s="1295"/>
      <c r="BR50" s="1295"/>
      <c r="BS50" s="1295"/>
      <c r="BT50" s="1295"/>
      <c r="BU50" s="1295"/>
      <c r="BV50" s="1295"/>
      <c r="BW50" s="1295"/>
      <c r="BX50" s="1295" t="s">
        <v>563</v>
      </c>
      <c r="BY50" s="1295"/>
      <c r="BZ50" s="1295"/>
      <c r="CA50" s="1295"/>
      <c r="CB50" s="1295"/>
      <c r="CC50" s="1295"/>
      <c r="CD50" s="1295"/>
      <c r="CE50" s="1295"/>
      <c r="CF50" s="1295" t="s">
        <v>564</v>
      </c>
      <c r="CG50" s="1295"/>
      <c r="CH50" s="1295"/>
      <c r="CI50" s="1295"/>
      <c r="CJ50" s="1295"/>
      <c r="CK50" s="1295"/>
      <c r="CL50" s="1295"/>
      <c r="CM50" s="1295"/>
      <c r="CN50" s="1295" t="s">
        <v>565</v>
      </c>
      <c r="CO50" s="1295"/>
      <c r="CP50" s="1295"/>
      <c r="CQ50" s="1295"/>
      <c r="CR50" s="1295"/>
      <c r="CS50" s="1295"/>
      <c r="CT50" s="1295"/>
      <c r="CU50" s="1295"/>
      <c r="CV50" s="1295" t="s">
        <v>566</v>
      </c>
      <c r="CW50" s="1295"/>
      <c r="CX50" s="1295"/>
      <c r="CY50" s="1295"/>
      <c r="CZ50" s="1295"/>
      <c r="DA50" s="1295"/>
      <c r="DB50" s="1295"/>
      <c r="DC50" s="1295"/>
    </row>
    <row r="51" spans="1:109" ht="13.5" customHeight="1">
      <c r="B51" s="1286"/>
      <c r="G51" s="1302"/>
      <c r="H51" s="1302"/>
      <c r="I51" s="1336"/>
      <c r="J51" s="1336"/>
      <c r="K51" s="1301"/>
      <c r="L51" s="1301"/>
      <c r="M51" s="1301"/>
      <c r="N51" s="1301"/>
      <c r="AM51" s="1300"/>
      <c r="AN51" s="1294" t="s">
        <v>640</v>
      </c>
      <c r="AO51" s="1294"/>
      <c r="AP51" s="1294"/>
      <c r="AQ51" s="1294"/>
      <c r="AR51" s="1294"/>
      <c r="AS51" s="1294"/>
      <c r="AT51" s="1294"/>
      <c r="AU51" s="1294"/>
      <c r="AV51" s="1294"/>
      <c r="AW51" s="1294"/>
      <c r="AX51" s="1294"/>
      <c r="AY51" s="1294"/>
      <c r="AZ51" s="1294"/>
      <c r="BA51" s="1294"/>
      <c r="BB51" s="1294" t="s">
        <v>635</v>
      </c>
      <c r="BC51" s="1294"/>
      <c r="BD51" s="1294"/>
      <c r="BE51" s="1294"/>
      <c r="BF51" s="1294"/>
      <c r="BG51" s="1294"/>
      <c r="BH51" s="1294"/>
      <c r="BI51" s="1294"/>
      <c r="BJ51" s="1294"/>
      <c r="BK51" s="1294"/>
      <c r="BL51" s="1294"/>
      <c r="BM51" s="1294"/>
      <c r="BN51" s="1294"/>
      <c r="BO51" s="1294"/>
      <c r="BP51" s="1335"/>
      <c r="BQ51" s="1293"/>
      <c r="BR51" s="1293"/>
      <c r="BS51" s="1293"/>
      <c r="BT51" s="1293"/>
      <c r="BU51" s="1293"/>
      <c r="BV51" s="1293"/>
      <c r="BW51" s="1293"/>
      <c r="BX51" s="1335"/>
      <c r="BY51" s="1293"/>
      <c r="BZ51" s="1293"/>
      <c r="CA51" s="1293"/>
      <c r="CB51" s="1293"/>
      <c r="CC51" s="1293"/>
      <c r="CD51" s="1293"/>
      <c r="CE51" s="1293"/>
      <c r="CF51" s="1293">
        <v>147.4</v>
      </c>
      <c r="CG51" s="1293"/>
      <c r="CH51" s="1293"/>
      <c r="CI51" s="1293"/>
      <c r="CJ51" s="1293"/>
      <c r="CK51" s="1293"/>
      <c r="CL51" s="1293"/>
      <c r="CM51" s="1293"/>
      <c r="CN51" s="1293">
        <v>138.80000000000001</v>
      </c>
      <c r="CO51" s="1293"/>
      <c r="CP51" s="1293"/>
      <c r="CQ51" s="1293"/>
      <c r="CR51" s="1293"/>
      <c r="CS51" s="1293"/>
      <c r="CT51" s="1293"/>
      <c r="CU51" s="1293"/>
      <c r="CV51" s="1293">
        <v>125</v>
      </c>
      <c r="CW51" s="1293"/>
      <c r="CX51" s="1293"/>
      <c r="CY51" s="1293"/>
      <c r="CZ51" s="1293"/>
      <c r="DA51" s="1293"/>
      <c r="DB51" s="1293"/>
      <c r="DC51" s="1293"/>
    </row>
    <row r="52" spans="1:109" ht="13.2">
      <c r="B52" s="1286"/>
      <c r="G52" s="1302"/>
      <c r="H52" s="1302"/>
      <c r="I52" s="1336"/>
      <c r="J52" s="1336"/>
      <c r="K52" s="1301"/>
      <c r="L52" s="1301"/>
      <c r="M52" s="1301"/>
      <c r="N52" s="1301"/>
      <c r="AM52" s="1300"/>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c r="A53" s="1322"/>
      <c r="B53" s="1286"/>
      <c r="G53" s="1302"/>
      <c r="H53" s="1302"/>
      <c r="I53" s="1298"/>
      <c r="J53" s="1298"/>
      <c r="K53" s="1301"/>
      <c r="L53" s="1301"/>
      <c r="M53" s="1301"/>
      <c r="N53" s="1301"/>
      <c r="AM53" s="1300"/>
      <c r="AN53" s="1294"/>
      <c r="AO53" s="1294"/>
      <c r="AP53" s="1294"/>
      <c r="AQ53" s="1294"/>
      <c r="AR53" s="1294"/>
      <c r="AS53" s="1294"/>
      <c r="AT53" s="1294"/>
      <c r="AU53" s="1294"/>
      <c r="AV53" s="1294"/>
      <c r="AW53" s="1294"/>
      <c r="AX53" s="1294"/>
      <c r="AY53" s="1294"/>
      <c r="AZ53" s="1294"/>
      <c r="BA53" s="1294"/>
      <c r="BB53" s="1294" t="s">
        <v>645</v>
      </c>
      <c r="BC53" s="1294"/>
      <c r="BD53" s="1294"/>
      <c r="BE53" s="1294"/>
      <c r="BF53" s="1294"/>
      <c r="BG53" s="1294"/>
      <c r="BH53" s="1294"/>
      <c r="BI53" s="1294"/>
      <c r="BJ53" s="1294"/>
      <c r="BK53" s="1294"/>
      <c r="BL53" s="1294"/>
      <c r="BM53" s="1294"/>
      <c r="BN53" s="1294"/>
      <c r="BO53" s="1294"/>
      <c r="BP53" s="1335"/>
      <c r="BQ53" s="1293"/>
      <c r="BR53" s="1293"/>
      <c r="BS53" s="1293"/>
      <c r="BT53" s="1293"/>
      <c r="BU53" s="1293"/>
      <c r="BV53" s="1293"/>
      <c r="BW53" s="1293"/>
      <c r="BX53" s="1335"/>
      <c r="BY53" s="1293"/>
      <c r="BZ53" s="1293"/>
      <c r="CA53" s="1293"/>
      <c r="CB53" s="1293"/>
      <c r="CC53" s="1293"/>
      <c r="CD53" s="1293"/>
      <c r="CE53" s="1293"/>
      <c r="CF53" s="1293">
        <v>65.599999999999994</v>
      </c>
      <c r="CG53" s="1293"/>
      <c r="CH53" s="1293"/>
      <c r="CI53" s="1293"/>
      <c r="CJ53" s="1293"/>
      <c r="CK53" s="1293"/>
      <c r="CL53" s="1293"/>
      <c r="CM53" s="1293"/>
      <c r="CN53" s="1293">
        <v>66.7</v>
      </c>
      <c r="CO53" s="1293"/>
      <c r="CP53" s="1293"/>
      <c r="CQ53" s="1293"/>
      <c r="CR53" s="1293"/>
      <c r="CS53" s="1293"/>
      <c r="CT53" s="1293"/>
      <c r="CU53" s="1293"/>
      <c r="CV53" s="1293">
        <v>68</v>
      </c>
      <c r="CW53" s="1293"/>
      <c r="CX53" s="1293"/>
      <c r="CY53" s="1293"/>
      <c r="CZ53" s="1293"/>
      <c r="DA53" s="1293"/>
      <c r="DB53" s="1293"/>
      <c r="DC53" s="1293"/>
    </row>
    <row r="54" spans="1:109" ht="13.2">
      <c r="A54" s="1322"/>
      <c r="B54" s="1286"/>
      <c r="G54" s="1302"/>
      <c r="H54" s="1302"/>
      <c r="I54" s="1298"/>
      <c r="J54" s="1298"/>
      <c r="K54" s="1301"/>
      <c r="L54" s="1301"/>
      <c r="M54" s="1301"/>
      <c r="N54" s="1301"/>
      <c r="AM54" s="1300"/>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c r="A55" s="1322"/>
      <c r="B55" s="1286"/>
      <c r="G55" s="1298"/>
      <c r="H55" s="1298"/>
      <c r="I55" s="1298"/>
      <c r="J55" s="1298"/>
      <c r="K55" s="1301"/>
      <c r="L55" s="1301"/>
      <c r="M55" s="1301"/>
      <c r="N55" s="1301"/>
      <c r="AN55" s="1295" t="s">
        <v>637</v>
      </c>
      <c r="AO55" s="1295"/>
      <c r="AP55" s="1295"/>
      <c r="AQ55" s="1295"/>
      <c r="AR55" s="1295"/>
      <c r="AS55" s="1295"/>
      <c r="AT55" s="1295"/>
      <c r="AU55" s="1295"/>
      <c r="AV55" s="1295"/>
      <c r="AW55" s="1295"/>
      <c r="AX55" s="1295"/>
      <c r="AY55" s="1295"/>
      <c r="AZ55" s="1295"/>
      <c r="BA55" s="1295"/>
      <c r="BB55" s="1294" t="s">
        <v>636</v>
      </c>
      <c r="BC55" s="1294"/>
      <c r="BD55" s="1294"/>
      <c r="BE55" s="1294"/>
      <c r="BF55" s="1294"/>
      <c r="BG55" s="1294"/>
      <c r="BH55" s="1294"/>
      <c r="BI55" s="1294"/>
      <c r="BJ55" s="1294"/>
      <c r="BK55" s="1294"/>
      <c r="BL55" s="1294"/>
      <c r="BM55" s="1294"/>
      <c r="BN55" s="1294"/>
      <c r="BO55" s="1294"/>
      <c r="BP55" s="1335"/>
      <c r="BQ55" s="1293"/>
      <c r="BR55" s="1293"/>
      <c r="BS55" s="1293"/>
      <c r="BT55" s="1293"/>
      <c r="BU55" s="1293"/>
      <c r="BV55" s="1293"/>
      <c r="BW55" s="1293"/>
      <c r="BX55" s="1335"/>
      <c r="BY55" s="1293"/>
      <c r="BZ55" s="1293"/>
      <c r="CA55" s="1293"/>
      <c r="CB55" s="1293"/>
      <c r="CC55" s="1293"/>
      <c r="CD55" s="1293"/>
      <c r="CE55" s="1293"/>
      <c r="CF55" s="1293">
        <v>124.2</v>
      </c>
      <c r="CG55" s="1293"/>
      <c r="CH55" s="1293"/>
      <c r="CI55" s="1293"/>
      <c r="CJ55" s="1293"/>
      <c r="CK55" s="1293"/>
      <c r="CL55" s="1293"/>
      <c r="CM55" s="1293"/>
      <c r="CN55" s="1293">
        <v>115.7</v>
      </c>
      <c r="CO55" s="1293"/>
      <c r="CP55" s="1293"/>
      <c r="CQ55" s="1293"/>
      <c r="CR55" s="1293"/>
      <c r="CS55" s="1293"/>
      <c r="CT55" s="1293"/>
      <c r="CU55" s="1293"/>
      <c r="CV55" s="1293">
        <v>106</v>
      </c>
      <c r="CW55" s="1293"/>
      <c r="CX55" s="1293"/>
      <c r="CY55" s="1293"/>
      <c r="CZ55" s="1293"/>
      <c r="DA55" s="1293"/>
      <c r="DB55" s="1293"/>
      <c r="DC55" s="1293"/>
    </row>
    <row r="56" spans="1:109" ht="13.2">
      <c r="A56" s="1322"/>
      <c r="B56" s="1286"/>
      <c r="G56" s="1298"/>
      <c r="H56" s="1298"/>
      <c r="I56" s="1298"/>
      <c r="J56" s="1298"/>
      <c r="K56" s="1301"/>
      <c r="L56" s="1301"/>
      <c r="M56" s="1301"/>
      <c r="N56" s="1301"/>
      <c r="AN56" s="1295"/>
      <c r="AO56" s="1295"/>
      <c r="AP56" s="1295"/>
      <c r="AQ56" s="1295"/>
      <c r="AR56" s="1295"/>
      <c r="AS56" s="1295"/>
      <c r="AT56" s="1295"/>
      <c r="AU56" s="1295"/>
      <c r="AV56" s="1295"/>
      <c r="AW56" s="1295"/>
      <c r="AX56" s="1295"/>
      <c r="AY56" s="1295"/>
      <c r="AZ56" s="1295"/>
      <c r="BA56" s="1295"/>
      <c r="BB56" s="1294"/>
      <c r="BC56" s="1294"/>
      <c r="BD56" s="1294"/>
      <c r="BE56" s="1294"/>
      <c r="BF56" s="1294"/>
      <c r="BG56" s="1294"/>
      <c r="BH56" s="1294"/>
      <c r="BI56" s="1294"/>
      <c r="BJ56" s="1294"/>
      <c r="BK56" s="1294"/>
      <c r="BL56" s="1294"/>
      <c r="BM56" s="1294"/>
      <c r="BN56" s="1294"/>
      <c r="BO56" s="1294"/>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1322" customFormat="1" ht="13.2">
      <c r="B57" s="1328"/>
      <c r="G57" s="1298"/>
      <c r="H57" s="1298"/>
      <c r="I57" s="1297"/>
      <c r="J57" s="1297"/>
      <c r="K57" s="1301"/>
      <c r="L57" s="1301"/>
      <c r="M57" s="1301"/>
      <c r="N57" s="1301"/>
      <c r="AM57" s="1285"/>
      <c r="AN57" s="1295"/>
      <c r="AO57" s="1295"/>
      <c r="AP57" s="1295"/>
      <c r="AQ57" s="1295"/>
      <c r="AR57" s="1295"/>
      <c r="AS57" s="1295"/>
      <c r="AT57" s="1295"/>
      <c r="AU57" s="1295"/>
      <c r="AV57" s="1295"/>
      <c r="AW57" s="1295"/>
      <c r="AX57" s="1295"/>
      <c r="AY57" s="1295"/>
      <c r="AZ57" s="1295"/>
      <c r="BA57" s="1295"/>
      <c r="BB57" s="1294" t="s">
        <v>645</v>
      </c>
      <c r="BC57" s="1294"/>
      <c r="BD57" s="1294"/>
      <c r="BE57" s="1294"/>
      <c r="BF57" s="1294"/>
      <c r="BG57" s="1294"/>
      <c r="BH57" s="1294"/>
      <c r="BI57" s="1294"/>
      <c r="BJ57" s="1294"/>
      <c r="BK57" s="1294"/>
      <c r="BL57" s="1294"/>
      <c r="BM57" s="1294"/>
      <c r="BN57" s="1294"/>
      <c r="BO57" s="1294"/>
      <c r="BP57" s="1335"/>
      <c r="BQ57" s="1293"/>
      <c r="BR57" s="1293"/>
      <c r="BS57" s="1293"/>
      <c r="BT57" s="1293"/>
      <c r="BU57" s="1293"/>
      <c r="BV57" s="1293"/>
      <c r="BW57" s="1293"/>
      <c r="BX57" s="1335"/>
      <c r="BY57" s="1293"/>
      <c r="BZ57" s="1293"/>
      <c r="CA57" s="1293"/>
      <c r="CB57" s="1293"/>
      <c r="CC57" s="1293"/>
      <c r="CD57" s="1293"/>
      <c r="CE57" s="1293"/>
      <c r="CF57" s="1293">
        <v>59.4</v>
      </c>
      <c r="CG57" s="1293"/>
      <c r="CH57" s="1293"/>
      <c r="CI57" s="1293"/>
      <c r="CJ57" s="1293"/>
      <c r="CK57" s="1293"/>
      <c r="CL57" s="1293"/>
      <c r="CM57" s="1293"/>
      <c r="CN57" s="1293">
        <v>61</v>
      </c>
      <c r="CO57" s="1293"/>
      <c r="CP57" s="1293"/>
      <c r="CQ57" s="1293"/>
      <c r="CR57" s="1293"/>
      <c r="CS57" s="1293"/>
      <c r="CT57" s="1293"/>
      <c r="CU57" s="1293"/>
      <c r="CV57" s="1293">
        <v>62</v>
      </c>
      <c r="CW57" s="1293"/>
      <c r="CX57" s="1293"/>
      <c r="CY57" s="1293"/>
      <c r="CZ57" s="1293"/>
      <c r="DA57" s="1293"/>
      <c r="DB57" s="1293"/>
      <c r="DC57" s="1293"/>
      <c r="DD57" s="1333"/>
      <c r="DE57" s="1328"/>
    </row>
    <row r="58" spans="1:109" s="1322" customFormat="1" ht="13.2">
      <c r="A58" s="1285"/>
      <c r="B58" s="1328"/>
      <c r="G58" s="1298"/>
      <c r="H58" s="1298"/>
      <c r="I58" s="1297"/>
      <c r="J58" s="1297"/>
      <c r="K58" s="1301"/>
      <c r="L58" s="1301"/>
      <c r="M58" s="1301"/>
      <c r="N58" s="1301"/>
      <c r="AM58" s="1285"/>
      <c r="AN58" s="1295"/>
      <c r="AO58" s="1295"/>
      <c r="AP58" s="1295"/>
      <c r="AQ58" s="1295"/>
      <c r="AR58" s="1295"/>
      <c r="AS58" s="1295"/>
      <c r="AT58" s="1295"/>
      <c r="AU58" s="1295"/>
      <c r="AV58" s="1295"/>
      <c r="AW58" s="1295"/>
      <c r="AX58" s="1295"/>
      <c r="AY58" s="1295"/>
      <c r="AZ58" s="1295"/>
      <c r="BA58" s="1295"/>
      <c r="BB58" s="1294"/>
      <c r="BC58" s="1294"/>
      <c r="BD58" s="1294"/>
      <c r="BE58" s="1294"/>
      <c r="BF58" s="1294"/>
      <c r="BG58" s="1294"/>
      <c r="BH58" s="1294"/>
      <c r="BI58" s="1294"/>
      <c r="BJ58" s="1294"/>
      <c r="BK58" s="1294"/>
      <c r="BL58" s="1294"/>
      <c r="BM58" s="1294"/>
      <c r="BN58" s="1294"/>
      <c r="BO58" s="1294"/>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1333"/>
      <c r="DE58" s="1328"/>
    </row>
    <row r="59" spans="1:109" s="1322" customFormat="1" ht="13.2">
      <c r="A59" s="1285"/>
      <c r="B59" s="1328"/>
      <c r="K59" s="1334"/>
      <c r="L59" s="1334"/>
      <c r="M59" s="1334"/>
      <c r="N59" s="1334"/>
      <c r="AQ59" s="1334"/>
      <c r="AR59" s="1334"/>
      <c r="AS59" s="1334"/>
      <c r="AT59" s="1334"/>
      <c r="BC59" s="1334"/>
      <c r="BD59" s="1334"/>
      <c r="BE59" s="1334"/>
      <c r="BF59" s="1334"/>
      <c r="BO59" s="1334"/>
      <c r="BP59" s="1334"/>
      <c r="BQ59" s="1334"/>
      <c r="BR59" s="1334"/>
      <c r="CA59" s="1334"/>
      <c r="CB59" s="1334"/>
      <c r="CC59" s="1334"/>
      <c r="CD59" s="1334"/>
      <c r="CM59" s="1334"/>
      <c r="CN59" s="1334"/>
      <c r="CO59" s="1334"/>
      <c r="CP59" s="1334"/>
      <c r="CY59" s="1334"/>
      <c r="CZ59" s="1334"/>
      <c r="DA59" s="1334"/>
      <c r="DB59" s="1334"/>
      <c r="DC59" s="1334"/>
      <c r="DD59" s="1333"/>
      <c r="DE59" s="1328"/>
    </row>
    <row r="60" spans="1:109" s="1322" customFormat="1" ht="13.2">
      <c r="A60" s="1285"/>
      <c r="B60" s="1328"/>
      <c r="K60" s="1334"/>
      <c r="L60" s="1334"/>
      <c r="M60" s="1334"/>
      <c r="N60" s="1334"/>
      <c r="AQ60" s="1334"/>
      <c r="AR60" s="1334"/>
      <c r="AS60" s="1334"/>
      <c r="AT60" s="1334"/>
      <c r="BC60" s="1334"/>
      <c r="BD60" s="1334"/>
      <c r="BE60" s="1334"/>
      <c r="BF60" s="1334"/>
      <c r="BO60" s="1334"/>
      <c r="BP60" s="1334"/>
      <c r="BQ60" s="1334"/>
      <c r="BR60" s="1334"/>
      <c r="CA60" s="1334"/>
      <c r="CB60" s="1334"/>
      <c r="CC60" s="1334"/>
      <c r="CD60" s="1334"/>
      <c r="CM60" s="1334"/>
      <c r="CN60" s="1334"/>
      <c r="CO60" s="1334"/>
      <c r="CP60" s="1334"/>
      <c r="CY60" s="1334"/>
      <c r="CZ60" s="1334"/>
      <c r="DA60" s="1334"/>
      <c r="DB60" s="1334"/>
      <c r="DC60" s="1334"/>
      <c r="DD60" s="1333"/>
      <c r="DE60" s="1328"/>
    </row>
    <row r="61" spans="1:109" s="1322" customFormat="1" ht="13.2">
      <c r="A61" s="1285"/>
      <c r="B61" s="1332"/>
      <c r="C61" s="1331"/>
      <c r="D61" s="1331"/>
      <c r="E61" s="1331"/>
      <c r="F61" s="1331"/>
      <c r="G61" s="1331"/>
      <c r="H61" s="1331"/>
      <c r="I61" s="1331"/>
      <c r="J61" s="1331"/>
      <c r="K61" s="1331"/>
      <c r="L61" s="1331"/>
      <c r="M61" s="1330"/>
      <c r="N61" s="1330"/>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31"/>
      <c r="AJ61" s="1331"/>
      <c r="AK61" s="1331"/>
      <c r="AL61" s="1331"/>
      <c r="AM61" s="1331"/>
      <c r="AN61" s="1331"/>
      <c r="AO61" s="1331"/>
      <c r="AP61" s="1331"/>
      <c r="AQ61" s="1331"/>
      <c r="AR61" s="1331"/>
      <c r="AS61" s="1330"/>
      <c r="AT61" s="1330"/>
      <c r="AU61" s="1331"/>
      <c r="AV61" s="1331"/>
      <c r="AW61" s="1331"/>
      <c r="AX61" s="1331"/>
      <c r="AY61" s="1331"/>
      <c r="AZ61" s="1331"/>
      <c r="BA61" s="1331"/>
      <c r="BB61" s="1331"/>
      <c r="BC61" s="1331"/>
      <c r="BD61" s="1331"/>
      <c r="BE61" s="1330"/>
      <c r="BF61" s="1330"/>
      <c r="BG61" s="1331"/>
      <c r="BH61" s="1331"/>
      <c r="BI61" s="1331"/>
      <c r="BJ61" s="1331"/>
      <c r="BK61" s="1331"/>
      <c r="BL61" s="1331"/>
      <c r="BM61" s="1331"/>
      <c r="BN61" s="1331"/>
      <c r="BO61" s="1331"/>
      <c r="BP61" s="1331"/>
      <c r="BQ61" s="1330"/>
      <c r="BR61" s="1330"/>
      <c r="BS61" s="1331"/>
      <c r="BT61" s="1331"/>
      <c r="BU61" s="1331"/>
      <c r="BV61" s="1331"/>
      <c r="BW61" s="1331"/>
      <c r="BX61" s="1331"/>
      <c r="BY61" s="1331"/>
      <c r="BZ61" s="1331"/>
      <c r="CA61" s="1331"/>
      <c r="CB61" s="1331"/>
      <c r="CC61" s="1330"/>
      <c r="CD61" s="1330"/>
      <c r="CE61" s="1331"/>
      <c r="CF61" s="1331"/>
      <c r="CG61" s="1331"/>
      <c r="CH61" s="1331"/>
      <c r="CI61" s="1331"/>
      <c r="CJ61" s="1331"/>
      <c r="CK61" s="1331"/>
      <c r="CL61" s="1331"/>
      <c r="CM61" s="1331"/>
      <c r="CN61" s="1331"/>
      <c r="CO61" s="1330"/>
      <c r="CP61" s="1330"/>
      <c r="CQ61" s="1331"/>
      <c r="CR61" s="1331"/>
      <c r="CS61" s="1331"/>
      <c r="CT61" s="1331"/>
      <c r="CU61" s="1331"/>
      <c r="CV61" s="1331"/>
      <c r="CW61" s="1331"/>
      <c r="CX61" s="1331"/>
      <c r="CY61" s="1331"/>
      <c r="CZ61" s="1331"/>
      <c r="DA61" s="1330"/>
      <c r="DB61" s="1330"/>
      <c r="DC61" s="1330"/>
      <c r="DD61" s="1329"/>
      <c r="DE61" s="1328"/>
    </row>
    <row r="62" spans="1:109" ht="13.2">
      <c r="B62" s="1327"/>
      <c r="C62" s="1327"/>
      <c r="D62" s="1327"/>
      <c r="E62" s="1327"/>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285"/>
    </row>
    <row r="63" spans="1:109" ht="16.2">
      <c r="B63" s="1326" t="s">
        <v>644</v>
      </c>
    </row>
    <row r="64" spans="1:109" ht="13.2">
      <c r="B64" s="1286"/>
      <c r="G64" s="1323"/>
      <c r="I64" s="1325"/>
      <c r="J64" s="1325"/>
      <c r="K64" s="1325"/>
      <c r="L64" s="1325"/>
      <c r="M64" s="1325"/>
      <c r="N64" s="1324"/>
      <c r="AM64" s="1323"/>
      <c r="AN64" s="1323" t="s">
        <v>643</v>
      </c>
      <c r="AP64" s="1322"/>
      <c r="AQ64" s="1322"/>
      <c r="AR64" s="1322"/>
      <c r="AY64" s="1323"/>
      <c r="BA64" s="1322"/>
      <c r="BB64" s="1322"/>
      <c r="BC64" s="1322"/>
      <c r="BK64" s="1323"/>
      <c r="BM64" s="1322"/>
      <c r="BN64" s="1322"/>
      <c r="BO64" s="1322"/>
      <c r="BW64" s="1323"/>
      <c r="BY64" s="1322"/>
      <c r="BZ64" s="1322"/>
      <c r="CA64" s="1322"/>
      <c r="CI64" s="1323"/>
      <c r="CK64" s="1322"/>
      <c r="CL64" s="1322"/>
      <c r="CM64" s="1322"/>
      <c r="CU64" s="1323"/>
      <c r="CW64" s="1322"/>
      <c r="CX64" s="1322"/>
      <c r="CY64" s="1322"/>
    </row>
    <row r="65" spans="2:107" ht="13.2">
      <c r="B65" s="1286"/>
      <c r="AN65" s="1321" t="s">
        <v>642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19"/>
    </row>
    <row r="66" spans="2:107" ht="13.2">
      <c r="B66" s="1286"/>
      <c r="AN66" s="1318"/>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6"/>
    </row>
    <row r="67" spans="2:107" ht="13.2">
      <c r="B67" s="1286"/>
      <c r="AN67" s="1318"/>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6"/>
    </row>
    <row r="68" spans="2:107" ht="13.2">
      <c r="B68" s="1286"/>
      <c r="AN68" s="1318"/>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6"/>
    </row>
    <row r="69" spans="2:107" ht="13.2">
      <c r="B69" s="1286"/>
      <c r="AN69" s="1315"/>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3"/>
    </row>
    <row r="70" spans="2:107" ht="13.2">
      <c r="B70" s="1286"/>
      <c r="H70" s="1312"/>
      <c r="I70" s="1312"/>
      <c r="J70" s="1310"/>
      <c r="K70" s="1310"/>
      <c r="L70" s="1309"/>
      <c r="M70" s="1310"/>
      <c r="N70" s="1309"/>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c r="B71" s="1286"/>
      <c r="G71" s="1308"/>
      <c r="I71" s="1311"/>
      <c r="J71" s="1310"/>
      <c r="K71" s="1310"/>
      <c r="L71" s="1309"/>
      <c r="M71" s="1310"/>
      <c r="N71" s="1309"/>
      <c r="AM71" s="1308"/>
      <c r="AN71" s="1285" t="s">
        <v>641</v>
      </c>
    </row>
    <row r="72" spans="2:107" ht="13.2">
      <c r="B72" s="1286"/>
      <c r="G72" s="1298"/>
      <c r="H72" s="1298"/>
      <c r="I72" s="1298"/>
      <c r="J72" s="1298"/>
      <c r="K72" s="1307"/>
      <c r="L72" s="1307"/>
      <c r="M72" s="1306"/>
      <c r="N72" s="1306"/>
      <c r="AN72" s="1305"/>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3"/>
      <c r="BP72" s="1295" t="s">
        <v>562</v>
      </c>
      <c r="BQ72" s="1295"/>
      <c r="BR72" s="1295"/>
      <c r="BS72" s="1295"/>
      <c r="BT72" s="1295"/>
      <c r="BU72" s="1295"/>
      <c r="BV72" s="1295"/>
      <c r="BW72" s="1295"/>
      <c r="BX72" s="1295" t="s">
        <v>563</v>
      </c>
      <c r="BY72" s="1295"/>
      <c r="BZ72" s="1295"/>
      <c r="CA72" s="1295"/>
      <c r="CB72" s="1295"/>
      <c r="CC72" s="1295"/>
      <c r="CD72" s="1295"/>
      <c r="CE72" s="1295"/>
      <c r="CF72" s="1295" t="s">
        <v>564</v>
      </c>
      <c r="CG72" s="1295"/>
      <c r="CH72" s="1295"/>
      <c r="CI72" s="1295"/>
      <c r="CJ72" s="1295"/>
      <c r="CK72" s="1295"/>
      <c r="CL72" s="1295"/>
      <c r="CM72" s="1295"/>
      <c r="CN72" s="1295" t="s">
        <v>565</v>
      </c>
      <c r="CO72" s="1295"/>
      <c r="CP72" s="1295"/>
      <c r="CQ72" s="1295"/>
      <c r="CR72" s="1295"/>
      <c r="CS72" s="1295"/>
      <c r="CT72" s="1295"/>
      <c r="CU72" s="1295"/>
      <c r="CV72" s="1295" t="s">
        <v>566</v>
      </c>
      <c r="CW72" s="1295"/>
      <c r="CX72" s="1295"/>
      <c r="CY72" s="1295"/>
      <c r="CZ72" s="1295"/>
      <c r="DA72" s="1295"/>
      <c r="DB72" s="1295"/>
      <c r="DC72" s="1295"/>
    </row>
    <row r="73" spans="2:107" ht="13.2">
      <c r="B73" s="1286"/>
      <c r="G73" s="1302"/>
      <c r="H73" s="1302"/>
      <c r="I73" s="1302"/>
      <c r="J73" s="1302"/>
      <c r="K73" s="1299"/>
      <c r="L73" s="1299"/>
      <c r="M73" s="1299"/>
      <c r="N73" s="1299"/>
      <c r="AM73" s="1300"/>
      <c r="AN73" s="1294" t="s">
        <v>640</v>
      </c>
      <c r="AO73" s="1294"/>
      <c r="AP73" s="1294"/>
      <c r="AQ73" s="1294"/>
      <c r="AR73" s="1294"/>
      <c r="AS73" s="1294"/>
      <c r="AT73" s="1294"/>
      <c r="AU73" s="1294"/>
      <c r="AV73" s="1294"/>
      <c r="AW73" s="1294"/>
      <c r="AX73" s="1294"/>
      <c r="AY73" s="1294"/>
      <c r="AZ73" s="1294"/>
      <c r="BA73" s="1294"/>
      <c r="BB73" s="1294" t="s">
        <v>636</v>
      </c>
      <c r="BC73" s="1294"/>
      <c r="BD73" s="1294"/>
      <c r="BE73" s="1294"/>
      <c r="BF73" s="1294"/>
      <c r="BG73" s="1294"/>
      <c r="BH73" s="1294"/>
      <c r="BI73" s="1294"/>
      <c r="BJ73" s="1294"/>
      <c r="BK73" s="1294"/>
      <c r="BL73" s="1294"/>
      <c r="BM73" s="1294"/>
      <c r="BN73" s="1294"/>
      <c r="BO73" s="1294"/>
      <c r="BP73" s="1293">
        <v>164.9</v>
      </c>
      <c r="BQ73" s="1293"/>
      <c r="BR73" s="1293"/>
      <c r="BS73" s="1293"/>
      <c r="BT73" s="1293"/>
      <c r="BU73" s="1293"/>
      <c r="BV73" s="1293"/>
      <c r="BW73" s="1293"/>
      <c r="BX73" s="1293">
        <v>153.9</v>
      </c>
      <c r="BY73" s="1293"/>
      <c r="BZ73" s="1293"/>
      <c r="CA73" s="1293"/>
      <c r="CB73" s="1293"/>
      <c r="CC73" s="1293"/>
      <c r="CD73" s="1293"/>
      <c r="CE73" s="1293"/>
      <c r="CF73" s="1293">
        <v>147.4</v>
      </c>
      <c r="CG73" s="1293"/>
      <c r="CH73" s="1293"/>
      <c r="CI73" s="1293"/>
      <c r="CJ73" s="1293"/>
      <c r="CK73" s="1293"/>
      <c r="CL73" s="1293"/>
      <c r="CM73" s="1293"/>
      <c r="CN73" s="1293">
        <v>138.80000000000001</v>
      </c>
      <c r="CO73" s="1293"/>
      <c r="CP73" s="1293"/>
      <c r="CQ73" s="1293"/>
      <c r="CR73" s="1293"/>
      <c r="CS73" s="1293"/>
      <c r="CT73" s="1293"/>
      <c r="CU73" s="1293"/>
      <c r="CV73" s="1293">
        <v>125</v>
      </c>
      <c r="CW73" s="1293"/>
      <c r="CX73" s="1293"/>
      <c r="CY73" s="1293"/>
      <c r="CZ73" s="1293"/>
      <c r="DA73" s="1293"/>
      <c r="DB73" s="1293"/>
      <c r="DC73" s="1293"/>
    </row>
    <row r="74" spans="2:107" ht="13.2">
      <c r="B74" s="1286"/>
      <c r="G74" s="1302"/>
      <c r="H74" s="1302"/>
      <c r="I74" s="1302"/>
      <c r="J74" s="1302"/>
      <c r="K74" s="1299"/>
      <c r="L74" s="1299"/>
      <c r="M74" s="1299"/>
      <c r="N74" s="1299"/>
      <c r="AM74" s="1300"/>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c r="B75" s="1286"/>
      <c r="G75" s="1302"/>
      <c r="H75" s="1302"/>
      <c r="I75" s="1298"/>
      <c r="J75" s="1298"/>
      <c r="K75" s="1301"/>
      <c r="L75" s="1301"/>
      <c r="M75" s="1301"/>
      <c r="N75" s="1301"/>
      <c r="AM75" s="1300"/>
      <c r="AN75" s="1294"/>
      <c r="AO75" s="1294"/>
      <c r="AP75" s="1294"/>
      <c r="AQ75" s="1294"/>
      <c r="AR75" s="1294"/>
      <c r="AS75" s="1294"/>
      <c r="AT75" s="1294"/>
      <c r="AU75" s="1294"/>
      <c r="AV75" s="1294"/>
      <c r="AW75" s="1294"/>
      <c r="AX75" s="1294"/>
      <c r="AY75" s="1294"/>
      <c r="AZ75" s="1294"/>
      <c r="BA75" s="1294"/>
      <c r="BB75" s="1294" t="s">
        <v>639</v>
      </c>
      <c r="BC75" s="1294"/>
      <c r="BD75" s="1294"/>
      <c r="BE75" s="1294"/>
      <c r="BF75" s="1294"/>
      <c r="BG75" s="1294"/>
      <c r="BH75" s="1294"/>
      <c r="BI75" s="1294"/>
      <c r="BJ75" s="1294"/>
      <c r="BK75" s="1294"/>
      <c r="BL75" s="1294"/>
      <c r="BM75" s="1294"/>
      <c r="BN75" s="1294"/>
      <c r="BO75" s="1294"/>
      <c r="BP75" s="1293">
        <v>12.6</v>
      </c>
      <c r="BQ75" s="1293"/>
      <c r="BR75" s="1293"/>
      <c r="BS75" s="1293"/>
      <c r="BT75" s="1293"/>
      <c r="BU75" s="1293"/>
      <c r="BV75" s="1293"/>
      <c r="BW75" s="1293"/>
      <c r="BX75" s="1293">
        <v>13</v>
      </c>
      <c r="BY75" s="1293"/>
      <c r="BZ75" s="1293"/>
      <c r="CA75" s="1293"/>
      <c r="CB75" s="1293"/>
      <c r="CC75" s="1293"/>
      <c r="CD75" s="1293"/>
      <c r="CE75" s="1293"/>
      <c r="CF75" s="1293">
        <v>12.7</v>
      </c>
      <c r="CG75" s="1293"/>
      <c r="CH75" s="1293"/>
      <c r="CI75" s="1293"/>
      <c r="CJ75" s="1293"/>
      <c r="CK75" s="1293"/>
      <c r="CL75" s="1293"/>
      <c r="CM75" s="1293"/>
      <c r="CN75" s="1293">
        <v>11.8</v>
      </c>
      <c r="CO75" s="1293"/>
      <c r="CP75" s="1293"/>
      <c r="CQ75" s="1293"/>
      <c r="CR75" s="1293"/>
      <c r="CS75" s="1293"/>
      <c r="CT75" s="1293"/>
      <c r="CU75" s="1293"/>
      <c r="CV75" s="1293">
        <v>10.5</v>
      </c>
      <c r="CW75" s="1293"/>
      <c r="CX75" s="1293"/>
      <c r="CY75" s="1293"/>
      <c r="CZ75" s="1293"/>
      <c r="DA75" s="1293"/>
      <c r="DB75" s="1293"/>
      <c r="DC75" s="1293"/>
    </row>
    <row r="76" spans="2:107" ht="13.2">
      <c r="B76" s="1286"/>
      <c r="G76" s="1302"/>
      <c r="H76" s="1302"/>
      <c r="I76" s="1298"/>
      <c r="J76" s="1298"/>
      <c r="K76" s="1301"/>
      <c r="L76" s="1301"/>
      <c r="M76" s="1301"/>
      <c r="N76" s="1301"/>
      <c r="AM76" s="1300"/>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c r="B77" s="1286"/>
      <c r="G77" s="1298"/>
      <c r="H77" s="1298"/>
      <c r="I77" s="1298"/>
      <c r="J77" s="1298"/>
      <c r="K77" s="1299"/>
      <c r="L77" s="1299"/>
      <c r="M77" s="1299"/>
      <c r="N77" s="1299"/>
      <c r="AN77" s="1295" t="s">
        <v>638</v>
      </c>
      <c r="AO77" s="1295"/>
      <c r="AP77" s="1295"/>
      <c r="AQ77" s="1295"/>
      <c r="AR77" s="1295"/>
      <c r="AS77" s="1295"/>
      <c r="AT77" s="1295"/>
      <c r="AU77" s="1295"/>
      <c r="AV77" s="1295"/>
      <c r="AW77" s="1295"/>
      <c r="AX77" s="1295"/>
      <c r="AY77" s="1295"/>
      <c r="AZ77" s="1295"/>
      <c r="BA77" s="1295"/>
      <c r="BB77" s="1294" t="s">
        <v>636</v>
      </c>
      <c r="BC77" s="1294"/>
      <c r="BD77" s="1294"/>
      <c r="BE77" s="1294"/>
      <c r="BF77" s="1294"/>
      <c r="BG77" s="1294"/>
      <c r="BH77" s="1294"/>
      <c r="BI77" s="1294"/>
      <c r="BJ77" s="1294"/>
      <c r="BK77" s="1294"/>
      <c r="BL77" s="1294"/>
      <c r="BM77" s="1294"/>
      <c r="BN77" s="1294"/>
      <c r="BO77" s="1294"/>
      <c r="BP77" s="1293">
        <v>139</v>
      </c>
      <c r="BQ77" s="1293"/>
      <c r="BR77" s="1293"/>
      <c r="BS77" s="1293"/>
      <c r="BT77" s="1293"/>
      <c r="BU77" s="1293"/>
      <c r="BV77" s="1293"/>
      <c r="BW77" s="1293"/>
      <c r="BX77" s="1293">
        <v>132.4</v>
      </c>
      <c r="BY77" s="1293"/>
      <c r="BZ77" s="1293"/>
      <c r="CA77" s="1293"/>
      <c r="CB77" s="1293"/>
      <c r="CC77" s="1293"/>
      <c r="CD77" s="1293"/>
      <c r="CE77" s="1293"/>
      <c r="CF77" s="1293">
        <v>124.2</v>
      </c>
      <c r="CG77" s="1293"/>
      <c r="CH77" s="1293"/>
      <c r="CI77" s="1293"/>
      <c r="CJ77" s="1293"/>
      <c r="CK77" s="1293"/>
      <c r="CL77" s="1293"/>
      <c r="CM77" s="1293"/>
      <c r="CN77" s="1293">
        <v>115.7</v>
      </c>
      <c r="CO77" s="1293"/>
      <c r="CP77" s="1293"/>
      <c r="CQ77" s="1293"/>
      <c r="CR77" s="1293"/>
      <c r="CS77" s="1293"/>
      <c r="CT77" s="1293"/>
      <c r="CU77" s="1293"/>
      <c r="CV77" s="1293">
        <v>106</v>
      </c>
      <c r="CW77" s="1293"/>
      <c r="CX77" s="1293"/>
      <c r="CY77" s="1293"/>
      <c r="CZ77" s="1293"/>
      <c r="DA77" s="1293"/>
      <c r="DB77" s="1293"/>
      <c r="DC77" s="1293"/>
    </row>
    <row r="78" spans="2:107" ht="13.2">
      <c r="B78" s="1286"/>
      <c r="G78" s="1298"/>
      <c r="H78" s="1298"/>
      <c r="I78" s="1298"/>
      <c r="J78" s="1298"/>
      <c r="K78" s="1299"/>
      <c r="L78" s="1299"/>
      <c r="M78" s="1299"/>
      <c r="N78" s="1299"/>
      <c r="AN78" s="1295"/>
      <c r="AO78" s="1295"/>
      <c r="AP78" s="1295"/>
      <c r="AQ78" s="1295"/>
      <c r="AR78" s="1295"/>
      <c r="AS78" s="1295"/>
      <c r="AT78" s="1295"/>
      <c r="AU78" s="1295"/>
      <c r="AV78" s="1295"/>
      <c r="AW78" s="1295"/>
      <c r="AX78" s="1295"/>
      <c r="AY78" s="1295"/>
      <c r="AZ78" s="1295"/>
      <c r="BA78" s="1295"/>
      <c r="BB78" s="1294"/>
      <c r="BC78" s="1294"/>
      <c r="BD78" s="1294"/>
      <c r="BE78" s="1294"/>
      <c r="BF78" s="1294"/>
      <c r="BG78" s="1294"/>
      <c r="BH78" s="1294"/>
      <c r="BI78" s="1294"/>
      <c r="BJ78" s="1294"/>
      <c r="BK78" s="1294"/>
      <c r="BL78" s="1294"/>
      <c r="BM78" s="1294"/>
      <c r="BN78" s="1294"/>
      <c r="BO78" s="1294"/>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c r="B79" s="1286"/>
      <c r="G79" s="1298"/>
      <c r="H79" s="1298"/>
      <c r="I79" s="1297"/>
      <c r="J79" s="1297"/>
      <c r="K79" s="1296"/>
      <c r="L79" s="1296"/>
      <c r="M79" s="1296"/>
      <c r="N79" s="1296"/>
      <c r="AN79" s="1295"/>
      <c r="AO79" s="1295"/>
      <c r="AP79" s="1295"/>
      <c r="AQ79" s="1295"/>
      <c r="AR79" s="1295"/>
      <c r="AS79" s="1295"/>
      <c r="AT79" s="1295"/>
      <c r="AU79" s="1295"/>
      <c r="AV79" s="1295"/>
      <c r="AW79" s="1295"/>
      <c r="AX79" s="1295"/>
      <c r="AY79" s="1295"/>
      <c r="AZ79" s="1295"/>
      <c r="BA79" s="1295"/>
      <c r="BB79" s="1294" t="s">
        <v>634</v>
      </c>
      <c r="BC79" s="1294"/>
      <c r="BD79" s="1294"/>
      <c r="BE79" s="1294"/>
      <c r="BF79" s="1294"/>
      <c r="BG79" s="1294"/>
      <c r="BH79" s="1294"/>
      <c r="BI79" s="1294"/>
      <c r="BJ79" s="1294"/>
      <c r="BK79" s="1294"/>
      <c r="BL79" s="1294"/>
      <c r="BM79" s="1294"/>
      <c r="BN79" s="1294"/>
      <c r="BO79" s="1294"/>
      <c r="BP79" s="1293">
        <v>11.2</v>
      </c>
      <c r="BQ79" s="1293"/>
      <c r="BR79" s="1293"/>
      <c r="BS79" s="1293"/>
      <c r="BT79" s="1293"/>
      <c r="BU79" s="1293"/>
      <c r="BV79" s="1293"/>
      <c r="BW79" s="1293"/>
      <c r="BX79" s="1293">
        <v>11.2</v>
      </c>
      <c r="BY79" s="1293"/>
      <c r="BZ79" s="1293"/>
      <c r="CA79" s="1293"/>
      <c r="CB79" s="1293"/>
      <c r="CC79" s="1293"/>
      <c r="CD79" s="1293"/>
      <c r="CE79" s="1293"/>
      <c r="CF79" s="1293">
        <v>10.9</v>
      </c>
      <c r="CG79" s="1293"/>
      <c r="CH79" s="1293"/>
      <c r="CI79" s="1293"/>
      <c r="CJ79" s="1293"/>
      <c r="CK79" s="1293"/>
      <c r="CL79" s="1293"/>
      <c r="CM79" s="1293"/>
      <c r="CN79" s="1293">
        <v>10.3</v>
      </c>
      <c r="CO79" s="1293"/>
      <c r="CP79" s="1293"/>
      <c r="CQ79" s="1293"/>
      <c r="CR79" s="1293"/>
      <c r="CS79" s="1293"/>
      <c r="CT79" s="1293"/>
      <c r="CU79" s="1293"/>
      <c r="CV79" s="1293">
        <v>9</v>
      </c>
      <c r="CW79" s="1293"/>
      <c r="CX79" s="1293"/>
      <c r="CY79" s="1293"/>
      <c r="CZ79" s="1293"/>
      <c r="DA79" s="1293"/>
      <c r="DB79" s="1293"/>
      <c r="DC79" s="1293"/>
    </row>
    <row r="80" spans="2:107" ht="13.2">
      <c r="B80" s="1286"/>
      <c r="G80" s="1298"/>
      <c r="H80" s="1298"/>
      <c r="I80" s="1297"/>
      <c r="J80" s="1297"/>
      <c r="K80" s="1296"/>
      <c r="L80" s="1296"/>
      <c r="M80" s="1296"/>
      <c r="N80" s="1296"/>
      <c r="AN80" s="1295"/>
      <c r="AO80" s="1295"/>
      <c r="AP80" s="1295"/>
      <c r="AQ80" s="1295"/>
      <c r="AR80" s="1295"/>
      <c r="AS80" s="1295"/>
      <c r="AT80" s="1295"/>
      <c r="AU80" s="1295"/>
      <c r="AV80" s="1295"/>
      <c r="AW80" s="1295"/>
      <c r="AX80" s="1295"/>
      <c r="AY80" s="1295"/>
      <c r="AZ80" s="1295"/>
      <c r="BA80" s="1295"/>
      <c r="BB80" s="1294"/>
      <c r="BC80" s="1294"/>
      <c r="BD80" s="1294"/>
      <c r="BE80" s="1294"/>
      <c r="BF80" s="1294"/>
      <c r="BG80" s="1294"/>
      <c r="BH80" s="1294"/>
      <c r="BI80" s="1294"/>
      <c r="BJ80" s="1294"/>
      <c r="BK80" s="1294"/>
      <c r="BL80" s="1294"/>
      <c r="BM80" s="1294"/>
      <c r="BN80" s="1294"/>
      <c r="BO80" s="1294"/>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c r="B81" s="1286"/>
    </row>
    <row r="82" spans="2:109" ht="16.2">
      <c r="B82" s="1286"/>
      <c r="K82" s="1292"/>
      <c r="L82" s="1292"/>
      <c r="M82" s="1292"/>
      <c r="N82" s="1292"/>
      <c r="AQ82" s="1292"/>
      <c r="AR82" s="1292"/>
      <c r="AS82" s="1292"/>
      <c r="AT82" s="1292"/>
      <c r="BC82" s="1292"/>
      <c r="BD82" s="1292"/>
      <c r="BE82" s="1292"/>
      <c r="BF82" s="1292"/>
      <c r="BO82" s="1292"/>
      <c r="BP82" s="1292"/>
      <c r="BQ82" s="1292"/>
      <c r="BR82" s="1292"/>
      <c r="CA82" s="1292"/>
      <c r="CB82" s="1292"/>
      <c r="CC82" s="1292"/>
      <c r="CD82" s="1292"/>
      <c r="CM82" s="1292"/>
      <c r="CN82" s="1292"/>
      <c r="CO82" s="1292"/>
      <c r="CP82" s="1292"/>
      <c r="CY82" s="1292"/>
      <c r="CZ82" s="1292"/>
      <c r="DA82" s="1292"/>
      <c r="DB82" s="1292"/>
      <c r="DC82" s="1292"/>
    </row>
    <row r="83" spans="2:109" ht="13.2">
      <c r="B83" s="1291"/>
      <c r="C83" s="1290"/>
      <c r="D83" s="1290"/>
      <c r="E83" s="1290"/>
      <c r="F83" s="1290"/>
      <c r="G83" s="1290"/>
      <c r="H83" s="1290"/>
      <c r="I83" s="1290"/>
      <c r="J83" s="1290"/>
      <c r="K83" s="1290"/>
      <c r="L83" s="1290"/>
      <c r="M83" s="1290"/>
      <c r="N83" s="1290"/>
      <c r="O83" s="1290"/>
      <c r="P83" s="1290"/>
      <c r="Q83" s="1290"/>
      <c r="R83" s="1290"/>
      <c r="S83" s="1290"/>
      <c r="T83" s="1290"/>
      <c r="U83" s="1290"/>
      <c r="V83" s="1290"/>
      <c r="W83" s="1290"/>
      <c r="X83" s="1290"/>
      <c r="Y83" s="1290"/>
      <c r="Z83" s="1290"/>
      <c r="AA83" s="1290"/>
      <c r="AB83" s="1290"/>
      <c r="AC83" s="1290"/>
      <c r="AD83" s="1290"/>
      <c r="AE83" s="1290"/>
      <c r="AF83" s="1290"/>
      <c r="AG83" s="1290"/>
      <c r="AH83" s="1290"/>
      <c r="AI83" s="1290"/>
      <c r="AJ83" s="1290"/>
      <c r="AK83" s="1290"/>
      <c r="AL83" s="1290"/>
      <c r="AM83" s="1290"/>
      <c r="AN83" s="1290"/>
      <c r="AO83" s="1290"/>
      <c r="AP83" s="1290"/>
      <c r="AQ83" s="1290"/>
      <c r="AR83" s="1290"/>
      <c r="AS83" s="1290"/>
      <c r="AT83" s="1290"/>
      <c r="AU83" s="1290"/>
      <c r="AV83" s="1290"/>
      <c r="AW83" s="1290"/>
      <c r="AX83" s="1290"/>
      <c r="AY83" s="1290"/>
      <c r="AZ83" s="1290"/>
      <c r="BA83" s="1290"/>
      <c r="BB83" s="1290"/>
      <c r="BC83" s="1290"/>
      <c r="BD83" s="1290"/>
      <c r="BE83" s="1290"/>
      <c r="BF83" s="1290"/>
      <c r="BG83" s="1290"/>
      <c r="BH83" s="1290"/>
      <c r="BI83" s="1290"/>
      <c r="BJ83" s="1290"/>
      <c r="BK83" s="1290"/>
      <c r="BL83" s="1290"/>
      <c r="BM83" s="1290"/>
      <c r="BN83" s="1290"/>
      <c r="BO83" s="1290"/>
      <c r="BP83" s="1290"/>
      <c r="BQ83" s="1290"/>
      <c r="BR83" s="1290"/>
      <c r="BS83" s="1290"/>
      <c r="BT83" s="1290"/>
      <c r="BU83" s="1290"/>
      <c r="BV83" s="1290"/>
      <c r="BW83" s="1290"/>
      <c r="BX83" s="1290"/>
      <c r="BY83" s="1290"/>
      <c r="BZ83" s="1290"/>
      <c r="CA83" s="1290"/>
      <c r="CB83" s="1290"/>
      <c r="CC83" s="1290"/>
      <c r="CD83" s="1290"/>
      <c r="CE83" s="1290"/>
      <c r="CF83" s="1290"/>
      <c r="CG83" s="1290"/>
      <c r="CH83" s="1290"/>
      <c r="CI83" s="1290"/>
      <c r="CJ83" s="1290"/>
      <c r="CK83" s="1290"/>
      <c r="CL83" s="1290"/>
      <c r="CM83" s="1290"/>
      <c r="CN83" s="1290"/>
      <c r="CO83" s="1290"/>
      <c r="CP83" s="1290"/>
      <c r="CQ83" s="1290"/>
      <c r="CR83" s="1290"/>
      <c r="CS83" s="1290"/>
      <c r="CT83" s="1290"/>
      <c r="CU83" s="1290"/>
      <c r="CV83" s="1290"/>
      <c r="CW83" s="1290"/>
      <c r="CX83" s="1290"/>
      <c r="CY83" s="1290"/>
      <c r="CZ83" s="1290"/>
      <c r="DA83" s="1290"/>
      <c r="DB83" s="1290"/>
      <c r="DC83" s="1290"/>
      <c r="DD83" s="1289"/>
    </row>
    <row r="84" spans="2:109" ht="13.2">
      <c r="DD84" s="1285"/>
      <c r="DE84" s="1285"/>
    </row>
    <row r="85" spans="2:109" ht="13.2">
      <c r="DD85" s="1285"/>
      <c r="DE85" s="1285"/>
    </row>
    <row r="86" spans="2:109" ht="13.2" hidden="1">
      <c r="DD86" s="1285"/>
      <c r="DE86" s="1285"/>
    </row>
    <row r="87" spans="2:109" ht="13.2" hidden="1">
      <c r="K87" s="1288"/>
      <c r="AQ87" s="1288"/>
      <c r="BC87" s="1288"/>
      <c r="BO87" s="1288"/>
      <c r="CA87" s="1288"/>
      <c r="CM87" s="1288"/>
      <c r="CY87" s="1288"/>
      <c r="DD87" s="1285"/>
      <c r="DE87" s="1285"/>
    </row>
    <row r="88" spans="2:109" ht="13.2" hidden="1">
      <c r="DD88" s="1285"/>
      <c r="DE88" s="1285"/>
    </row>
    <row r="89" spans="2:109" ht="13.2" hidden="1">
      <c r="DD89" s="1285"/>
      <c r="DE89" s="1285"/>
    </row>
    <row r="90" spans="2:109" ht="13.2" hidden="1">
      <c r="DD90" s="1285"/>
      <c r="DE90" s="1285"/>
    </row>
    <row r="91" spans="2:109" ht="13.2" hidden="1">
      <c r="DD91" s="1285"/>
      <c r="DE91" s="1285"/>
    </row>
    <row r="92" spans="2:109" ht="13.5" hidden="1" customHeight="1">
      <c r="DD92" s="1285"/>
      <c r="DE92" s="1285"/>
    </row>
    <row r="93" spans="2:109" ht="13.5" hidden="1" customHeight="1">
      <c r="DD93" s="1285"/>
      <c r="DE93" s="1285"/>
    </row>
    <row r="94" spans="2:109" ht="13.5" hidden="1" customHeight="1">
      <c r="DD94" s="1285"/>
      <c r="DE94" s="1285"/>
    </row>
    <row r="95" spans="2:109" ht="13.5" hidden="1" customHeight="1">
      <c r="DD95" s="1285"/>
      <c r="DE95" s="1285"/>
    </row>
    <row r="96" spans="2:109" ht="13.5" hidden="1" customHeight="1">
      <c r="DD96" s="1285"/>
      <c r="DE96" s="1285"/>
    </row>
    <row r="97" spans="108:109" ht="13.5" hidden="1" customHeight="1">
      <c r="DD97" s="1285"/>
      <c r="DE97" s="1285"/>
    </row>
    <row r="98" spans="108:109" ht="13.5" hidden="1" customHeight="1">
      <c r="DD98" s="1285"/>
      <c r="DE98" s="1285"/>
    </row>
    <row r="99" spans="108:109" ht="13.5" hidden="1" customHeight="1">
      <c r="DD99" s="1285"/>
      <c r="DE99" s="1285"/>
    </row>
    <row r="100" spans="108:109" ht="13.5" hidden="1" customHeight="1">
      <c r="DD100" s="1285"/>
      <c r="DE100" s="1285"/>
    </row>
    <row r="101" spans="108:109" ht="13.5" hidden="1" customHeight="1">
      <c r="DD101" s="1285"/>
      <c r="DE101" s="1285"/>
    </row>
    <row r="102" spans="108:109" ht="13.5" hidden="1" customHeight="1">
      <c r="DD102" s="1285"/>
      <c r="DE102" s="1285"/>
    </row>
    <row r="103" spans="108:109" ht="13.5" hidden="1" customHeight="1">
      <c r="DD103" s="1285"/>
      <c r="DE103" s="1285"/>
    </row>
    <row r="104" spans="108:109" ht="13.5" hidden="1" customHeight="1">
      <c r="DD104" s="1285"/>
      <c r="DE104" s="1285"/>
    </row>
    <row r="105" spans="108:109" ht="13.5" hidden="1" customHeight="1">
      <c r="DD105" s="1285"/>
      <c r="DE105" s="1285"/>
    </row>
    <row r="106" spans="108:109" ht="13.5" hidden="1" customHeight="1">
      <c r="DD106" s="1285"/>
      <c r="DE106" s="1285"/>
    </row>
    <row r="107" spans="108:109" ht="13.5" hidden="1" customHeight="1">
      <c r="DD107" s="1285"/>
      <c r="DE107" s="1285"/>
    </row>
    <row r="108" spans="108:109" ht="13.5" hidden="1" customHeight="1">
      <c r="DD108" s="1285"/>
      <c r="DE108" s="1285"/>
    </row>
    <row r="109" spans="108:109" ht="13.5" hidden="1" customHeight="1">
      <c r="DD109" s="1285"/>
      <c r="DE109" s="1285"/>
    </row>
    <row r="110" spans="108:109" ht="13.5" hidden="1" customHeight="1">
      <c r="DD110" s="1285"/>
      <c r="DE110" s="1285"/>
    </row>
    <row r="111" spans="108:109" ht="13.5" hidden="1" customHeight="1">
      <c r="DD111" s="1285"/>
      <c r="DE111" s="1285"/>
    </row>
    <row r="112" spans="108:109" ht="13.5" hidden="1" customHeight="1">
      <c r="DD112" s="1285"/>
      <c r="DE112" s="1285"/>
    </row>
    <row r="113" spans="108:109" ht="13.5" hidden="1" customHeight="1">
      <c r="DD113" s="1285"/>
      <c r="DE113" s="1285"/>
    </row>
    <row r="114" spans="108:109" ht="13.5" hidden="1" customHeight="1">
      <c r="DD114" s="1285"/>
      <c r="DE114" s="1285"/>
    </row>
    <row r="115" spans="108:109" ht="13.5" hidden="1" customHeight="1">
      <c r="DD115" s="1285"/>
      <c r="DE115" s="1285"/>
    </row>
    <row r="116" spans="108:109" ht="13.5" hidden="1" customHeight="1">
      <c r="DD116" s="1285"/>
      <c r="DE116" s="1285"/>
    </row>
    <row r="117" spans="108:109" ht="13.5" hidden="1" customHeight="1">
      <c r="DD117" s="1285"/>
      <c r="DE117" s="1285"/>
    </row>
    <row r="118" spans="108:109" ht="13.5" hidden="1" customHeight="1">
      <c r="DD118" s="1285"/>
      <c r="DE118" s="1285"/>
    </row>
    <row r="119" spans="108:109" ht="13.5" hidden="1" customHeight="1">
      <c r="DD119" s="1285"/>
      <c r="DE119" s="1285"/>
    </row>
    <row r="120" spans="108:109" ht="13.5" hidden="1" customHeight="1">
      <c r="DD120" s="1285"/>
      <c r="DE120" s="1285"/>
    </row>
    <row r="121" spans="108:109" ht="13.5" hidden="1" customHeight="1">
      <c r="DD121" s="1285"/>
      <c r="DE121" s="1285"/>
    </row>
    <row r="122" spans="108:109" ht="13.5" hidden="1" customHeight="1">
      <c r="DD122" s="1285"/>
      <c r="DE122" s="1285"/>
    </row>
    <row r="123" spans="108:109" ht="13.5" hidden="1" customHeight="1">
      <c r="DD123" s="1285"/>
      <c r="DE123" s="1285"/>
    </row>
    <row r="124" spans="108:109" ht="13.5" hidden="1" customHeight="1">
      <c r="DD124" s="1285"/>
      <c r="DE124" s="1285"/>
    </row>
    <row r="125" spans="108:109" ht="13.5" hidden="1" customHeight="1">
      <c r="DD125" s="1285"/>
      <c r="DE125" s="1285"/>
    </row>
    <row r="126" spans="108:109" ht="13.5" hidden="1" customHeight="1">
      <c r="DD126" s="1285"/>
      <c r="DE126" s="1285"/>
    </row>
    <row r="127" spans="108:109" ht="13.5" hidden="1" customHeight="1">
      <c r="DD127" s="1285"/>
      <c r="DE127" s="1285"/>
    </row>
    <row r="128" spans="108:109" ht="13.5" hidden="1" customHeight="1">
      <c r="DD128" s="1285"/>
      <c r="DE128" s="1285"/>
    </row>
    <row r="129" spans="108:109" ht="13.5" hidden="1" customHeight="1">
      <c r="DD129" s="1285"/>
      <c r="DE129" s="1285"/>
    </row>
    <row r="130" spans="108:109" ht="13.5" hidden="1" customHeight="1">
      <c r="DD130" s="1285"/>
      <c r="DE130" s="1285"/>
    </row>
    <row r="131" spans="108:109" ht="13.5" hidden="1" customHeight="1">
      <c r="DD131" s="1285"/>
      <c r="DE131" s="1285"/>
    </row>
    <row r="132" spans="108:109" ht="13.5" hidden="1" customHeight="1">
      <c r="DD132" s="1285"/>
      <c r="DE132" s="1285"/>
    </row>
    <row r="133" spans="108:109" ht="13.5" hidden="1" customHeight="1">
      <c r="DD133" s="1285"/>
      <c r="DE133" s="1285"/>
    </row>
    <row r="134" spans="108:109" ht="13.5" hidden="1" customHeight="1">
      <c r="DD134" s="1285"/>
      <c r="DE134" s="1285"/>
    </row>
    <row r="135" spans="108:109" ht="13.5" hidden="1" customHeight="1">
      <c r="DD135" s="1285"/>
      <c r="DE135" s="1285"/>
    </row>
    <row r="136" spans="108:109" ht="13.5" hidden="1" customHeight="1">
      <c r="DD136" s="1285"/>
      <c r="DE136" s="1285"/>
    </row>
    <row r="137" spans="108:109" ht="13.5" hidden="1" customHeight="1">
      <c r="DD137" s="1285"/>
      <c r="DE137" s="1285"/>
    </row>
    <row r="138" spans="108:109" ht="13.5" hidden="1" customHeight="1">
      <c r="DD138" s="1285"/>
      <c r="DE138" s="1285"/>
    </row>
    <row r="139" spans="108:109" ht="13.5" hidden="1" customHeight="1">
      <c r="DD139" s="1285"/>
      <c r="DE139" s="1285"/>
    </row>
    <row r="140" spans="108:109" ht="13.5" hidden="1" customHeight="1">
      <c r="DD140" s="1285"/>
      <c r="DE140" s="1285"/>
    </row>
    <row r="141" spans="108:109" ht="13.5" hidden="1" customHeight="1">
      <c r="DD141" s="1285"/>
      <c r="DE141" s="1285"/>
    </row>
    <row r="142" spans="108:109" ht="13.5" hidden="1" customHeight="1">
      <c r="DD142" s="1285"/>
      <c r="DE142" s="1285"/>
    </row>
    <row r="143" spans="108:109" ht="13.5" hidden="1" customHeight="1">
      <c r="DD143" s="1285"/>
      <c r="DE143" s="1285"/>
    </row>
    <row r="144" spans="108:109" ht="13.5" hidden="1" customHeight="1">
      <c r="DD144" s="1285"/>
      <c r="DE144" s="1285"/>
    </row>
    <row r="145" spans="108:109" ht="13.5" hidden="1" customHeight="1">
      <c r="DD145" s="1285"/>
      <c r="DE145" s="1285"/>
    </row>
    <row r="146" spans="108:109" ht="13.5" hidden="1" customHeight="1">
      <c r="DD146" s="1285"/>
      <c r="DE146" s="1285"/>
    </row>
    <row r="147" spans="108:109" ht="13.5" hidden="1" customHeight="1">
      <c r="DD147" s="1285"/>
      <c r="DE147" s="1285"/>
    </row>
    <row r="148" spans="108:109" ht="13.5" hidden="1" customHeight="1">
      <c r="DD148" s="1285"/>
      <c r="DE148" s="1285"/>
    </row>
    <row r="149" spans="108:109" ht="13.5" hidden="1" customHeight="1">
      <c r="DD149" s="1285"/>
      <c r="DE149" s="1285"/>
    </row>
    <row r="150" spans="108:109" ht="13.5" hidden="1" customHeight="1">
      <c r="DD150" s="1285"/>
      <c r="DE150" s="1285"/>
    </row>
    <row r="151" spans="108:109" ht="13.5" hidden="1" customHeight="1">
      <c r="DD151" s="1285"/>
      <c r="DE151" s="1285"/>
    </row>
    <row r="152" spans="108:109" ht="13.5" hidden="1" customHeight="1">
      <c r="DD152" s="1285"/>
      <c r="DE152" s="1285"/>
    </row>
    <row r="153" spans="108:109" ht="13.5" hidden="1" customHeight="1">
      <c r="DD153" s="1285"/>
      <c r="DE153" s="1285"/>
    </row>
    <row r="154" spans="108:109" ht="13.5" hidden="1" customHeight="1">
      <c r="DD154" s="1285"/>
      <c r="DE154" s="1285"/>
    </row>
    <row r="155" spans="108:109" ht="13.5" hidden="1" customHeight="1">
      <c r="DD155" s="1285"/>
      <c r="DE155" s="1285"/>
    </row>
    <row r="156" spans="108:109" ht="13.5" hidden="1" customHeight="1">
      <c r="DD156" s="1285"/>
      <c r="DE156" s="1285"/>
    </row>
    <row r="157" spans="108:109" ht="13.5" hidden="1" customHeight="1">
      <c r="DD157" s="1285"/>
      <c r="DE157" s="1285"/>
    </row>
    <row r="158" spans="108:109" ht="13.5" hidden="1" customHeight="1">
      <c r="DD158" s="1285"/>
      <c r="DE158" s="1285"/>
    </row>
    <row r="159" spans="108:109" ht="13.5" hidden="1" customHeight="1">
      <c r="DD159" s="1285"/>
      <c r="DE159" s="1285"/>
    </row>
    <row r="160" spans="108:109" ht="13.5" hidden="1" customHeight="1">
      <c r="DD160" s="1285"/>
      <c r="DE160" s="12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R6DR1T1xnZYReqpeU1lqrOS2vLLupzG8pytc0QPdoWSY2OV4ijdvlD9HkpFcSXU8H94hrU42YFL+bOFqzeyHw==" saltValue="a+BkjTOzm2G3FiVZU7vd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4140625" style="270" customWidth="1"/>
    <col min="35" max="122" width="2.44140625" style="269" customWidth="1"/>
    <col min="123" max="16384" width="2.44140625" style="269" hidden="1"/>
  </cols>
  <sheetData>
    <row r="1" spans="2:34"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c r="S2" s="269"/>
      <c r="AH2" s="269"/>
    </row>
    <row r="3" spans="2:34"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row r="5" spans="2:34" ht="13.2"/>
    <row r="6" spans="2:34" ht="13.2"/>
    <row r="7" spans="2:34" ht="13.2"/>
    <row r="8" spans="2:34" ht="13.2"/>
    <row r="9" spans="2:34" ht="13.2">
      <c r="AH9" s="269"/>
    </row>
    <row r="10" spans="2:34" ht="13.2"/>
    <row r="11" spans="2:34" ht="13.2"/>
    <row r="12" spans="2:34" ht="13.2"/>
    <row r="13" spans="2:34" ht="13.2"/>
    <row r="14" spans="2:34" ht="13.2"/>
    <row r="15" spans="2:34" ht="13.2"/>
    <row r="16" spans="2:34" ht="13.2"/>
    <row r="17" spans="12:34" ht="13.2">
      <c r="AH17" s="269"/>
    </row>
    <row r="18" spans="12:34" ht="13.2"/>
    <row r="19" spans="12:34" ht="13.2"/>
    <row r="20" spans="12:34" ht="13.2">
      <c r="AH20" s="269"/>
    </row>
    <row r="21" spans="12:34" ht="13.2">
      <c r="AH21" s="269"/>
    </row>
    <row r="22" spans="12:34" ht="13.2"/>
    <row r="23" spans="12:34" ht="13.2"/>
    <row r="24" spans="12:34" ht="13.2">
      <c r="Q24" s="269"/>
    </row>
    <row r="25" spans="12:34" ht="13.2"/>
    <row r="26" spans="12:34" ht="13.2"/>
    <row r="27" spans="12:34" ht="13.2"/>
    <row r="28" spans="12:34" ht="13.2">
      <c r="O28" s="269"/>
      <c r="T28" s="269"/>
      <c r="AH28" s="269"/>
    </row>
    <row r="29" spans="12:34" ht="13.2"/>
    <row r="30" spans="12:34" ht="13.2"/>
    <row r="31" spans="12:34" ht="13.2">
      <c r="Q31" s="269"/>
    </row>
    <row r="32" spans="12:34" ht="13.2">
      <c r="L32" s="269"/>
    </row>
    <row r="33" spans="2:34" ht="13.2">
      <c r="C33" s="269"/>
      <c r="E33" s="269"/>
      <c r="G33" s="269"/>
      <c r="I33" s="269"/>
      <c r="X33" s="269"/>
    </row>
    <row r="34" spans="2:34" ht="13.2">
      <c r="B34" s="269"/>
      <c r="P34" s="269"/>
      <c r="R34" s="269"/>
      <c r="T34" s="269"/>
    </row>
    <row r="35" spans="2:34" ht="13.2">
      <c r="D35" s="269"/>
      <c r="W35" s="269"/>
      <c r="AC35" s="269"/>
      <c r="AD35" s="269"/>
      <c r="AE35" s="269"/>
      <c r="AF35" s="269"/>
      <c r="AG35" s="269"/>
      <c r="AH35" s="269"/>
    </row>
    <row r="36" spans="2:34" ht="13.2">
      <c r="H36" s="269"/>
      <c r="J36" s="269"/>
      <c r="K36" s="269"/>
      <c r="M36" s="269"/>
      <c r="Y36" s="269"/>
      <c r="Z36" s="269"/>
      <c r="AA36" s="269"/>
      <c r="AB36" s="269"/>
      <c r="AC36" s="269"/>
      <c r="AD36" s="269"/>
      <c r="AE36" s="269"/>
      <c r="AF36" s="269"/>
      <c r="AG36" s="269"/>
      <c r="AH36" s="269"/>
    </row>
    <row r="37" spans="2:34" ht="13.2">
      <c r="AH37" s="269"/>
    </row>
    <row r="38" spans="2:34" ht="13.2">
      <c r="AG38" s="269"/>
      <c r="AH38" s="269"/>
    </row>
    <row r="39" spans="2:34" ht="13.2"/>
    <row r="40" spans="2:34" ht="13.2">
      <c r="X40" s="269"/>
    </row>
    <row r="41" spans="2:34" ht="13.2">
      <c r="R41" s="269"/>
    </row>
    <row r="42" spans="2:34" ht="13.2">
      <c r="W42" s="269"/>
    </row>
    <row r="43" spans="2:34" ht="13.2">
      <c r="Y43" s="269"/>
      <c r="Z43" s="269"/>
      <c r="AA43" s="269"/>
      <c r="AB43" s="269"/>
      <c r="AC43" s="269"/>
      <c r="AD43" s="269"/>
      <c r="AE43" s="269"/>
      <c r="AF43" s="269"/>
      <c r="AG43" s="269"/>
      <c r="AH43" s="269"/>
    </row>
    <row r="44" spans="2:34" ht="13.2">
      <c r="AH44" s="269"/>
    </row>
    <row r="45" spans="2:34" ht="13.2">
      <c r="X45" s="269"/>
    </row>
    <row r="46" spans="2:34" ht="13.2"/>
    <row r="47" spans="2:34" ht="13.2"/>
    <row r="48" spans="2:34" ht="13.2">
      <c r="W48" s="269"/>
      <c r="Y48" s="269"/>
      <c r="Z48" s="269"/>
      <c r="AA48" s="269"/>
      <c r="AB48" s="269"/>
      <c r="AC48" s="269"/>
      <c r="AD48" s="269"/>
      <c r="AE48" s="269"/>
      <c r="AF48" s="269"/>
      <c r="AG48" s="269"/>
      <c r="AH48" s="269"/>
    </row>
    <row r="49" spans="28:34" ht="13.2"/>
    <row r="50" spans="28:34" ht="13.2">
      <c r="AE50" s="269"/>
      <c r="AF50" s="269"/>
      <c r="AG50" s="269"/>
      <c r="AH50" s="269"/>
    </row>
    <row r="51" spans="28:34" ht="13.2">
      <c r="AC51" s="269"/>
      <c r="AD51" s="269"/>
      <c r="AE51" s="269"/>
      <c r="AF51" s="269"/>
      <c r="AG51" s="269"/>
      <c r="AH51" s="269"/>
    </row>
    <row r="52" spans="28:34" ht="13.2"/>
    <row r="53" spans="28:34" ht="13.2">
      <c r="AF53" s="269"/>
      <c r="AG53" s="269"/>
      <c r="AH53" s="269"/>
    </row>
    <row r="54" spans="28:34" ht="13.2">
      <c r="AH54" s="269"/>
    </row>
    <row r="55" spans="28:34" ht="13.2"/>
    <row r="56" spans="28:34" ht="13.2">
      <c r="AB56" s="269"/>
      <c r="AC56" s="269"/>
      <c r="AD56" s="269"/>
      <c r="AE56" s="269"/>
      <c r="AF56" s="269"/>
      <c r="AG56" s="269"/>
      <c r="AH56" s="269"/>
    </row>
    <row r="57" spans="28:34" ht="13.2">
      <c r="AH57" s="269"/>
    </row>
    <row r="58" spans="28:34" ht="13.2">
      <c r="AH58" s="269"/>
    </row>
    <row r="59" spans="28:34" ht="13.2"/>
    <row r="60" spans="28:34" ht="13.2"/>
    <row r="61" spans="28:34" ht="13.2"/>
    <row r="62" spans="28:34" ht="13.2"/>
    <row r="63" spans="28:34" ht="13.2">
      <c r="AH63" s="269"/>
    </row>
    <row r="64" spans="28:34" ht="13.2">
      <c r="AG64" s="269"/>
      <c r="AH64" s="269"/>
    </row>
    <row r="65" spans="28:34" ht="13.2"/>
    <row r="66" spans="28:34" ht="13.2"/>
    <row r="67" spans="28:34" ht="13.2"/>
    <row r="68" spans="28:34" ht="13.2">
      <c r="AB68" s="269"/>
      <c r="AC68" s="269"/>
      <c r="AD68" s="269"/>
      <c r="AE68" s="269"/>
      <c r="AF68" s="269"/>
      <c r="AG68" s="269"/>
      <c r="AH68" s="269"/>
    </row>
    <row r="69" spans="28:34" ht="13.2">
      <c r="AF69" s="269"/>
      <c r="AG69" s="269"/>
      <c r="AH69" s="269"/>
    </row>
    <row r="70" spans="28:34" ht="13.2"/>
    <row r="71" spans="28:34" ht="13.2"/>
    <row r="72" spans="28:34" ht="13.2"/>
    <row r="73" spans="28:34" ht="13.2"/>
    <row r="74" spans="28:34" ht="13.2"/>
    <row r="75" spans="28:34" ht="13.2">
      <c r="AH75" s="269"/>
    </row>
    <row r="76" spans="28:34" ht="13.2">
      <c r="AF76" s="269"/>
      <c r="AG76" s="269"/>
      <c r="AH76" s="269"/>
    </row>
    <row r="77" spans="28:34" ht="13.2">
      <c r="AG77" s="269"/>
      <c r="AH77" s="269"/>
    </row>
    <row r="78" spans="28:34" ht="13.2"/>
    <row r="79" spans="28:34" ht="13.2"/>
    <row r="80" spans="28:34" ht="13.2"/>
    <row r="81" spans="25:34" ht="13.2"/>
    <row r="82" spans="25:34" ht="13.2">
      <c r="Y82" s="269"/>
    </row>
    <row r="83" spans="25:34" ht="13.2">
      <c r="Y83" s="269"/>
      <c r="Z83" s="269"/>
      <c r="AA83" s="269"/>
      <c r="AB83" s="269"/>
      <c r="AC83" s="269"/>
      <c r="AD83" s="269"/>
      <c r="AE83" s="269"/>
      <c r="AF83" s="269"/>
      <c r="AG83" s="269"/>
      <c r="AH83" s="269"/>
    </row>
    <row r="84" spans="25:34" ht="13.2"/>
    <row r="85" spans="25:34" ht="13.2"/>
    <row r="86" spans="25:34" ht="13.2"/>
    <row r="87" spans="25:34" ht="13.2"/>
    <row r="88" spans="25:34" ht="13.2">
      <c r="AH88" s="269"/>
    </row>
    <row r="89" spans="25:34" ht="13.2"/>
    <row r="90" spans="25:34" ht="13.2"/>
    <row r="91" spans="25:34" ht="13.2"/>
    <row r="92" spans="25:34" ht="13.5" customHeight="1"/>
    <row r="93" spans="25:34" ht="13.5" customHeight="1"/>
    <row r="94" spans="25:34" ht="13.5" customHeight="1">
      <c r="AF94" s="269"/>
      <c r="AG94" s="269"/>
      <c r="AH94" s="269"/>
    </row>
    <row r="95" spans="25:34" ht="13.5" customHeight="1">
      <c r="AH95" s="269"/>
    </row>
    <row r="96" spans="25:34" ht="13.5" customHeight="1"/>
    <row r="97" spans="33:34" ht="13.5" customHeight="1"/>
    <row r="98" spans="33:34" ht="13.5" customHeight="1"/>
    <row r="99" spans="33:34" ht="13.5" customHeight="1"/>
    <row r="100" spans="33:34" ht="13.5" customHeight="1"/>
    <row r="101" spans="33:34" ht="13.5" customHeight="1">
      <c r="AH101" s="269"/>
    </row>
    <row r="102" spans="33:34" ht="13.5" customHeight="1"/>
    <row r="103" spans="33:34" ht="13.5" customHeight="1"/>
    <row r="104" spans="33:34" ht="13.5" customHeight="1">
      <c r="AG104" s="269"/>
      <c r="AH104" s="26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9"/>
    </row>
    <row r="117" spans="34:122" ht="13.5" customHeight="1"/>
    <row r="118" spans="34:122" ht="13.5" customHeight="1"/>
    <row r="119" spans="34:122" ht="13.5" customHeight="1"/>
    <row r="120" spans="34:122" ht="13.5" customHeight="1">
      <c r="AH120" s="269"/>
    </row>
    <row r="121" spans="34:122" ht="13.5" customHeight="1">
      <c r="AH121" s="269"/>
    </row>
    <row r="122" spans="34:122" ht="13.5" customHeight="1"/>
    <row r="123" spans="34:122" ht="13.5" customHeight="1"/>
    <row r="124" spans="34:122" ht="13.5" customHeight="1"/>
    <row r="125" spans="34:122" ht="13.5" customHeight="1">
      <c r="DR125" s="269"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kIsJxbzggUtY0L+kSwpKJuulR9y6OeIMBzH4++Nul0ntUIUuBvXcvaVxvvBFRl1wvmVDPfGxPoXBAXox/m7eg==" saltValue="IiTnPN3DK2/QQi6firiiZ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4140625" style="270" customWidth="1"/>
    <col min="35" max="122" width="2.44140625" style="269" customWidth="1"/>
    <col min="123" max="16384" width="2.44140625" style="269" hidden="1"/>
  </cols>
  <sheetData>
    <row r="1" spans="2:34"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c r="S2" s="269"/>
      <c r="AH2" s="269"/>
    </row>
    <row r="3" spans="2:34"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row r="5" spans="2:34" ht="13.2"/>
    <row r="6" spans="2:34" ht="13.2"/>
    <row r="7" spans="2:34" ht="13.2"/>
    <row r="8" spans="2:34" ht="13.2"/>
    <row r="9" spans="2:34" ht="13.2">
      <c r="AH9" s="269"/>
    </row>
    <row r="10" spans="2:34" ht="13.2"/>
    <row r="11" spans="2:34" ht="13.2"/>
    <row r="12" spans="2:34" ht="13.2"/>
    <row r="13" spans="2:34" ht="13.2"/>
    <row r="14" spans="2:34" ht="13.2"/>
    <row r="15" spans="2:34" ht="13.2"/>
    <row r="16" spans="2:34" ht="13.2"/>
    <row r="17" spans="12:34" ht="13.2">
      <c r="AH17" s="269"/>
    </row>
    <row r="18" spans="12:34" ht="13.2"/>
    <row r="19" spans="12:34" ht="13.2"/>
    <row r="20" spans="12:34" ht="13.2">
      <c r="AH20" s="269"/>
    </row>
    <row r="21" spans="12:34" ht="13.2">
      <c r="AH21" s="269"/>
    </row>
    <row r="22" spans="12:34" ht="13.2"/>
    <row r="23" spans="12:34" ht="13.2"/>
    <row r="24" spans="12:34" ht="13.2">
      <c r="Q24" s="269"/>
    </row>
    <row r="25" spans="12:34" ht="13.2"/>
    <row r="26" spans="12:34" ht="13.2"/>
    <row r="27" spans="12:34" ht="13.2"/>
    <row r="28" spans="12:34" ht="13.2">
      <c r="O28" s="269"/>
      <c r="T28" s="269"/>
      <c r="AH28" s="269"/>
    </row>
    <row r="29" spans="12:34" ht="13.2"/>
    <row r="30" spans="12:34" ht="13.2"/>
    <row r="31" spans="12:34" ht="13.2">
      <c r="Q31" s="269"/>
    </row>
    <row r="32" spans="12:34" ht="13.2">
      <c r="L32" s="269"/>
    </row>
    <row r="33" spans="2:34" ht="13.2">
      <c r="C33" s="269"/>
      <c r="E33" s="269"/>
      <c r="G33" s="269"/>
      <c r="I33" s="269"/>
      <c r="X33" s="269"/>
    </row>
    <row r="34" spans="2:34" ht="13.2">
      <c r="B34" s="269"/>
      <c r="P34" s="269"/>
      <c r="R34" s="269"/>
      <c r="T34" s="269"/>
    </row>
    <row r="35" spans="2:34" ht="13.2">
      <c r="D35" s="269"/>
      <c r="W35" s="269"/>
      <c r="AC35" s="269"/>
      <c r="AD35" s="269"/>
      <c r="AE35" s="269"/>
      <c r="AF35" s="269"/>
      <c r="AG35" s="269"/>
      <c r="AH35" s="269"/>
    </row>
    <row r="36" spans="2:34" ht="13.2">
      <c r="H36" s="269"/>
      <c r="J36" s="269"/>
      <c r="K36" s="269"/>
      <c r="M36" s="269"/>
      <c r="Y36" s="269"/>
      <c r="Z36" s="269"/>
      <c r="AA36" s="269"/>
      <c r="AB36" s="269"/>
      <c r="AC36" s="269"/>
      <c r="AD36" s="269"/>
      <c r="AE36" s="269"/>
      <c r="AF36" s="269"/>
      <c r="AG36" s="269"/>
      <c r="AH36" s="269"/>
    </row>
    <row r="37" spans="2:34" ht="13.2">
      <c r="AH37" s="269"/>
    </row>
    <row r="38" spans="2:34" ht="13.2">
      <c r="AG38" s="269"/>
      <c r="AH38" s="269"/>
    </row>
    <row r="39" spans="2:34" ht="13.2"/>
    <row r="40" spans="2:34" ht="13.2">
      <c r="X40" s="269"/>
    </row>
    <row r="41" spans="2:34" ht="13.2">
      <c r="R41" s="269"/>
    </row>
    <row r="42" spans="2:34" ht="13.2">
      <c r="W42" s="269"/>
    </row>
    <row r="43" spans="2:34" ht="13.2">
      <c r="Y43" s="269"/>
      <c r="Z43" s="269"/>
      <c r="AA43" s="269"/>
      <c r="AB43" s="269"/>
      <c r="AC43" s="269"/>
      <c r="AD43" s="269"/>
      <c r="AE43" s="269"/>
      <c r="AF43" s="269"/>
      <c r="AG43" s="269"/>
      <c r="AH43" s="269"/>
    </row>
    <row r="44" spans="2:34" ht="13.2">
      <c r="AH44" s="269"/>
    </row>
    <row r="45" spans="2:34" ht="13.2">
      <c r="X45" s="269"/>
    </row>
    <row r="46" spans="2:34" ht="13.2"/>
    <row r="47" spans="2:34" ht="13.2"/>
    <row r="48" spans="2:34" ht="13.2">
      <c r="W48" s="269"/>
      <c r="Y48" s="269"/>
      <c r="Z48" s="269"/>
      <c r="AA48" s="269"/>
      <c r="AB48" s="269"/>
      <c r="AC48" s="269"/>
      <c r="AD48" s="269"/>
      <c r="AE48" s="269"/>
      <c r="AF48" s="269"/>
      <c r="AG48" s="269"/>
      <c r="AH48" s="269"/>
    </row>
    <row r="49" spans="28:34" ht="13.2"/>
    <row r="50" spans="28:34" ht="13.2">
      <c r="AE50" s="269"/>
      <c r="AF50" s="269"/>
      <c r="AG50" s="269"/>
      <c r="AH50" s="269"/>
    </row>
    <row r="51" spans="28:34" ht="13.2">
      <c r="AC51" s="269"/>
      <c r="AD51" s="269"/>
      <c r="AE51" s="269"/>
      <c r="AF51" s="269"/>
      <c r="AG51" s="269"/>
      <c r="AH51" s="269"/>
    </row>
    <row r="52" spans="28:34" ht="13.2"/>
    <row r="53" spans="28:34" ht="13.2">
      <c r="AF53" s="269"/>
      <c r="AG53" s="269"/>
      <c r="AH53" s="269"/>
    </row>
    <row r="54" spans="28:34" ht="13.2">
      <c r="AH54" s="269"/>
    </row>
    <row r="55" spans="28:34" ht="13.2"/>
    <row r="56" spans="28:34" ht="13.2">
      <c r="AB56" s="269"/>
      <c r="AC56" s="269"/>
      <c r="AD56" s="269"/>
      <c r="AE56" s="269"/>
      <c r="AF56" s="269"/>
      <c r="AG56" s="269"/>
      <c r="AH56" s="269"/>
    </row>
    <row r="57" spans="28:34" ht="13.2">
      <c r="AH57" s="269"/>
    </row>
    <row r="58" spans="28:34" ht="13.2">
      <c r="AH58" s="269"/>
    </row>
    <row r="59" spans="28:34" ht="13.2">
      <c r="AG59" s="269"/>
      <c r="AH59" s="269"/>
    </row>
    <row r="60" spans="28:34" ht="13.2"/>
    <row r="61" spans="28:34" ht="13.2"/>
    <row r="62" spans="28:34" ht="13.2"/>
    <row r="63" spans="28:34" ht="13.2">
      <c r="AH63" s="269"/>
    </row>
    <row r="64" spans="28:34" ht="13.2">
      <c r="AG64" s="269"/>
      <c r="AH64" s="269"/>
    </row>
    <row r="65" spans="28:34" ht="13.2"/>
    <row r="66" spans="28:34" ht="13.2"/>
    <row r="67" spans="28:34" ht="13.2"/>
    <row r="68" spans="28:34" ht="13.2">
      <c r="AB68" s="269"/>
      <c r="AC68" s="269"/>
      <c r="AD68" s="269"/>
      <c r="AE68" s="269"/>
      <c r="AF68" s="269"/>
      <c r="AG68" s="269"/>
      <c r="AH68" s="269"/>
    </row>
    <row r="69" spans="28:34" ht="13.2">
      <c r="AF69" s="269"/>
      <c r="AG69" s="269"/>
      <c r="AH69" s="269"/>
    </row>
    <row r="70" spans="28:34" ht="13.2"/>
    <row r="71" spans="28:34" ht="13.2"/>
    <row r="72" spans="28:34" ht="13.2"/>
    <row r="73" spans="28:34" ht="13.2"/>
    <row r="74" spans="28:34" ht="13.2"/>
    <row r="75" spans="28:34" ht="13.2">
      <c r="AH75" s="269"/>
    </row>
    <row r="76" spans="28:34" ht="13.2">
      <c r="AF76" s="269"/>
      <c r="AG76" s="269"/>
      <c r="AH76" s="269"/>
    </row>
    <row r="77" spans="28:34" ht="13.2">
      <c r="AG77" s="269"/>
      <c r="AH77" s="269"/>
    </row>
    <row r="78" spans="28:34" ht="13.2"/>
    <row r="79" spans="28:34" ht="13.2"/>
    <row r="80" spans="28:34" ht="13.2"/>
    <row r="81" spans="25:34" ht="13.2"/>
    <row r="82" spans="25:34" ht="13.2">
      <c r="Y82" s="269"/>
    </row>
    <row r="83" spans="25:34" ht="13.2">
      <c r="Y83" s="269"/>
      <c r="Z83" s="269"/>
      <c r="AA83" s="269"/>
      <c r="AB83" s="269"/>
      <c r="AC83" s="269"/>
      <c r="AD83" s="269"/>
      <c r="AE83" s="269"/>
      <c r="AF83" s="269"/>
      <c r="AG83" s="269"/>
      <c r="AH83" s="269"/>
    </row>
    <row r="84" spans="25:34" ht="13.2"/>
    <row r="85" spans="25:34" ht="13.2"/>
    <row r="86" spans="25:34" ht="13.2"/>
    <row r="87" spans="25:34" ht="13.2"/>
    <row r="88" spans="25:34" ht="13.2">
      <c r="AH88" s="269"/>
    </row>
    <row r="89" spans="25:34" ht="13.2"/>
    <row r="90" spans="25:34" ht="13.2"/>
    <row r="91" spans="25:34" ht="13.2"/>
    <row r="92" spans="25:34" ht="13.5" customHeight="1"/>
    <row r="93" spans="25:34" ht="13.5" customHeight="1"/>
    <row r="94" spans="25:34" ht="13.5" customHeight="1">
      <c r="AF94" s="269"/>
      <c r="AG94" s="269"/>
      <c r="AH94" s="269"/>
    </row>
    <row r="95" spans="25:34" ht="13.5" customHeight="1">
      <c r="AH95" s="269"/>
    </row>
    <row r="96" spans="25:34" ht="13.5" customHeight="1"/>
    <row r="97" spans="33:34" ht="13.5" customHeight="1"/>
    <row r="98" spans="33:34" ht="13.5" customHeight="1"/>
    <row r="99" spans="33:34" ht="13.5" customHeight="1"/>
    <row r="100" spans="33:34" ht="13.5" customHeight="1"/>
    <row r="101" spans="33:34" ht="13.5" customHeight="1">
      <c r="AH101" s="269"/>
    </row>
    <row r="102" spans="33:34" ht="13.5" customHeight="1"/>
    <row r="103" spans="33:34" ht="13.5" customHeight="1"/>
    <row r="104" spans="33:34" ht="13.5" customHeight="1">
      <c r="AG104" s="269"/>
      <c r="AH104" s="26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9"/>
    </row>
    <row r="117" spans="34:122" ht="13.5" customHeight="1"/>
    <row r="118" spans="34:122" ht="13.5" customHeight="1"/>
    <row r="119" spans="34:122" ht="13.5" customHeight="1"/>
    <row r="120" spans="34:122" ht="13.5" customHeight="1">
      <c r="AH120" s="269"/>
    </row>
    <row r="121" spans="34:122" ht="13.5" customHeight="1">
      <c r="AH121" s="269"/>
    </row>
    <row r="122" spans="34:122" ht="13.5" customHeight="1"/>
    <row r="123" spans="34:122" ht="13.5" customHeight="1"/>
    <row r="124" spans="34:122" ht="13.5" customHeight="1"/>
    <row r="125" spans="34:122" ht="13.5" customHeight="1">
      <c r="DR125" s="269"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XWnXMpzaw4/umm+kPD2k/wC6tqUQNIkq2/gc0bKUHx2vIrzodaSbjeTmWu2T/bSAF86Me9fZ/XGJPmHFEsfVQ==" saltValue="FAppLO0f7g2XAMGNT+CtaA==" spinCount="100000" sheet="1" objects="1" scenarios="1"/>
  <dataConsolidate link="1"/>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40184</v>
      </c>
      <c r="E3" s="141"/>
      <c r="F3" s="142">
        <v>50848</v>
      </c>
      <c r="G3" s="143"/>
      <c r="H3" s="144"/>
    </row>
    <row r="4" spans="1:8">
      <c r="A4" s="145"/>
      <c r="B4" s="146"/>
      <c r="C4" s="147"/>
      <c r="D4" s="148">
        <v>19324</v>
      </c>
      <c r="E4" s="149"/>
      <c r="F4" s="150">
        <v>22583</v>
      </c>
      <c r="G4" s="151"/>
      <c r="H4" s="152"/>
    </row>
    <row r="5" spans="1:8">
      <c r="A5" s="133" t="s">
        <v>554</v>
      </c>
      <c r="B5" s="138"/>
      <c r="C5" s="139"/>
      <c r="D5" s="140">
        <v>43709</v>
      </c>
      <c r="E5" s="141"/>
      <c r="F5" s="142">
        <v>53572</v>
      </c>
      <c r="G5" s="143"/>
      <c r="H5" s="144"/>
    </row>
    <row r="6" spans="1:8">
      <c r="A6" s="145"/>
      <c r="B6" s="146"/>
      <c r="C6" s="147"/>
      <c r="D6" s="148">
        <v>19578</v>
      </c>
      <c r="E6" s="149"/>
      <c r="F6" s="150">
        <v>25259</v>
      </c>
      <c r="G6" s="151"/>
      <c r="H6" s="152"/>
    </row>
    <row r="7" spans="1:8">
      <c r="A7" s="133" t="s">
        <v>555</v>
      </c>
      <c r="B7" s="138"/>
      <c r="C7" s="139"/>
      <c r="D7" s="140">
        <v>36517</v>
      </c>
      <c r="E7" s="141"/>
      <c r="F7" s="142">
        <v>51898</v>
      </c>
      <c r="G7" s="143"/>
      <c r="H7" s="144"/>
    </row>
    <row r="8" spans="1:8">
      <c r="A8" s="145"/>
      <c r="B8" s="146"/>
      <c r="C8" s="147"/>
      <c r="D8" s="148">
        <v>18921</v>
      </c>
      <c r="E8" s="149"/>
      <c r="F8" s="150">
        <v>25986</v>
      </c>
      <c r="G8" s="151"/>
      <c r="H8" s="152"/>
    </row>
    <row r="9" spans="1:8">
      <c r="A9" s="133" t="s">
        <v>556</v>
      </c>
      <c r="B9" s="138"/>
      <c r="C9" s="139"/>
      <c r="D9" s="140">
        <v>41048</v>
      </c>
      <c r="E9" s="141"/>
      <c r="F9" s="142">
        <v>51684</v>
      </c>
      <c r="G9" s="143"/>
      <c r="H9" s="144"/>
    </row>
    <row r="10" spans="1:8">
      <c r="A10" s="145"/>
      <c r="B10" s="146"/>
      <c r="C10" s="147"/>
      <c r="D10" s="148">
        <v>19432</v>
      </c>
      <c r="E10" s="149"/>
      <c r="F10" s="150">
        <v>26671</v>
      </c>
      <c r="G10" s="151"/>
      <c r="H10" s="152"/>
    </row>
    <row r="11" spans="1:8">
      <c r="A11" s="133" t="s">
        <v>557</v>
      </c>
      <c r="B11" s="138"/>
      <c r="C11" s="139"/>
      <c r="D11" s="140">
        <v>41505</v>
      </c>
      <c r="E11" s="141"/>
      <c r="F11" s="142">
        <v>52897</v>
      </c>
      <c r="G11" s="143"/>
      <c r="H11" s="144"/>
    </row>
    <row r="12" spans="1:8">
      <c r="A12" s="145"/>
      <c r="B12" s="146"/>
      <c r="C12" s="153"/>
      <c r="D12" s="148">
        <v>20142</v>
      </c>
      <c r="E12" s="149"/>
      <c r="F12" s="150">
        <v>27013</v>
      </c>
      <c r="G12" s="151"/>
      <c r="H12" s="152"/>
    </row>
    <row r="13" spans="1:8">
      <c r="A13" s="133"/>
      <c r="B13" s="138"/>
      <c r="C13" s="154"/>
      <c r="D13" s="155">
        <v>40593</v>
      </c>
      <c r="E13" s="156"/>
      <c r="F13" s="157">
        <v>52180</v>
      </c>
      <c r="G13" s="158"/>
      <c r="H13" s="144"/>
    </row>
    <row r="14" spans="1:8">
      <c r="A14" s="145"/>
      <c r="B14" s="146"/>
      <c r="C14" s="147"/>
      <c r="D14" s="148">
        <v>19479</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0.32</v>
      </c>
      <c r="C19" s="159">
        <f>ROUND(VALUE(SUBSTITUTE(実質収支比率等に係る経年分析!G$48,"▲","-")),2)</f>
        <v>0.31</v>
      </c>
      <c r="D19" s="159">
        <f>ROUND(VALUE(SUBSTITUTE(実質収支比率等に係る経年分析!H$48,"▲","-")),2)</f>
        <v>1.1000000000000001</v>
      </c>
      <c r="E19" s="159">
        <f>ROUND(VALUE(SUBSTITUTE(実質収支比率等に係る経年分析!I$48,"▲","-")),2)</f>
        <v>0.53</v>
      </c>
      <c r="F19" s="159">
        <f>ROUND(VALUE(SUBSTITUTE(実質収支比率等に係る経年分析!J$48,"▲","-")),2)</f>
        <v>0.49</v>
      </c>
    </row>
    <row r="20" spans="1:11">
      <c r="A20" s="159" t="s">
        <v>49</v>
      </c>
      <c r="B20" s="159">
        <f>ROUND(VALUE(SUBSTITUTE(実質収支比率等に係る経年分析!F$47,"▲","-")),2)</f>
        <v>2.46</v>
      </c>
      <c r="C20" s="159">
        <f>ROUND(VALUE(SUBSTITUTE(実質収支比率等に係る経年分析!G$47,"▲","-")),2)</f>
        <v>2.63</v>
      </c>
      <c r="D20" s="159">
        <f>ROUND(VALUE(SUBSTITUTE(実質収支比率等に係る経年分析!H$47,"▲","-")),2)</f>
        <v>1.95</v>
      </c>
      <c r="E20" s="159">
        <f>ROUND(VALUE(SUBSTITUTE(実質収支比率等に係る経年分析!I$47,"▲","-")),2)</f>
        <v>2.48</v>
      </c>
      <c r="F20" s="159">
        <f>ROUND(VALUE(SUBSTITUTE(実質収支比率等に係る経年分析!J$47,"▲","-")),2)</f>
        <v>2.44</v>
      </c>
    </row>
    <row r="21" spans="1:11">
      <c r="A21" s="159" t="s">
        <v>50</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0</v>
      </c>
      <c r="D21" s="159">
        <f>IF(ISNUMBER(VALUE(SUBSTITUTE(実質収支比率等に係る経年分析!H$49,"▲","-"))),ROUND(VALUE(SUBSTITUTE(実質収支比率等に係る経年分析!H$49,"▲","-")),2),NA())</f>
        <v>-0.01</v>
      </c>
      <c r="E21" s="159">
        <f>IF(ISNUMBER(VALUE(SUBSTITUTE(実質収支比率等に係る経年分析!I$49,"▲","-"))),ROUND(VALUE(SUBSTITUTE(実質収支比率等に係る経年分析!I$49,"▲","-")),2),NA())</f>
        <v>-0.31</v>
      </c>
      <c r="F21" s="159">
        <f>IF(ISNUMBER(VALUE(SUBSTITUTE(実質収支比率等に係る経年分析!J$49,"▲","-"))),ROUND(VALUE(SUBSTITUTE(実質収支比率等に係る経年分析!J$49,"▲","-")),2),NA())</f>
        <v>0.28000000000000003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自動車運送事業会計</v>
      </c>
      <c r="B29" s="160">
        <f>IF(ROUND(VALUE(SUBSTITUTE(連結実質赤字比率に係る赤字・黒字の構成分析!F$41,"▲", "-")), 2) &lt; 0, ABS(ROUND(VALUE(SUBSTITUTE(連結実質赤字比率に係る赤字・黒字の構成分析!F$41,"▲", "-")), 2)), NA())</f>
        <v>0.52</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0.38</v>
      </c>
      <c r="E29" s="160" t="e">
        <f>IF(ROUND(VALUE(SUBSTITUTE(連結実質赤字比率に係る赤字・黒字の構成分析!G$41,"▲", "-")), 2) &gt;= 0, ABS(ROUND(VALUE(SUBSTITUTE(連結実質赤字比率に係る赤字・黒字の構成分析!G$41,"▲", "-")), 2)), NA())</f>
        <v>#N/A</v>
      </c>
      <c r="F29" s="160">
        <f>IF(ROUND(VALUE(SUBSTITUTE(連結実質赤字比率に係る赤字・黒字の構成分析!H$41,"▲", "-")), 2) &lt; 0, ABS(ROUND(VALUE(SUBSTITUTE(連結実質赤字比率に係る赤字・黒字の構成分析!H$41,"▲", "-")), 2)), NA())</f>
        <v>0.21</v>
      </c>
      <c r="G29" s="160" t="e">
        <f>IF(ROUND(VALUE(SUBSTITUTE(連結実質赤字比率に係る赤字・黒字の構成分析!H$41,"▲", "-")), 2) &gt;= 0, ABS(ROUND(VALUE(SUBSTITUTE(連結実質赤字比率に係る赤字・黒字の構成分析!H$41,"▲", "-")), 2)), NA())</f>
        <v>#N/A</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0.23</v>
      </c>
    </row>
    <row r="30" spans="1:11">
      <c r="A30" s="160" t="str">
        <f>IF(連結実質赤字比率に係る赤字・黒字の構成分析!C$40="",NA(),連結実質赤字比率に係る赤字・黒字の構成分析!C$40)</f>
        <v>工業用水道事業会計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0.34</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1.1100000000000001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0.48</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0.57999999999999996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f>IF(ROUND(VALUE(SUBSTITUTE(連結実質赤字比率に係る赤字・黒字の構成分析!H$37,"▲", "-")), 2) &lt; 0, ABS(ROUND(VALUE(SUBSTITUTE(連結実質赤字比率に係る赤字・黒字の構成分析!H$37,"▲", "-")), 2)), NA())</f>
        <v>0.02</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0.61</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4.2699999999999996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4.9400000000000004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138667</v>
      </c>
      <c r="E42" s="161"/>
      <c r="F42" s="161"/>
      <c r="G42" s="161">
        <f>'実質公債費比率（分子）の構造'!L$52</f>
        <v>137111</v>
      </c>
      <c r="H42" s="161"/>
      <c r="I42" s="161"/>
      <c r="J42" s="161">
        <f>'実質公債費比率（分子）の構造'!M$52</f>
        <v>137767</v>
      </c>
      <c r="K42" s="161"/>
      <c r="L42" s="161"/>
      <c r="M42" s="161">
        <f>'実質公債費比率（分子）の構造'!N$52</f>
        <v>141283</v>
      </c>
      <c r="N42" s="161"/>
      <c r="O42" s="161"/>
      <c r="P42" s="161">
        <f>'実質公債費比率（分子）の構造'!O$52</f>
        <v>136606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329</v>
      </c>
      <c r="C44" s="161"/>
      <c r="D44" s="161"/>
      <c r="E44" s="161">
        <f>'実質公債費比率（分子）の構造'!L$50</f>
        <v>328</v>
      </c>
      <c r="F44" s="161"/>
      <c r="G44" s="161"/>
      <c r="H44" s="161">
        <f>'実質公債費比率（分子）の構造'!M$50</f>
        <v>328</v>
      </c>
      <c r="I44" s="161"/>
      <c r="J44" s="161"/>
      <c r="K44" s="161">
        <f>'実質公債費比率（分子）の構造'!N$50</f>
        <v>328</v>
      </c>
      <c r="L44" s="161"/>
      <c r="M44" s="161"/>
      <c r="N44" s="161">
        <f>'実質公債費比率（分子）の構造'!O$50</f>
        <v>328</v>
      </c>
      <c r="O44" s="161"/>
      <c r="P44" s="161"/>
    </row>
    <row r="45" spans="1:16">
      <c r="A45" s="161" t="s">
        <v>60</v>
      </c>
      <c r="B45" s="161">
        <f>'実質公債費比率（分子）の構造'!K$49</f>
        <v>4267</v>
      </c>
      <c r="C45" s="161"/>
      <c r="D45" s="161"/>
      <c r="E45" s="161">
        <f>'実質公債費比率（分子）の構造'!L$49</f>
        <v>4168</v>
      </c>
      <c r="F45" s="161"/>
      <c r="G45" s="161"/>
      <c r="H45" s="161">
        <f>'実質公債費比率（分子）の構造'!M$49</f>
        <v>4082</v>
      </c>
      <c r="I45" s="161"/>
      <c r="J45" s="161"/>
      <c r="K45" s="161">
        <f>'実質公債費比率（分子）の構造'!N$49</f>
        <v>4008</v>
      </c>
      <c r="L45" s="161"/>
      <c r="M45" s="161"/>
      <c r="N45" s="161">
        <f>'実質公債費比率（分子）の構造'!O$49</f>
        <v>3667</v>
      </c>
      <c r="O45" s="161"/>
      <c r="P45" s="161"/>
    </row>
    <row r="46" spans="1:16">
      <c r="A46" s="161" t="s">
        <v>61</v>
      </c>
      <c r="B46" s="161">
        <f>'実質公債費比率（分子）の構造'!K$48</f>
        <v>44078</v>
      </c>
      <c r="C46" s="161"/>
      <c r="D46" s="161"/>
      <c r="E46" s="161">
        <f>'実質公債費比率（分子）の構造'!L$48</f>
        <v>42379</v>
      </c>
      <c r="F46" s="161"/>
      <c r="G46" s="161"/>
      <c r="H46" s="161">
        <f>'実質公債費比率（分子）の構造'!M$48</f>
        <v>42784</v>
      </c>
      <c r="I46" s="161"/>
      <c r="J46" s="161"/>
      <c r="K46" s="161">
        <f>'実質公債費比率（分子）の構造'!N$48</f>
        <v>43190</v>
      </c>
      <c r="L46" s="161"/>
      <c r="M46" s="161"/>
      <c r="N46" s="161">
        <f>'実質公債費比率（分子）の構造'!O$48</f>
        <v>42171</v>
      </c>
      <c r="O46" s="161"/>
      <c r="P46" s="161"/>
    </row>
    <row r="47" spans="1:16">
      <c r="A47" s="161" t="s">
        <v>62</v>
      </c>
      <c r="B47" s="161">
        <f>'実質公債費比率（分子）の構造'!K$47</f>
        <v>56318</v>
      </c>
      <c r="C47" s="161"/>
      <c r="D47" s="161"/>
      <c r="E47" s="161">
        <f>'実質公債費比率（分子）の構造'!L$47</f>
        <v>55388</v>
      </c>
      <c r="F47" s="161"/>
      <c r="G47" s="161"/>
      <c r="H47" s="161">
        <f>'実質公債費比率（分子）の構造'!M$47</f>
        <v>54066</v>
      </c>
      <c r="I47" s="161"/>
      <c r="J47" s="161"/>
      <c r="K47" s="161">
        <f>'実質公債費比率（分子）の構造'!N$47</f>
        <v>52959</v>
      </c>
      <c r="L47" s="161"/>
      <c r="M47" s="161"/>
      <c r="N47" s="161">
        <f>'実質公債費比率（分子）の構造'!O$47</f>
        <v>52213</v>
      </c>
      <c r="O47" s="161"/>
      <c r="P47" s="161"/>
    </row>
    <row r="48" spans="1:16">
      <c r="A48" s="161" t="s">
        <v>63</v>
      </c>
      <c r="B48" s="161">
        <f>'実質公債費比率（分子）の構造'!K$46</f>
        <v>14433</v>
      </c>
      <c r="C48" s="161"/>
      <c r="D48" s="161"/>
      <c r="E48" s="161">
        <f>'実質公債費比率（分子）の構造'!L$46</f>
        <v>13157</v>
      </c>
      <c r="F48" s="161"/>
      <c r="G48" s="161"/>
      <c r="H48" s="161">
        <f>'実質公債費比率（分子）の構造'!M$46</f>
        <v>14714</v>
      </c>
      <c r="I48" s="161"/>
      <c r="J48" s="161"/>
      <c r="K48" s="161">
        <f>'実質公債費比率（分子）の構造'!N$46</f>
        <v>13734</v>
      </c>
      <c r="L48" s="161"/>
      <c r="M48" s="161"/>
      <c r="N48" s="161">
        <f>'実質公債費比率（分子）の構造'!O$46</f>
        <v>10700</v>
      </c>
      <c r="O48" s="161"/>
      <c r="P48" s="161"/>
    </row>
    <row r="49" spans="1:16">
      <c r="A49" s="161" t="s">
        <v>64</v>
      </c>
      <c r="B49" s="161">
        <f>'実質公債費比率（分子）の構造'!K$45</f>
        <v>82172</v>
      </c>
      <c r="C49" s="161"/>
      <c r="D49" s="161"/>
      <c r="E49" s="161">
        <f>'実質公債費比率（分子）の構造'!L$45</f>
        <v>85088</v>
      </c>
      <c r="F49" s="161"/>
      <c r="G49" s="161"/>
      <c r="H49" s="161">
        <f>'実質公債費比率（分子）の構造'!M$45</f>
        <v>77345</v>
      </c>
      <c r="I49" s="161"/>
      <c r="J49" s="161"/>
      <c r="K49" s="161">
        <f>'実質公債費比率（分子）の構造'!N$45</f>
        <v>78752</v>
      </c>
      <c r="L49" s="161"/>
      <c r="M49" s="161"/>
      <c r="N49" s="161">
        <f>'実質公債費比率（分子）の構造'!O$45</f>
        <v>75610</v>
      </c>
      <c r="O49" s="161"/>
      <c r="P49" s="161"/>
    </row>
    <row r="50" spans="1:16">
      <c r="A50" s="161" t="s">
        <v>65</v>
      </c>
      <c r="B50" s="161" t="e">
        <f>NA()</f>
        <v>#N/A</v>
      </c>
      <c r="C50" s="161">
        <f>IF(ISNUMBER('実質公債費比率（分子）の構造'!K$53),'実質公債費比率（分子）の構造'!K$53,NA())</f>
        <v>62930</v>
      </c>
      <c r="D50" s="161" t="e">
        <f>NA()</f>
        <v>#N/A</v>
      </c>
      <c r="E50" s="161" t="e">
        <f>NA()</f>
        <v>#N/A</v>
      </c>
      <c r="F50" s="161">
        <f>IF(ISNUMBER('実質公債費比率（分子）の構造'!L$53),'実質公債費比率（分子）の構造'!L$53,NA())</f>
        <v>63397</v>
      </c>
      <c r="G50" s="161" t="e">
        <f>NA()</f>
        <v>#N/A</v>
      </c>
      <c r="H50" s="161" t="e">
        <f>NA()</f>
        <v>#N/A</v>
      </c>
      <c r="I50" s="161">
        <f>IF(ISNUMBER('実質公債費比率（分子）の構造'!M$53),'実質公債費比率（分子）の構造'!M$53,NA())</f>
        <v>55552</v>
      </c>
      <c r="J50" s="161" t="e">
        <f>NA()</f>
        <v>#N/A</v>
      </c>
      <c r="K50" s="161" t="e">
        <f>NA()</f>
        <v>#N/A</v>
      </c>
      <c r="L50" s="161">
        <f>IF(ISNUMBER('実質公債費比率（分子）の構造'!N$53),'実質公債費比率（分子）の構造'!N$53,NA())</f>
        <v>51688</v>
      </c>
      <c r="M50" s="161" t="e">
        <f>NA()</f>
        <v>#N/A</v>
      </c>
      <c r="N50" s="161" t="e">
        <f>NA()</f>
        <v>#N/A</v>
      </c>
      <c r="O50" s="161">
        <f>IF(ISNUMBER('実質公債費比率（分子）の構造'!O$53),'実質公債費比率（分子）の構造'!O$53,NA())</f>
        <v>48083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990031</v>
      </c>
      <c r="E56" s="160"/>
      <c r="F56" s="160"/>
      <c r="G56" s="160">
        <f>'将来負担比率（分子）の構造'!J$52</f>
        <v>983732</v>
      </c>
      <c r="H56" s="160"/>
      <c r="I56" s="160"/>
      <c r="J56" s="160">
        <f>'将来負担比率（分子）の構造'!K$52</f>
        <v>967524</v>
      </c>
      <c r="K56" s="160"/>
      <c r="L56" s="160"/>
      <c r="M56" s="160">
        <f>'将来負担比率（分子）の構造'!L$52</f>
        <v>937958</v>
      </c>
      <c r="N56" s="160"/>
      <c r="O56" s="160"/>
      <c r="P56" s="160">
        <f>'将来負担比率（分子）の構造'!M$52</f>
        <v>915745</v>
      </c>
    </row>
    <row r="57" spans="1:16">
      <c r="A57" s="160" t="s">
        <v>36</v>
      </c>
      <c r="B57" s="160"/>
      <c r="C57" s="160"/>
      <c r="D57" s="160">
        <f>'将来負担比率（分子）の構造'!I$51</f>
        <v>561435</v>
      </c>
      <c r="E57" s="160"/>
      <c r="F57" s="160"/>
      <c r="G57" s="160">
        <f>'将来負担比率（分子）の構造'!J$51</f>
        <v>560926</v>
      </c>
      <c r="H57" s="160"/>
      <c r="I57" s="160"/>
      <c r="J57" s="160">
        <f>'将来負担比率（分子）の構造'!K$51</f>
        <v>549481</v>
      </c>
      <c r="K57" s="160"/>
      <c r="L57" s="160"/>
      <c r="M57" s="160">
        <f>'将来負担比率（分子）の構造'!L$51</f>
        <v>564788</v>
      </c>
      <c r="N57" s="160"/>
      <c r="O57" s="160"/>
      <c r="P57" s="160">
        <f>'将来負担比率（分子）の構造'!M$51</f>
        <v>565563</v>
      </c>
    </row>
    <row r="58" spans="1:16">
      <c r="A58" s="160" t="s">
        <v>35</v>
      </c>
      <c r="B58" s="160"/>
      <c r="C58" s="160"/>
      <c r="D58" s="160">
        <f>'将来負担比率（分子）の構造'!I$50</f>
        <v>239185</v>
      </c>
      <c r="E58" s="160"/>
      <c r="F58" s="160"/>
      <c r="G58" s="160">
        <f>'将来負担比率（分子）の構造'!J$50</f>
        <v>235358</v>
      </c>
      <c r="H58" s="160"/>
      <c r="I58" s="160"/>
      <c r="J58" s="160">
        <f>'将来負担比率（分子）の構造'!K$50</f>
        <v>234648</v>
      </c>
      <c r="K58" s="160"/>
      <c r="L58" s="160"/>
      <c r="M58" s="160">
        <f>'将来負担比率（分子）の構造'!L$50</f>
        <v>229782</v>
      </c>
      <c r="N58" s="160"/>
      <c r="O58" s="160"/>
      <c r="P58" s="160">
        <f>'将来負担比率（分子）の構造'!M$50</f>
        <v>238585</v>
      </c>
    </row>
    <row r="59" spans="1:16">
      <c r="A59" s="160" t="s">
        <v>33</v>
      </c>
      <c r="B59" s="160">
        <f>'将来負担比率（分子）の構造'!I$49</f>
        <v>926</v>
      </c>
      <c r="C59" s="160"/>
      <c r="D59" s="160"/>
      <c r="E59" s="160">
        <f>'将来負担比率（分子）の構造'!J$49</f>
        <v>753</v>
      </c>
      <c r="F59" s="160"/>
      <c r="G59" s="160"/>
      <c r="H59" s="160">
        <f>'将来負担比率（分子）の構造'!K$49</f>
        <v>534</v>
      </c>
      <c r="I59" s="160"/>
      <c r="J59" s="160"/>
      <c r="K59" s="160">
        <f>'将来負担比率（分子）の構造'!L$49</f>
        <v>255</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40851</v>
      </c>
      <c r="C61" s="160"/>
      <c r="D61" s="160"/>
      <c r="E61" s="160">
        <f>'将来負担比率（分子）の構造'!J$46</f>
        <v>36614</v>
      </c>
      <c r="F61" s="160"/>
      <c r="G61" s="160"/>
      <c r="H61" s="160">
        <f>'将来負担比率（分子）の構造'!K$46</f>
        <v>33890</v>
      </c>
      <c r="I61" s="160"/>
      <c r="J61" s="160"/>
      <c r="K61" s="160">
        <f>'将来負担比率（分子）の構造'!L$46</f>
        <v>27027</v>
      </c>
      <c r="L61" s="160"/>
      <c r="M61" s="160"/>
      <c r="N61" s="160">
        <f>'将来負担比率（分子）の構造'!M$46</f>
        <v>19639</v>
      </c>
      <c r="O61" s="160"/>
      <c r="P61" s="160"/>
    </row>
    <row r="62" spans="1:16">
      <c r="A62" s="160" t="s">
        <v>29</v>
      </c>
      <c r="B62" s="160">
        <f>'将来負担比率（分子）の構造'!I$45</f>
        <v>137547</v>
      </c>
      <c r="C62" s="160"/>
      <c r="D62" s="160"/>
      <c r="E62" s="160">
        <f>'将来負担比率（分子）の構造'!J$45</f>
        <v>135177</v>
      </c>
      <c r="F62" s="160"/>
      <c r="G62" s="160"/>
      <c r="H62" s="160">
        <f>'将来負担比率（分子）の構造'!K$45</f>
        <v>131581</v>
      </c>
      <c r="I62" s="160"/>
      <c r="J62" s="160"/>
      <c r="K62" s="160">
        <f>'将来負担比率（分子）の構造'!L$45</f>
        <v>129477</v>
      </c>
      <c r="L62" s="160"/>
      <c r="M62" s="160"/>
      <c r="N62" s="160">
        <f>'将来負担比率（分子）の構造'!M$45</f>
        <v>191580</v>
      </c>
      <c r="O62" s="160"/>
      <c r="P62" s="160"/>
    </row>
    <row r="63" spans="1:16">
      <c r="A63" s="160" t="s">
        <v>28</v>
      </c>
      <c r="B63" s="160">
        <f>'将来負担比率（分子）の構造'!I$44</f>
        <v>36583</v>
      </c>
      <c r="C63" s="160"/>
      <c r="D63" s="160"/>
      <c r="E63" s="160">
        <f>'将来負担比率（分子）の構造'!J$44</f>
        <v>34754</v>
      </c>
      <c r="F63" s="160"/>
      <c r="G63" s="160"/>
      <c r="H63" s="160">
        <f>'将来負担比率（分子）の構造'!K$44</f>
        <v>32666</v>
      </c>
      <c r="I63" s="160"/>
      <c r="J63" s="160"/>
      <c r="K63" s="160">
        <f>'将来負担比率（分子）の構造'!L$44</f>
        <v>30663</v>
      </c>
      <c r="L63" s="160"/>
      <c r="M63" s="160"/>
      <c r="N63" s="160">
        <f>'将来負担比率（分子）の構造'!M$44</f>
        <v>28886</v>
      </c>
      <c r="O63" s="160"/>
      <c r="P63" s="160"/>
    </row>
    <row r="64" spans="1:16">
      <c r="A64" s="160" t="s">
        <v>27</v>
      </c>
      <c r="B64" s="160">
        <f>'将来負担比率（分子）の構造'!I$43</f>
        <v>512528</v>
      </c>
      <c r="C64" s="160"/>
      <c r="D64" s="160"/>
      <c r="E64" s="160">
        <f>'将来負担比率（分子）の構造'!J$43</f>
        <v>495047</v>
      </c>
      <c r="F64" s="160"/>
      <c r="G64" s="160"/>
      <c r="H64" s="160">
        <f>'将来負担比率（分子）の構造'!K$43</f>
        <v>477921</v>
      </c>
      <c r="I64" s="160"/>
      <c r="J64" s="160"/>
      <c r="K64" s="160">
        <f>'将来負担比率（分子）の構造'!L$43</f>
        <v>469130</v>
      </c>
      <c r="L64" s="160"/>
      <c r="M64" s="160"/>
      <c r="N64" s="160">
        <f>'将来負担比率（分子）の構造'!M$43</f>
        <v>470916</v>
      </c>
      <c r="O64" s="160"/>
      <c r="P64" s="160"/>
    </row>
    <row r="65" spans="1:16">
      <c r="A65" s="160" t="s">
        <v>26</v>
      </c>
      <c r="B65" s="160">
        <f>'将来負担比率（分子）の構造'!I$42</f>
        <v>20122</v>
      </c>
      <c r="C65" s="160"/>
      <c r="D65" s="160"/>
      <c r="E65" s="160">
        <f>'将来負担比率（分子）の構造'!J$42</f>
        <v>18906</v>
      </c>
      <c r="F65" s="160"/>
      <c r="G65" s="160"/>
      <c r="H65" s="160">
        <f>'将来負担比率（分子）の構造'!K$42</f>
        <v>54527</v>
      </c>
      <c r="I65" s="160"/>
      <c r="J65" s="160"/>
      <c r="K65" s="160">
        <f>'将来負担比率（分子）の構造'!L$42</f>
        <v>73137</v>
      </c>
      <c r="L65" s="160"/>
      <c r="M65" s="160"/>
      <c r="N65" s="160">
        <f>'将来負担比率（分子）の構造'!M$42</f>
        <v>70293</v>
      </c>
      <c r="O65" s="160"/>
      <c r="P65" s="160"/>
    </row>
    <row r="66" spans="1:16">
      <c r="A66" s="160" t="s">
        <v>25</v>
      </c>
      <c r="B66" s="160">
        <f>'将来負担比率（分子）の構造'!I$41</f>
        <v>1825924</v>
      </c>
      <c r="C66" s="160"/>
      <c r="D66" s="160"/>
      <c r="E66" s="160">
        <f>'将来負担比率（分子）の構造'!J$41</f>
        <v>1788771</v>
      </c>
      <c r="F66" s="160"/>
      <c r="G66" s="160"/>
      <c r="H66" s="160">
        <f>'将来負担比率（分子）の構造'!K$41</f>
        <v>1731041</v>
      </c>
      <c r="I66" s="160"/>
      <c r="J66" s="160"/>
      <c r="K66" s="160">
        <f>'将来負担比率（分子）の構造'!L$41</f>
        <v>1676816</v>
      </c>
      <c r="L66" s="160"/>
      <c r="M66" s="160"/>
      <c r="N66" s="160">
        <f>'将来負担比率（分子）の構造'!M$41</f>
        <v>1643032</v>
      </c>
      <c r="O66" s="160"/>
      <c r="P66" s="160"/>
    </row>
    <row r="67" spans="1:16">
      <c r="A67" s="160" t="s">
        <v>69</v>
      </c>
      <c r="B67" s="160" t="e">
        <f>NA()</f>
        <v>#N/A</v>
      </c>
      <c r="C67" s="160">
        <f>IF(ISNUMBER('将来負担比率（分子）の構造'!I$53), IF('将来負担比率（分子）の構造'!I$53 &lt; 0, 0, '将来負担比率（分子）の構造'!I$53), NA())</f>
        <v>783830</v>
      </c>
      <c r="D67" s="160" t="e">
        <f>NA()</f>
        <v>#N/A</v>
      </c>
      <c r="E67" s="160" t="e">
        <f>NA()</f>
        <v>#N/A</v>
      </c>
      <c r="F67" s="160">
        <f>IF(ISNUMBER('将来負担比率（分子）の構造'!J$53), IF('将来負担比率（分子）の構造'!J$53 &lt; 0, 0, '将来負担比率（分子）の構造'!J$53), NA())</f>
        <v>730006</v>
      </c>
      <c r="G67" s="160" t="e">
        <f>NA()</f>
        <v>#N/A</v>
      </c>
      <c r="H67" s="160" t="e">
        <f>NA()</f>
        <v>#N/A</v>
      </c>
      <c r="I67" s="160">
        <f>IF(ISNUMBER('将来負担比率（分子）の構造'!K$53), IF('将来負担比率（分子）の構造'!K$53 &lt; 0, 0, '将来負担比率（分子）の構造'!K$53), NA())</f>
        <v>710507</v>
      </c>
      <c r="J67" s="160" t="e">
        <f>NA()</f>
        <v>#N/A</v>
      </c>
      <c r="K67" s="160" t="e">
        <f>NA()</f>
        <v>#N/A</v>
      </c>
      <c r="L67" s="160">
        <f>IF(ISNUMBER('将来負担比率（分子）の構造'!L$53), IF('将来負担比率（分子）の構造'!L$53 &lt; 0, 0, '将来負担比率（分子）の構造'!L$53), NA())</f>
        <v>673978</v>
      </c>
      <c r="M67" s="160" t="e">
        <f>NA()</f>
        <v>#N/A</v>
      </c>
      <c r="N67" s="160" t="e">
        <f>NA()</f>
        <v>#N/A</v>
      </c>
      <c r="O67" s="160">
        <f>IF(ISNUMBER('将来負担比率（分子）の構造'!M$53), IF('将来負担比率（分子）の構造'!M$53 &lt; 0, 0, '将来負担比率（分子）の構造'!M$53), NA())</f>
        <v>704454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10918</v>
      </c>
      <c r="C72" s="164">
        <f>基金残高に係る経年分析!G55</f>
        <v>14067</v>
      </c>
      <c r="D72" s="164">
        <f>基金残高に係る経年分析!H55</f>
        <v>15667</v>
      </c>
    </row>
    <row r="73" spans="1:16">
      <c r="A73" s="163" t="s">
        <v>72</v>
      </c>
      <c r="B73" s="164">
        <f>基金残高に係る経年分析!F56</f>
        <v>10192</v>
      </c>
      <c r="C73" s="164">
        <f>基金残高に係る経年分析!G56</f>
        <v>9303</v>
      </c>
      <c r="D73" s="164">
        <f>基金残高に係る経年分析!H56</f>
        <v>8976</v>
      </c>
    </row>
    <row r="74" spans="1:16">
      <c r="A74" s="163" t="s">
        <v>73</v>
      </c>
      <c r="B74" s="164">
        <f>基金残高に係る経年分析!F57</f>
        <v>22096</v>
      </c>
      <c r="C74" s="164">
        <f>基金残高に係る経年分析!G57</f>
        <v>19037</v>
      </c>
      <c r="D74" s="164">
        <f>基金残高に係る経年分析!H57</f>
        <v>16109</v>
      </c>
    </row>
  </sheetData>
  <sheetProtection algorithmName="SHA-512" hashValue="ZUAtEVwBja7YYc5x5bQRcBP5G2EPx1gspIRr3wZi6dl2XWNc5ayRIxR1NPwb32AjUHRLm/PebO+safYcW+HX2A==" saltValue="sBdlTZjCy61Wv68UpIsI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204</v>
      </c>
      <c r="DI1" s="737"/>
      <c r="DJ1" s="737"/>
      <c r="DK1" s="737"/>
      <c r="DL1" s="737"/>
      <c r="DM1" s="737"/>
      <c r="DN1" s="738"/>
      <c r="DO1" s="205"/>
      <c r="DP1" s="736" t="s">
        <v>205</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8" t="s">
        <v>207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208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1" t="s">
        <v>209</v>
      </c>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3"/>
    </row>
    <row r="4" spans="2:143" ht="11.25" customHeight="1">
      <c r="B4" s="678" t="s">
        <v>1</v>
      </c>
      <c r="C4" s="679"/>
      <c r="D4" s="679"/>
      <c r="E4" s="679"/>
      <c r="F4" s="679"/>
      <c r="G4" s="679"/>
      <c r="H4" s="679"/>
      <c r="I4" s="679"/>
      <c r="J4" s="679"/>
      <c r="K4" s="679"/>
      <c r="L4" s="679"/>
      <c r="M4" s="679"/>
      <c r="N4" s="679"/>
      <c r="O4" s="679"/>
      <c r="P4" s="679"/>
      <c r="Q4" s="680"/>
      <c r="R4" s="678" t="s">
        <v>210</v>
      </c>
      <c r="S4" s="679"/>
      <c r="T4" s="679"/>
      <c r="U4" s="679"/>
      <c r="V4" s="679"/>
      <c r="W4" s="679"/>
      <c r="X4" s="679"/>
      <c r="Y4" s="680"/>
      <c r="Z4" s="678" t="s">
        <v>211</v>
      </c>
      <c r="AA4" s="679"/>
      <c r="AB4" s="679"/>
      <c r="AC4" s="680"/>
      <c r="AD4" s="678" t="s">
        <v>212</v>
      </c>
      <c r="AE4" s="679"/>
      <c r="AF4" s="679"/>
      <c r="AG4" s="679"/>
      <c r="AH4" s="679"/>
      <c r="AI4" s="679"/>
      <c r="AJ4" s="679"/>
      <c r="AK4" s="680"/>
      <c r="AL4" s="678" t="s">
        <v>211</v>
      </c>
      <c r="AM4" s="679"/>
      <c r="AN4" s="679"/>
      <c r="AO4" s="680"/>
      <c r="AP4" s="739" t="s">
        <v>213</v>
      </c>
      <c r="AQ4" s="739"/>
      <c r="AR4" s="739"/>
      <c r="AS4" s="739"/>
      <c r="AT4" s="739"/>
      <c r="AU4" s="739"/>
      <c r="AV4" s="739"/>
      <c r="AW4" s="739"/>
      <c r="AX4" s="739"/>
      <c r="AY4" s="739"/>
      <c r="AZ4" s="739"/>
      <c r="BA4" s="739"/>
      <c r="BB4" s="739"/>
      <c r="BC4" s="739"/>
      <c r="BD4" s="739"/>
      <c r="BE4" s="739"/>
      <c r="BF4" s="739"/>
      <c r="BG4" s="739" t="s">
        <v>214</v>
      </c>
      <c r="BH4" s="739"/>
      <c r="BI4" s="739"/>
      <c r="BJ4" s="739"/>
      <c r="BK4" s="739"/>
      <c r="BL4" s="739"/>
      <c r="BM4" s="739"/>
      <c r="BN4" s="739"/>
      <c r="BO4" s="739" t="s">
        <v>211</v>
      </c>
      <c r="BP4" s="739"/>
      <c r="BQ4" s="739"/>
      <c r="BR4" s="739"/>
      <c r="BS4" s="739" t="s">
        <v>215</v>
      </c>
      <c r="BT4" s="739"/>
      <c r="BU4" s="739"/>
      <c r="BV4" s="739"/>
      <c r="BW4" s="739"/>
      <c r="BX4" s="739"/>
      <c r="BY4" s="739"/>
      <c r="BZ4" s="739"/>
      <c r="CA4" s="739"/>
      <c r="CB4" s="739"/>
      <c r="CD4" s="721" t="s">
        <v>216</v>
      </c>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3"/>
    </row>
    <row r="5" spans="2:143" s="209" customFormat="1" ht="11.25" customHeight="1">
      <c r="B5" s="703" t="s">
        <v>217</v>
      </c>
      <c r="C5" s="704"/>
      <c r="D5" s="704"/>
      <c r="E5" s="704"/>
      <c r="F5" s="704"/>
      <c r="G5" s="704"/>
      <c r="H5" s="704"/>
      <c r="I5" s="704"/>
      <c r="J5" s="704"/>
      <c r="K5" s="704"/>
      <c r="L5" s="704"/>
      <c r="M5" s="704"/>
      <c r="N5" s="704"/>
      <c r="O5" s="704"/>
      <c r="P5" s="704"/>
      <c r="Q5" s="705"/>
      <c r="R5" s="669">
        <v>516296911</v>
      </c>
      <c r="S5" s="670"/>
      <c r="T5" s="670"/>
      <c r="U5" s="670"/>
      <c r="V5" s="670"/>
      <c r="W5" s="670"/>
      <c r="X5" s="670"/>
      <c r="Y5" s="716"/>
      <c r="Z5" s="734">
        <v>44.3</v>
      </c>
      <c r="AA5" s="734"/>
      <c r="AB5" s="734"/>
      <c r="AC5" s="734"/>
      <c r="AD5" s="735">
        <v>471297325</v>
      </c>
      <c r="AE5" s="735"/>
      <c r="AF5" s="735"/>
      <c r="AG5" s="735"/>
      <c r="AH5" s="735"/>
      <c r="AI5" s="735"/>
      <c r="AJ5" s="735"/>
      <c r="AK5" s="735"/>
      <c r="AL5" s="717">
        <v>75.7</v>
      </c>
      <c r="AM5" s="686"/>
      <c r="AN5" s="686"/>
      <c r="AO5" s="718"/>
      <c r="AP5" s="703" t="s">
        <v>218</v>
      </c>
      <c r="AQ5" s="704"/>
      <c r="AR5" s="704"/>
      <c r="AS5" s="704"/>
      <c r="AT5" s="704"/>
      <c r="AU5" s="704"/>
      <c r="AV5" s="704"/>
      <c r="AW5" s="704"/>
      <c r="AX5" s="704"/>
      <c r="AY5" s="704"/>
      <c r="AZ5" s="704"/>
      <c r="BA5" s="704"/>
      <c r="BB5" s="704"/>
      <c r="BC5" s="704"/>
      <c r="BD5" s="704"/>
      <c r="BE5" s="704"/>
      <c r="BF5" s="705"/>
      <c r="BG5" s="604">
        <v>455160321</v>
      </c>
      <c r="BH5" s="607"/>
      <c r="BI5" s="607"/>
      <c r="BJ5" s="607"/>
      <c r="BK5" s="607"/>
      <c r="BL5" s="607"/>
      <c r="BM5" s="607"/>
      <c r="BN5" s="608"/>
      <c r="BO5" s="666">
        <v>88.2</v>
      </c>
      <c r="BP5" s="666"/>
      <c r="BQ5" s="666"/>
      <c r="BR5" s="666"/>
      <c r="BS5" s="667">
        <v>6973555</v>
      </c>
      <c r="BT5" s="667"/>
      <c r="BU5" s="667"/>
      <c r="BV5" s="667"/>
      <c r="BW5" s="667"/>
      <c r="BX5" s="667"/>
      <c r="BY5" s="667"/>
      <c r="BZ5" s="667"/>
      <c r="CA5" s="667"/>
      <c r="CB5" s="708"/>
      <c r="CD5" s="721" t="s">
        <v>213</v>
      </c>
      <c r="CE5" s="722"/>
      <c r="CF5" s="722"/>
      <c r="CG5" s="722"/>
      <c r="CH5" s="722"/>
      <c r="CI5" s="722"/>
      <c r="CJ5" s="722"/>
      <c r="CK5" s="722"/>
      <c r="CL5" s="722"/>
      <c r="CM5" s="722"/>
      <c r="CN5" s="722"/>
      <c r="CO5" s="722"/>
      <c r="CP5" s="722"/>
      <c r="CQ5" s="723"/>
      <c r="CR5" s="721" t="s">
        <v>219</v>
      </c>
      <c r="CS5" s="722"/>
      <c r="CT5" s="722"/>
      <c r="CU5" s="722"/>
      <c r="CV5" s="722"/>
      <c r="CW5" s="722"/>
      <c r="CX5" s="722"/>
      <c r="CY5" s="723"/>
      <c r="CZ5" s="721" t="s">
        <v>211</v>
      </c>
      <c r="DA5" s="722"/>
      <c r="DB5" s="722"/>
      <c r="DC5" s="723"/>
      <c r="DD5" s="721" t="s">
        <v>220</v>
      </c>
      <c r="DE5" s="722"/>
      <c r="DF5" s="722"/>
      <c r="DG5" s="722"/>
      <c r="DH5" s="722"/>
      <c r="DI5" s="722"/>
      <c r="DJ5" s="722"/>
      <c r="DK5" s="722"/>
      <c r="DL5" s="722"/>
      <c r="DM5" s="722"/>
      <c r="DN5" s="722"/>
      <c r="DO5" s="722"/>
      <c r="DP5" s="723"/>
      <c r="DQ5" s="721" t="s">
        <v>221</v>
      </c>
      <c r="DR5" s="722"/>
      <c r="DS5" s="722"/>
      <c r="DT5" s="722"/>
      <c r="DU5" s="722"/>
      <c r="DV5" s="722"/>
      <c r="DW5" s="722"/>
      <c r="DX5" s="722"/>
      <c r="DY5" s="722"/>
      <c r="DZ5" s="722"/>
      <c r="EA5" s="722"/>
      <c r="EB5" s="722"/>
      <c r="EC5" s="723"/>
    </row>
    <row r="6" spans="2:143" ht="11.25" customHeight="1">
      <c r="B6" s="601" t="s">
        <v>222</v>
      </c>
      <c r="C6" s="602"/>
      <c r="D6" s="602"/>
      <c r="E6" s="602"/>
      <c r="F6" s="602"/>
      <c r="G6" s="602"/>
      <c r="H6" s="602"/>
      <c r="I6" s="602"/>
      <c r="J6" s="602"/>
      <c r="K6" s="602"/>
      <c r="L6" s="602"/>
      <c r="M6" s="602"/>
      <c r="N6" s="602"/>
      <c r="O6" s="602"/>
      <c r="P6" s="602"/>
      <c r="Q6" s="603"/>
      <c r="R6" s="604">
        <v>6356558</v>
      </c>
      <c r="S6" s="607"/>
      <c r="T6" s="607"/>
      <c r="U6" s="607"/>
      <c r="V6" s="607"/>
      <c r="W6" s="607"/>
      <c r="X6" s="607"/>
      <c r="Y6" s="608"/>
      <c r="Z6" s="666">
        <v>0.5</v>
      </c>
      <c r="AA6" s="666"/>
      <c r="AB6" s="666"/>
      <c r="AC6" s="666"/>
      <c r="AD6" s="667">
        <v>6356558</v>
      </c>
      <c r="AE6" s="667"/>
      <c r="AF6" s="667"/>
      <c r="AG6" s="667"/>
      <c r="AH6" s="667"/>
      <c r="AI6" s="667"/>
      <c r="AJ6" s="667"/>
      <c r="AK6" s="667"/>
      <c r="AL6" s="609">
        <v>1</v>
      </c>
      <c r="AM6" s="610"/>
      <c r="AN6" s="610"/>
      <c r="AO6" s="668"/>
      <c r="AP6" s="601" t="s">
        <v>223</v>
      </c>
      <c r="AQ6" s="602"/>
      <c r="AR6" s="602"/>
      <c r="AS6" s="602"/>
      <c r="AT6" s="602"/>
      <c r="AU6" s="602"/>
      <c r="AV6" s="602"/>
      <c r="AW6" s="602"/>
      <c r="AX6" s="602"/>
      <c r="AY6" s="602"/>
      <c r="AZ6" s="602"/>
      <c r="BA6" s="602"/>
      <c r="BB6" s="602"/>
      <c r="BC6" s="602"/>
      <c r="BD6" s="602"/>
      <c r="BE6" s="602"/>
      <c r="BF6" s="603"/>
      <c r="BG6" s="604">
        <v>455160321</v>
      </c>
      <c r="BH6" s="607"/>
      <c r="BI6" s="607"/>
      <c r="BJ6" s="607"/>
      <c r="BK6" s="607"/>
      <c r="BL6" s="607"/>
      <c r="BM6" s="607"/>
      <c r="BN6" s="608"/>
      <c r="BO6" s="666">
        <v>88.2</v>
      </c>
      <c r="BP6" s="666"/>
      <c r="BQ6" s="666"/>
      <c r="BR6" s="666"/>
      <c r="BS6" s="667">
        <v>6973555</v>
      </c>
      <c r="BT6" s="667"/>
      <c r="BU6" s="667"/>
      <c r="BV6" s="667"/>
      <c r="BW6" s="667"/>
      <c r="BX6" s="667"/>
      <c r="BY6" s="667"/>
      <c r="BZ6" s="667"/>
      <c r="CA6" s="667"/>
      <c r="CB6" s="708"/>
      <c r="CD6" s="675" t="s">
        <v>224</v>
      </c>
      <c r="CE6" s="676"/>
      <c r="CF6" s="676"/>
      <c r="CG6" s="676"/>
      <c r="CH6" s="676"/>
      <c r="CI6" s="676"/>
      <c r="CJ6" s="676"/>
      <c r="CK6" s="676"/>
      <c r="CL6" s="676"/>
      <c r="CM6" s="676"/>
      <c r="CN6" s="676"/>
      <c r="CO6" s="676"/>
      <c r="CP6" s="676"/>
      <c r="CQ6" s="677"/>
      <c r="CR6" s="604">
        <v>2287073</v>
      </c>
      <c r="CS6" s="607"/>
      <c r="CT6" s="607"/>
      <c r="CU6" s="607"/>
      <c r="CV6" s="607"/>
      <c r="CW6" s="607"/>
      <c r="CX6" s="607"/>
      <c r="CY6" s="608"/>
      <c r="CZ6" s="717">
        <v>0.2</v>
      </c>
      <c r="DA6" s="686"/>
      <c r="DB6" s="686"/>
      <c r="DC6" s="720"/>
      <c r="DD6" s="612" t="s">
        <v>176</v>
      </c>
      <c r="DE6" s="607"/>
      <c r="DF6" s="607"/>
      <c r="DG6" s="607"/>
      <c r="DH6" s="607"/>
      <c r="DI6" s="607"/>
      <c r="DJ6" s="607"/>
      <c r="DK6" s="607"/>
      <c r="DL6" s="607"/>
      <c r="DM6" s="607"/>
      <c r="DN6" s="607"/>
      <c r="DO6" s="607"/>
      <c r="DP6" s="608"/>
      <c r="DQ6" s="612">
        <v>2183791</v>
      </c>
      <c r="DR6" s="607"/>
      <c r="DS6" s="607"/>
      <c r="DT6" s="607"/>
      <c r="DU6" s="607"/>
      <c r="DV6" s="607"/>
      <c r="DW6" s="607"/>
      <c r="DX6" s="607"/>
      <c r="DY6" s="607"/>
      <c r="DZ6" s="607"/>
      <c r="EA6" s="607"/>
      <c r="EB6" s="607"/>
      <c r="EC6" s="647"/>
    </row>
    <row r="7" spans="2:143" ht="11.25" customHeight="1">
      <c r="B7" s="601" t="s">
        <v>225</v>
      </c>
      <c r="C7" s="602"/>
      <c r="D7" s="602"/>
      <c r="E7" s="602"/>
      <c r="F7" s="602"/>
      <c r="G7" s="602"/>
      <c r="H7" s="602"/>
      <c r="I7" s="602"/>
      <c r="J7" s="602"/>
      <c r="K7" s="602"/>
      <c r="L7" s="602"/>
      <c r="M7" s="602"/>
      <c r="N7" s="602"/>
      <c r="O7" s="602"/>
      <c r="P7" s="602"/>
      <c r="Q7" s="603"/>
      <c r="R7" s="604">
        <v>863384</v>
      </c>
      <c r="S7" s="607"/>
      <c r="T7" s="607"/>
      <c r="U7" s="607"/>
      <c r="V7" s="607"/>
      <c r="W7" s="607"/>
      <c r="X7" s="607"/>
      <c r="Y7" s="608"/>
      <c r="Z7" s="666">
        <v>0.1</v>
      </c>
      <c r="AA7" s="666"/>
      <c r="AB7" s="666"/>
      <c r="AC7" s="666"/>
      <c r="AD7" s="667">
        <v>863384</v>
      </c>
      <c r="AE7" s="667"/>
      <c r="AF7" s="667"/>
      <c r="AG7" s="667"/>
      <c r="AH7" s="667"/>
      <c r="AI7" s="667"/>
      <c r="AJ7" s="667"/>
      <c r="AK7" s="667"/>
      <c r="AL7" s="609">
        <v>0.1</v>
      </c>
      <c r="AM7" s="610"/>
      <c r="AN7" s="610"/>
      <c r="AO7" s="668"/>
      <c r="AP7" s="601" t="s">
        <v>226</v>
      </c>
      <c r="AQ7" s="602"/>
      <c r="AR7" s="602"/>
      <c r="AS7" s="602"/>
      <c r="AT7" s="602"/>
      <c r="AU7" s="602"/>
      <c r="AV7" s="602"/>
      <c r="AW7" s="602"/>
      <c r="AX7" s="602"/>
      <c r="AY7" s="602"/>
      <c r="AZ7" s="602"/>
      <c r="BA7" s="602"/>
      <c r="BB7" s="602"/>
      <c r="BC7" s="602"/>
      <c r="BD7" s="602"/>
      <c r="BE7" s="602"/>
      <c r="BF7" s="603"/>
      <c r="BG7" s="604">
        <v>229322678</v>
      </c>
      <c r="BH7" s="607"/>
      <c r="BI7" s="607"/>
      <c r="BJ7" s="607"/>
      <c r="BK7" s="607"/>
      <c r="BL7" s="607"/>
      <c r="BM7" s="607"/>
      <c r="BN7" s="608"/>
      <c r="BO7" s="666">
        <v>44.4</v>
      </c>
      <c r="BP7" s="666"/>
      <c r="BQ7" s="666"/>
      <c r="BR7" s="666"/>
      <c r="BS7" s="667">
        <v>6973555</v>
      </c>
      <c r="BT7" s="667"/>
      <c r="BU7" s="667"/>
      <c r="BV7" s="667"/>
      <c r="BW7" s="667"/>
      <c r="BX7" s="667"/>
      <c r="BY7" s="667"/>
      <c r="BZ7" s="667"/>
      <c r="CA7" s="667"/>
      <c r="CB7" s="708"/>
      <c r="CD7" s="648" t="s">
        <v>227</v>
      </c>
      <c r="CE7" s="645"/>
      <c r="CF7" s="645"/>
      <c r="CG7" s="645"/>
      <c r="CH7" s="645"/>
      <c r="CI7" s="645"/>
      <c r="CJ7" s="645"/>
      <c r="CK7" s="645"/>
      <c r="CL7" s="645"/>
      <c r="CM7" s="645"/>
      <c r="CN7" s="645"/>
      <c r="CO7" s="645"/>
      <c r="CP7" s="645"/>
      <c r="CQ7" s="646"/>
      <c r="CR7" s="604">
        <v>53248965</v>
      </c>
      <c r="CS7" s="607"/>
      <c r="CT7" s="607"/>
      <c r="CU7" s="607"/>
      <c r="CV7" s="607"/>
      <c r="CW7" s="607"/>
      <c r="CX7" s="607"/>
      <c r="CY7" s="608"/>
      <c r="CZ7" s="666">
        <v>4.5999999999999996</v>
      </c>
      <c r="DA7" s="666"/>
      <c r="DB7" s="666"/>
      <c r="DC7" s="666"/>
      <c r="DD7" s="612">
        <v>1493442</v>
      </c>
      <c r="DE7" s="607"/>
      <c r="DF7" s="607"/>
      <c r="DG7" s="607"/>
      <c r="DH7" s="607"/>
      <c r="DI7" s="607"/>
      <c r="DJ7" s="607"/>
      <c r="DK7" s="607"/>
      <c r="DL7" s="607"/>
      <c r="DM7" s="607"/>
      <c r="DN7" s="607"/>
      <c r="DO7" s="607"/>
      <c r="DP7" s="608"/>
      <c r="DQ7" s="612">
        <v>44825992</v>
      </c>
      <c r="DR7" s="607"/>
      <c r="DS7" s="607"/>
      <c r="DT7" s="607"/>
      <c r="DU7" s="607"/>
      <c r="DV7" s="607"/>
      <c r="DW7" s="607"/>
      <c r="DX7" s="607"/>
      <c r="DY7" s="607"/>
      <c r="DZ7" s="607"/>
      <c r="EA7" s="607"/>
      <c r="EB7" s="607"/>
      <c r="EC7" s="647"/>
    </row>
    <row r="8" spans="2:143" ht="11.25" customHeight="1">
      <c r="B8" s="601" t="s">
        <v>228</v>
      </c>
      <c r="C8" s="602"/>
      <c r="D8" s="602"/>
      <c r="E8" s="602"/>
      <c r="F8" s="602"/>
      <c r="G8" s="602"/>
      <c r="H8" s="602"/>
      <c r="I8" s="602"/>
      <c r="J8" s="602"/>
      <c r="K8" s="602"/>
      <c r="L8" s="602"/>
      <c r="M8" s="602"/>
      <c r="N8" s="602"/>
      <c r="O8" s="602"/>
      <c r="P8" s="602"/>
      <c r="Q8" s="603"/>
      <c r="R8" s="604">
        <v>2949172</v>
      </c>
      <c r="S8" s="607"/>
      <c r="T8" s="607"/>
      <c r="U8" s="607"/>
      <c r="V8" s="607"/>
      <c r="W8" s="607"/>
      <c r="X8" s="607"/>
      <c r="Y8" s="608"/>
      <c r="Z8" s="666">
        <v>0.3</v>
      </c>
      <c r="AA8" s="666"/>
      <c r="AB8" s="666"/>
      <c r="AC8" s="666"/>
      <c r="AD8" s="667">
        <v>2949172</v>
      </c>
      <c r="AE8" s="667"/>
      <c r="AF8" s="667"/>
      <c r="AG8" s="667"/>
      <c r="AH8" s="667"/>
      <c r="AI8" s="667"/>
      <c r="AJ8" s="667"/>
      <c r="AK8" s="667"/>
      <c r="AL8" s="609">
        <v>0.5</v>
      </c>
      <c r="AM8" s="610"/>
      <c r="AN8" s="610"/>
      <c r="AO8" s="668"/>
      <c r="AP8" s="601" t="s">
        <v>229</v>
      </c>
      <c r="AQ8" s="602"/>
      <c r="AR8" s="602"/>
      <c r="AS8" s="602"/>
      <c r="AT8" s="602"/>
      <c r="AU8" s="602"/>
      <c r="AV8" s="602"/>
      <c r="AW8" s="602"/>
      <c r="AX8" s="602"/>
      <c r="AY8" s="602"/>
      <c r="AZ8" s="602"/>
      <c r="BA8" s="602"/>
      <c r="BB8" s="602"/>
      <c r="BC8" s="602"/>
      <c r="BD8" s="602"/>
      <c r="BE8" s="602"/>
      <c r="BF8" s="603"/>
      <c r="BG8" s="604">
        <v>3758659</v>
      </c>
      <c r="BH8" s="607"/>
      <c r="BI8" s="607"/>
      <c r="BJ8" s="607"/>
      <c r="BK8" s="607"/>
      <c r="BL8" s="607"/>
      <c r="BM8" s="607"/>
      <c r="BN8" s="608"/>
      <c r="BO8" s="666">
        <v>0.7</v>
      </c>
      <c r="BP8" s="666"/>
      <c r="BQ8" s="666"/>
      <c r="BR8" s="666"/>
      <c r="BS8" s="612" t="s">
        <v>176</v>
      </c>
      <c r="BT8" s="607"/>
      <c r="BU8" s="607"/>
      <c r="BV8" s="607"/>
      <c r="BW8" s="607"/>
      <c r="BX8" s="607"/>
      <c r="BY8" s="607"/>
      <c r="BZ8" s="607"/>
      <c r="CA8" s="607"/>
      <c r="CB8" s="647"/>
      <c r="CD8" s="648" t="s">
        <v>230</v>
      </c>
      <c r="CE8" s="645"/>
      <c r="CF8" s="645"/>
      <c r="CG8" s="645"/>
      <c r="CH8" s="645"/>
      <c r="CI8" s="645"/>
      <c r="CJ8" s="645"/>
      <c r="CK8" s="645"/>
      <c r="CL8" s="645"/>
      <c r="CM8" s="645"/>
      <c r="CN8" s="645"/>
      <c r="CO8" s="645"/>
      <c r="CP8" s="645"/>
      <c r="CQ8" s="646"/>
      <c r="CR8" s="604">
        <v>424160654</v>
      </c>
      <c r="CS8" s="607"/>
      <c r="CT8" s="607"/>
      <c r="CU8" s="607"/>
      <c r="CV8" s="607"/>
      <c r="CW8" s="607"/>
      <c r="CX8" s="607"/>
      <c r="CY8" s="608"/>
      <c r="CZ8" s="666">
        <v>36.6</v>
      </c>
      <c r="DA8" s="666"/>
      <c r="DB8" s="666"/>
      <c r="DC8" s="666"/>
      <c r="DD8" s="612">
        <v>6598002</v>
      </c>
      <c r="DE8" s="607"/>
      <c r="DF8" s="607"/>
      <c r="DG8" s="607"/>
      <c r="DH8" s="607"/>
      <c r="DI8" s="607"/>
      <c r="DJ8" s="607"/>
      <c r="DK8" s="607"/>
      <c r="DL8" s="607"/>
      <c r="DM8" s="607"/>
      <c r="DN8" s="607"/>
      <c r="DO8" s="607"/>
      <c r="DP8" s="608"/>
      <c r="DQ8" s="612">
        <v>206784984</v>
      </c>
      <c r="DR8" s="607"/>
      <c r="DS8" s="607"/>
      <c r="DT8" s="607"/>
      <c r="DU8" s="607"/>
      <c r="DV8" s="607"/>
      <c r="DW8" s="607"/>
      <c r="DX8" s="607"/>
      <c r="DY8" s="607"/>
      <c r="DZ8" s="607"/>
      <c r="EA8" s="607"/>
      <c r="EB8" s="607"/>
      <c r="EC8" s="647"/>
    </row>
    <row r="9" spans="2:143" ht="11.25" customHeight="1">
      <c r="B9" s="601" t="s">
        <v>231</v>
      </c>
      <c r="C9" s="602"/>
      <c r="D9" s="602"/>
      <c r="E9" s="602"/>
      <c r="F9" s="602"/>
      <c r="G9" s="602"/>
      <c r="H9" s="602"/>
      <c r="I9" s="602"/>
      <c r="J9" s="602"/>
      <c r="K9" s="602"/>
      <c r="L9" s="602"/>
      <c r="M9" s="602"/>
      <c r="N9" s="602"/>
      <c r="O9" s="602"/>
      <c r="P9" s="602"/>
      <c r="Q9" s="603"/>
      <c r="R9" s="604">
        <v>2848743</v>
      </c>
      <c r="S9" s="607"/>
      <c r="T9" s="607"/>
      <c r="U9" s="607"/>
      <c r="V9" s="607"/>
      <c r="W9" s="607"/>
      <c r="X9" s="607"/>
      <c r="Y9" s="608"/>
      <c r="Z9" s="666">
        <v>0.2</v>
      </c>
      <c r="AA9" s="666"/>
      <c r="AB9" s="666"/>
      <c r="AC9" s="666"/>
      <c r="AD9" s="667">
        <v>2848743</v>
      </c>
      <c r="AE9" s="667"/>
      <c r="AF9" s="667"/>
      <c r="AG9" s="667"/>
      <c r="AH9" s="667"/>
      <c r="AI9" s="667"/>
      <c r="AJ9" s="667"/>
      <c r="AK9" s="667"/>
      <c r="AL9" s="609">
        <v>0.5</v>
      </c>
      <c r="AM9" s="610"/>
      <c r="AN9" s="610"/>
      <c r="AO9" s="668"/>
      <c r="AP9" s="601" t="s">
        <v>232</v>
      </c>
      <c r="AQ9" s="602"/>
      <c r="AR9" s="602"/>
      <c r="AS9" s="602"/>
      <c r="AT9" s="602"/>
      <c r="AU9" s="602"/>
      <c r="AV9" s="602"/>
      <c r="AW9" s="602"/>
      <c r="AX9" s="602"/>
      <c r="AY9" s="602"/>
      <c r="AZ9" s="602"/>
      <c r="BA9" s="602"/>
      <c r="BB9" s="602"/>
      <c r="BC9" s="602"/>
      <c r="BD9" s="602"/>
      <c r="BE9" s="602"/>
      <c r="BF9" s="603"/>
      <c r="BG9" s="604">
        <v>161204403</v>
      </c>
      <c r="BH9" s="607"/>
      <c r="BI9" s="607"/>
      <c r="BJ9" s="607"/>
      <c r="BK9" s="607"/>
      <c r="BL9" s="607"/>
      <c r="BM9" s="607"/>
      <c r="BN9" s="608"/>
      <c r="BO9" s="666">
        <v>31.2</v>
      </c>
      <c r="BP9" s="666"/>
      <c r="BQ9" s="666"/>
      <c r="BR9" s="666"/>
      <c r="BS9" s="612" t="s">
        <v>176</v>
      </c>
      <c r="BT9" s="607"/>
      <c r="BU9" s="607"/>
      <c r="BV9" s="607"/>
      <c r="BW9" s="607"/>
      <c r="BX9" s="607"/>
      <c r="BY9" s="607"/>
      <c r="BZ9" s="607"/>
      <c r="CA9" s="607"/>
      <c r="CB9" s="647"/>
      <c r="CD9" s="648" t="s">
        <v>233</v>
      </c>
      <c r="CE9" s="645"/>
      <c r="CF9" s="645"/>
      <c r="CG9" s="645"/>
      <c r="CH9" s="645"/>
      <c r="CI9" s="645"/>
      <c r="CJ9" s="645"/>
      <c r="CK9" s="645"/>
      <c r="CL9" s="645"/>
      <c r="CM9" s="645"/>
      <c r="CN9" s="645"/>
      <c r="CO9" s="645"/>
      <c r="CP9" s="645"/>
      <c r="CQ9" s="646"/>
      <c r="CR9" s="604">
        <v>73686330</v>
      </c>
      <c r="CS9" s="607"/>
      <c r="CT9" s="607"/>
      <c r="CU9" s="607"/>
      <c r="CV9" s="607"/>
      <c r="CW9" s="607"/>
      <c r="CX9" s="607"/>
      <c r="CY9" s="608"/>
      <c r="CZ9" s="666">
        <v>6.4</v>
      </c>
      <c r="DA9" s="666"/>
      <c r="DB9" s="666"/>
      <c r="DC9" s="666"/>
      <c r="DD9" s="612">
        <v>5806392</v>
      </c>
      <c r="DE9" s="607"/>
      <c r="DF9" s="607"/>
      <c r="DG9" s="607"/>
      <c r="DH9" s="607"/>
      <c r="DI9" s="607"/>
      <c r="DJ9" s="607"/>
      <c r="DK9" s="607"/>
      <c r="DL9" s="607"/>
      <c r="DM9" s="607"/>
      <c r="DN9" s="607"/>
      <c r="DO9" s="607"/>
      <c r="DP9" s="608"/>
      <c r="DQ9" s="612">
        <v>57612750</v>
      </c>
      <c r="DR9" s="607"/>
      <c r="DS9" s="607"/>
      <c r="DT9" s="607"/>
      <c r="DU9" s="607"/>
      <c r="DV9" s="607"/>
      <c r="DW9" s="607"/>
      <c r="DX9" s="607"/>
      <c r="DY9" s="607"/>
      <c r="DZ9" s="607"/>
      <c r="EA9" s="607"/>
      <c r="EB9" s="607"/>
      <c r="EC9" s="647"/>
    </row>
    <row r="10" spans="2:143" ht="11.25" customHeight="1">
      <c r="B10" s="601" t="s">
        <v>234</v>
      </c>
      <c r="C10" s="602"/>
      <c r="D10" s="602"/>
      <c r="E10" s="602"/>
      <c r="F10" s="602"/>
      <c r="G10" s="602"/>
      <c r="H10" s="602"/>
      <c r="I10" s="602"/>
      <c r="J10" s="602"/>
      <c r="K10" s="602"/>
      <c r="L10" s="602"/>
      <c r="M10" s="602"/>
      <c r="N10" s="602"/>
      <c r="O10" s="602"/>
      <c r="P10" s="602"/>
      <c r="Q10" s="603"/>
      <c r="R10" s="604">
        <v>523550</v>
      </c>
      <c r="S10" s="607"/>
      <c r="T10" s="607"/>
      <c r="U10" s="607"/>
      <c r="V10" s="607"/>
      <c r="W10" s="607"/>
      <c r="X10" s="607"/>
      <c r="Y10" s="608"/>
      <c r="Z10" s="666">
        <v>0</v>
      </c>
      <c r="AA10" s="666"/>
      <c r="AB10" s="666"/>
      <c r="AC10" s="666"/>
      <c r="AD10" s="667">
        <v>523550</v>
      </c>
      <c r="AE10" s="667"/>
      <c r="AF10" s="667"/>
      <c r="AG10" s="667"/>
      <c r="AH10" s="667"/>
      <c r="AI10" s="667"/>
      <c r="AJ10" s="667"/>
      <c r="AK10" s="667"/>
      <c r="AL10" s="609">
        <v>0.1</v>
      </c>
      <c r="AM10" s="610"/>
      <c r="AN10" s="610"/>
      <c r="AO10" s="668"/>
      <c r="AP10" s="601" t="s">
        <v>235</v>
      </c>
      <c r="AQ10" s="602"/>
      <c r="AR10" s="602"/>
      <c r="AS10" s="602"/>
      <c r="AT10" s="602"/>
      <c r="AU10" s="602"/>
      <c r="AV10" s="602"/>
      <c r="AW10" s="602"/>
      <c r="AX10" s="602"/>
      <c r="AY10" s="602"/>
      <c r="AZ10" s="602"/>
      <c r="BA10" s="602"/>
      <c r="BB10" s="602"/>
      <c r="BC10" s="602"/>
      <c r="BD10" s="602"/>
      <c r="BE10" s="602"/>
      <c r="BF10" s="603"/>
      <c r="BG10" s="604">
        <v>11610361</v>
      </c>
      <c r="BH10" s="607"/>
      <c r="BI10" s="607"/>
      <c r="BJ10" s="607"/>
      <c r="BK10" s="607"/>
      <c r="BL10" s="607"/>
      <c r="BM10" s="607"/>
      <c r="BN10" s="608"/>
      <c r="BO10" s="666">
        <v>2.2000000000000002</v>
      </c>
      <c r="BP10" s="666"/>
      <c r="BQ10" s="666"/>
      <c r="BR10" s="666"/>
      <c r="BS10" s="612" t="s">
        <v>176</v>
      </c>
      <c r="BT10" s="607"/>
      <c r="BU10" s="607"/>
      <c r="BV10" s="607"/>
      <c r="BW10" s="607"/>
      <c r="BX10" s="607"/>
      <c r="BY10" s="607"/>
      <c r="BZ10" s="607"/>
      <c r="CA10" s="607"/>
      <c r="CB10" s="647"/>
      <c r="CD10" s="648" t="s">
        <v>236</v>
      </c>
      <c r="CE10" s="645"/>
      <c r="CF10" s="645"/>
      <c r="CG10" s="645"/>
      <c r="CH10" s="645"/>
      <c r="CI10" s="645"/>
      <c r="CJ10" s="645"/>
      <c r="CK10" s="645"/>
      <c r="CL10" s="645"/>
      <c r="CM10" s="645"/>
      <c r="CN10" s="645"/>
      <c r="CO10" s="645"/>
      <c r="CP10" s="645"/>
      <c r="CQ10" s="646"/>
      <c r="CR10" s="604">
        <v>247487</v>
      </c>
      <c r="CS10" s="607"/>
      <c r="CT10" s="607"/>
      <c r="CU10" s="607"/>
      <c r="CV10" s="607"/>
      <c r="CW10" s="607"/>
      <c r="CX10" s="607"/>
      <c r="CY10" s="608"/>
      <c r="CZ10" s="666">
        <v>0</v>
      </c>
      <c r="DA10" s="666"/>
      <c r="DB10" s="666"/>
      <c r="DC10" s="666"/>
      <c r="DD10" s="612" t="s">
        <v>130</v>
      </c>
      <c r="DE10" s="607"/>
      <c r="DF10" s="607"/>
      <c r="DG10" s="607"/>
      <c r="DH10" s="607"/>
      <c r="DI10" s="607"/>
      <c r="DJ10" s="607"/>
      <c r="DK10" s="607"/>
      <c r="DL10" s="607"/>
      <c r="DM10" s="607"/>
      <c r="DN10" s="607"/>
      <c r="DO10" s="607"/>
      <c r="DP10" s="608"/>
      <c r="DQ10" s="612">
        <v>204598</v>
      </c>
      <c r="DR10" s="607"/>
      <c r="DS10" s="607"/>
      <c r="DT10" s="607"/>
      <c r="DU10" s="607"/>
      <c r="DV10" s="607"/>
      <c r="DW10" s="607"/>
      <c r="DX10" s="607"/>
      <c r="DY10" s="607"/>
      <c r="DZ10" s="607"/>
      <c r="EA10" s="607"/>
      <c r="EB10" s="607"/>
      <c r="EC10" s="647"/>
    </row>
    <row r="11" spans="2:143" ht="11.25" customHeight="1">
      <c r="B11" s="601" t="s">
        <v>237</v>
      </c>
      <c r="C11" s="602"/>
      <c r="D11" s="602"/>
      <c r="E11" s="602"/>
      <c r="F11" s="602"/>
      <c r="G11" s="602"/>
      <c r="H11" s="602"/>
      <c r="I11" s="602"/>
      <c r="J11" s="602"/>
      <c r="K11" s="602"/>
      <c r="L11" s="602"/>
      <c r="M11" s="602"/>
      <c r="N11" s="602"/>
      <c r="O11" s="602"/>
      <c r="P11" s="602"/>
      <c r="Q11" s="603"/>
      <c r="R11" s="604">
        <v>55115037</v>
      </c>
      <c r="S11" s="607"/>
      <c r="T11" s="607"/>
      <c r="U11" s="607"/>
      <c r="V11" s="607"/>
      <c r="W11" s="607"/>
      <c r="X11" s="607"/>
      <c r="Y11" s="608"/>
      <c r="Z11" s="666">
        <v>4.7</v>
      </c>
      <c r="AA11" s="666"/>
      <c r="AB11" s="666"/>
      <c r="AC11" s="666"/>
      <c r="AD11" s="667">
        <v>55115037</v>
      </c>
      <c r="AE11" s="667"/>
      <c r="AF11" s="667"/>
      <c r="AG11" s="667"/>
      <c r="AH11" s="667"/>
      <c r="AI11" s="667"/>
      <c r="AJ11" s="667"/>
      <c r="AK11" s="667"/>
      <c r="AL11" s="609">
        <v>8.9</v>
      </c>
      <c r="AM11" s="610"/>
      <c r="AN11" s="610"/>
      <c r="AO11" s="668"/>
      <c r="AP11" s="601" t="s">
        <v>238</v>
      </c>
      <c r="AQ11" s="602"/>
      <c r="AR11" s="602"/>
      <c r="AS11" s="602"/>
      <c r="AT11" s="602"/>
      <c r="AU11" s="602"/>
      <c r="AV11" s="602"/>
      <c r="AW11" s="602"/>
      <c r="AX11" s="602"/>
      <c r="AY11" s="602"/>
      <c r="AZ11" s="602"/>
      <c r="BA11" s="602"/>
      <c r="BB11" s="602"/>
      <c r="BC11" s="602"/>
      <c r="BD11" s="602"/>
      <c r="BE11" s="602"/>
      <c r="BF11" s="603"/>
      <c r="BG11" s="604">
        <v>52749255</v>
      </c>
      <c r="BH11" s="607"/>
      <c r="BI11" s="607"/>
      <c r="BJ11" s="607"/>
      <c r="BK11" s="607"/>
      <c r="BL11" s="607"/>
      <c r="BM11" s="607"/>
      <c r="BN11" s="608"/>
      <c r="BO11" s="666">
        <v>10.199999999999999</v>
      </c>
      <c r="BP11" s="666"/>
      <c r="BQ11" s="666"/>
      <c r="BR11" s="666"/>
      <c r="BS11" s="612">
        <v>6973555</v>
      </c>
      <c r="BT11" s="607"/>
      <c r="BU11" s="607"/>
      <c r="BV11" s="607"/>
      <c r="BW11" s="607"/>
      <c r="BX11" s="607"/>
      <c r="BY11" s="607"/>
      <c r="BZ11" s="607"/>
      <c r="CA11" s="607"/>
      <c r="CB11" s="647"/>
      <c r="CD11" s="648" t="s">
        <v>239</v>
      </c>
      <c r="CE11" s="645"/>
      <c r="CF11" s="645"/>
      <c r="CG11" s="645"/>
      <c r="CH11" s="645"/>
      <c r="CI11" s="645"/>
      <c r="CJ11" s="645"/>
      <c r="CK11" s="645"/>
      <c r="CL11" s="645"/>
      <c r="CM11" s="645"/>
      <c r="CN11" s="645"/>
      <c r="CO11" s="645"/>
      <c r="CP11" s="645"/>
      <c r="CQ11" s="646"/>
      <c r="CR11" s="604">
        <v>1459667</v>
      </c>
      <c r="CS11" s="607"/>
      <c r="CT11" s="607"/>
      <c r="CU11" s="607"/>
      <c r="CV11" s="607"/>
      <c r="CW11" s="607"/>
      <c r="CX11" s="607"/>
      <c r="CY11" s="608"/>
      <c r="CZ11" s="666">
        <v>0.1</v>
      </c>
      <c r="DA11" s="666"/>
      <c r="DB11" s="666"/>
      <c r="DC11" s="666"/>
      <c r="DD11" s="612">
        <v>229562</v>
      </c>
      <c r="DE11" s="607"/>
      <c r="DF11" s="607"/>
      <c r="DG11" s="607"/>
      <c r="DH11" s="607"/>
      <c r="DI11" s="607"/>
      <c r="DJ11" s="607"/>
      <c r="DK11" s="607"/>
      <c r="DL11" s="607"/>
      <c r="DM11" s="607"/>
      <c r="DN11" s="607"/>
      <c r="DO11" s="607"/>
      <c r="DP11" s="608"/>
      <c r="DQ11" s="612">
        <v>1216533</v>
      </c>
      <c r="DR11" s="607"/>
      <c r="DS11" s="607"/>
      <c r="DT11" s="607"/>
      <c r="DU11" s="607"/>
      <c r="DV11" s="607"/>
      <c r="DW11" s="607"/>
      <c r="DX11" s="607"/>
      <c r="DY11" s="607"/>
      <c r="DZ11" s="607"/>
      <c r="EA11" s="607"/>
      <c r="EB11" s="607"/>
      <c r="EC11" s="647"/>
    </row>
    <row r="12" spans="2:143" ht="11.25" customHeight="1">
      <c r="B12" s="601" t="s">
        <v>240</v>
      </c>
      <c r="C12" s="602"/>
      <c r="D12" s="602"/>
      <c r="E12" s="602"/>
      <c r="F12" s="602"/>
      <c r="G12" s="602"/>
      <c r="H12" s="602"/>
      <c r="I12" s="602"/>
      <c r="J12" s="602"/>
      <c r="K12" s="602"/>
      <c r="L12" s="602"/>
      <c r="M12" s="602"/>
      <c r="N12" s="602"/>
      <c r="O12" s="602"/>
      <c r="P12" s="602"/>
      <c r="Q12" s="603"/>
      <c r="R12" s="604">
        <v>46419528</v>
      </c>
      <c r="S12" s="607"/>
      <c r="T12" s="607"/>
      <c r="U12" s="607"/>
      <c r="V12" s="607"/>
      <c r="W12" s="607"/>
      <c r="X12" s="607"/>
      <c r="Y12" s="608"/>
      <c r="Z12" s="666">
        <v>4</v>
      </c>
      <c r="AA12" s="666"/>
      <c r="AB12" s="666"/>
      <c r="AC12" s="666"/>
      <c r="AD12" s="667">
        <v>46419528</v>
      </c>
      <c r="AE12" s="667"/>
      <c r="AF12" s="667"/>
      <c r="AG12" s="667"/>
      <c r="AH12" s="667"/>
      <c r="AI12" s="667"/>
      <c r="AJ12" s="667"/>
      <c r="AK12" s="667"/>
      <c r="AL12" s="609">
        <v>7.5</v>
      </c>
      <c r="AM12" s="610"/>
      <c r="AN12" s="610"/>
      <c r="AO12" s="668"/>
      <c r="AP12" s="601" t="s">
        <v>241</v>
      </c>
      <c r="AQ12" s="602"/>
      <c r="AR12" s="602"/>
      <c r="AS12" s="602"/>
      <c r="AT12" s="602"/>
      <c r="AU12" s="602"/>
      <c r="AV12" s="602"/>
      <c r="AW12" s="602"/>
      <c r="AX12" s="602"/>
      <c r="AY12" s="602"/>
      <c r="AZ12" s="602"/>
      <c r="BA12" s="602"/>
      <c r="BB12" s="602"/>
      <c r="BC12" s="602"/>
      <c r="BD12" s="602"/>
      <c r="BE12" s="602"/>
      <c r="BF12" s="603"/>
      <c r="BG12" s="604">
        <v>206931632</v>
      </c>
      <c r="BH12" s="607"/>
      <c r="BI12" s="607"/>
      <c r="BJ12" s="607"/>
      <c r="BK12" s="607"/>
      <c r="BL12" s="607"/>
      <c r="BM12" s="607"/>
      <c r="BN12" s="608"/>
      <c r="BO12" s="666">
        <v>40.1</v>
      </c>
      <c r="BP12" s="666"/>
      <c r="BQ12" s="666"/>
      <c r="BR12" s="666"/>
      <c r="BS12" s="612" t="s">
        <v>130</v>
      </c>
      <c r="BT12" s="607"/>
      <c r="BU12" s="607"/>
      <c r="BV12" s="607"/>
      <c r="BW12" s="607"/>
      <c r="BX12" s="607"/>
      <c r="BY12" s="607"/>
      <c r="BZ12" s="607"/>
      <c r="CA12" s="607"/>
      <c r="CB12" s="647"/>
      <c r="CD12" s="648" t="s">
        <v>242</v>
      </c>
      <c r="CE12" s="645"/>
      <c r="CF12" s="645"/>
      <c r="CG12" s="645"/>
      <c r="CH12" s="645"/>
      <c r="CI12" s="645"/>
      <c r="CJ12" s="645"/>
      <c r="CK12" s="645"/>
      <c r="CL12" s="645"/>
      <c r="CM12" s="645"/>
      <c r="CN12" s="645"/>
      <c r="CO12" s="645"/>
      <c r="CP12" s="645"/>
      <c r="CQ12" s="646"/>
      <c r="CR12" s="604">
        <v>92221487</v>
      </c>
      <c r="CS12" s="607"/>
      <c r="CT12" s="607"/>
      <c r="CU12" s="607"/>
      <c r="CV12" s="607"/>
      <c r="CW12" s="607"/>
      <c r="CX12" s="607"/>
      <c r="CY12" s="608"/>
      <c r="CZ12" s="666">
        <v>8</v>
      </c>
      <c r="DA12" s="666"/>
      <c r="DB12" s="666"/>
      <c r="DC12" s="666"/>
      <c r="DD12" s="612">
        <v>9037157</v>
      </c>
      <c r="DE12" s="607"/>
      <c r="DF12" s="607"/>
      <c r="DG12" s="607"/>
      <c r="DH12" s="607"/>
      <c r="DI12" s="607"/>
      <c r="DJ12" s="607"/>
      <c r="DK12" s="607"/>
      <c r="DL12" s="607"/>
      <c r="DM12" s="607"/>
      <c r="DN12" s="607"/>
      <c r="DO12" s="607"/>
      <c r="DP12" s="608"/>
      <c r="DQ12" s="612">
        <v>9319622</v>
      </c>
      <c r="DR12" s="607"/>
      <c r="DS12" s="607"/>
      <c r="DT12" s="607"/>
      <c r="DU12" s="607"/>
      <c r="DV12" s="607"/>
      <c r="DW12" s="607"/>
      <c r="DX12" s="607"/>
      <c r="DY12" s="607"/>
      <c r="DZ12" s="607"/>
      <c r="EA12" s="607"/>
      <c r="EB12" s="607"/>
      <c r="EC12" s="647"/>
    </row>
    <row r="13" spans="2:143" ht="11.25" customHeight="1">
      <c r="B13" s="601" t="s">
        <v>243</v>
      </c>
      <c r="C13" s="602"/>
      <c r="D13" s="602"/>
      <c r="E13" s="602"/>
      <c r="F13" s="602"/>
      <c r="G13" s="602"/>
      <c r="H13" s="602"/>
      <c r="I13" s="602"/>
      <c r="J13" s="602"/>
      <c r="K13" s="602"/>
      <c r="L13" s="602"/>
      <c r="M13" s="602"/>
      <c r="N13" s="602"/>
      <c r="O13" s="602"/>
      <c r="P13" s="602"/>
      <c r="Q13" s="603"/>
      <c r="R13" s="604">
        <v>78082</v>
      </c>
      <c r="S13" s="607"/>
      <c r="T13" s="607"/>
      <c r="U13" s="607"/>
      <c r="V13" s="607"/>
      <c r="W13" s="607"/>
      <c r="X13" s="607"/>
      <c r="Y13" s="608"/>
      <c r="Z13" s="666">
        <v>0</v>
      </c>
      <c r="AA13" s="666"/>
      <c r="AB13" s="666"/>
      <c r="AC13" s="666"/>
      <c r="AD13" s="667">
        <v>78082</v>
      </c>
      <c r="AE13" s="667"/>
      <c r="AF13" s="667"/>
      <c r="AG13" s="667"/>
      <c r="AH13" s="667"/>
      <c r="AI13" s="667"/>
      <c r="AJ13" s="667"/>
      <c r="AK13" s="667"/>
      <c r="AL13" s="609">
        <v>0</v>
      </c>
      <c r="AM13" s="610"/>
      <c r="AN13" s="610"/>
      <c r="AO13" s="668"/>
      <c r="AP13" s="601" t="s">
        <v>244</v>
      </c>
      <c r="AQ13" s="602"/>
      <c r="AR13" s="602"/>
      <c r="AS13" s="602"/>
      <c r="AT13" s="602"/>
      <c r="AU13" s="602"/>
      <c r="AV13" s="602"/>
      <c r="AW13" s="602"/>
      <c r="AX13" s="602"/>
      <c r="AY13" s="602"/>
      <c r="AZ13" s="602"/>
      <c r="BA13" s="602"/>
      <c r="BB13" s="602"/>
      <c r="BC13" s="602"/>
      <c r="BD13" s="602"/>
      <c r="BE13" s="602"/>
      <c r="BF13" s="603"/>
      <c r="BG13" s="604">
        <v>205919962</v>
      </c>
      <c r="BH13" s="607"/>
      <c r="BI13" s="607"/>
      <c r="BJ13" s="607"/>
      <c r="BK13" s="607"/>
      <c r="BL13" s="607"/>
      <c r="BM13" s="607"/>
      <c r="BN13" s="608"/>
      <c r="BO13" s="666">
        <v>39.9</v>
      </c>
      <c r="BP13" s="666"/>
      <c r="BQ13" s="666"/>
      <c r="BR13" s="666"/>
      <c r="BS13" s="612" t="s">
        <v>176</v>
      </c>
      <c r="BT13" s="607"/>
      <c r="BU13" s="607"/>
      <c r="BV13" s="607"/>
      <c r="BW13" s="607"/>
      <c r="BX13" s="607"/>
      <c r="BY13" s="607"/>
      <c r="BZ13" s="607"/>
      <c r="CA13" s="607"/>
      <c r="CB13" s="647"/>
      <c r="CD13" s="648" t="s">
        <v>245</v>
      </c>
      <c r="CE13" s="645"/>
      <c r="CF13" s="645"/>
      <c r="CG13" s="645"/>
      <c r="CH13" s="645"/>
      <c r="CI13" s="645"/>
      <c r="CJ13" s="645"/>
      <c r="CK13" s="645"/>
      <c r="CL13" s="645"/>
      <c r="CM13" s="645"/>
      <c r="CN13" s="645"/>
      <c r="CO13" s="645"/>
      <c r="CP13" s="645"/>
      <c r="CQ13" s="646"/>
      <c r="CR13" s="604">
        <v>137261920</v>
      </c>
      <c r="CS13" s="607"/>
      <c r="CT13" s="607"/>
      <c r="CU13" s="607"/>
      <c r="CV13" s="607"/>
      <c r="CW13" s="607"/>
      <c r="CX13" s="607"/>
      <c r="CY13" s="608"/>
      <c r="CZ13" s="666">
        <v>11.8</v>
      </c>
      <c r="DA13" s="666"/>
      <c r="DB13" s="666"/>
      <c r="DC13" s="666"/>
      <c r="DD13" s="612">
        <v>56055099</v>
      </c>
      <c r="DE13" s="607"/>
      <c r="DF13" s="607"/>
      <c r="DG13" s="607"/>
      <c r="DH13" s="607"/>
      <c r="DI13" s="607"/>
      <c r="DJ13" s="607"/>
      <c r="DK13" s="607"/>
      <c r="DL13" s="607"/>
      <c r="DM13" s="607"/>
      <c r="DN13" s="607"/>
      <c r="DO13" s="607"/>
      <c r="DP13" s="608"/>
      <c r="DQ13" s="612">
        <v>78961122</v>
      </c>
      <c r="DR13" s="607"/>
      <c r="DS13" s="607"/>
      <c r="DT13" s="607"/>
      <c r="DU13" s="607"/>
      <c r="DV13" s="607"/>
      <c r="DW13" s="607"/>
      <c r="DX13" s="607"/>
      <c r="DY13" s="607"/>
      <c r="DZ13" s="607"/>
      <c r="EA13" s="607"/>
      <c r="EB13" s="607"/>
      <c r="EC13" s="647"/>
    </row>
    <row r="14" spans="2:143" ht="11.25" customHeight="1">
      <c r="B14" s="601" t="s">
        <v>246</v>
      </c>
      <c r="C14" s="602"/>
      <c r="D14" s="602"/>
      <c r="E14" s="602"/>
      <c r="F14" s="602"/>
      <c r="G14" s="602"/>
      <c r="H14" s="602"/>
      <c r="I14" s="602"/>
      <c r="J14" s="602"/>
      <c r="K14" s="602"/>
      <c r="L14" s="602"/>
      <c r="M14" s="602"/>
      <c r="N14" s="602"/>
      <c r="O14" s="602"/>
      <c r="P14" s="602"/>
      <c r="Q14" s="603"/>
      <c r="R14" s="604" t="s">
        <v>176</v>
      </c>
      <c r="S14" s="607"/>
      <c r="T14" s="607"/>
      <c r="U14" s="607"/>
      <c r="V14" s="607"/>
      <c r="W14" s="607"/>
      <c r="X14" s="607"/>
      <c r="Y14" s="608"/>
      <c r="Z14" s="666" t="s">
        <v>130</v>
      </c>
      <c r="AA14" s="666"/>
      <c r="AB14" s="666"/>
      <c r="AC14" s="666"/>
      <c r="AD14" s="667" t="s">
        <v>176</v>
      </c>
      <c r="AE14" s="667"/>
      <c r="AF14" s="667"/>
      <c r="AG14" s="667"/>
      <c r="AH14" s="667"/>
      <c r="AI14" s="667"/>
      <c r="AJ14" s="667"/>
      <c r="AK14" s="667"/>
      <c r="AL14" s="609" t="s">
        <v>176</v>
      </c>
      <c r="AM14" s="610"/>
      <c r="AN14" s="610"/>
      <c r="AO14" s="668"/>
      <c r="AP14" s="601" t="s">
        <v>247</v>
      </c>
      <c r="AQ14" s="602"/>
      <c r="AR14" s="602"/>
      <c r="AS14" s="602"/>
      <c r="AT14" s="602"/>
      <c r="AU14" s="602"/>
      <c r="AV14" s="602"/>
      <c r="AW14" s="602"/>
      <c r="AX14" s="602"/>
      <c r="AY14" s="602"/>
      <c r="AZ14" s="602"/>
      <c r="BA14" s="602"/>
      <c r="BB14" s="602"/>
      <c r="BC14" s="602"/>
      <c r="BD14" s="602"/>
      <c r="BE14" s="602"/>
      <c r="BF14" s="603"/>
      <c r="BG14" s="604">
        <v>2378653</v>
      </c>
      <c r="BH14" s="607"/>
      <c r="BI14" s="607"/>
      <c r="BJ14" s="607"/>
      <c r="BK14" s="607"/>
      <c r="BL14" s="607"/>
      <c r="BM14" s="607"/>
      <c r="BN14" s="608"/>
      <c r="BO14" s="666">
        <v>0.5</v>
      </c>
      <c r="BP14" s="666"/>
      <c r="BQ14" s="666"/>
      <c r="BR14" s="666"/>
      <c r="BS14" s="612" t="s">
        <v>176</v>
      </c>
      <c r="BT14" s="607"/>
      <c r="BU14" s="607"/>
      <c r="BV14" s="607"/>
      <c r="BW14" s="607"/>
      <c r="BX14" s="607"/>
      <c r="BY14" s="607"/>
      <c r="BZ14" s="607"/>
      <c r="CA14" s="607"/>
      <c r="CB14" s="647"/>
      <c r="CD14" s="648" t="s">
        <v>248</v>
      </c>
      <c r="CE14" s="645"/>
      <c r="CF14" s="645"/>
      <c r="CG14" s="645"/>
      <c r="CH14" s="645"/>
      <c r="CI14" s="645"/>
      <c r="CJ14" s="645"/>
      <c r="CK14" s="645"/>
      <c r="CL14" s="645"/>
      <c r="CM14" s="645"/>
      <c r="CN14" s="645"/>
      <c r="CO14" s="645"/>
      <c r="CP14" s="645"/>
      <c r="CQ14" s="646"/>
      <c r="CR14" s="604">
        <v>27624454</v>
      </c>
      <c r="CS14" s="607"/>
      <c r="CT14" s="607"/>
      <c r="CU14" s="607"/>
      <c r="CV14" s="607"/>
      <c r="CW14" s="607"/>
      <c r="CX14" s="607"/>
      <c r="CY14" s="608"/>
      <c r="CZ14" s="666">
        <v>2.4</v>
      </c>
      <c r="DA14" s="666"/>
      <c r="DB14" s="666"/>
      <c r="DC14" s="666"/>
      <c r="DD14" s="612">
        <v>2486144</v>
      </c>
      <c r="DE14" s="607"/>
      <c r="DF14" s="607"/>
      <c r="DG14" s="607"/>
      <c r="DH14" s="607"/>
      <c r="DI14" s="607"/>
      <c r="DJ14" s="607"/>
      <c r="DK14" s="607"/>
      <c r="DL14" s="607"/>
      <c r="DM14" s="607"/>
      <c r="DN14" s="607"/>
      <c r="DO14" s="607"/>
      <c r="DP14" s="608"/>
      <c r="DQ14" s="612">
        <v>25537147</v>
      </c>
      <c r="DR14" s="607"/>
      <c r="DS14" s="607"/>
      <c r="DT14" s="607"/>
      <c r="DU14" s="607"/>
      <c r="DV14" s="607"/>
      <c r="DW14" s="607"/>
      <c r="DX14" s="607"/>
      <c r="DY14" s="607"/>
      <c r="DZ14" s="607"/>
      <c r="EA14" s="607"/>
      <c r="EB14" s="607"/>
      <c r="EC14" s="647"/>
    </row>
    <row r="15" spans="2:143" ht="11.25" customHeight="1">
      <c r="B15" s="601" t="s">
        <v>249</v>
      </c>
      <c r="C15" s="602"/>
      <c r="D15" s="602"/>
      <c r="E15" s="602"/>
      <c r="F15" s="602"/>
      <c r="G15" s="602"/>
      <c r="H15" s="602"/>
      <c r="I15" s="602"/>
      <c r="J15" s="602"/>
      <c r="K15" s="602"/>
      <c r="L15" s="602"/>
      <c r="M15" s="602"/>
      <c r="N15" s="602"/>
      <c r="O15" s="602"/>
      <c r="P15" s="602"/>
      <c r="Q15" s="603"/>
      <c r="R15" s="604">
        <v>3267249</v>
      </c>
      <c r="S15" s="607"/>
      <c r="T15" s="607"/>
      <c r="U15" s="607"/>
      <c r="V15" s="607"/>
      <c r="W15" s="607"/>
      <c r="X15" s="607"/>
      <c r="Y15" s="608"/>
      <c r="Z15" s="666">
        <v>0.3</v>
      </c>
      <c r="AA15" s="666"/>
      <c r="AB15" s="666"/>
      <c r="AC15" s="666"/>
      <c r="AD15" s="667">
        <v>3267249</v>
      </c>
      <c r="AE15" s="667"/>
      <c r="AF15" s="667"/>
      <c r="AG15" s="667"/>
      <c r="AH15" s="667"/>
      <c r="AI15" s="667"/>
      <c r="AJ15" s="667"/>
      <c r="AK15" s="667"/>
      <c r="AL15" s="609">
        <v>0.5</v>
      </c>
      <c r="AM15" s="610"/>
      <c r="AN15" s="610"/>
      <c r="AO15" s="668"/>
      <c r="AP15" s="601" t="s">
        <v>250</v>
      </c>
      <c r="AQ15" s="602"/>
      <c r="AR15" s="602"/>
      <c r="AS15" s="602"/>
      <c r="AT15" s="602"/>
      <c r="AU15" s="602"/>
      <c r="AV15" s="602"/>
      <c r="AW15" s="602"/>
      <c r="AX15" s="602"/>
      <c r="AY15" s="602"/>
      <c r="AZ15" s="602"/>
      <c r="BA15" s="602"/>
      <c r="BB15" s="602"/>
      <c r="BC15" s="602"/>
      <c r="BD15" s="602"/>
      <c r="BE15" s="602"/>
      <c r="BF15" s="603"/>
      <c r="BG15" s="604">
        <v>16527358</v>
      </c>
      <c r="BH15" s="607"/>
      <c r="BI15" s="607"/>
      <c r="BJ15" s="607"/>
      <c r="BK15" s="607"/>
      <c r="BL15" s="607"/>
      <c r="BM15" s="607"/>
      <c r="BN15" s="608"/>
      <c r="BO15" s="666">
        <v>3.2</v>
      </c>
      <c r="BP15" s="666"/>
      <c r="BQ15" s="666"/>
      <c r="BR15" s="666"/>
      <c r="BS15" s="612" t="s">
        <v>176</v>
      </c>
      <c r="BT15" s="607"/>
      <c r="BU15" s="607"/>
      <c r="BV15" s="607"/>
      <c r="BW15" s="607"/>
      <c r="BX15" s="607"/>
      <c r="BY15" s="607"/>
      <c r="BZ15" s="607"/>
      <c r="CA15" s="607"/>
      <c r="CB15" s="647"/>
      <c r="CD15" s="648" t="s">
        <v>251</v>
      </c>
      <c r="CE15" s="645"/>
      <c r="CF15" s="645"/>
      <c r="CG15" s="645"/>
      <c r="CH15" s="645"/>
      <c r="CI15" s="645"/>
      <c r="CJ15" s="645"/>
      <c r="CK15" s="645"/>
      <c r="CL15" s="645"/>
      <c r="CM15" s="645"/>
      <c r="CN15" s="645"/>
      <c r="CO15" s="645"/>
      <c r="CP15" s="645"/>
      <c r="CQ15" s="646"/>
      <c r="CR15" s="604">
        <v>177973002</v>
      </c>
      <c r="CS15" s="607"/>
      <c r="CT15" s="607"/>
      <c r="CU15" s="607"/>
      <c r="CV15" s="607"/>
      <c r="CW15" s="607"/>
      <c r="CX15" s="607"/>
      <c r="CY15" s="608"/>
      <c r="CZ15" s="666">
        <v>15.4</v>
      </c>
      <c r="DA15" s="666"/>
      <c r="DB15" s="666"/>
      <c r="DC15" s="666"/>
      <c r="DD15" s="612">
        <v>13268359</v>
      </c>
      <c r="DE15" s="607"/>
      <c r="DF15" s="607"/>
      <c r="DG15" s="607"/>
      <c r="DH15" s="607"/>
      <c r="DI15" s="607"/>
      <c r="DJ15" s="607"/>
      <c r="DK15" s="607"/>
      <c r="DL15" s="607"/>
      <c r="DM15" s="607"/>
      <c r="DN15" s="607"/>
      <c r="DO15" s="607"/>
      <c r="DP15" s="608"/>
      <c r="DQ15" s="612">
        <v>139220272</v>
      </c>
      <c r="DR15" s="607"/>
      <c r="DS15" s="607"/>
      <c r="DT15" s="607"/>
      <c r="DU15" s="607"/>
      <c r="DV15" s="607"/>
      <c r="DW15" s="607"/>
      <c r="DX15" s="607"/>
      <c r="DY15" s="607"/>
      <c r="DZ15" s="607"/>
      <c r="EA15" s="607"/>
      <c r="EB15" s="607"/>
      <c r="EC15" s="647"/>
    </row>
    <row r="16" spans="2:143" ht="11.25" customHeight="1">
      <c r="B16" s="601" t="s">
        <v>252</v>
      </c>
      <c r="C16" s="602"/>
      <c r="D16" s="602"/>
      <c r="E16" s="602"/>
      <c r="F16" s="602"/>
      <c r="G16" s="602"/>
      <c r="H16" s="602"/>
      <c r="I16" s="602"/>
      <c r="J16" s="602"/>
      <c r="K16" s="602"/>
      <c r="L16" s="602"/>
      <c r="M16" s="602"/>
      <c r="N16" s="602"/>
      <c r="O16" s="602"/>
      <c r="P16" s="602"/>
      <c r="Q16" s="603"/>
      <c r="R16" s="604">
        <v>13229688</v>
      </c>
      <c r="S16" s="607"/>
      <c r="T16" s="607"/>
      <c r="U16" s="607"/>
      <c r="V16" s="607"/>
      <c r="W16" s="607"/>
      <c r="X16" s="607"/>
      <c r="Y16" s="608"/>
      <c r="Z16" s="666">
        <v>1.1000000000000001</v>
      </c>
      <c r="AA16" s="666"/>
      <c r="AB16" s="666"/>
      <c r="AC16" s="666"/>
      <c r="AD16" s="667">
        <v>13229688</v>
      </c>
      <c r="AE16" s="667"/>
      <c r="AF16" s="667"/>
      <c r="AG16" s="667"/>
      <c r="AH16" s="667"/>
      <c r="AI16" s="667"/>
      <c r="AJ16" s="667"/>
      <c r="AK16" s="667"/>
      <c r="AL16" s="609">
        <v>2.1</v>
      </c>
      <c r="AM16" s="610"/>
      <c r="AN16" s="610"/>
      <c r="AO16" s="668"/>
      <c r="AP16" s="601" t="s">
        <v>253</v>
      </c>
      <c r="AQ16" s="602"/>
      <c r="AR16" s="602"/>
      <c r="AS16" s="602"/>
      <c r="AT16" s="602"/>
      <c r="AU16" s="602"/>
      <c r="AV16" s="602"/>
      <c r="AW16" s="602"/>
      <c r="AX16" s="602"/>
      <c r="AY16" s="602"/>
      <c r="AZ16" s="602"/>
      <c r="BA16" s="602"/>
      <c r="BB16" s="602"/>
      <c r="BC16" s="602"/>
      <c r="BD16" s="602"/>
      <c r="BE16" s="602"/>
      <c r="BF16" s="603"/>
      <c r="BG16" s="604" t="s">
        <v>176</v>
      </c>
      <c r="BH16" s="607"/>
      <c r="BI16" s="607"/>
      <c r="BJ16" s="607"/>
      <c r="BK16" s="607"/>
      <c r="BL16" s="607"/>
      <c r="BM16" s="607"/>
      <c r="BN16" s="608"/>
      <c r="BO16" s="666" t="s">
        <v>130</v>
      </c>
      <c r="BP16" s="666"/>
      <c r="BQ16" s="666"/>
      <c r="BR16" s="666"/>
      <c r="BS16" s="612" t="s">
        <v>130</v>
      </c>
      <c r="BT16" s="607"/>
      <c r="BU16" s="607"/>
      <c r="BV16" s="607"/>
      <c r="BW16" s="607"/>
      <c r="BX16" s="607"/>
      <c r="BY16" s="607"/>
      <c r="BZ16" s="607"/>
      <c r="CA16" s="607"/>
      <c r="CB16" s="647"/>
      <c r="CD16" s="648" t="s">
        <v>254</v>
      </c>
      <c r="CE16" s="645"/>
      <c r="CF16" s="645"/>
      <c r="CG16" s="645"/>
      <c r="CH16" s="645"/>
      <c r="CI16" s="645"/>
      <c r="CJ16" s="645"/>
      <c r="CK16" s="645"/>
      <c r="CL16" s="645"/>
      <c r="CM16" s="645"/>
      <c r="CN16" s="645"/>
      <c r="CO16" s="645"/>
      <c r="CP16" s="645"/>
      <c r="CQ16" s="646"/>
      <c r="CR16" s="604">
        <v>10510</v>
      </c>
      <c r="CS16" s="607"/>
      <c r="CT16" s="607"/>
      <c r="CU16" s="607"/>
      <c r="CV16" s="607"/>
      <c r="CW16" s="607"/>
      <c r="CX16" s="607"/>
      <c r="CY16" s="608"/>
      <c r="CZ16" s="666">
        <v>0</v>
      </c>
      <c r="DA16" s="666"/>
      <c r="DB16" s="666"/>
      <c r="DC16" s="666"/>
      <c r="DD16" s="612" t="s">
        <v>130</v>
      </c>
      <c r="DE16" s="607"/>
      <c r="DF16" s="607"/>
      <c r="DG16" s="607"/>
      <c r="DH16" s="607"/>
      <c r="DI16" s="607"/>
      <c r="DJ16" s="607"/>
      <c r="DK16" s="607"/>
      <c r="DL16" s="607"/>
      <c r="DM16" s="607"/>
      <c r="DN16" s="607"/>
      <c r="DO16" s="607"/>
      <c r="DP16" s="608"/>
      <c r="DQ16" s="612">
        <v>3637</v>
      </c>
      <c r="DR16" s="607"/>
      <c r="DS16" s="607"/>
      <c r="DT16" s="607"/>
      <c r="DU16" s="607"/>
      <c r="DV16" s="607"/>
      <c r="DW16" s="607"/>
      <c r="DX16" s="607"/>
      <c r="DY16" s="607"/>
      <c r="DZ16" s="607"/>
      <c r="EA16" s="607"/>
      <c r="EB16" s="607"/>
      <c r="EC16" s="647"/>
    </row>
    <row r="17" spans="2:133" ht="11.25" customHeight="1">
      <c r="B17" s="601" t="s">
        <v>255</v>
      </c>
      <c r="C17" s="602"/>
      <c r="D17" s="602"/>
      <c r="E17" s="602"/>
      <c r="F17" s="602"/>
      <c r="G17" s="602"/>
      <c r="H17" s="602"/>
      <c r="I17" s="602"/>
      <c r="J17" s="602"/>
      <c r="K17" s="602"/>
      <c r="L17" s="602"/>
      <c r="M17" s="602"/>
      <c r="N17" s="602"/>
      <c r="O17" s="602"/>
      <c r="P17" s="602"/>
      <c r="Q17" s="603"/>
      <c r="R17" s="604">
        <v>1885610</v>
      </c>
      <c r="S17" s="607"/>
      <c r="T17" s="607"/>
      <c r="U17" s="607"/>
      <c r="V17" s="607"/>
      <c r="W17" s="607"/>
      <c r="X17" s="607"/>
      <c r="Y17" s="608"/>
      <c r="Z17" s="666">
        <v>0.2</v>
      </c>
      <c r="AA17" s="666"/>
      <c r="AB17" s="666"/>
      <c r="AC17" s="666"/>
      <c r="AD17" s="667">
        <v>1885610</v>
      </c>
      <c r="AE17" s="667"/>
      <c r="AF17" s="667"/>
      <c r="AG17" s="667"/>
      <c r="AH17" s="667"/>
      <c r="AI17" s="667"/>
      <c r="AJ17" s="667"/>
      <c r="AK17" s="667"/>
      <c r="AL17" s="609">
        <v>0.3</v>
      </c>
      <c r="AM17" s="610"/>
      <c r="AN17" s="610"/>
      <c r="AO17" s="668"/>
      <c r="AP17" s="601" t="s">
        <v>256</v>
      </c>
      <c r="AQ17" s="602"/>
      <c r="AR17" s="602"/>
      <c r="AS17" s="602"/>
      <c r="AT17" s="602"/>
      <c r="AU17" s="602"/>
      <c r="AV17" s="602"/>
      <c r="AW17" s="602"/>
      <c r="AX17" s="602"/>
      <c r="AY17" s="602"/>
      <c r="AZ17" s="602"/>
      <c r="BA17" s="602"/>
      <c r="BB17" s="602"/>
      <c r="BC17" s="602"/>
      <c r="BD17" s="602"/>
      <c r="BE17" s="602"/>
      <c r="BF17" s="603"/>
      <c r="BG17" s="604" t="s">
        <v>130</v>
      </c>
      <c r="BH17" s="607"/>
      <c r="BI17" s="607"/>
      <c r="BJ17" s="607"/>
      <c r="BK17" s="607"/>
      <c r="BL17" s="607"/>
      <c r="BM17" s="607"/>
      <c r="BN17" s="608"/>
      <c r="BO17" s="666" t="s">
        <v>130</v>
      </c>
      <c r="BP17" s="666"/>
      <c r="BQ17" s="666"/>
      <c r="BR17" s="666"/>
      <c r="BS17" s="612" t="s">
        <v>130</v>
      </c>
      <c r="BT17" s="607"/>
      <c r="BU17" s="607"/>
      <c r="BV17" s="607"/>
      <c r="BW17" s="607"/>
      <c r="BX17" s="607"/>
      <c r="BY17" s="607"/>
      <c r="BZ17" s="607"/>
      <c r="CA17" s="607"/>
      <c r="CB17" s="647"/>
      <c r="CD17" s="648" t="s">
        <v>257</v>
      </c>
      <c r="CE17" s="645"/>
      <c r="CF17" s="645"/>
      <c r="CG17" s="645"/>
      <c r="CH17" s="645"/>
      <c r="CI17" s="645"/>
      <c r="CJ17" s="645"/>
      <c r="CK17" s="645"/>
      <c r="CL17" s="645"/>
      <c r="CM17" s="645"/>
      <c r="CN17" s="645"/>
      <c r="CO17" s="645"/>
      <c r="CP17" s="645"/>
      <c r="CQ17" s="646"/>
      <c r="CR17" s="604">
        <v>136159830</v>
      </c>
      <c r="CS17" s="607"/>
      <c r="CT17" s="607"/>
      <c r="CU17" s="607"/>
      <c r="CV17" s="607"/>
      <c r="CW17" s="607"/>
      <c r="CX17" s="607"/>
      <c r="CY17" s="608"/>
      <c r="CZ17" s="666">
        <v>11.8</v>
      </c>
      <c r="DA17" s="666"/>
      <c r="DB17" s="666"/>
      <c r="DC17" s="666"/>
      <c r="DD17" s="612" t="s">
        <v>130</v>
      </c>
      <c r="DE17" s="607"/>
      <c r="DF17" s="607"/>
      <c r="DG17" s="607"/>
      <c r="DH17" s="607"/>
      <c r="DI17" s="607"/>
      <c r="DJ17" s="607"/>
      <c r="DK17" s="607"/>
      <c r="DL17" s="607"/>
      <c r="DM17" s="607"/>
      <c r="DN17" s="607"/>
      <c r="DO17" s="607"/>
      <c r="DP17" s="608"/>
      <c r="DQ17" s="612">
        <v>118643566</v>
      </c>
      <c r="DR17" s="607"/>
      <c r="DS17" s="607"/>
      <c r="DT17" s="607"/>
      <c r="DU17" s="607"/>
      <c r="DV17" s="607"/>
      <c r="DW17" s="607"/>
      <c r="DX17" s="607"/>
      <c r="DY17" s="607"/>
      <c r="DZ17" s="607"/>
      <c r="EA17" s="607"/>
      <c r="EB17" s="607"/>
      <c r="EC17" s="647"/>
    </row>
    <row r="18" spans="2:133" ht="11.25" customHeight="1">
      <c r="B18" s="601" t="s">
        <v>258</v>
      </c>
      <c r="C18" s="602"/>
      <c r="D18" s="602"/>
      <c r="E18" s="602"/>
      <c r="F18" s="602"/>
      <c r="G18" s="602"/>
      <c r="H18" s="602"/>
      <c r="I18" s="602"/>
      <c r="J18" s="602"/>
      <c r="K18" s="602"/>
      <c r="L18" s="602"/>
      <c r="M18" s="602"/>
      <c r="N18" s="602"/>
      <c r="O18" s="602"/>
      <c r="P18" s="602"/>
      <c r="Q18" s="603"/>
      <c r="R18" s="604">
        <v>9948084</v>
      </c>
      <c r="S18" s="607"/>
      <c r="T18" s="607"/>
      <c r="U18" s="607"/>
      <c r="V18" s="607"/>
      <c r="W18" s="607"/>
      <c r="X18" s="607"/>
      <c r="Y18" s="608"/>
      <c r="Z18" s="666">
        <v>0.9</v>
      </c>
      <c r="AA18" s="666"/>
      <c r="AB18" s="666"/>
      <c r="AC18" s="666"/>
      <c r="AD18" s="667">
        <v>9237623</v>
      </c>
      <c r="AE18" s="667"/>
      <c r="AF18" s="667"/>
      <c r="AG18" s="667"/>
      <c r="AH18" s="667"/>
      <c r="AI18" s="667"/>
      <c r="AJ18" s="667"/>
      <c r="AK18" s="667"/>
      <c r="AL18" s="609">
        <v>1.5</v>
      </c>
      <c r="AM18" s="610"/>
      <c r="AN18" s="610"/>
      <c r="AO18" s="668"/>
      <c r="AP18" s="601" t="s">
        <v>259</v>
      </c>
      <c r="AQ18" s="602"/>
      <c r="AR18" s="602"/>
      <c r="AS18" s="602"/>
      <c r="AT18" s="602"/>
      <c r="AU18" s="602"/>
      <c r="AV18" s="602"/>
      <c r="AW18" s="602"/>
      <c r="AX18" s="602"/>
      <c r="AY18" s="602"/>
      <c r="AZ18" s="602"/>
      <c r="BA18" s="602"/>
      <c r="BB18" s="602"/>
      <c r="BC18" s="602"/>
      <c r="BD18" s="602"/>
      <c r="BE18" s="602"/>
      <c r="BF18" s="603"/>
      <c r="BG18" s="604" t="s">
        <v>130</v>
      </c>
      <c r="BH18" s="607"/>
      <c r="BI18" s="607"/>
      <c r="BJ18" s="607"/>
      <c r="BK18" s="607"/>
      <c r="BL18" s="607"/>
      <c r="BM18" s="607"/>
      <c r="BN18" s="608"/>
      <c r="BO18" s="666" t="s">
        <v>130</v>
      </c>
      <c r="BP18" s="666"/>
      <c r="BQ18" s="666"/>
      <c r="BR18" s="666"/>
      <c r="BS18" s="612" t="s">
        <v>130</v>
      </c>
      <c r="BT18" s="607"/>
      <c r="BU18" s="607"/>
      <c r="BV18" s="607"/>
      <c r="BW18" s="607"/>
      <c r="BX18" s="607"/>
      <c r="BY18" s="607"/>
      <c r="BZ18" s="607"/>
      <c r="CA18" s="607"/>
      <c r="CB18" s="647"/>
      <c r="CD18" s="648" t="s">
        <v>260</v>
      </c>
      <c r="CE18" s="645"/>
      <c r="CF18" s="645"/>
      <c r="CG18" s="645"/>
      <c r="CH18" s="645"/>
      <c r="CI18" s="645"/>
      <c r="CJ18" s="645"/>
      <c r="CK18" s="645"/>
      <c r="CL18" s="645"/>
      <c r="CM18" s="645"/>
      <c r="CN18" s="645"/>
      <c r="CO18" s="645"/>
      <c r="CP18" s="645"/>
      <c r="CQ18" s="646"/>
      <c r="CR18" s="604">
        <v>32104402</v>
      </c>
      <c r="CS18" s="607"/>
      <c r="CT18" s="607"/>
      <c r="CU18" s="607"/>
      <c r="CV18" s="607"/>
      <c r="CW18" s="607"/>
      <c r="CX18" s="607"/>
      <c r="CY18" s="608"/>
      <c r="CZ18" s="666">
        <v>2.8</v>
      </c>
      <c r="DA18" s="666"/>
      <c r="DB18" s="666"/>
      <c r="DC18" s="666"/>
      <c r="DD18" s="612" t="s">
        <v>130</v>
      </c>
      <c r="DE18" s="607"/>
      <c r="DF18" s="607"/>
      <c r="DG18" s="607"/>
      <c r="DH18" s="607"/>
      <c r="DI18" s="607"/>
      <c r="DJ18" s="607"/>
      <c r="DK18" s="607"/>
      <c r="DL18" s="607"/>
      <c r="DM18" s="607"/>
      <c r="DN18" s="607"/>
      <c r="DO18" s="607"/>
      <c r="DP18" s="608"/>
      <c r="DQ18" s="612">
        <v>29456811</v>
      </c>
      <c r="DR18" s="607"/>
      <c r="DS18" s="607"/>
      <c r="DT18" s="607"/>
      <c r="DU18" s="607"/>
      <c r="DV18" s="607"/>
      <c r="DW18" s="607"/>
      <c r="DX18" s="607"/>
      <c r="DY18" s="607"/>
      <c r="DZ18" s="607"/>
      <c r="EA18" s="607"/>
      <c r="EB18" s="607"/>
      <c r="EC18" s="647"/>
    </row>
    <row r="19" spans="2:133" ht="11.25" customHeight="1">
      <c r="B19" s="601" t="s">
        <v>261</v>
      </c>
      <c r="C19" s="602"/>
      <c r="D19" s="602"/>
      <c r="E19" s="602"/>
      <c r="F19" s="602"/>
      <c r="G19" s="602"/>
      <c r="H19" s="602"/>
      <c r="I19" s="602"/>
      <c r="J19" s="602"/>
      <c r="K19" s="602"/>
      <c r="L19" s="602"/>
      <c r="M19" s="602"/>
      <c r="N19" s="602"/>
      <c r="O19" s="602"/>
      <c r="P19" s="602"/>
      <c r="Q19" s="603"/>
      <c r="R19" s="604">
        <v>9237623</v>
      </c>
      <c r="S19" s="607"/>
      <c r="T19" s="607"/>
      <c r="U19" s="607"/>
      <c r="V19" s="607"/>
      <c r="W19" s="607"/>
      <c r="X19" s="607"/>
      <c r="Y19" s="608"/>
      <c r="Z19" s="666">
        <v>0.8</v>
      </c>
      <c r="AA19" s="666"/>
      <c r="AB19" s="666"/>
      <c r="AC19" s="666"/>
      <c r="AD19" s="667">
        <v>9237623</v>
      </c>
      <c r="AE19" s="667"/>
      <c r="AF19" s="667"/>
      <c r="AG19" s="667"/>
      <c r="AH19" s="667"/>
      <c r="AI19" s="667"/>
      <c r="AJ19" s="667"/>
      <c r="AK19" s="667"/>
      <c r="AL19" s="609">
        <v>1.5</v>
      </c>
      <c r="AM19" s="610"/>
      <c r="AN19" s="610"/>
      <c r="AO19" s="668"/>
      <c r="AP19" s="601" t="s">
        <v>262</v>
      </c>
      <c r="AQ19" s="602"/>
      <c r="AR19" s="602"/>
      <c r="AS19" s="602"/>
      <c r="AT19" s="602"/>
      <c r="AU19" s="602"/>
      <c r="AV19" s="602"/>
      <c r="AW19" s="602"/>
      <c r="AX19" s="602"/>
      <c r="AY19" s="602"/>
      <c r="AZ19" s="602"/>
      <c r="BA19" s="602"/>
      <c r="BB19" s="602"/>
      <c r="BC19" s="602"/>
      <c r="BD19" s="602"/>
      <c r="BE19" s="602"/>
      <c r="BF19" s="603"/>
      <c r="BG19" s="604">
        <v>61136590</v>
      </c>
      <c r="BH19" s="607"/>
      <c r="BI19" s="607"/>
      <c r="BJ19" s="607"/>
      <c r="BK19" s="607"/>
      <c r="BL19" s="607"/>
      <c r="BM19" s="607"/>
      <c r="BN19" s="608"/>
      <c r="BO19" s="666">
        <v>11.8</v>
      </c>
      <c r="BP19" s="666"/>
      <c r="BQ19" s="666"/>
      <c r="BR19" s="666"/>
      <c r="BS19" s="612" t="s">
        <v>176</v>
      </c>
      <c r="BT19" s="607"/>
      <c r="BU19" s="607"/>
      <c r="BV19" s="607"/>
      <c r="BW19" s="607"/>
      <c r="BX19" s="607"/>
      <c r="BY19" s="607"/>
      <c r="BZ19" s="607"/>
      <c r="CA19" s="607"/>
      <c r="CB19" s="647"/>
      <c r="CD19" s="648" t="s">
        <v>263</v>
      </c>
      <c r="CE19" s="645"/>
      <c r="CF19" s="645"/>
      <c r="CG19" s="645"/>
      <c r="CH19" s="645"/>
      <c r="CI19" s="645"/>
      <c r="CJ19" s="645"/>
      <c r="CK19" s="645"/>
      <c r="CL19" s="645"/>
      <c r="CM19" s="645"/>
      <c r="CN19" s="645"/>
      <c r="CO19" s="645"/>
      <c r="CP19" s="645"/>
      <c r="CQ19" s="646"/>
      <c r="CR19" s="604" t="s">
        <v>176</v>
      </c>
      <c r="CS19" s="607"/>
      <c r="CT19" s="607"/>
      <c r="CU19" s="607"/>
      <c r="CV19" s="607"/>
      <c r="CW19" s="607"/>
      <c r="CX19" s="607"/>
      <c r="CY19" s="608"/>
      <c r="CZ19" s="666" t="s">
        <v>176</v>
      </c>
      <c r="DA19" s="666"/>
      <c r="DB19" s="666"/>
      <c r="DC19" s="666"/>
      <c r="DD19" s="612" t="s">
        <v>130</v>
      </c>
      <c r="DE19" s="607"/>
      <c r="DF19" s="607"/>
      <c r="DG19" s="607"/>
      <c r="DH19" s="607"/>
      <c r="DI19" s="607"/>
      <c r="DJ19" s="607"/>
      <c r="DK19" s="607"/>
      <c r="DL19" s="607"/>
      <c r="DM19" s="607"/>
      <c r="DN19" s="607"/>
      <c r="DO19" s="607"/>
      <c r="DP19" s="608"/>
      <c r="DQ19" s="612" t="s">
        <v>130</v>
      </c>
      <c r="DR19" s="607"/>
      <c r="DS19" s="607"/>
      <c r="DT19" s="607"/>
      <c r="DU19" s="607"/>
      <c r="DV19" s="607"/>
      <c r="DW19" s="607"/>
      <c r="DX19" s="607"/>
      <c r="DY19" s="607"/>
      <c r="DZ19" s="607"/>
      <c r="EA19" s="607"/>
      <c r="EB19" s="607"/>
      <c r="EC19" s="647"/>
    </row>
    <row r="20" spans="2:133" ht="11.25" customHeight="1">
      <c r="B20" s="601" t="s">
        <v>264</v>
      </c>
      <c r="C20" s="602"/>
      <c r="D20" s="602"/>
      <c r="E20" s="602"/>
      <c r="F20" s="602"/>
      <c r="G20" s="602"/>
      <c r="H20" s="602"/>
      <c r="I20" s="602"/>
      <c r="J20" s="602"/>
      <c r="K20" s="602"/>
      <c r="L20" s="602"/>
      <c r="M20" s="602"/>
      <c r="N20" s="602"/>
      <c r="O20" s="602"/>
      <c r="P20" s="602"/>
      <c r="Q20" s="603"/>
      <c r="R20" s="604">
        <v>710327</v>
      </c>
      <c r="S20" s="607"/>
      <c r="T20" s="607"/>
      <c r="U20" s="607"/>
      <c r="V20" s="607"/>
      <c r="W20" s="607"/>
      <c r="X20" s="607"/>
      <c r="Y20" s="608"/>
      <c r="Z20" s="666">
        <v>0.1</v>
      </c>
      <c r="AA20" s="666"/>
      <c r="AB20" s="666"/>
      <c r="AC20" s="666"/>
      <c r="AD20" s="667" t="s">
        <v>130</v>
      </c>
      <c r="AE20" s="667"/>
      <c r="AF20" s="667"/>
      <c r="AG20" s="667"/>
      <c r="AH20" s="667"/>
      <c r="AI20" s="667"/>
      <c r="AJ20" s="667"/>
      <c r="AK20" s="667"/>
      <c r="AL20" s="609" t="s">
        <v>130</v>
      </c>
      <c r="AM20" s="610"/>
      <c r="AN20" s="610"/>
      <c r="AO20" s="668"/>
      <c r="AP20" s="601" t="s">
        <v>265</v>
      </c>
      <c r="AQ20" s="602"/>
      <c r="AR20" s="602"/>
      <c r="AS20" s="602"/>
      <c r="AT20" s="602"/>
      <c r="AU20" s="602"/>
      <c r="AV20" s="602"/>
      <c r="AW20" s="602"/>
      <c r="AX20" s="602"/>
      <c r="AY20" s="602"/>
      <c r="AZ20" s="602"/>
      <c r="BA20" s="602"/>
      <c r="BB20" s="602"/>
      <c r="BC20" s="602"/>
      <c r="BD20" s="602"/>
      <c r="BE20" s="602"/>
      <c r="BF20" s="603"/>
      <c r="BG20" s="604">
        <v>61136590</v>
      </c>
      <c r="BH20" s="607"/>
      <c r="BI20" s="607"/>
      <c r="BJ20" s="607"/>
      <c r="BK20" s="607"/>
      <c r="BL20" s="607"/>
      <c r="BM20" s="607"/>
      <c r="BN20" s="608"/>
      <c r="BO20" s="666">
        <v>11.8</v>
      </c>
      <c r="BP20" s="666"/>
      <c r="BQ20" s="666"/>
      <c r="BR20" s="666"/>
      <c r="BS20" s="612" t="s">
        <v>130</v>
      </c>
      <c r="BT20" s="607"/>
      <c r="BU20" s="607"/>
      <c r="BV20" s="607"/>
      <c r="BW20" s="607"/>
      <c r="BX20" s="607"/>
      <c r="BY20" s="607"/>
      <c r="BZ20" s="607"/>
      <c r="CA20" s="607"/>
      <c r="CB20" s="647"/>
      <c r="CD20" s="648" t="s">
        <v>266</v>
      </c>
      <c r="CE20" s="645"/>
      <c r="CF20" s="645"/>
      <c r="CG20" s="645"/>
      <c r="CH20" s="645"/>
      <c r="CI20" s="645"/>
      <c r="CJ20" s="645"/>
      <c r="CK20" s="645"/>
      <c r="CL20" s="645"/>
      <c r="CM20" s="645"/>
      <c r="CN20" s="645"/>
      <c r="CO20" s="645"/>
      <c r="CP20" s="645"/>
      <c r="CQ20" s="646"/>
      <c r="CR20" s="604">
        <v>1158445781</v>
      </c>
      <c r="CS20" s="607"/>
      <c r="CT20" s="607"/>
      <c r="CU20" s="607"/>
      <c r="CV20" s="607"/>
      <c r="CW20" s="607"/>
      <c r="CX20" s="607"/>
      <c r="CY20" s="608"/>
      <c r="CZ20" s="666">
        <v>100</v>
      </c>
      <c r="DA20" s="666"/>
      <c r="DB20" s="666"/>
      <c r="DC20" s="666"/>
      <c r="DD20" s="612">
        <v>94974157</v>
      </c>
      <c r="DE20" s="607"/>
      <c r="DF20" s="607"/>
      <c r="DG20" s="607"/>
      <c r="DH20" s="607"/>
      <c r="DI20" s="607"/>
      <c r="DJ20" s="607"/>
      <c r="DK20" s="607"/>
      <c r="DL20" s="607"/>
      <c r="DM20" s="607"/>
      <c r="DN20" s="607"/>
      <c r="DO20" s="607"/>
      <c r="DP20" s="608"/>
      <c r="DQ20" s="612">
        <v>713970825</v>
      </c>
      <c r="DR20" s="607"/>
      <c r="DS20" s="607"/>
      <c r="DT20" s="607"/>
      <c r="DU20" s="607"/>
      <c r="DV20" s="607"/>
      <c r="DW20" s="607"/>
      <c r="DX20" s="607"/>
      <c r="DY20" s="607"/>
      <c r="DZ20" s="607"/>
      <c r="EA20" s="607"/>
      <c r="EB20" s="607"/>
      <c r="EC20" s="647"/>
    </row>
    <row r="21" spans="2:133" ht="11.25" customHeight="1">
      <c r="B21" s="601" t="s">
        <v>267</v>
      </c>
      <c r="C21" s="602"/>
      <c r="D21" s="602"/>
      <c r="E21" s="602"/>
      <c r="F21" s="602"/>
      <c r="G21" s="602"/>
      <c r="H21" s="602"/>
      <c r="I21" s="602"/>
      <c r="J21" s="602"/>
      <c r="K21" s="602"/>
      <c r="L21" s="602"/>
      <c r="M21" s="602"/>
      <c r="N21" s="602"/>
      <c r="O21" s="602"/>
      <c r="P21" s="602"/>
      <c r="Q21" s="603"/>
      <c r="R21" s="604">
        <v>134</v>
      </c>
      <c r="S21" s="607"/>
      <c r="T21" s="607"/>
      <c r="U21" s="607"/>
      <c r="V21" s="607"/>
      <c r="W21" s="607"/>
      <c r="X21" s="607"/>
      <c r="Y21" s="608"/>
      <c r="Z21" s="666">
        <v>0</v>
      </c>
      <c r="AA21" s="666"/>
      <c r="AB21" s="666"/>
      <c r="AC21" s="666"/>
      <c r="AD21" s="667" t="s">
        <v>176</v>
      </c>
      <c r="AE21" s="667"/>
      <c r="AF21" s="667"/>
      <c r="AG21" s="667"/>
      <c r="AH21" s="667"/>
      <c r="AI21" s="667"/>
      <c r="AJ21" s="667"/>
      <c r="AK21" s="667"/>
      <c r="AL21" s="609" t="s">
        <v>130</v>
      </c>
      <c r="AM21" s="610"/>
      <c r="AN21" s="610"/>
      <c r="AO21" s="668"/>
      <c r="AP21" s="712" t="s">
        <v>268</v>
      </c>
      <c r="AQ21" s="719"/>
      <c r="AR21" s="719"/>
      <c r="AS21" s="719"/>
      <c r="AT21" s="719"/>
      <c r="AU21" s="719"/>
      <c r="AV21" s="719"/>
      <c r="AW21" s="719"/>
      <c r="AX21" s="719"/>
      <c r="AY21" s="719"/>
      <c r="AZ21" s="719"/>
      <c r="BA21" s="719"/>
      <c r="BB21" s="719"/>
      <c r="BC21" s="719"/>
      <c r="BD21" s="719"/>
      <c r="BE21" s="719"/>
      <c r="BF21" s="714"/>
      <c r="BG21" s="604" t="s">
        <v>130</v>
      </c>
      <c r="BH21" s="607"/>
      <c r="BI21" s="607"/>
      <c r="BJ21" s="607"/>
      <c r="BK21" s="607"/>
      <c r="BL21" s="607"/>
      <c r="BM21" s="607"/>
      <c r="BN21" s="608"/>
      <c r="BO21" s="666" t="s">
        <v>130</v>
      </c>
      <c r="BP21" s="666"/>
      <c r="BQ21" s="666"/>
      <c r="BR21" s="666"/>
      <c r="BS21" s="612" t="s">
        <v>130</v>
      </c>
      <c r="BT21" s="607"/>
      <c r="BU21" s="607"/>
      <c r="BV21" s="607"/>
      <c r="BW21" s="607"/>
      <c r="BX21" s="607"/>
      <c r="BY21" s="607"/>
      <c r="BZ21" s="607"/>
      <c r="CA21" s="607"/>
      <c r="CB21" s="647"/>
      <c r="CD21" s="724"/>
      <c r="CE21" s="658"/>
      <c r="CF21" s="658"/>
      <c r="CG21" s="658"/>
      <c r="CH21" s="658"/>
      <c r="CI21" s="658"/>
      <c r="CJ21" s="658"/>
      <c r="CK21" s="658"/>
      <c r="CL21" s="658"/>
      <c r="CM21" s="658"/>
      <c r="CN21" s="658"/>
      <c r="CO21" s="658"/>
      <c r="CP21" s="658"/>
      <c r="CQ21" s="659"/>
      <c r="CR21" s="725"/>
      <c r="CS21" s="726"/>
      <c r="CT21" s="726"/>
      <c r="CU21" s="726"/>
      <c r="CV21" s="726"/>
      <c r="CW21" s="726"/>
      <c r="CX21" s="726"/>
      <c r="CY21" s="727"/>
      <c r="CZ21" s="728"/>
      <c r="DA21" s="728"/>
      <c r="DB21" s="728"/>
      <c r="DC21" s="728"/>
      <c r="DD21" s="729"/>
      <c r="DE21" s="726"/>
      <c r="DF21" s="726"/>
      <c r="DG21" s="726"/>
      <c r="DH21" s="726"/>
      <c r="DI21" s="726"/>
      <c r="DJ21" s="726"/>
      <c r="DK21" s="726"/>
      <c r="DL21" s="726"/>
      <c r="DM21" s="726"/>
      <c r="DN21" s="726"/>
      <c r="DO21" s="726"/>
      <c r="DP21" s="727"/>
      <c r="DQ21" s="729"/>
      <c r="DR21" s="726"/>
      <c r="DS21" s="726"/>
      <c r="DT21" s="726"/>
      <c r="DU21" s="726"/>
      <c r="DV21" s="726"/>
      <c r="DW21" s="726"/>
      <c r="DX21" s="726"/>
      <c r="DY21" s="726"/>
      <c r="DZ21" s="726"/>
      <c r="EA21" s="726"/>
      <c r="EB21" s="726"/>
      <c r="EC21" s="733"/>
    </row>
    <row r="22" spans="2:133" ht="11.25" customHeight="1">
      <c r="B22" s="601" t="s">
        <v>269</v>
      </c>
      <c r="C22" s="602"/>
      <c r="D22" s="602"/>
      <c r="E22" s="602"/>
      <c r="F22" s="602"/>
      <c r="G22" s="602"/>
      <c r="H22" s="602"/>
      <c r="I22" s="602"/>
      <c r="J22" s="602"/>
      <c r="K22" s="602"/>
      <c r="L22" s="602"/>
      <c r="M22" s="602"/>
      <c r="N22" s="602"/>
      <c r="O22" s="602"/>
      <c r="P22" s="602"/>
      <c r="Q22" s="603"/>
      <c r="R22" s="604">
        <v>659781596</v>
      </c>
      <c r="S22" s="607"/>
      <c r="T22" s="607"/>
      <c r="U22" s="607"/>
      <c r="V22" s="607"/>
      <c r="W22" s="607"/>
      <c r="X22" s="607"/>
      <c r="Y22" s="608"/>
      <c r="Z22" s="666">
        <v>56.6</v>
      </c>
      <c r="AA22" s="666"/>
      <c r="AB22" s="666"/>
      <c r="AC22" s="666"/>
      <c r="AD22" s="667">
        <v>614071549</v>
      </c>
      <c r="AE22" s="667"/>
      <c r="AF22" s="667"/>
      <c r="AG22" s="667"/>
      <c r="AH22" s="667"/>
      <c r="AI22" s="667"/>
      <c r="AJ22" s="667"/>
      <c r="AK22" s="667"/>
      <c r="AL22" s="609">
        <v>98.6</v>
      </c>
      <c r="AM22" s="610"/>
      <c r="AN22" s="610"/>
      <c r="AO22" s="668"/>
      <c r="AP22" s="712" t="s">
        <v>270</v>
      </c>
      <c r="AQ22" s="719"/>
      <c r="AR22" s="719"/>
      <c r="AS22" s="719"/>
      <c r="AT22" s="719"/>
      <c r="AU22" s="719"/>
      <c r="AV22" s="719"/>
      <c r="AW22" s="719"/>
      <c r="AX22" s="719"/>
      <c r="AY22" s="719"/>
      <c r="AZ22" s="719"/>
      <c r="BA22" s="719"/>
      <c r="BB22" s="719"/>
      <c r="BC22" s="719"/>
      <c r="BD22" s="719"/>
      <c r="BE22" s="719"/>
      <c r="BF22" s="714"/>
      <c r="BG22" s="604">
        <v>16137004</v>
      </c>
      <c r="BH22" s="607"/>
      <c r="BI22" s="607"/>
      <c r="BJ22" s="607"/>
      <c r="BK22" s="607"/>
      <c r="BL22" s="607"/>
      <c r="BM22" s="607"/>
      <c r="BN22" s="608"/>
      <c r="BO22" s="666">
        <v>3.1</v>
      </c>
      <c r="BP22" s="666"/>
      <c r="BQ22" s="666"/>
      <c r="BR22" s="666"/>
      <c r="BS22" s="612" t="s">
        <v>176</v>
      </c>
      <c r="BT22" s="607"/>
      <c r="BU22" s="607"/>
      <c r="BV22" s="607"/>
      <c r="BW22" s="607"/>
      <c r="BX22" s="607"/>
      <c r="BY22" s="607"/>
      <c r="BZ22" s="607"/>
      <c r="CA22" s="607"/>
      <c r="CB22" s="647"/>
      <c r="CD22" s="721" t="s">
        <v>271</v>
      </c>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3"/>
    </row>
    <row r="23" spans="2:133" ht="11.25" customHeight="1">
      <c r="B23" s="601" t="s">
        <v>272</v>
      </c>
      <c r="C23" s="602"/>
      <c r="D23" s="602"/>
      <c r="E23" s="602"/>
      <c r="F23" s="602"/>
      <c r="G23" s="602"/>
      <c r="H23" s="602"/>
      <c r="I23" s="602"/>
      <c r="J23" s="602"/>
      <c r="K23" s="602"/>
      <c r="L23" s="602"/>
      <c r="M23" s="602"/>
      <c r="N23" s="602"/>
      <c r="O23" s="602"/>
      <c r="P23" s="602"/>
      <c r="Q23" s="603"/>
      <c r="R23" s="604">
        <v>859503</v>
      </c>
      <c r="S23" s="607"/>
      <c r="T23" s="607"/>
      <c r="U23" s="607"/>
      <c r="V23" s="607"/>
      <c r="W23" s="607"/>
      <c r="X23" s="607"/>
      <c r="Y23" s="608"/>
      <c r="Z23" s="666">
        <v>0.1</v>
      </c>
      <c r="AA23" s="666"/>
      <c r="AB23" s="666"/>
      <c r="AC23" s="666"/>
      <c r="AD23" s="667">
        <v>859503</v>
      </c>
      <c r="AE23" s="667"/>
      <c r="AF23" s="667"/>
      <c r="AG23" s="667"/>
      <c r="AH23" s="667"/>
      <c r="AI23" s="667"/>
      <c r="AJ23" s="667"/>
      <c r="AK23" s="667"/>
      <c r="AL23" s="609">
        <v>0.1</v>
      </c>
      <c r="AM23" s="610"/>
      <c r="AN23" s="610"/>
      <c r="AO23" s="668"/>
      <c r="AP23" s="712" t="s">
        <v>273</v>
      </c>
      <c r="AQ23" s="719"/>
      <c r="AR23" s="719"/>
      <c r="AS23" s="719"/>
      <c r="AT23" s="719"/>
      <c r="AU23" s="719"/>
      <c r="AV23" s="719"/>
      <c r="AW23" s="719"/>
      <c r="AX23" s="719"/>
      <c r="AY23" s="719"/>
      <c r="AZ23" s="719"/>
      <c r="BA23" s="719"/>
      <c r="BB23" s="719"/>
      <c r="BC23" s="719"/>
      <c r="BD23" s="719"/>
      <c r="BE23" s="719"/>
      <c r="BF23" s="714"/>
      <c r="BG23" s="604">
        <v>44999586</v>
      </c>
      <c r="BH23" s="607"/>
      <c r="BI23" s="607"/>
      <c r="BJ23" s="607"/>
      <c r="BK23" s="607"/>
      <c r="BL23" s="607"/>
      <c r="BM23" s="607"/>
      <c r="BN23" s="608"/>
      <c r="BO23" s="666">
        <v>8.6999999999999993</v>
      </c>
      <c r="BP23" s="666"/>
      <c r="BQ23" s="666"/>
      <c r="BR23" s="666"/>
      <c r="BS23" s="612" t="s">
        <v>176</v>
      </c>
      <c r="BT23" s="607"/>
      <c r="BU23" s="607"/>
      <c r="BV23" s="607"/>
      <c r="BW23" s="607"/>
      <c r="BX23" s="607"/>
      <c r="BY23" s="607"/>
      <c r="BZ23" s="607"/>
      <c r="CA23" s="607"/>
      <c r="CB23" s="647"/>
      <c r="CD23" s="721" t="s">
        <v>213</v>
      </c>
      <c r="CE23" s="722"/>
      <c r="CF23" s="722"/>
      <c r="CG23" s="722"/>
      <c r="CH23" s="722"/>
      <c r="CI23" s="722"/>
      <c r="CJ23" s="722"/>
      <c r="CK23" s="722"/>
      <c r="CL23" s="722"/>
      <c r="CM23" s="722"/>
      <c r="CN23" s="722"/>
      <c r="CO23" s="722"/>
      <c r="CP23" s="722"/>
      <c r="CQ23" s="723"/>
      <c r="CR23" s="721" t="s">
        <v>274</v>
      </c>
      <c r="CS23" s="722"/>
      <c r="CT23" s="722"/>
      <c r="CU23" s="722"/>
      <c r="CV23" s="722"/>
      <c r="CW23" s="722"/>
      <c r="CX23" s="722"/>
      <c r="CY23" s="723"/>
      <c r="CZ23" s="721" t="s">
        <v>275</v>
      </c>
      <c r="DA23" s="722"/>
      <c r="DB23" s="722"/>
      <c r="DC23" s="723"/>
      <c r="DD23" s="721" t="s">
        <v>276</v>
      </c>
      <c r="DE23" s="722"/>
      <c r="DF23" s="722"/>
      <c r="DG23" s="722"/>
      <c r="DH23" s="722"/>
      <c r="DI23" s="722"/>
      <c r="DJ23" s="722"/>
      <c r="DK23" s="723"/>
      <c r="DL23" s="730" t="s">
        <v>277</v>
      </c>
      <c r="DM23" s="731"/>
      <c r="DN23" s="731"/>
      <c r="DO23" s="731"/>
      <c r="DP23" s="731"/>
      <c r="DQ23" s="731"/>
      <c r="DR23" s="731"/>
      <c r="DS23" s="731"/>
      <c r="DT23" s="731"/>
      <c r="DU23" s="731"/>
      <c r="DV23" s="732"/>
      <c r="DW23" s="721" t="s">
        <v>278</v>
      </c>
      <c r="DX23" s="722"/>
      <c r="DY23" s="722"/>
      <c r="DZ23" s="722"/>
      <c r="EA23" s="722"/>
      <c r="EB23" s="722"/>
      <c r="EC23" s="723"/>
    </row>
    <row r="24" spans="2:133" ht="11.25" customHeight="1">
      <c r="B24" s="601" t="s">
        <v>279</v>
      </c>
      <c r="C24" s="602"/>
      <c r="D24" s="602"/>
      <c r="E24" s="602"/>
      <c r="F24" s="602"/>
      <c r="G24" s="602"/>
      <c r="H24" s="602"/>
      <c r="I24" s="602"/>
      <c r="J24" s="602"/>
      <c r="K24" s="602"/>
      <c r="L24" s="602"/>
      <c r="M24" s="602"/>
      <c r="N24" s="602"/>
      <c r="O24" s="602"/>
      <c r="P24" s="602"/>
      <c r="Q24" s="603"/>
      <c r="R24" s="604">
        <v>7910997</v>
      </c>
      <c r="S24" s="607"/>
      <c r="T24" s="607"/>
      <c r="U24" s="607"/>
      <c r="V24" s="607"/>
      <c r="W24" s="607"/>
      <c r="X24" s="607"/>
      <c r="Y24" s="608"/>
      <c r="Z24" s="666">
        <v>0.7</v>
      </c>
      <c r="AA24" s="666"/>
      <c r="AB24" s="666"/>
      <c r="AC24" s="666"/>
      <c r="AD24" s="667" t="s">
        <v>176</v>
      </c>
      <c r="AE24" s="667"/>
      <c r="AF24" s="667"/>
      <c r="AG24" s="667"/>
      <c r="AH24" s="667"/>
      <c r="AI24" s="667"/>
      <c r="AJ24" s="667"/>
      <c r="AK24" s="667"/>
      <c r="AL24" s="609" t="s">
        <v>130</v>
      </c>
      <c r="AM24" s="610"/>
      <c r="AN24" s="610"/>
      <c r="AO24" s="668"/>
      <c r="AP24" s="712" t="s">
        <v>280</v>
      </c>
      <c r="AQ24" s="719"/>
      <c r="AR24" s="719"/>
      <c r="AS24" s="719"/>
      <c r="AT24" s="719"/>
      <c r="AU24" s="719"/>
      <c r="AV24" s="719"/>
      <c r="AW24" s="719"/>
      <c r="AX24" s="719"/>
      <c r="AY24" s="719"/>
      <c r="AZ24" s="719"/>
      <c r="BA24" s="719"/>
      <c r="BB24" s="719"/>
      <c r="BC24" s="719"/>
      <c r="BD24" s="719"/>
      <c r="BE24" s="719"/>
      <c r="BF24" s="714"/>
      <c r="BG24" s="604" t="s">
        <v>176</v>
      </c>
      <c r="BH24" s="607"/>
      <c r="BI24" s="607"/>
      <c r="BJ24" s="607"/>
      <c r="BK24" s="607"/>
      <c r="BL24" s="607"/>
      <c r="BM24" s="607"/>
      <c r="BN24" s="608"/>
      <c r="BO24" s="666" t="s">
        <v>130</v>
      </c>
      <c r="BP24" s="666"/>
      <c r="BQ24" s="666"/>
      <c r="BR24" s="666"/>
      <c r="BS24" s="612" t="s">
        <v>130</v>
      </c>
      <c r="BT24" s="607"/>
      <c r="BU24" s="607"/>
      <c r="BV24" s="607"/>
      <c r="BW24" s="607"/>
      <c r="BX24" s="607"/>
      <c r="BY24" s="607"/>
      <c r="BZ24" s="607"/>
      <c r="CA24" s="607"/>
      <c r="CB24" s="647"/>
      <c r="CD24" s="675" t="s">
        <v>281</v>
      </c>
      <c r="CE24" s="676"/>
      <c r="CF24" s="676"/>
      <c r="CG24" s="676"/>
      <c r="CH24" s="676"/>
      <c r="CI24" s="676"/>
      <c r="CJ24" s="676"/>
      <c r="CK24" s="676"/>
      <c r="CL24" s="676"/>
      <c r="CM24" s="676"/>
      <c r="CN24" s="676"/>
      <c r="CO24" s="676"/>
      <c r="CP24" s="676"/>
      <c r="CQ24" s="677"/>
      <c r="CR24" s="669">
        <v>688350730</v>
      </c>
      <c r="CS24" s="670"/>
      <c r="CT24" s="670"/>
      <c r="CU24" s="670"/>
      <c r="CV24" s="670"/>
      <c r="CW24" s="670"/>
      <c r="CX24" s="670"/>
      <c r="CY24" s="716"/>
      <c r="CZ24" s="717">
        <v>59.4</v>
      </c>
      <c r="DA24" s="686"/>
      <c r="DB24" s="686"/>
      <c r="DC24" s="720"/>
      <c r="DD24" s="715">
        <v>437241543</v>
      </c>
      <c r="DE24" s="670"/>
      <c r="DF24" s="670"/>
      <c r="DG24" s="670"/>
      <c r="DH24" s="670"/>
      <c r="DI24" s="670"/>
      <c r="DJ24" s="670"/>
      <c r="DK24" s="716"/>
      <c r="DL24" s="715">
        <v>431839379</v>
      </c>
      <c r="DM24" s="670"/>
      <c r="DN24" s="670"/>
      <c r="DO24" s="670"/>
      <c r="DP24" s="670"/>
      <c r="DQ24" s="670"/>
      <c r="DR24" s="670"/>
      <c r="DS24" s="670"/>
      <c r="DT24" s="670"/>
      <c r="DU24" s="670"/>
      <c r="DV24" s="716"/>
      <c r="DW24" s="717">
        <v>66.3</v>
      </c>
      <c r="DX24" s="686"/>
      <c r="DY24" s="686"/>
      <c r="DZ24" s="686"/>
      <c r="EA24" s="686"/>
      <c r="EB24" s="686"/>
      <c r="EC24" s="718"/>
    </row>
    <row r="25" spans="2:133" ht="11.25" customHeight="1">
      <c r="B25" s="601" t="s">
        <v>282</v>
      </c>
      <c r="C25" s="602"/>
      <c r="D25" s="602"/>
      <c r="E25" s="602"/>
      <c r="F25" s="602"/>
      <c r="G25" s="602"/>
      <c r="H25" s="602"/>
      <c r="I25" s="602"/>
      <c r="J25" s="602"/>
      <c r="K25" s="602"/>
      <c r="L25" s="602"/>
      <c r="M25" s="602"/>
      <c r="N25" s="602"/>
      <c r="O25" s="602"/>
      <c r="P25" s="602"/>
      <c r="Q25" s="603"/>
      <c r="R25" s="604">
        <v>36772816</v>
      </c>
      <c r="S25" s="607"/>
      <c r="T25" s="607"/>
      <c r="U25" s="607"/>
      <c r="V25" s="607"/>
      <c r="W25" s="607"/>
      <c r="X25" s="607"/>
      <c r="Y25" s="608"/>
      <c r="Z25" s="666">
        <v>3.2</v>
      </c>
      <c r="AA25" s="666"/>
      <c r="AB25" s="666"/>
      <c r="AC25" s="666"/>
      <c r="AD25" s="667">
        <v>5796663</v>
      </c>
      <c r="AE25" s="667"/>
      <c r="AF25" s="667"/>
      <c r="AG25" s="667"/>
      <c r="AH25" s="667"/>
      <c r="AI25" s="667"/>
      <c r="AJ25" s="667"/>
      <c r="AK25" s="667"/>
      <c r="AL25" s="609">
        <v>0.9</v>
      </c>
      <c r="AM25" s="610"/>
      <c r="AN25" s="610"/>
      <c r="AO25" s="668"/>
      <c r="AP25" s="712" t="s">
        <v>283</v>
      </c>
      <c r="AQ25" s="719"/>
      <c r="AR25" s="719"/>
      <c r="AS25" s="719"/>
      <c r="AT25" s="719"/>
      <c r="AU25" s="719"/>
      <c r="AV25" s="719"/>
      <c r="AW25" s="719"/>
      <c r="AX25" s="719"/>
      <c r="AY25" s="719"/>
      <c r="AZ25" s="719"/>
      <c r="BA25" s="719"/>
      <c r="BB25" s="719"/>
      <c r="BC25" s="719"/>
      <c r="BD25" s="719"/>
      <c r="BE25" s="719"/>
      <c r="BF25" s="714"/>
      <c r="BG25" s="604" t="s">
        <v>176</v>
      </c>
      <c r="BH25" s="607"/>
      <c r="BI25" s="607"/>
      <c r="BJ25" s="607"/>
      <c r="BK25" s="607"/>
      <c r="BL25" s="607"/>
      <c r="BM25" s="607"/>
      <c r="BN25" s="608"/>
      <c r="BO25" s="666" t="s">
        <v>176</v>
      </c>
      <c r="BP25" s="666"/>
      <c r="BQ25" s="666"/>
      <c r="BR25" s="666"/>
      <c r="BS25" s="612" t="s">
        <v>176</v>
      </c>
      <c r="BT25" s="607"/>
      <c r="BU25" s="607"/>
      <c r="BV25" s="607"/>
      <c r="BW25" s="607"/>
      <c r="BX25" s="607"/>
      <c r="BY25" s="607"/>
      <c r="BZ25" s="607"/>
      <c r="CA25" s="607"/>
      <c r="CB25" s="647"/>
      <c r="CD25" s="648" t="s">
        <v>284</v>
      </c>
      <c r="CE25" s="645"/>
      <c r="CF25" s="645"/>
      <c r="CG25" s="645"/>
      <c r="CH25" s="645"/>
      <c r="CI25" s="645"/>
      <c r="CJ25" s="645"/>
      <c r="CK25" s="645"/>
      <c r="CL25" s="645"/>
      <c r="CM25" s="645"/>
      <c r="CN25" s="645"/>
      <c r="CO25" s="645"/>
      <c r="CP25" s="645"/>
      <c r="CQ25" s="646"/>
      <c r="CR25" s="604">
        <v>254258570</v>
      </c>
      <c r="CS25" s="605"/>
      <c r="CT25" s="605"/>
      <c r="CU25" s="605"/>
      <c r="CV25" s="605"/>
      <c r="CW25" s="605"/>
      <c r="CX25" s="605"/>
      <c r="CY25" s="606"/>
      <c r="CZ25" s="609">
        <v>21.9</v>
      </c>
      <c r="DA25" s="638"/>
      <c r="DB25" s="638"/>
      <c r="DC25" s="639"/>
      <c r="DD25" s="612">
        <v>212760066</v>
      </c>
      <c r="DE25" s="605"/>
      <c r="DF25" s="605"/>
      <c r="DG25" s="605"/>
      <c r="DH25" s="605"/>
      <c r="DI25" s="605"/>
      <c r="DJ25" s="605"/>
      <c r="DK25" s="606"/>
      <c r="DL25" s="612">
        <v>210250538</v>
      </c>
      <c r="DM25" s="605"/>
      <c r="DN25" s="605"/>
      <c r="DO25" s="605"/>
      <c r="DP25" s="605"/>
      <c r="DQ25" s="605"/>
      <c r="DR25" s="605"/>
      <c r="DS25" s="605"/>
      <c r="DT25" s="605"/>
      <c r="DU25" s="605"/>
      <c r="DV25" s="606"/>
      <c r="DW25" s="609">
        <v>32.299999999999997</v>
      </c>
      <c r="DX25" s="638"/>
      <c r="DY25" s="638"/>
      <c r="DZ25" s="638"/>
      <c r="EA25" s="638"/>
      <c r="EB25" s="638"/>
      <c r="EC25" s="640"/>
    </row>
    <row r="26" spans="2:133" ht="11.25" customHeight="1">
      <c r="B26" s="601" t="s">
        <v>285</v>
      </c>
      <c r="C26" s="602"/>
      <c r="D26" s="602"/>
      <c r="E26" s="602"/>
      <c r="F26" s="602"/>
      <c r="G26" s="602"/>
      <c r="H26" s="602"/>
      <c r="I26" s="602"/>
      <c r="J26" s="602"/>
      <c r="K26" s="602"/>
      <c r="L26" s="602"/>
      <c r="M26" s="602"/>
      <c r="N26" s="602"/>
      <c r="O26" s="602"/>
      <c r="P26" s="602"/>
      <c r="Q26" s="603"/>
      <c r="R26" s="604">
        <v>6037297</v>
      </c>
      <c r="S26" s="607"/>
      <c r="T26" s="607"/>
      <c r="U26" s="607"/>
      <c r="V26" s="607"/>
      <c r="W26" s="607"/>
      <c r="X26" s="607"/>
      <c r="Y26" s="608"/>
      <c r="Z26" s="666">
        <v>0.5</v>
      </c>
      <c r="AA26" s="666"/>
      <c r="AB26" s="666"/>
      <c r="AC26" s="666"/>
      <c r="AD26" s="667" t="s">
        <v>130</v>
      </c>
      <c r="AE26" s="667"/>
      <c r="AF26" s="667"/>
      <c r="AG26" s="667"/>
      <c r="AH26" s="667"/>
      <c r="AI26" s="667"/>
      <c r="AJ26" s="667"/>
      <c r="AK26" s="667"/>
      <c r="AL26" s="609" t="s">
        <v>176</v>
      </c>
      <c r="AM26" s="610"/>
      <c r="AN26" s="610"/>
      <c r="AO26" s="668"/>
      <c r="AP26" s="712" t="s">
        <v>286</v>
      </c>
      <c r="AQ26" s="713"/>
      <c r="AR26" s="713"/>
      <c r="AS26" s="713"/>
      <c r="AT26" s="713"/>
      <c r="AU26" s="713"/>
      <c r="AV26" s="713"/>
      <c r="AW26" s="713"/>
      <c r="AX26" s="713"/>
      <c r="AY26" s="713"/>
      <c r="AZ26" s="713"/>
      <c r="BA26" s="713"/>
      <c r="BB26" s="713"/>
      <c r="BC26" s="713"/>
      <c r="BD26" s="713"/>
      <c r="BE26" s="713"/>
      <c r="BF26" s="714"/>
      <c r="BG26" s="604" t="s">
        <v>130</v>
      </c>
      <c r="BH26" s="607"/>
      <c r="BI26" s="607"/>
      <c r="BJ26" s="607"/>
      <c r="BK26" s="607"/>
      <c r="BL26" s="607"/>
      <c r="BM26" s="607"/>
      <c r="BN26" s="608"/>
      <c r="BO26" s="666" t="s">
        <v>176</v>
      </c>
      <c r="BP26" s="666"/>
      <c r="BQ26" s="666"/>
      <c r="BR26" s="666"/>
      <c r="BS26" s="612" t="s">
        <v>176</v>
      </c>
      <c r="BT26" s="607"/>
      <c r="BU26" s="607"/>
      <c r="BV26" s="607"/>
      <c r="BW26" s="607"/>
      <c r="BX26" s="607"/>
      <c r="BY26" s="607"/>
      <c r="BZ26" s="607"/>
      <c r="CA26" s="607"/>
      <c r="CB26" s="647"/>
      <c r="CD26" s="648" t="s">
        <v>287</v>
      </c>
      <c r="CE26" s="645"/>
      <c r="CF26" s="645"/>
      <c r="CG26" s="645"/>
      <c r="CH26" s="645"/>
      <c r="CI26" s="645"/>
      <c r="CJ26" s="645"/>
      <c r="CK26" s="645"/>
      <c r="CL26" s="645"/>
      <c r="CM26" s="645"/>
      <c r="CN26" s="645"/>
      <c r="CO26" s="645"/>
      <c r="CP26" s="645"/>
      <c r="CQ26" s="646"/>
      <c r="CR26" s="604">
        <v>179057414</v>
      </c>
      <c r="CS26" s="607"/>
      <c r="CT26" s="607"/>
      <c r="CU26" s="607"/>
      <c r="CV26" s="607"/>
      <c r="CW26" s="607"/>
      <c r="CX26" s="607"/>
      <c r="CY26" s="608"/>
      <c r="CZ26" s="609">
        <v>15.5</v>
      </c>
      <c r="DA26" s="638"/>
      <c r="DB26" s="638"/>
      <c r="DC26" s="639"/>
      <c r="DD26" s="612">
        <v>143983913</v>
      </c>
      <c r="DE26" s="607"/>
      <c r="DF26" s="607"/>
      <c r="DG26" s="607"/>
      <c r="DH26" s="607"/>
      <c r="DI26" s="607"/>
      <c r="DJ26" s="607"/>
      <c r="DK26" s="608"/>
      <c r="DL26" s="612" t="s">
        <v>130</v>
      </c>
      <c r="DM26" s="607"/>
      <c r="DN26" s="607"/>
      <c r="DO26" s="607"/>
      <c r="DP26" s="607"/>
      <c r="DQ26" s="607"/>
      <c r="DR26" s="607"/>
      <c r="DS26" s="607"/>
      <c r="DT26" s="607"/>
      <c r="DU26" s="607"/>
      <c r="DV26" s="608"/>
      <c r="DW26" s="609" t="s">
        <v>130</v>
      </c>
      <c r="DX26" s="638"/>
      <c r="DY26" s="638"/>
      <c r="DZ26" s="638"/>
      <c r="EA26" s="638"/>
      <c r="EB26" s="638"/>
      <c r="EC26" s="640"/>
    </row>
    <row r="27" spans="2:133" ht="11.25" customHeight="1">
      <c r="B27" s="601" t="s">
        <v>288</v>
      </c>
      <c r="C27" s="602"/>
      <c r="D27" s="602"/>
      <c r="E27" s="602"/>
      <c r="F27" s="602"/>
      <c r="G27" s="602"/>
      <c r="H27" s="602"/>
      <c r="I27" s="602"/>
      <c r="J27" s="602"/>
      <c r="K27" s="602"/>
      <c r="L27" s="602"/>
      <c r="M27" s="602"/>
      <c r="N27" s="602"/>
      <c r="O27" s="602"/>
      <c r="P27" s="602"/>
      <c r="Q27" s="603"/>
      <c r="R27" s="604">
        <v>195557367</v>
      </c>
      <c r="S27" s="607"/>
      <c r="T27" s="607"/>
      <c r="U27" s="607"/>
      <c r="V27" s="607"/>
      <c r="W27" s="607"/>
      <c r="X27" s="607"/>
      <c r="Y27" s="608"/>
      <c r="Z27" s="666">
        <v>16.8</v>
      </c>
      <c r="AA27" s="666"/>
      <c r="AB27" s="666"/>
      <c r="AC27" s="666"/>
      <c r="AD27" s="667" t="s">
        <v>130</v>
      </c>
      <c r="AE27" s="667"/>
      <c r="AF27" s="667"/>
      <c r="AG27" s="667"/>
      <c r="AH27" s="667"/>
      <c r="AI27" s="667"/>
      <c r="AJ27" s="667"/>
      <c r="AK27" s="667"/>
      <c r="AL27" s="609" t="s">
        <v>130</v>
      </c>
      <c r="AM27" s="610"/>
      <c r="AN27" s="610"/>
      <c r="AO27" s="668"/>
      <c r="AP27" s="601" t="s">
        <v>289</v>
      </c>
      <c r="AQ27" s="602"/>
      <c r="AR27" s="602"/>
      <c r="AS27" s="602"/>
      <c r="AT27" s="602"/>
      <c r="AU27" s="602"/>
      <c r="AV27" s="602"/>
      <c r="AW27" s="602"/>
      <c r="AX27" s="602"/>
      <c r="AY27" s="602"/>
      <c r="AZ27" s="602"/>
      <c r="BA27" s="602"/>
      <c r="BB27" s="602"/>
      <c r="BC27" s="602"/>
      <c r="BD27" s="602"/>
      <c r="BE27" s="602"/>
      <c r="BF27" s="603"/>
      <c r="BG27" s="604">
        <v>516296911</v>
      </c>
      <c r="BH27" s="607"/>
      <c r="BI27" s="607"/>
      <c r="BJ27" s="607"/>
      <c r="BK27" s="607"/>
      <c r="BL27" s="607"/>
      <c r="BM27" s="607"/>
      <c r="BN27" s="608"/>
      <c r="BO27" s="666">
        <v>100</v>
      </c>
      <c r="BP27" s="666"/>
      <c r="BQ27" s="666"/>
      <c r="BR27" s="666"/>
      <c r="BS27" s="612">
        <v>6973555</v>
      </c>
      <c r="BT27" s="607"/>
      <c r="BU27" s="607"/>
      <c r="BV27" s="607"/>
      <c r="BW27" s="607"/>
      <c r="BX27" s="607"/>
      <c r="BY27" s="607"/>
      <c r="BZ27" s="607"/>
      <c r="CA27" s="607"/>
      <c r="CB27" s="647"/>
      <c r="CD27" s="648" t="s">
        <v>290</v>
      </c>
      <c r="CE27" s="645"/>
      <c r="CF27" s="645"/>
      <c r="CG27" s="645"/>
      <c r="CH27" s="645"/>
      <c r="CI27" s="645"/>
      <c r="CJ27" s="645"/>
      <c r="CK27" s="645"/>
      <c r="CL27" s="645"/>
      <c r="CM27" s="645"/>
      <c r="CN27" s="645"/>
      <c r="CO27" s="645"/>
      <c r="CP27" s="645"/>
      <c r="CQ27" s="646"/>
      <c r="CR27" s="604">
        <v>298328667</v>
      </c>
      <c r="CS27" s="605"/>
      <c r="CT27" s="605"/>
      <c r="CU27" s="605"/>
      <c r="CV27" s="605"/>
      <c r="CW27" s="605"/>
      <c r="CX27" s="605"/>
      <c r="CY27" s="606"/>
      <c r="CZ27" s="609">
        <v>25.8</v>
      </c>
      <c r="DA27" s="638"/>
      <c r="DB27" s="638"/>
      <c r="DC27" s="639"/>
      <c r="DD27" s="612">
        <v>106234248</v>
      </c>
      <c r="DE27" s="605"/>
      <c r="DF27" s="605"/>
      <c r="DG27" s="605"/>
      <c r="DH27" s="605"/>
      <c r="DI27" s="605"/>
      <c r="DJ27" s="605"/>
      <c r="DK27" s="606"/>
      <c r="DL27" s="612">
        <v>106230168</v>
      </c>
      <c r="DM27" s="605"/>
      <c r="DN27" s="605"/>
      <c r="DO27" s="605"/>
      <c r="DP27" s="605"/>
      <c r="DQ27" s="605"/>
      <c r="DR27" s="605"/>
      <c r="DS27" s="605"/>
      <c r="DT27" s="605"/>
      <c r="DU27" s="605"/>
      <c r="DV27" s="606"/>
      <c r="DW27" s="609">
        <v>16.3</v>
      </c>
      <c r="DX27" s="638"/>
      <c r="DY27" s="638"/>
      <c r="DZ27" s="638"/>
      <c r="EA27" s="638"/>
      <c r="EB27" s="638"/>
      <c r="EC27" s="640"/>
    </row>
    <row r="28" spans="2:133" ht="11.25" customHeight="1">
      <c r="B28" s="709" t="s">
        <v>291</v>
      </c>
      <c r="C28" s="710"/>
      <c r="D28" s="710"/>
      <c r="E28" s="710"/>
      <c r="F28" s="710"/>
      <c r="G28" s="710"/>
      <c r="H28" s="710"/>
      <c r="I28" s="710"/>
      <c r="J28" s="710"/>
      <c r="K28" s="710"/>
      <c r="L28" s="710"/>
      <c r="M28" s="710"/>
      <c r="N28" s="710"/>
      <c r="O28" s="710"/>
      <c r="P28" s="710"/>
      <c r="Q28" s="711"/>
      <c r="R28" s="604">
        <v>7747</v>
      </c>
      <c r="S28" s="607"/>
      <c r="T28" s="607"/>
      <c r="U28" s="607"/>
      <c r="V28" s="607"/>
      <c r="W28" s="607"/>
      <c r="X28" s="607"/>
      <c r="Y28" s="608"/>
      <c r="Z28" s="666">
        <v>0</v>
      </c>
      <c r="AA28" s="666"/>
      <c r="AB28" s="666"/>
      <c r="AC28" s="666"/>
      <c r="AD28" s="667">
        <v>7747</v>
      </c>
      <c r="AE28" s="667"/>
      <c r="AF28" s="667"/>
      <c r="AG28" s="667"/>
      <c r="AH28" s="667"/>
      <c r="AI28" s="667"/>
      <c r="AJ28" s="667"/>
      <c r="AK28" s="667"/>
      <c r="AL28" s="609">
        <v>0</v>
      </c>
      <c r="AM28" s="610"/>
      <c r="AN28" s="610"/>
      <c r="AO28" s="668"/>
      <c r="AP28" s="616"/>
      <c r="AQ28" s="617"/>
      <c r="AR28" s="617"/>
      <c r="AS28" s="617"/>
      <c r="AT28" s="617"/>
      <c r="AU28" s="617"/>
      <c r="AV28" s="617"/>
      <c r="AW28" s="617"/>
      <c r="AX28" s="617"/>
      <c r="AY28" s="617"/>
      <c r="AZ28" s="617"/>
      <c r="BA28" s="617"/>
      <c r="BB28" s="617"/>
      <c r="BC28" s="617"/>
      <c r="BD28" s="617"/>
      <c r="BE28" s="617"/>
      <c r="BF28" s="618"/>
      <c r="BG28" s="604"/>
      <c r="BH28" s="607"/>
      <c r="BI28" s="607"/>
      <c r="BJ28" s="607"/>
      <c r="BK28" s="607"/>
      <c r="BL28" s="607"/>
      <c r="BM28" s="607"/>
      <c r="BN28" s="608"/>
      <c r="BO28" s="666"/>
      <c r="BP28" s="666"/>
      <c r="BQ28" s="666"/>
      <c r="BR28" s="666"/>
      <c r="BS28" s="667"/>
      <c r="BT28" s="667"/>
      <c r="BU28" s="667"/>
      <c r="BV28" s="667"/>
      <c r="BW28" s="667"/>
      <c r="BX28" s="667"/>
      <c r="BY28" s="667"/>
      <c r="BZ28" s="667"/>
      <c r="CA28" s="667"/>
      <c r="CB28" s="708"/>
      <c r="CD28" s="648" t="s">
        <v>292</v>
      </c>
      <c r="CE28" s="645"/>
      <c r="CF28" s="645"/>
      <c r="CG28" s="645"/>
      <c r="CH28" s="645"/>
      <c r="CI28" s="645"/>
      <c r="CJ28" s="645"/>
      <c r="CK28" s="645"/>
      <c r="CL28" s="645"/>
      <c r="CM28" s="645"/>
      <c r="CN28" s="645"/>
      <c r="CO28" s="645"/>
      <c r="CP28" s="645"/>
      <c r="CQ28" s="646"/>
      <c r="CR28" s="604">
        <v>135763493</v>
      </c>
      <c r="CS28" s="607"/>
      <c r="CT28" s="607"/>
      <c r="CU28" s="607"/>
      <c r="CV28" s="607"/>
      <c r="CW28" s="607"/>
      <c r="CX28" s="607"/>
      <c r="CY28" s="608"/>
      <c r="CZ28" s="609">
        <v>11.7</v>
      </c>
      <c r="DA28" s="638"/>
      <c r="DB28" s="638"/>
      <c r="DC28" s="639"/>
      <c r="DD28" s="612">
        <v>118247229</v>
      </c>
      <c r="DE28" s="607"/>
      <c r="DF28" s="607"/>
      <c r="DG28" s="607"/>
      <c r="DH28" s="607"/>
      <c r="DI28" s="607"/>
      <c r="DJ28" s="607"/>
      <c r="DK28" s="608"/>
      <c r="DL28" s="612">
        <v>115358673</v>
      </c>
      <c r="DM28" s="607"/>
      <c r="DN28" s="607"/>
      <c r="DO28" s="607"/>
      <c r="DP28" s="607"/>
      <c r="DQ28" s="607"/>
      <c r="DR28" s="607"/>
      <c r="DS28" s="607"/>
      <c r="DT28" s="607"/>
      <c r="DU28" s="607"/>
      <c r="DV28" s="608"/>
      <c r="DW28" s="609">
        <v>17.7</v>
      </c>
      <c r="DX28" s="638"/>
      <c r="DY28" s="638"/>
      <c r="DZ28" s="638"/>
      <c r="EA28" s="638"/>
      <c r="EB28" s="638"/>
      <c r="EC28" s="640"/>
    </row>
    <row r="29" spans="2:133" ht="11.25" customHeight="1">
      <c r="B29" s="601" t="s">
        <v>293</v>
      </c>
      <c r="C29" s="602"/>
      <c r="D29" s="602"/>
      <c r="E29" s="602"/>
      <c r="F29" s="602"/>
      <c r="G29" s="602"/>
      <c r="H29" s="602"/>
      <c r="I29" s="602"/>
      <c r="J29" s="602"/>
      <c r="K29" s="602"/>
      <c r="L29" s="602"/>
      <c r="M29" s="602"/>
      <c r="N29" s="602"/>
      <c r="O29" s="602"/>
      <c r="P29" s="602"/>
      <c r="Q29" s="603"/>
      <c r="R29" s="604">
        <v>51245418</v>
      </c>
      <c r="S29" s="607"/>
      <c r="T29" s="607"/>
      <c r="U29" s="607"/>
      <c r="V29" s="607"/>
      <c r="W29" s="607"/>
      <c r="X29" s="607"/>
      <c r="Y29" s="608"/>
      <c r="Z29" s="666">
        <v>4.4000000000000004</v>
      </c>
      <c r="AA29" s="666"/>
      <c r="AB29" s="666"/>
      <c r="AC29" s="666"/>
      <c r="AD29" s="667" t="s">
        <v>176</v>
      </c>
      <c r="AE29" s="667"/>
      <c r="AF29" s="667"/>
      <c r="AG29" s="667"/>
      <c r="AH29" s="667"/>
      <c r="AI29" s="667"/>
      <c r="AJ29" s="667"/>
      <c r="AK29" s="667"/>
      <c r="AL29" s="609" t="s">
        <v>176</v>
      </c>
      <c r="AM29" s="610"/>
      <c r="AN29" s="610"/>
      <c r="AO29" s="668"/>
      <c r="AP29" s="678" t="s">
        <v>213</v>
      </c>
      <c r="AQ29" s="679"/>
      <c r="AR29" s="679"/>
      <c r="AS29" s="679"/>
      <c r="AT29" s="679"/>
      <c r="AU29" s="679"/>
      <c r="AV29" s="679"/>
      <c r="AW29" s="679"/>
      <c r="AX29" s="679"/>
      <c r="AY29" s="679"/>
      <c r="AZ29" s="679"/>
      <c r="BA29" s="679"/>
      <c r="BB29" s="679"/>
      <c r="BC29" s="679"/>
      <c r="BD29" s="679"/>
      <c r="BE29" s="679"/>
      <c r="BF29" s="680"/>
      <c r="BG29" s="678" t="s">
        <v>294</v>
      </c>
      <c r="BH29" s="706"/>
      <c r="BI29" s="706"/>
      <c r="BJ29" s="706"/>
      <c r="BK29" s="706"/>
      <c r="BL29" s="706"/>
      <c r="BM29" s="706"/>
      <c r="BN29" s="706"/>
      <c r="BO29" s="706"/>
      <c r="BP29" s="706"/>
      <c r="BQ29" s="707"/>
      <c r="BR29" s="678" t="s">
        <v>295</v>
      </c>
      <c r="BS29" s="706"/>
      <c r="BT29" s="706"/>
      <c r="BU29" s="706"/>
      <c r="BV29" s="706"/>
      <c r="BW29" s="706"/>
      <c r="BX29" s="706"/>
      <c r="BY29" s="706"/>
      <c r="BZ29" s="706"/>
      <c r="CA29" s="706"/>
      <c r="CB29" s="707"/>
      <c r="CD29" s="688" t="s">
        <v>296</v>
      </c>
      <c r="CE29" s="689"/>
      <c r="CF29" s="648" t="s">
        <v>297</v>
      </c>
      <c r="CG29" s="645"/>
      <c r="CH29" s="645"/>
      <c r="CI29" s="645"/>
      <c r="CJ29" s="645"/>
      <c r="CK29" s="645"/>
      <c r="CL29" s="645"/>
      <c r="CM29" s="645"/>
      <c r="CN29" s="645"/>
      <c r="CO29" s="645"/>
      <c r="CP29" s="645"/>
      <c r="CQ29" s="646"/>
      <c r="CR29" s="604">
        <v>135763106</v>
      </c>
      <c r="CS29" s="605"/>
      <c r="CT29" s="605"/>
      <c r="CU29" s="605"/>
      <c r="CV29" s="605"/>
      <c r="CW29" s="605"/>
      <c r="CX29" s="605"/>
      <c r="CY29" s="606"/>
      <c r="CZ29" s="609">
        <v>11.7</v>
      </c>
      <c r="DA29" s="638"/>
      <c r="DB29" s="638"/>
      <c r="DC29" s="639"/>
      <c r="DD29" s="612">
        <v>118246842</v>
      </c>
      <c r="DE29" s="605"/>
      <c r="DF29" s="605"/>
      <c r="DG29" s="605"/>
      <c r="DH29" s="605"/>
      <c r="DI29" s="605"/>
      <c r="DJ29" s="605"/>
      <c r="DK29" s="606"/>
      <c r="DL29" s="612">
        <v>115358286</v>
      </c>
      <c r="DM29" s="605"/>
      <c r="DN29" s="605"/>
      <c r="DO29" s="605"/>
      <c r="DP29" s="605"/>
      <c r="DQ29" s="605"/>
      <c r="DR29" s="605"/>
      <c r="DS29" s="605"/>
      <c r="DT29" s="605"/>
      <c r="DU29" s="605"/>
      <c r="DV29" s="606"/>
      <c r="DW29" s="609">
        <v>17.7</v>
      </c>
      <c r="DX29" s="638"/>
      <c r="DY29" s="638"/>
      <c r="DZ29" s="638"/>
      <c r="EA29" s="638"/>
      <c r="EB29" s="638"/>
      <c r="EC29" s="640"/>
    </row>
    <row r="30" spans="2:133" ht="11.25" customHeight="1">
      <c r="B30" s="601" t="s">
        <v>298</v>
      </c>
      <c r="C30" s="602"/>
      <c r="D30" s="602"/>
      <c r="E30" s="602"/>
      <c r="F30" s="602"/>
      <c r="G30" s="602"/>
      <c r="H30" s="602"/>
      <c r="I30" s="602"/>
      <c r="J30" s="602"/>
      <c r="K30" s="602"/>
      <c r="L30" s="602"/>
      <c r="M30" s="602"/>
      <c r="N30" s="602"/>
      <c r="O30" s="602"/>
      <c r="P30" s="602"/>
      <c r="Q30" s="603"/>
      <c r="R30" s="604">
        <v>6233078</v>
      </c>
      <c r="S30" s="607"/>
      <c r="T30" s="607"/>
      <c r="U30" s="607"/>
      <c r="V30" s="607"/>
      <c r="W30" s="607"/>
      <c r="X30" s="607"/>
      <c r="Y30" s="608"/>
      <c r="Z30" s="666">
        <v>0.5</v>
      </c>
      <c r="AA30" s="666"/>
      <c r="AB30" s="666"/>
      <c r="AC30" s="666"/>
      <c r="AD30" s="667">
        <v>1733309</v>
      </c>
      <c r="AE30" s="667"/>
      <c r="AF30" s="667"/>
      <c r="AG30" s="667"/>
      <c r="AH30" s="667"/>
      <c r="AI30" s="667"/>
      <c r="AJ30" s="667"/>
      <c r="AK30" s="667"/>
      <c r="AL30" s="609">
        <v>0.3</v>
      </c>
      <c r="AM30" s="610"/>
      <c r="AN30" s="610"/>
      <c r="AO30" s="668"/>
      <c r="AP30" s="694" t="s">
        <v>299</v>
      </c>
      <c r="AQ30" s="695"/>
      <c r="AR30" s="695"/>
      <c r="AS30" s="695"/>
      <c r="AT30" s="700" t="s">
        <v>300</v>
      </c>
      <c r="AU30" s="210"/>
      <c r="AV30" s="210"/>
      <c r="AW30" s="210"/>
      <c r="AX30" s="703" t="s">
        <v>179</v>
      </c>
      <c r="AY30" s="704"/>
      <c r="AZ30" s="704"/>
      <c r="BA30" s="704"/>
      <c r="BB30" s="704"/>
      <c r="BC30" s="704"/>
      <c r="BD30" s="704"/>
      <c r="BE30" s="704"/>
      <c r="BF30" s="705"/>
      <c r="BG30" s="684">
        <v>99.7</v>
      </c>
      <c r="BH30" s="685"/>
      <c r="BI30" s="685"/>
      <c r="BJ30" s="685"/>
      <c r="BK30" s="685"/>
      <c r="BL30" s="685"/>
      <c r="BM30" s="686">
        <v>99.5</v>
      </c>
      <c r="BN30" s="685"/>
      <c r="BO30" s="685"/>
      <c r="BP30" s="685"/>
      <c r="BQ30" s="687"/>
      <c r="BR30" s="684">
        <v>99.7</v>
      </c>
      <c r="BS30" s="685"/>
      <c r="BT30" s="685"/>
      <c r="BU30" s="685"/>
      <c r="BV30" s="685"/>
      <c r="BW30" s="685"/>
      <c r="BX30" s="686">
        <v>99.4</v>
      </c>
      <c r="BY30" s="685"/>
      <c r="BZ30" s="685"/>
      <c r="CA30" s="685"/>
      <c r="CB30" s="687"/>
      <c r="CD30" s="690"/>
      <c r="CE30" s="691"/>
      <c r="CF30" s="648" t="s">
        <v>301</v>
      </c>
      <c r="CG30" s="645"/>
      <c r="CH30" s="645"/>
      <c r="CI30" s="645"/>
      <c r="CJ30" s="645"/>
      <c r="CK30" s="645"/>
      <c r="CL30" s="645"/>
      <c r="CM30" s="645"/>
      <c r="CN30" s="645"/>
      <c r="CO30" s="645"/>
      <c r="CP30" s="645"/>
      <c r="CQ30" s="646"/>
      <c r="CR30" s="604">
        <v>116181584</v>
      </c>
      <c r="CS30" s="607"/>
      <c r="CT30" s="607"/>
      <c r="CU30" s="607"/>
      <c r="CV30" s="607"/>
      <c r="CW30" s="607"/>
      <c r="CX30" s="607"/>
      <c r="CY30" s="608"/>
      <c r="CZ30" s="609">
        <v>10</v>
      </c>
      <c r="DA30" s="638"/>
      <c r="DB30" s="638"/>
      <c r="DC30" s="639"/>
      <c r="DD30" s="612">
        <v>100650086</v>
      </c>
      <c r="DE30" s="607"/>
      <c r="DF30" s="607"/>
      <c r="DG30" s="607"/>
      <c r="DH30" s="607"/>
      <c r="DI30" s="607"/>
      <c r="DJ30" s="607"/>
      <c r="DK30" s="608"/>
      <c r="DL30" s="612">
        <v>97761530</v>
      </c>
      <c r="DM30" s="607"/>
      <c r="DN30" s="607"/>
      <c r="DO30" s="607"/>
      <c r="DP30" s="607"/>
      <c r="DQ30" s="607"/>
      <c r="DR30" s="607"/>
      <c r="DS30" s="607"/>
      <c r="DT30" s="607"/>
      <c r="DU30" s="607"/>
      <c r="DV30" s="608"/>
      <c r="DW30" s="609">
        <v>15</v>
      </c>
      <c r="DX30" s="638"/>
      <c r="DY30" s="638"/>
      <c r="DZ30" s="638"/>
      <c r="EA30" s="638"/>
      <c r="EB30" s="638"/>
      <c r="EC30" s="640"/>
    </row>
    <row r="31" spans="2:133" ht="11.25" customHeight="1">
      <c r="B31" s="601" t="s">
        <v>302</v>
      </c>
      <c r="C31" s="602"/>
      <c r="D31" s="602"/>
      <c r="E31" s="602"/>
      <c r="F31" s="602"/>
      <c r="G31" s="602"/>
      <c r="H31" s="602"/>
      <c r="I31" s="602"/>
      <c r="J31" s="602"/>
      <c r="K31" s="602"/>
      <c r="L31" s="602"/>
      <c r="M31" s="602"/>
      <c r="N31" s="602"/>
      <c r="O31" s="602"/>
      <c r="P31" s="602"/>
      <c r="Q31" s="603"/>
      <c r="R31" s="604">
        <v>491811</v>
      </c>
      <c r="S31" s="607"/>
      <c r="T31" s="607"/>
      <c r="U31" s="607"/>
      <c r="V31" s="607"/>
      <c r="W31" s="607"/>
      <c r="X31" s="607"/>
      <c r="Y31" s="608"/>
      <c r="Z31" s="666">
        <v>0</v>
      </c>
      <c r="AA31" s="666"/>
      <c r="AB31" s="666"/>
      <c r="AC31" s="666"/>
      <c r="AD31" s="667" t="s">
        <v>176</v>
      </c>
      <c r="AE31" s="667"/>
      <c r="AF31" s="667"/>
      <c r="AG31" s="667"/>
      <c r="AH31" s="667"/>
      <c r="AI31" s="667"/>
      <c r="AJ31" s="667"/>
      <c r="AK31" s="667"/>
      <c r="AL31" s="609" t="s">
        <v>130</v>
      </c>
      <c r="AM31" s="610"/>
      <c r="AN31" s="610"/>
      <c r="AO31" s="668"/>
      <c r="AP31" s="696"/>
      <c r="AQ31" s="697"/>
      <c r="AR31" s="697"/>
      <c r="AS31" s="697"/>
      <c r="AT31" s="701"/>
      <c r="AU31" s="209" t="s">
        <v>303</v>
      </c>
      <c r="AV31" s="209"/>
      <c r="AW31" s="209"/>
      <c r="AX31" s="601" t="s">
        <v>304</v>
      </c>
      <c r="AY31" s="602"/>
      <c r="AZ31" s="602"/>
      <c r="BA31" s="602"/>
      <c r="BB31" s="602"/>
      <c r="BC31" s="602"/>
      <c r="BD31" s="602"/>
      <c r="BE31" s="602"/>
      <c r="BF31" s="603"/>
      <c r="BG31" s="682">
        <v>99.5</v>
      </c>
      <c r="BH31" s="605"/>
      <c r="BI31" s="605"/>
      <c r="BJ31" s="605"/>
      <c r="BK31" s="605"/>
      <c r="BL31" s="605"/>
      <c r="BM31" s="610">
        <v>99</v>
      </c>
      <c r="BN31" s="683"/>
      <c r="BO31" s="683"/>
      <c r="BP31" s="683"/>
      <c r="BQ31" s="644"/>
      <c r="BR31" s="682">
        <v>99.5</v>
      </c>
      <c r="BS31" s="605"/>
      <c r="BT31" s="605"/>
      <c r="BU31" s="605"/>
      <c r="BV31" s="605"/>
      <c r="BW31" s="605"/>
      <c r="BX31" s="610">
        <v>99</v>
      </c>
      <c r="BY31" s="683"/>
      <c r="BZ31" s="683"/>
      <c r="CA31" s="683"/>
      <c r="CB31" s="644"/>
      <c r="CD31" s="690"/>
      <c r="CE31" s="691"/>
      <c r="CF31" s="648" t="s">
        <v>305</v>
      </c>
      <c r="CG31" s="645"/>
      <c r="CH31" s="645"/>
      <c r="CI31" s="645"/>
      <c r="CJ31" s="645"/>
      <c r="CK31" s="645"/>
      <c r="CL31" s="645"/>
      <c r="CM31" s="645"/>
      <c r="CN31" s="645"/>
      <c r="CO31" s="645"/>
      <c r="CP31" s="645"/>
      <c r="CQ31" s="646"/>
      <c r="CR31" s="604">
        <v>19581522</v>
      </c>
      <c r="CS31" s="605"/>
      <c r="CT31" s="605"/>
      <c r="CU31" s="605"/>
      <c r="CV31" s="605"/>
      <c r="CW31" s="605"/>
      <c r="CX31" s="605"/>
      <c r="CY31" s="606"/>
      <c r="CZ31" s="609">
        <v>1.7</v>
      </c>
      <c r="DA31" s="638"/>
      <c r="DB31" s="638"/>
      <c r="DC31" s="639"/>
      <c r="DD31" s="612">
        <v>17596756</v>
      </c>
      <c r="DE31" s="605"/>
      <c r="DF31" s="605"/>
      <c r="DG31" s="605"/>
      <c r="DH31" s="605"/>
      <c r="DI31" s="605"/>
      <c r="DJ31" s="605"/>
      <c r="DK31" s="606"/>
      <c r="DL31" s="612">
        <v>17596756</v>
      </c>
      <c r="DM31" s="605"/>
      <c r="DN31" s="605"/>
      <c r="DO31" s="605"/>
      <c r="DP31" s="605"/>
      <c r="DQ31" s="605"/>
      <c r="DR31" s="605"/>
      <c r="DS31" s="605"/>
      <c r="DT31" s="605"/>
      <c r="DU31" s="605"/>
      <c r="DV31" s="606"/>
      <c r="DW31" s="609">
        <v>2.7</v>
      </c>
      <c r="DX31" s="638"/>
      <c r="DY31" s="638"/>
      <c r="DZ31" s="638"/>
      <c r="EA31" s="638"/>
      <c r="EB31" s="638"/>
      <c r="EC31" s="640"/>
    </row>
    <row r="32" spans="2:133" ht="11.25" customHeight="1">
      <c r="B32" s="601" t="s">
        <v>306</v>
      </c>
      <c r="C32" s="602"/>
      <c r="D32" s="602"/>
      <c r="E32" s="602"/>
      <c r="F32" s="602"/>
      <c r="G32" s="602"/>
      <c r="H32" s="602"/>
      <c r="I32" s="602"/>
      <c r="J32" s="602"/>
      <c r="K32" s="602"/>
      <c r="L32" s="602"/>
      <c r="M32" s="602"/>
      <c r="N32" s="602"/>
      <c r="O32" s="602"/>
      <c r="P32" s="602"/>
      <c r="Q32" s="603"/>
      <c r="R32" s="604">
        <v>5447058</v>
      </c>
      <c r="S32" s="607"/>
      <c r="T32" s="607"/>
      <c r="U32" s="607"/>
      <c r="V32" s="607"/>
      <c r="W32" s="607"/>
      <c r="X32" s="607"/>
      <c r="Y32" s="608"/>
      <c r="Z32" s="666">
        <v>0.5</v>
      </c>
      <c r="AA32" s="666"/>
      <c r="AB32" s="666"/>
      <c r="AC32" s="666"/>
      <c r="AD32" s="667" t="s">
        <v>176</v>
      </c>
      <c r="AE32" s="667"/>
      <c r="AF32" s="667"/>
      <c r="AG32" s="667"/>
      <c r="AH32" s="667"/>
      <c r="AI32" s="667"/>
      <c r="AJ32" s="667"/>
      <c r="AK32" s="667"/>
      <c r="AL32" s="609" t="s">
        <v>130</v>
      </c>
      <c r="AM32" s="610"/>
      <c r="AN32" s="610"/>
      <c r="AO32" s="668"/>
      <c r="AP32" s="698"/>
      <c r="AQ32" s="699"/>
      <c r="AR32" s="699"/>
      <c r="AS32" s="699"/>
      <c r="AT32" s="702"/>
      <c r="AU32" s="211"/>
      <c r="AV32" s="211"/>
      <c r="AW32" s="211"/>
      <c r="AX32" s="616" t="s">
        <v>307</v>
      </c>
      <c r="AY32" s="617"/>
      <c r="AZ32" s="617"/>
      <c r="BA32" s="617"/>
      <c r="BB32" s="617"/>
      <c r="BC32" s="617"/>
      <c r="BD32" s="617"/>
      <c r="BE32" s="617"/>
      <c r="BF32" s="618"/>
      <c r="BG32" s="681">
        <v>99.9</v>
      </c>
      <c r="BH32" s="620"/>
      <c r="BI32" s="620"/>
      <c r="BJ32" s="620"/>
      <c r="BK32" s="620"/>
      <c r="BL32" s="620"/>
      <c r="BM32" s="664">
        <v>99.8</v>
      </c>
      <c r="BN32" s="620"/>
      <c r="BO32" s="620"/>
      <c r="BP32" s="620"/>
      <c r="BQ32" s="657"/>
      <c r="BR32" s="681">
        <v>99.8</v>
      </c>
      <c r="BS32" s="620"/>
      <c r="BT32" s="620"/>
      <c r="BU32" s="620"/>
      <c r="BV32" s="620"/>
      <c r="BW32" s="620"/>
      <c r="BX32" s="664">
        <v>99.7</v>
      </c>
      <c r="BY32" s="620"/>
      <c r="BZ32" s="620"/>
      <c r="CA32" s="620"/>
      <c r="CB32" s="657"/>
      <c r="CD32" s="692"/>
      <c r="CE32" s="693"/>
      <c r="CF32" s="648" t="s">
        <v>308</v>
      </c>
      <c r="CG32" s="645"/>
      <c r="CH32" s="645"/>
      <c r="CI32" s="645"/>
      <c r="CJ32" s="645"/>
      <c r="CK32" s="645"/>
      <c r="CL32" s="645"/>
      <c r="CM32" s="645"/>
      <c r="CN32" s="645"/>
      <c r="CO32" s="645"/>
      <c r="CP32" s="645"/>
      <c r="CQ32" s="646"/>
      <c r="CR32" s="604">
        <v>387</v>
      </c>
      <c r="CS32" s="607"/>
      <c r="CT32" s="607"/>
      <c r="CU32" s="607"/>
      <c r="CV32" s="607"/>
      <c r="CW32" s="607"/>
      <c r="CX32" s="607"/>
      <c r="CY32" s="608"/>
      <c r="CZ32" s="609">
        <v>0</v>
      </c>
      <c r="DA32" s="638"/>
      <c r="DB32" s="638"/>
      <c r="DC32" s="639"/>
      <c r="DD32" s="612">
        <v>387</v>
      </c>
      <c r="DE32" s="607"/>
      <c r="DF32" s="607"/>
      <c r="DG32" s="607"/>
      <c r="DH32" s="607"/>
      <c r="DI32" s="607"/>
      <c r="DJ32" s="607"/>
      <c r="DK32" s="608"/>
      <c r="DL32" s="612">
        <v>387</v>
      </c>
      <c r="DM32" s="607"/>
      <c r="DN32" s="607"/>
      <c r="DO32" s="607"/>
      <c r="DP32" s="607"/>
      <c r="DQ32" s="607"/>
      <c r="DR32" s="607"/>
      <c r="DS32" s="607"/>
      <c r="DT32" s="607"/>
      <c r="DU32" s="607"/>
      <c r="DV32" s="608"/>
      <c r="DW32" s="609">
        <v>0</v>
      </c>
      <c r="DX32" s="638"/>
      <c r="DY32" s="638"/>
      <c r="DZ32" s="638"/>
      <c r="EA32" s="638"/>
      <c r="EB32" s="638"/>
      <c r="EC32" s="640"/>
    </row>
    <row r="33" spans="2:133" ht="11.25" customHeight="1">
      <c r="B33" s="601" t="s">
        <v>309</v>
      </c>
      <c r="C33" s="602"/>
      <c r="D33" s="602"/>
      <c r="E33" s="602"/>
      <c r="F33" s="602"/>
      <c r="G33" s="602"/>
      <c r="H33" s="602"/>
      <c r="I33" s="602"/>
      <c r="J33" s="602"/>
      <c r="K33" s="602"/>
      <c r="L33" s="602"/>
      <c r="M33" s="602"/>
      <c r="N33" s="602"/>
      <c r="O33" s="602"/>
      <c r="P33" s="602"/>
      <c r="Q33" s="603"/>
      <c r="R33" s="604">
        <v>10376274</v>
      </c>
      <c r="S33" s="607"/>
      <c r="T33" s="607"/>
      <c r="U33" s="607"/>
      <c r="V33" s="607"/>
      <c r="W33" s="607"/>
      <c r="X33" s="607"/>
      <c r="Y33" s="608"/>
      <c r="Z33" s="666">
        <v>0.9</v>
      </c>
      <c r="AA33" s="666"/>
      <c r="AB33" s="666"/>
      <c r="AC33" s="666"/>
      <c r="AD33" s="667" t="s">
        <v>130</v>
      </c>
      <c r="AE33" s="667"/>
      <c r="AF33" s="667"/>
      <c r="AG33" s="667"/>
      <c r="AH33" s="667"/>
      <c r="AI33" s="667"/>
      <c r="AJ33" s="667"/>
      <c r="AK33" s="667"/>
      <c r="AL33" s="609" t="s">
        <v>176</v>
      </c>
      <c r="AM33" s="610"/>
      <c r="AN33" s="610"/>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310</v>
      </c>
      <c r="CE33" s="645"/>
      <c r="CF33" s="645"/>
      <c r="CG33" s="645"/>
      <c r="CH33" s="645"/>
      <c r="CI33" s="645"/>
      <c r="CJ33" s="645"/>
      <c r="CK33" s="645"/>
      <c r="CL33" s="645"/>
      <c r="CM33" s="645"/>
      <c r="CN33" s="645"/>
      <c r="CO33" s="645"/>
      <c r="CP33" s="645"/>
      <c r="CQ33" s="646"/>
      <c r="CR33" s="604">
        <v>375110384</v>
      </c>
      <c r="CS33" s="605"/>
      <c r="CT33" s="605"/>
      <c r="CU33" s="605"/>
      <c r="CV33" s="605"/>
      <c r="CW33" s="605"/>
      <c r="CX33" s="605"/>
      <c r="CY33" s="606"/>
      <c r="CZ33" s="609">
        <v>32.4</v>
      </c>
      <c r="DA33" s="638"/>
      <c r="DB33" s="638"/>
      <c r="DC33" s="639"/>
      <c r="DD33" s="612">
        <v>251724581</v>
      </c>
      <c r="DE33" s="605"/>
      <c r="DF33" s="605"/>
      <c r="DG33" s="605"/>
      <c r="DH33" s="605"/>
      <c r="DI33" s="605"/>
      <c r="DJ33" s="605"/>
      <c r="DK33" s="606"/>
      <c r="DL33" s="612">
        <v>214174821</v>
      </c>
      <c r="DM33" s="605"/>
      <c r="DN33" s="605"/>
      <c r="DO33" s="605"/>
      <c r="DP33" s="605"/>
      <c r="DQ33" s="605"/>
      <c r="DR33" s="605"/>
      <c r="DS33" s="605"/>
      <c r="DT33" s="605"/>
      <c r="DU33" s="605"/>
      <c r="DV33" s="606"/>
      <c r="DW33" s="609">
        <v>32.9</v>
      </c>
      <c r="DX33" s="638"/>
      <c r="DY33" s="638"/>
      <c r="DZ33" s="638"/>
      <c r="EA33" s="638"/>
      <c r="EB33" s="638"/>
      <c r="EC33" s="640"/>
    </row>
    <row r="34" spans="2:133" ht="11.25" customHeight="1">
      <c r="B34" s="601" t="s">
        <v>311</v>
      </c>
      <c r="C34" s="602"/>
      <c r="D34" s="602"/>
      <c r="E34" s="602"/>
      <c r="F34" s="602"/>
      <c r="G34" s="602"/>
      <c r="H34" s="602"/>
      <c r="I34" s="602"/>
      <c r="J34" s="602"/>
      <c r="K34" s="602"/>
      <c r="L34" s="602"/>
      <c r="M34" s="602"/>
      <c r="N34" s="602"/>
      <c r="O34" s="602"/>
      <c r="P34" s="602"/>
      <c r="Q34" s="603"/>
      <c r="R34" s="604">
        <v>113802746</v>
      </c>
      <c r="S34" s="607"/>
      <c r="T34" s="607"/>
      <c r="U34" s="607"/>
      <c r="V34" s="607"/>
      <c r="W34" s="607"/>
      <c r="X34" s="607"/>
      <c r="Y34" s="608"/>
      <c r="Z34" s="666">
        <v>9.8000000000000007</v>
      </c>
      <c r="AA34" s="666"/>
      <c r="AB34" s="666"/>
      <c r="AC34" s="666"/>
      <c r="AD34" s="667">
        <v>285115</v>
      </c>
      <c r="AE34" s="667"/>
      <c r="AF34" s="667"/>
      <c r="AG34" s="667"/>
      <c r="AH34" s="667"/>
      <c r="AI34" s="667"/>
      <c r="AJ34" s="667"/>
      <c r="AK34" s="667"/>
      <c r="AL34" s="609">
        <v>0</v>
      </c>
      <c r="AM34" s="610"/>
      <c r="AN34" s="610"/>
      <c r="AO34" s="668"/>
      <c r="AP34" s="214"/>
      <c r="AQ34" s="678" t="s">
        <v>312</v>
      </c>
      <c r="AR34" s="679"/>
      <c r="AS34" s="679"/>
      <c r="AT34" s="679"/>
      <c r="AU34" s="679"/>
      <c r="AV34" s="679"/>
      <c r="AW34" s="679"/>
      <c r="AX34" s="679"/>
      <c r="AY34" s="679"/>
      <c r="AZ34" s="679"/>
      <c r="BA34" s="679"/>
      <c r="BB34" s="679"/>
      <c r="BC34" s="679"/>
      <c r="BD34" s="679"/>
      <c r="BE34" s="679"/>
      <c r="BF34" s="680"/>
      <c r="BG34" s="678" t="s">
        <v>313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48" t="s">
        <v>314</v>
      </c>
      <c r="CE34" s="645"/>
      <c r="CF34" s="645"/>
      <c r="CG34" s="645"/>
      <c r="CH34" s="645"/>
      <c r="CI34" s="645"/>
      <c r="CJ34" s="645"/>
      <c r="CK34" s="645"/>
      <c r="CL34" s="645"/>
      <c r="CM34" s="645"/>
      <c r="CN34" s="645"/>
      <c r="CO34" s="645"/>
      <c r="CP34" s="645"/>
      <c r="CQ34" s="646"/>
      <c r="CR34" s="604">
        <v>87837857</v>
      </c>
      <c r="CS34" s="607"/>
      <c r="CT34" s="607"/>
      <c r="CU34" s="607"/>
      <c r="CV34" s="607"/>
      <c r="CW34" s="607"/>
      <c r="CX34" s="607"/>
      <c r="CY34" s="608"/>
      <c r="CZ34" s="609">
        <v>7.6</v>
      </c>
      <c r="DA34" s="638"/>
      <c r="DB34" s="638"/>
      <c r="DC34" s="639"/>
      <c r="DD34" s="612">
        <v>72361006</v>
      </c>
      <c r="DE34" s="607"/>
      <c r="DF34" s="607"/>
      <c r="DG34" s="607"/>
      <c r="DH34" s="607"/>
      <c r="DI34" s="607"/>
      <c r="DJ34" s="607"/>
      <c r="DK34" s="608"/>
      <c r="DL34" s="612">
        <v>68805836</v>
      </c>
      <c r="DM34" s="607"/>
      <c r="DN34" s="607"/>
      <c r="DO34" s="607"/>
      <c r="DP34" s="607"/>
      <c r="DQ34" s="607"/>
      <c r="DR34" s="607"/>
      <c r="DS34" s="607"/>
      <c r="DT34" s="607"/>
      <c r="DU34" s="607"/>
      <c r="DV34" s="608"/>
      <c r="DW34" s="609">
        <v>10.6</v>
      </c>
      <c r="DX34" s="638"/>
      <c r="DY34" s="638"/>
      <c r="DZ34" s="638"/>
      <c r="EA34" s="638"/>
      <c r="EB34" s="638"/>
      <c r="EC34" s="640"/>
    </row>
    <row r="35" spans="2:133" ht="11.25" customHeight="1">
      <c r="B35" s="601" t="s">
        <v>315</v>
      </c>
      <c r="C35" s="602"/>
      <c r="D35" s="602"/>
      <c r="E35" s="602"/>
      <c r="F35" s="602"/>
      <c r="G35" s="602"/>
      <c r="H35" s="602"/>
      <c r="I35" s="602"/>
      <c r="J35" s="602"/>
      <c r="K35" s="602"/>
      <c r="L35" s="602"/>
      <c r="M35" s="602"/>
      <c r="N35" s="602"/>
      <c r="O35" s="602"/>
      <c r="P35" s="602"/>
      <c r="Q35" s="603"/>
      <c r="R35" s="604">
        <v>70334000</v>
      </c>
      <c r="S35" s="607"/>
      <c r="T35" s="607"/>
      <c r="U35" s="607"/>
      <c r="V35" s="607"/>
      <c r="W35" s="607"/>
      <c r="X35" s="607"/>
      <c r="Y35" s="608"/>
      <c r="Z35" s="666">
        <v>6</v>
      </c>
      <c r="AA35" s="666"/>
      <c r="AB35" s="666"/>
      <c r="AC35" s="666"/>
      <c r="AD35" s="667" t="s">
        <v>130</v>
      </c>
      <c r="AE35" s="667"/>
      <c r="AF35" s="667"/>
      <c r="AG35" s="667"/>
      <c r="AH35" s="667"/>
      <c r="AI35" s="667"/>
      <c r="AJ35" s="667"/>
      <c r="AK35" s="667"/>
      <c r="AL35" s="609" t="s">
        <v>176</v>
      </c>
      <c r="AM35" s="610"/>
      <c r="AN35" s="610"/>
      <c r="AO35" s="668"/>
      <c r="AP35" s="214"/>
      <c r="AQ35" s="672" t="s">
        <v>316</v>
      </c>
      <c r="AR35" s="673"/>
      <c r="AS35" s="673"/>
      <c r="AT35" s="673"/>
      <c r="AU35" s="673"/>
      <c r="AV35" s="673"/>
      <c r="AW35" s="673"/>
      <c r="AX35" s="673"/>
      <c r="AY35" s="674"/>
      <c r="AZ35" s="669">
        <v>151887490</v>
      </c>
      <c r="BA35" s="670"/>
      <c r="BB35" s="670"/>
      <c r="BC35" s="670"/>
      <c r="BD35" s="670"/>
      <c r="BE35" s="670"/>
      <c r="BF35" s="671"/>
      <c r="BG35" s="675" t="s">
        <v>317</v>
      </c>
      <c r="BH35" s="676"/>
      <c r="BI35" s="676"/>
      <c r="BJ35" s="676"/>
      <c r="BK35" s="676"/>
      <c r="BL35" s="676"/>
      <c r="BM35" s="676"/>
      <c r="BN35" s="676"/>
      <c r="BO35" s="676"/>
      <c r="BP35" s="676"/>
      <c r="BQ35" s="676"/>
      <c r="BR35" s="676"/>
      <c r="BS35" s="676"/>
      <c r="BT35" s="676"/>
      <c r="BU35" s="677"/>
      <c r="BV35" s="669">
        <v>3252122</v>
      </c>
      <c r="BW35" s="670"/>
      <c r="BX35" s="670"/>
      <c r="BY35" s="670"/>
      <c r="BZ35" s="670"/>
      <c r="CA35" s="670"/>
      <c r="CB35" s="671"/>
      <c r="CD35" s="648" t="s">
        <v>318</v>
      </c>
      <c r="CE35" s="645"/>
      <c r="CF35" s="645"/>
      <c r="CG35" s="645"/>
      <c r="CH35" s="645"/>
      <c r="CI35" s="645"/>
      <c r="CJ35" s="645"/>
      <c r="CK35" s="645"/>
      <c r="CL35" s="645"/>
      <c r="CM35" s="645"/>
      <c r="CN35" s="645"/>
      <c r="CO35" s="645"/>
      <c r="CP35" s="645"/>
      <c r="CQ35" s="646"/>
      <c r="CR35" s="604">
        <v>23952531</v>
      </c>
      <c r="CS35" s="605"/>
      <c r="CT35" s="605"/>
      <c r="CU35" s="605"/>
      <c r="CV35" s="605"/>
      <c r="CW35" s="605"/>
      <c r="CX35" s="605"/>
      <c r="CY35" s="606"/>
      <c r="CZ35" s="609">
        <v>2.1</v>
      </c>
      <c r="DA35" s="638"/>
      <c r="DB35" s="638"/>
      <c r="DC35" s="639"/>
      <c r="DD35" s="612">
        <v>14198117</v>
      </c>
      <c r="DE35" s="605"/>
      <c r="DF35" s="605"/>
      <c r="DG35" s="605"/>
      <c r="DH35" s="605"/>
      <c r="DI35" s="605"/>
      <c r="DJ35" s="605"/>
      <c r="DK35" s="606"/>
      <c r="DL35" s="612">
        <v>14198117</v>
      </c>
      <c r="DM35" s="605"/>
      <c r="DN35" s="605"/>
      <c r="DO35" s="605"/>
      <c r="DP35" s="605"/>
      <c r="DQ35" s="605"/>
      <c r="DR35" s="605"/>
      <c r="DS35" s="605"/>
      <c r="DT35" s="605"/>
      <c r="DU35" s="605"/>
      <c r="DV35" s="606"/>
      <c r="DW35" s="609">
        <v>2.2000000000000002</v>
      </c>
      <c r="DX35" s="638"/>
      <c r="DY35" s="638"/>
      <c r="DZ35" s="638"/>
      <c r="EA35" s="638"/>
      <c r="EB35" s="638"/>
      <c r="EC35" s="640"/>
    </row>
    <row r="36" spans="2:133" ht="11.25" customHeight="1">
      <c r="B36" s="601" t="s">
        <v>319</v>
      </c>
      <c r="C36" s="602"/>
      <c r="D36" s="602"/>
      <c r="E36" s="602"/>
      <c r="F36" s="602"/>
      <c r="G36" s="602"/>
      <c r="H36" s="602"/>
      <c r="I36" s="602"/>
      <c r="J36" s="602"/>
      <c r="K36" s="602"/>
      <c r="L36" s="602"/>
      <c r="M36" s="602"/>
      <c r="N36" s="602"/>
      <c r="O36" s="602"/>
      <c r="P36" s="602"/>
      <c r="Q36" s="603"/>
      <c r="R36" s="604" t="s">
        <v>176</v>
      </c>
      <c r="S36" s="607"/>
      <c r="T36" s="607"/>
      <c r="U36" s="607"/>
      <c r="V36" s="607"/>
      <c r="W36" s="607"/>
      <c r="X36" s="607"/>
      <c r="Y36" s="608"/>
      <c r="Z36" s="666" t="s">
        <v>130</v>
      </c>
      <c r="AA36" s="666"/>
      <c r="AB36" s="666"/>
      <c r="AC36" s="666"/>
      <c r="AD36" s="667" t="s">
        <v>130</v>
      </c>
      <c r="AE36" s="667"/>
      <c r="AF36" s="667"/>
      <c r="AG36" s="667"/>
      <c r="AH36" s="667"/>
      <c r="AI36" s="667"/>
      <c r="AJ36" s="667"/>
      <c r="AK36" s="667"/>
      <c r="AL36" s="609" t="s">
        <v>130</v>
      </c>
      <c r="AM36" s="610"/>
      <c r="AN36" s="610"/>
      <c r="AO36" s="668"/>
      <c r="AQ36" s="641" t="s">
        <v>320</v>
      </c>
      <c r="AR36" s="642"/>
      <c r="AS36" s="642"/>
      <c r="AT36" s="642"/>
      <c r="AU36" s="642"/>
      <c r="AV36" s="642"/>
      <c r="AW36" s="642"/>
      <c r="AX36" s="642"/>
      <c r="AY36" s="643"/>
      <c r="AZ36" s="604">
        <v>34967614</v>
      </c>
      <c r="BA36" s="607"/>
      <c r="BB36" s="607"/>
      <c r="BC36" s="607"/>
      <c r="BD36" s="605"/>
      <c r="BE36" s="605"/>
      <c r="BF36" s="644"/>
      <c r="BG36" s="648" t="s">
        <v>321</v>
      </c>
      <c r="BH36" s="645"/>
      <c r="BI36" s="645"/>
      <c r="BJ36" s="645"/>
      <c r="BK36" s="645"/>
      <c r="BL36" s="645"/>
      <c r="BM36" s="645"/>
      <c r="BN36" s="645"/>
      <c r="BO36" s="645"/>
      <c r="BP36" s="645"/>
      <c r="BQ36" s="645"/>
      <c r="BR36" s="645"/>
      <c r="BS36" s="645"/>
      <c r="BT36" s="645"/>
      <c r="BU36" s="646"/>
      <c r="BV36" s="604">
        <v>-3292689</v>
      </c>
      <c r="BW36" s="607"/>
      <c r="BX36" s="607"/>
      <c r="BY36" s="607"/>
      <c r="BZ36" s="607"/>
      <c r="CA36" s="607"/>
      <c r="CB36" s="647"/>
      <c r="CD36" s="648" t="s">
        <v>322</v>
      </c>
      <c r="CE36" s="645"/>
      <c r="CF36" s="645"/>
      <c r="CG36" s="645"/>
      <c r="CH36" s="645"/>
      <c r="CI36" s="645"/>
      <c r="CJ36" s="645"/>
      <c r="CK36" s="645"/>
      <c r="CL36" s="645"/>
      <c r="CM36" s="645"/>
      <c r="CN36" s="645"/>
      <c r="CO36" s="645"/>
      <c r="CP36" s="645"/>
      <c r="CQ36" s="646"/>
      <c r="CR36" s="604">
        <v>101385173</v>
      </c>
      <c r="CS36" s="607"/>
      <c r="CT36" s="607"/>
      <c r="CU36" s="607"/>
      <c r="CV36" s="607"/>
      <c r="CW36" s="607"/>
      <c r="CX36" s="607"/>
      <c r="CY36" s="608"/>
      <c r="CZ36" s="609">
        <v>8.8000000000000007</v>
      </c>
      <c r="DA36" s="638"/>
      <c r="DB36" s="638"/>
      <c r="DC36" s="639"/>
      <c r="DD36" s="612">
        <v>97388089</v>
      </c>
      <c r="DE36" s="607"/>
      <c r="DF36" s="607"/>
      <c r="DG36" s="607"/>
      <c r="DH36" s="607"/>
      <c r="DI36" s="607"/>
      <c r="DJ36" s="607"/>
      <c r="DK36" s="608"/>
      <c r="DL36" s="612">
        <v>74625244</v>
      </c>
      <c r="DM36" s="607"/>
      <c r="DN36" s="607"/>
      <c r="DO36" s="607"/>
      <c r="DP36" s="607"/>
      <c r="DQ36" s="607"/>
      <c r="DR36" s="607"/>
      <c r="DS36" s="607"/>
      <c r="DT36" s="607"/>
      <c r="DU36" s="607"/>
      <c r="DV36" s="608"/>
      <c r="DW36" s="609">
        <v>11.5</v>
      </c>
      <c r="DX36" s="638"/>
      <c r="DY36" s="638"/>
      <c r="DZ36" s="638"/>
      <c r="EA36" s="638"/>
      <c r="EB36" s="638"/>
      <c r="EC36" s="640"/>
    </row>
    <row r="37" spans="2:133" ht="11.25" customHeight="1">
      <c r="B37" s="601" t="s">
        <v>323</v>
      </c>
      <c r="C37" s="602"/>
      <c r="D37" s="602"/>
      <c r="E37" s="602"/>
      <c r="F37" s="602"/>
      <c r="G37" s="602"/>
      <c r="H37" s="602"/>
      <c r="I37" s="602"/>
      <c r="J37" s="602"/>
      <c r="K37" s="602"/>
      <c r="L37" s="602"/>
      <c r="M37" s="602"/>
      <c r="N37" s="602"/>
      <c r="O37" s="602"/>
      <c r="P37" s="602"/>
      <c r="Q37" s="603"/>
      <c r="R37" s="604">
        <v>28644000</v>
      </c>
      <c r="S37" s="607"/>
      <c r="T37" s="607"/>
      <c r="U37" s="607"/>
      <c r="V37" s="607"/>
      <c r="W37" s="607"/>
      <c r="X37" s="607"/>
      <c r="Y37" s="608"/>
      <c r="Z37" s="666">
        <v>2.5</v>
      </c>
      <c r="AA37" s="666"/>
      <c r="AB37" s="666"/>
      <c r="AC37" s="666"/>
      <c r="AD37" s="667" t="s">
        <v>176</v>
      </c>
      <c r="AE37" s="667"/>
      <c r="AF37" s="667"/>
      <c r="AG37" s="667"/>
      <c r="AH37" s="667"/>
      <c r="AI37" s="667"/>
      <c r="AJ37" s="667"/>
      <c r="AK37" s="667"/>
      <c r="AL37" s="609" t="s">
        <v>176</v>
      </c>
      <c r="AM37" s="610"/>
      <c r="AN37" s="610"/>
      <c r="AO37" s="668"/>
      <c r="AQ37" s="641" t="s">
        <v>324</v>
      </c>
      <c r="AR37" s="642"/>
      <c r="AS37" s="642"/>
      <c r="AT37" s="642"/>
      <c r="AU37" s="642"/>
      <c r="AV37" s="642"/>
      <c r="AW37" s="642"/>
      <c r="AX37" s="642"/>
      <c r="AY37" s="643"/>
      <c r="AZ37" s="604">
        <v>32104402</v>
      </c>
      <c r="BA37" s="607"/>
      <c r="BB37" s="607"/>
      <c r="BC37" s="607"/>
      <c r="BD37" s="605"/>
      <c r="BE37" s="605"/>
      <c r="BF37" s="644"/>
      <c r="BG37" s="648" t="s">
        <v>325</v>
      </c>
      <c r="BH37" s="645"/>
      <c r="BI37" s="645"/>
      <c r="BJ37" s="645"/>
      <c r="BK37" s="645"/>
      <c r="BL37" s="645"/>
      <c r="BM37" s="645"/>
      <c r="BN37" s="645"/>
      <c r="BO37" s="645"/>
      <c r="BP37" s="645"/>
      <c r="BQ37" s="645"/>
      <c r="BR37" s="645"/>
      <c r="BS37" s="645"/>
      <c r="BT37" s="645"/>
      <c r="BU37" s="646"/>
      <c r="BV37" s="604">
        <v>321250</v>
      </c>
      <c r="BW37" s="607"/>
      <c r="BX37" s="607"/>
      <c r="BY37" s="607"/>
      <c r="BZ37" s="607"/>
      <c r="CA37" s="607"/>
      <c r="CB37" s="647"/>
      <c r="CD37" s="648" t="s">
        <v>326</v>
      </c>
      <c r="CE37" s="645"/>
      <c r="CF37" s="645"/>
      <c r="CG37" s="645"/>
      <c r="CH37" s="645"/>
      <c r="CI37" s="645"/>
      <c r="CJ37" s="645"/>
      <c r="CK37" s="645"/>
      <c r="CL37" s="645"/>
      <c r="CM37" s="645"/>
      <c r="CN37" s="645"/>
      <c r="CO37" s="645"/>
      <c r="CP37" s="645"/>
      <c r="CQ37" s="646"/>
      <c r="CR37" s="604">
        <v>4324168</v>
      </c>
      <c r="CS37" s="605"/>
      <c r="CT37" s="605"/>
      <c r="CU37" s="605"/>
      <c r="CV37" s="605"/>
      <c r="CW37" s="605"/>
      <c r="CX37" s="605"/>
      <c r="CY37" s="606"/>
      <c r="CZ37" s="609">
        <v>0.4</v>
      </c>
      <c r="DA37" s="638"/>
      <c r="DB37" s="638"/>
      <c r="DC37" s="639"/>
      <c r="DD37" s="612">
        <v>4324168</v>
      </c>
      <c r="DE37" s="605"/>
      <c r="DF37" s="605"/>
      <c r="DG37" s="605"/>
      <c r="DH37" s="605"/>
      <c r="DI37" s="605"/>
      <c r="DJ37" s="605"/>
      <c r="DK37" s="606"/>
      <c r="DL37" s="612">
        <v>3981251</v>
      </c>
      <c r="DM37" s="605"/>
      <c r="DN37" s="605"/>
      <c r="DO37" s="605"/>
      <c r="DP37" s="605"/>
      <c r="DQ37" s="605"/>
      <c r="DR37" s="605"/>
      <c r="DS37" s="605"/>
      <c r="DT37" s="605"/>
      <c r="DU37" s="605"/>
      <c r="DV37" s="606"/>
      <c r="DW37" s="609">
        <v>0.6</v>
      </c>
      <c r="DX37" s="638"/>
      <c r="DY37" s="638"/>
      <c r="DZ37" s="638"/>
      <c r="EA37" s="638"/>
      <c r="EB37" s="638"/>
      <c r="EC37" s="640"/>
    </row>
    <row r="38" spans="2:133" ht="11.25" customHeight="1">
      <c r="B38" s="616" t="s">
        <v>327</v>
      </c>
      <c r="C38" s="617"/>
      <c r="D38" s="617"/>
      <c r="E38" s="617"/>
      <c r="F38" s="617"/>
      <c r="G38" s="617"/>
      <c r="H38" s="617"/>
      <c r="I38" s="617"/>
      <c r="J38" s="617"/>
      <c r="K38" s="617"/>
      <c r="L38" s="617"/>
      <c r="M38" s="617"/>
      <c r="N38" s="617"/>
      <c r="O38" s="617"/>
      <c r="P38" s="617"/>
      <c r="Q38" s="618"/>
      <c r="R38" s="619">
        <v>1164857708</v>
      </c>
      <c r="S38" s="656"/>
      <c r="T38" s="656"/>
      <c r="U38" s="656"/>
      <c r="V38" s="656"/>
      <c r="W38" s="656"/>
      <c r="X38" s="656"/>
      <c r="Y38" s="661"/>
      <c r="Z38" s="662">
        <v>100</v>
      </c>
      <c r="AA38" s="662"/>
      <c r="AB38" s="662"/>
      <c r="AC38" s="662"/>
      <c r="AD38" s="663">
        <v>622753886</v>
      </c>
      <c r="AE38" s="663"/>
      <c r="AF38" s="663"/>
      <c r="AG38" s="663"/>
      <c r="AH38" s="663"/>
      <c r="AI38" s="663"/>
      <c r="AJ38" s="663"/>
      <c r="AK38" s="663"/>
      <c r="AL38" s="622">
        <v>100</v>
      </c>
      <c r="AM38" s="664"/>
      <c r="AN38" s="664"/>
      <c r="AO38" s="665"/>
      <c r="AQ38" s="641" t="s">
        <v>328</v>
      </c>
      <c r="AR38" s="642"/>
      <c r="AS38" s="642"/>
      <c r="AT38" s="642"/>
      <c r="AU38" s="642"/>
      <c r="AV38" s="642"/>
      <c r="AW38" s="642"/>
      <c r="AX38" s="642"/>
      <c r="AY38" s="643"/>
      <c r="AZ38" s="604">
        <v>5606701</v>
      </c>
      <c r="BA38" s="607"/>
      <c r="BB38" s="607"/>
      <c r="BC38" s="607"/>
      <c r="BD38" s="605"/>
      <c r="BE38" s="605"/>
      <c r="BF38" s="644"/>
      <c r="BG38" s="648" t="s">
        <v>329</v>
      </c>
      <c r="BH38" s="645"/>
      <c r="BI38" s="645"/>
      <c r="BJ38" s="645"/>
      <c r="BK38" s="645"/>
      <c r="BL38" s="645"/>
      <c r="BM38" s="645"/>
      <c r="BN38" s="645"/>
      <c r="BO38" s="645"/>
      <c r="BP38" s="645"/>
      <c r="BQ38" s="645"/>
      <c r="BR38" s="645"/>
      <c r="BS38" s="645"/>
      <c r="BT38" s="645"/>
      <c r="BU38" s="646"/>
      <c r="BV38" s="604">
        <v>486358</v>
      </c>
      <c r="BW38" s="607"/>
      <c r="BX38" s="607"/>
      <c r="BY38" s="607"/>
      <c r="BZ38" s="607"/>
      <c r="CA38" s="607"/>
      <c r="CB38" s="647"/>
      <c r="CD38" s="648" t="s">
        <v>330</v>
      </c>
      <c r="CE38" s="645"/>
      <c r="CF38" s="645"/>
      <c r="CG38" s="645"/>
      <c r="CH38" s="645"/>
      <c r="CI38" s="645"/>
      <c r="CJ38" s="645"/>
      <c r="CK38" s="645"/>
      <c r="CL38" s="645"/>
      <c r="CM38" s="645"/>
      <c r="CN38" s="645"/>
      <c r="CO38" s="645"/>
      <c r="CP38" s="645"/>
      <c r="CQ38" s="646"/>
      <c r="CR38" s="604">
        <v>78841321</v>
      </c>
      <c r="CS38" s="607"/>
      <c r="CT38" s="607"/>
      <c r="CU38" s="607"/>
      <c r="CV38" s="607"/>
      <c r="CW38" s="607"/>
      <c r="CX38" s="607"/>
      <c r="CY38" s="608"/>
      <c r="CZ38" s="609">
        <v>6.8</v>
      </c>
      <c r="DA38" s="638"/>
      <c r="DB38" s="638"/>
      <c r="DC38" s="639"/>
      <c r="DD38" s="612">
        <v>66266230</v>
      </c>
      <c r="DE38" s="607"/>
      <c r="DF38" s="607"/>
      <c r="DG38" s="607"/>
      <c r="DH38" s="607"/>
      <c r="DI38" s="607"/>
      <c r="DJ38" s="607"/>
      <c r="DK38" s="608"/>
      <c r="DL38" s="612">
        <v>56219745</v>
      </c>
      <c r="DM38" s="607"/>
      <c r="DN38" s="607"/>
      <c r="DO38" s="607"/>
      <c r="DP38" s="607"/>
      <c r="DQ38" s="607"/>
      <c r="DR38" s="607"/>
      <c r="DS38" s="607"/>
      <c r="DT38" s="607"/>
      <c r="DU38" s="607"/>
      <c r="DV38" s="608"/>
      <c r="DW38" s="609">
        <v>8.6</v>
      </c>
      <c r="DX38" s="638"/>
      <c r="DY38" s="638"/>
      <c r="DZ38" s="638"/>
      <c r="EA38" s="638"/>
      <c r="EB38" s="638"/>
      <c r="EC38" s="640"/>
    </row>
    <row r="39" spans="2:133" ht="11.25" customHeight="1">
      <c r="AQ39" s="641" t="s">
        <v>331</v>
      </c>
      <c r="AR39" s="642"/>
      <c r="AS39" s="642"/>
      <c r="AT39" s="642"/>
      <c r="AU39" s="642"/>
      <c r="AV39" s="642"/>
      <c r="AW39" s="642"/>
      <c r="AX39" s="642"/>
      <c r="AY39" s="643"/>
      <c r="AZ39" s="604">
        <v>1763827</v>
      </c>
      <c r="BA39" s="607"/>
      <c r="BB39" s="607"/>
      <c r="BC39" s="607"/>
      <c r="BD39" s="605"/>
      <c r="BE39" s="605"/>
      <c r="BF39" s="644"/>
      <c r="BG39" s="649" t="s">
        <v>332</v>
      </c>
      <c r="BH39" s="650"/>
      <c r="BI39" s="650"/>
      <c r="BJ39" s="650"/>
      <c r="BK39" s="650"/>
      <c r="BL39" s="215"/>
      <c r="BM39" s="645" t="s">
        <v>333</v>
      </c>
      <c r="BN39" s="645"/>
      <c r="BO39" s="645"/>
      <c r="BP39" s="645"/>
      <c r="BQ39" s="645"/>
      <c r="BR39" s="645"/>
      <c r="BS39" s="645"/>
      <c r="BT39" s="645"/>
      <c r="BU39" s="646"/>
      <c r="BV39" s="604">
        <v>103</v>
      </c>
      <c r="BW39" s="607"/>
      <c r="BX39" s="607"/>
      <c r="BY39" s="607"/>
      <c r="BZ39" s="607"/>
      <c r="CA39" s="607"/>
      <c r="CB39" s="647"/>
      <c r="CD39" s="648" t="s">
        <v>334</v>
      </c>
      <c r="CE39" s="645"/>
      <c r="CF39" s="645"/>
      <c r="CG39" s="645"/>
      <c r="CH39" s="645"/>
      <c r="CI39" s="645"/>
      <c r="CJ39" s="645"/>
      <c r="CK39" s="645"/>
      <c r="CL39" s="645"/>
      <c r="CM39" s="645"/>
      <c r="CN39" s="645"/>
      <c r="CO39" s="645"/>
      <c r="CP39" s="645"/>
      <c r="CQ39" s="646"/>
      <c r="CR39" s="604">
        <v>1404204</v>
      </c>
      <c r="CS39" s="605"/>
      <c r="CT39" s="605"/>
      <c r="CU39" s="605"/>
      <c r="CV39" s="605"/>
      <c r="CW39" s="605"/>
      <c r="CX39" s="605"/>
      <c r="CY39" s="606"/>
      <c r="CZ39" s="609">
        <v>0.1</v>
      </c>
      <c r="DA39" s="638"/>
      <c r="DB39" s="638"/>
      <c r="DC39" s="639"/>
      <c r="DD39" s="612">
        <v>2005</v>
      </c>
      <c r="DE39" s="605"/>
      <c r="DF39" s="605"/>
      <c r="DG39" s="605"/>
      <c r="DH39" s="605"/>
      <c r="DI39" s="605"/>
      <c r="DJ39" s="605"/>
      <c r="DK39" s="606"/>
      <c r="DL39" s="612" t="s">
        <v>176</v>
      </c>
      <c r="DM39" s="605"/>
      <c r="DN39" s="605"/>
      <c r="DO39" s="605"/>
      <c r="DP39" s="605"/>
      <c r="DQ39" s="605"/>
      <c r="DR39" s="605"/>
      <c r="DS39" s="605"/>
      <c r="DT39" s="605"/>
      <c r="DU39" s="605"/>
      <c r="DV39" s="606"/>
      <c r="DW39" s="609" t="s">
        <v>176</v>
      </c>
      <c r="DX39" s="638"/>
      <c r="DY39" s="638"/>
      <c r="DZ39" s="638"/>
      <c r="EA39" s="638"/>
      <c r="EB39" s="638"/>
      <c r="EC39" s="640"/>
    </row>
    <row r="40" spans="2:133" ht="11.25" customHeight="1">
      <c r="AQ40" s="641" t="s">
        <v>335</v>
      </c>
      <c r="AR40" s="642"/>
      <c r="AS40" s="642"/>
      <c r="AT40" s="642"/>
      <c r="AU40" s="642"/>
      <c r="AV40" s="642"/>
      <c r="AW40" s="642"/>
      <c r="AX40" s="642"/>
      <c r="AY40" s="643"/>
      <c r="AZ40" s="604">
        <v>23000000</v>
      </c>
      <c r="BA40" s="607"/>
      <c r="BB40" s="607"/>
      <c r="BC40" s="607"/>
      <c r="BD40" s="605"/>
      <c r="BE40" s="605"/>
      <c r="BF40" s="644"/>
      <c r="BG40" s="649"/>
      <c r="BH40" s="650"/>
      <c r="BI40" s="650"/>
      <c r="BJ40" s="650"/>
      <c r="BK40" s="650"/>
      <c r="BL40" s="215"/>
      <c r="BM40" s="645" t="s">
        <v>336</v>
      </c>
      <c r="BN40" s="645"/>
      <c r="BO40" s="645"/>
      <c r="BP40" s="645"/>
      <c r="BQ40" s="645"/>
      <c r="BR40" s="645"/>
      <c r="BS40" s="645"/>
      <c r="BT40" s="645"/>
      <c r="BU40" s="646"/>
      <c r="BV40" s="604">
        <v>98</v>
      </c>
      <c r="BW40" s="607"/>
      <c r="BX40" s="607"/>
      <c r="BY40" s="607"/>
      <c r="BZ40" s="607"/>
      <c r="CA40" s="607"/>
      <c r="CB40" s="647"/>
      <c r="CD40" s="648" t="s">
        <v>337</v>
      </c>
      <c r="CE40" s="645"/>
      <c r="CF40" s="645"/>
      <c r="CG40" s="645"/>
      <c r="CH40" s="645"/>
      <c r="CI40" s="645"/>
      <c r="CJ40" s="645"/>
      <c r="CK40" s="645"/>
      <c r="CL40" s="645"/>
      <c r="CM40" s="645"/>
      <c r="CN40" s="645"/>
      <c r="CO40" s="645"/>
      <c r="CP40" s="645"/>
      <c r="CQ40" s="646"/>
      <c r="CR40" s="604">
        <v>81689298</v>
      </c>
      <c r="CS40" s="607"/>
      <c r="CT40" s="607"/>
      <c r="CU40" s="607"/>
      <c r="CV40" s="607"/>
      <c r="CW40" s="607"/>
      <c r="CX40" s="607"/>
      <c r="CY40" s="608"/>
      <c r="CZ40" s="609">
        <v>7.1</v>
      </c>
      <c r="DA40" s="638"/>
      <c r="DB40" s="638"/>
      <c r="DC40" s="639"/>
      <c r="DD40" s="612">
        <v>1509134</v>
      </c>
      <c r="DE40" s="607"/>
      <c r="DF40" s="607"/>
      <c r="DG40" s="607"/>
      <c r="DH40" s="607"/>
      <c r="DI40" s="607"/>
      <c r="DJ40" s="607"/>
      <c r="DK40" s="608"/>
      <c r="DL40" s="612">
        <v>325879</v>
      </c>
      <c r="DM40" s="607"/>
      <c r="DN40" s="607"/>
      <c r="DO40" s="607"/>
      <c r="DP40" s="607"/>
      <c r="DQ40" s="607"/>
      <c r="DR40" s="607"/>
      <c r="DS40" s="607"/>
      <c r="DT40" s="607"/>
      <c r="DU40" s="607"/>
      <c r="DV40" s="608"/>
      <c r="DW40" s="609">
        <v>0.1</v>
      </c>
      <c r="DX40" s="638"/>
      <c r="DY40" s="638"/>
      <c r="DZ40" s="638"/>
      <c r="EA40" s="638"/>
      <c r="EB40" s="638"/>
      <c r="EC40" s="640"/>
    </row>
    <row r="41" spans="2:133" ht="11.25" customHeight="1">
      <c r="AQ41" s="653" t="s">
        <v>338</v>
      </c>
      <c r="AR41" s="654"/>
      <c r="AS41" s="654"/>
      <c r="AT41" s="654"/>
      <c r="AU41" s="654"/>
      <c r="AV41" s="654"/>
      <c r="AW41" s="654"/>
      <c r="AX41" s="654"/>
      <c r="AY41" s="655"/>
      <c r="AZ41" s="619">
        <v>54444946</v>
      </c>
      <c r="BA41" s="656"/>
      <c r="BB41" s="656"/>
      <c r="BC41" s="656"/>
      <c r="BD41" s="620"/>
      <c r="BE41" s="620"/>
      <c r="BF41" s="657"/>
      <c r="BG41" s="651"/>
      <c r="BH41" s="652"/>
      <c r="BI41" s="652"/>
      <c r="BJ41" s="652"/>
      <c r="BK41" s="652"/>
      <c r="BL41" s="216"/>
      <c r="BM41" s="658" t="s">
        <v>339</v>
      </c>
      <c r="BN41" s="658"/>
      <c r="BO41" s="658"/>
      <c r="BP41" s="658"/>
      <c r="BQ41" s="658"/>
      <c r="BR41" s="658"/>
      <c r="BS41" s="658"/>
      <c r="BT41" s="658"/>
      <c r="BU41" s="659"/>
      <c r="BV41" s="619">
        <v>281</v>
      </c>
      <c r="BW41" s="656"/>
      <c r="BX41" s="656"/>
      <c r="BY41" s="656"/>
      <c r="BZ41" s="656"/>
      <c r="CA41" s="656"/>
      <c r="CB41" s="660"/>
      <c r="CD41" s="648" t="s">
        <v>340</v>
      </c>
      <c r="CE41" s="645"/>
      <c r="CF41" s="645"/>
      <c r="CG41" s="645"/>
      <c r="CH41" s="645"/>
      <c r="CI41" s="645"/>
      <c r="CJ41" s="645"/>
      <c r="CK41" s="645"/>
      <c r="CL41" s="645"/>
      <c r="CM41" s="645"/>
      <c r="CN41" s="645"/>
      <c r="CO41" s="645"/>
      <c r="CP41" s="645"/>
      <c r="CQ41" s="646"/>
      <c r="CR41" s="604" t="s">
        <v>130</v>
      </c>
      <c r="CS41" s="605"/>
      <c r="CT41" s="605"/>
      <c r="CU41" s="605"/>
      <c r="CV41" s="605"/>
      <c r="CW41" s="605"/>
      <c r="CX41" s="605"/>
      <c r="CY41" s="606"/>
      <c r="CZ41" s="609" t="s">
        <v>176</v>
      </c>
      <c r="DA41" s="638"/>
      <c r="DB41" s="638"/>
      <c r="DC41" s="639"/>
      <c r="DD41" s="612" t="s">
        <v>130</v>
      </c>
      <c r="DE41" s="605"/>
      <c r="DF41" s="605"/>
      <c r="DG41" s="605"/>
      <c r="DH41" s="605"/>
      <c r="DI41" s="605"/>
      <c r="DJ41" s="605"/>
      <c r="DK41" s="606"/>
      <c r="DL41" s="613"/>
      <c r="DM41" s="614"/>
      <c r="DN41" s="614"/>
      <c r="DO41" s="614"/>
      <c r="DP41" s="614"/>
      <c r="DQ41" s="614"/>
      <c r="DR41" s="614"/>
      <c r="DS41" s="614"/>
      <c r="DT41" s="614"/>
      <c r="DU41" s="614"/>
      <c r="DV41" s="615"/>
      <c r="DW41" s="598"/>
      <c r="DX41" s="599"/>
      <c r="DY41" s="599"/>
      <c r="DZ41" s="599"/>
      <c r="EA41" s="599"/>
      <c r="EB41" s="599"/>
      <c r="EC41" s="600"/>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1" t="s">
        <v>342</v>
      </c>
      <c r="CE42" s="602"/>
      <c r="CF42" s="602"/>
      <c r="CG42" s="602"/>
      <c r="CH42" s="602"/>
      <c r="CI42" s="602"/>
      <c r="CJ42" s="602"/>
      <c r="CK42" s="602"/>
      <c r="CL42" s="602"/>
      <c r="CM42" s="602"/>
      <c r="CN42" s="602"/>
      <c r="CO42" s="602"/>
      <c r="CP42" s="602"/>
      <c r="CQ42" s="603"/>
      <c r="CR42" s="604">
        <v>94984667</v>
      </c>
      <c r="CS42" s="607"/>
      <c r="CT42" s="607"/>
      <c r="CU42" s="607"/>
      <c r="CV42" s="607"/>
      <c r="CW42" s="607"/>
      <c r="CX42" s="607"/>
      <c r="CY42" s="608"/>
      <c r="CZ42" s="609">
        <v>8.1999999999999993</v>
      </c>
      <c r="DA42" s="610"/>
      <c r="DB42" s="610"/>
      <c r="DC42" s="611"/>
      <c r="DD42" s="612">
        <v>25004701</v>
      </c>
      <c r="DE42" s="607"/>
      <c r="DF42" s="607"/>
      <c r="DG42" s="607"/>
      <c r="DH42" s="607"/>
      <c r="DI42" s="607"/>
      <c r="DJ42" s="607"/>
      <c r="DK42" s="608"/>
      <c r="DL42" s="613"/>
      <c r="DM42" s="614"/>
      <c r="DN42" s="614"/>
      <c r="DO42" s="614"/>
      <c r="DP42" s="614"/>
      <c r="DQ42" s="614"/>
      <c r="DR42" s="614"/>
      <c r="DS42" s="614"/>
      <c r="DT42" s="614"/>
      <c r="DU42" s="614"/>
      <c r="DV42" s="615"/>
      <c r="DW42" s="598"/>
      <c r="DX42" s="599"/>
      <c r="DY42" s="599"/>
      <c r="DZ42" s="599"/>
      <c r="EA42" s="599"/>
      <c r="EB42" s="599"/>
      <c r="EC42" s="600"/>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1" t="s">
        <v>344</v>
      </c>
      <c r="CE43" s="602"/>
      <c r="CF43" s="602"/>
      <c r="CG43" s="602"/>
      <c r="CH43" s="602"/>
      <c r="CI43" s="602"/>
      <c r="CJ43" s="602"/>
      <c r="CK43" s="602"/>
      <c r="CL43" s="602"/>
      <c r="CM43" s="602"/>
      <c r="CN43" s="602"/>
      <c r="CO43" s="602"/>
      <c r="CP43" s="602"/>
      <c r="CQ43" s="603"/>
      <c r="CR43" s="604">
        <v>2883050</v>
      </c>
      <c r="CS43" s="605"/>
      <c r="CT43" s="605"/>
      <c r="CU43" s="605"/>
      <c r="CV43" s="605"/>
      <c r="CW43" s="605"/>
      <c r="CX43" s="605"/>
      <c r="CY43" s="606"/>
      <c r="CZ43" s="609">
        <v>0.2</v>
      </c>
      <c r="DA43" s="638"/>
      <c r="DB43" s="638"/>
      <c r="DC43" s="639"/>
      <c r="DD43" s="612">
        <v>2519222</v>
      </c>
      <c r="DE43" s="605"/>
      <c r="DF43" s="605"/>
      <c r="DG43" s="605"/>
      <c r="DH43" s="605"/>
      <c r="DI43" s="605"/>
      <c r="DJ43" s="605"/>
      <c r="DK43" s="606"/>
      <c r="DL43" s="613"/>
      <c r="DM43" s="614"/>
      <c r="DN43" s="614"/>
      <c r="DO43" s="614"/>
      <c r="DP43" s="614"/>
      <c r="DQ43" s="614"/>
      <c r="DR43" s="614"/>
      <c r="DS43" s="614"/>
      <c r="DT43" s="614"/>
      <c r="DU43" s="614"/>
      <c r="DV43" s="615"/>
      <c r="DW43" s="598"/>
      <c r="DX43" s="599"/>
      <c r="DY43" s="599"/>
      <c r="DZ43" s="599"/>
      <c r="EA43" s="599"/>
      <c r="EB43" s="599"/>
      <c r="EC43" s="600"/>
    </row>
    <row r="44" spans="2:133" ht="11.25" customHeight="1">
      <c r="B44" s="220" t="s">
        <v>345</v>
      </c>
      <c r="CD44" s="632" t="s">
        <v>296</v>
      </c>
      <c r="CE44" s="633"/>
      <c r="CF44" s="601" t="s">
        <v>346</v>
      </c>
      <c r="CG44" s="602"/>
      <c r="CH44" s="602"/>
      <c r="CI44" s="602"/>
      <c r="CJ44" s="602"/>
      <c r="CK44" s="602"/>
      <c r="CL44" s="602"/>
      <c r="CM44" s="602"/>
      <c r="CN44" s="602"/>
      <c r="CO44" s="602"/>
      <c r="CP44" s="602"/>
      <c r="CQ44" s="603"/>
      <c r="CR44" s="604">
        <v>94974157</v>
      </c>
      <c r="CS44" s="607"/>
      <c r="CT44" s="607"/>
      <c r="CU44" s="607"/>
      <c r="CV44" s="607"/>
      <c r="CW44" s="607"/>
      <c r="CX44" s="607"/>
      <c r="CY44" s="608"/>
      <c r="CZ44" s="609">
        <v>8.1999999999999993</v>
      </c>
      <c r="DA44" s="610"/>
      <c r="DB44" s="610"/>
      <c r="DC44" s="611"/>
      <c r="DD44" s="612">
        <v>25001064</v>
      </c>
      <c r="DE44" s="607"/>
      <c r="DF44" s="607"/>
      <c r="DG44" s="607"/>
      <c r="DH44" s="607"/>
      <c r="DI44" s="607"/>
      <c r="DJ44" s="607"/>
      <c r="DK44" s="608"/>
      <c r="DL44" s="613"/>
      <c r="DM44" s="614"/>
      <c r="DN44" s="614"/>
      <c r="DO44" s="614"/>
      <c r="DP44" s="614"/>
      <c r="DQ44" s="614"/>
      <c r="DR44" s="614"/>
      <c r="DS44" s="614"/>
      <c r="DT44" s="614"/>
      <c r="DU44" s="614"/>
      <c r="DV44" s="615"/>
      <c r="DW44" s="598"/>
      <c r="DX44" s="599"/>
      <c r="DY44" s="599"/>
      <c r="DZ44" s="599"/>
      <c r="EA44" s="599"/>
      <c r="EB44" s="599"/>
      <c r="EC44" s="600"/>
    </row>
    <row r="45" spans="2:133" ht="11.25" customHeight="1">
      <c r="CD45" s="634"/>
      <c r="CE45" s="635"/>
      <c r="CF45" s="601" t="s">
        <v>347</v>
      </c>
      <c r="CG45" s="602"/>
      <c r="CH45" s="602"/>
      <c r="CI45" s="602"/>
      <c r="CJ45" s="602"/>
      <c r="CK45" s="602"/>
      <c r="CL45" s="602"/>
      <c r="CM45" s="602"/>
      <c r="CN45" s="602"/>
      <c r="CO45" s="602"/>
      <c r="CP45" s="602"/>
      <c r="CQ45" s="603"/>
      <c r="CR45" s="604">
        <v>42352543</v>
      </c>
      <c r="CS45" s="605"/>
      <c r="CT45" s="605"/>
      <c r="CU45" s="605"/>
      <c r="CV45" s="605"/>
      <c r="CW45" s="605"/>
      <c r="CX45" s="605"/>
      <c r="CY45" s="606"/>
      <c r="CZ45" s="609">
        <v>3.7</v>
      </c>
      <c r="DA45" s="638"/>
      <c r="DB45" s="638"/>
      <c r="DC45" s="639"/>
      <c r="DD45" s="612">
        <v>2506715</v>
      </c>
      <c r="DE45" s="605"/>
      <c r="DF45" s="605"/>
      <c r="DG45" s="605"/>
      <c r="DH45" s="605"/>
      <c r="DI45" s="605"/>
      <c r="DJ45" s="605"/>
      <c r="DK45" s="606"/>
      <c r="DL45" s="613"/>
      <c r="DM45" s="614"/>
      <c r="DN45" s="614"/>
      <c r="DO45" s="614"/>
      <c r="DP45" s="614"/>
      <c r="DQ45" s="614"/>
      <c r="DR45" s="614"/>
      <c r="DS45" s="614"/>
      <c r="DT45" s="614"/>
      <c r="DU45" s="614"/>
      <c r="DV45" s="615"/>
      <c r="DW45" s="598"/>
      <c r="DX45" s="599"/>
      <c r="DY45" s="599"/>
      <c r="DZ45" s="599"/>
      <c r="EA45" s="599"/>
      <c r="EB45" s="599"/>
      <c r="EC45" s="600"/>
    </row>
    <row r="46" spans="2:133" ht="11.25" customHeight="1">
      <c r="CD46" s="634"/>
      <c r="CE46" s="635"/>
      <c r="CF46" s="601" t="s">
        <v>348</v>
      </c>
      <c r="CG46" s="602"/>
      <c r="CH46" s="602"/>
      <c r="CI46" s="602"/>
      <c r="CJ46" s="602"/>
      <c r="CK46" s="602"/>
      <c r="CL46" s="602"/>
      <c r="CM46" s="602"/>
      <c r="CN46" s="602"/>
      <c r="CO46" s="602"/>
      <c r="CP46" s="602"/>
      <c r="CQ46" s="603"/>
      <c r="CR46" s="604">
        <v>46089450</v>
      </c>
      <c r="CS46" s="607"/>
      <c r="CT46" s="607"/>
      <c r="CU46" s="607"/>
      <c r="CV46" s="607"/>
      <c r="CW46" s="607"/>
      <c r="CX46" s="607"/>
      <c r="CY46" s="608"/>
      <c r="CZ46" s="609">
        <v>4</v>
      </c>
      <c r="DA46" s="610"/>
      <c r="DB46" s="610"/>
      <c r="DC46" s="611"/>
      <c r="DD46" s="612">
        <v>21840185</v>
      </c>
      <c r="DE46" s="607"/>
      <c r="DF46" s="607"/>
      <c r="DG46" s="607"/>
      <c r="DH46" s="607"/>
      <c r="DI46" s="607"/>
      <c r="DJ46" s="607"/>
      <c r="DK46" s="608"/>
      <c r="DL46" s="613"/>
      <c r="DM46" s="614"/>
      <c r="DN46" s="614"/>
      <c r="DO46" s="614"/>
      <c r="DP46" s="614"/>
      <c r="DQ46" s="614"/>
      <c r="DR46" s="614"/>
      <c r="DS46" s="614"/>
      <c r="DT46" s="614"/>
      <c r="DU46" s="614"/>
      <c r="DV46" s="615"/>
      <c r="DW46" s="598"/>
      <c r="DX46" s="599"/>
      <c r="DY46" s="599"/>
      <c r="DZ46" s="599"/>
      <c r="EA46" s="599"/>
      <c r="EB46" s="599"/>
      <c r="EC46" s="600"/>
    </row>
    <row r="47" spans="2:133" ht="11.25" customHeight="1">
      <c r="CD47" s="634"/>
      <c r="CE47" s="635"/>
      <c r="CF47" s="601" t="s">
        <v>349</v>
      </c>
      <c r="CG47" s="602"/>
      <c r="CH47" s="602"/>
      <c r="CI47" s="602"/>
      <c r="CJ47" s="602"/>
      <c r="CK47" s="602"/>
      <c r="CL47" s="602"/>
      <c r="CM47" s="602"/>
      <c r="CN47" s="602"/>
      <c r="CO47" s="602"/>
      <c r="CP47" s="602"/>
      <c r="CQ47" s="603"/>
      <c r="CR47" s="604">
        <v>10510</v>
      </c>
      <c r="CS47" s="605"/>
      <c r="CT47" s="605"/>
      <c r="CU47" s="605"/>
      <c r="CV47" s="605"/>
      <c r="CW47" s="605"/>
      <c r="CX47" s="605"/>
      <c r="CY47" s="606"/>
      <c r="CZ47" s="609">
        <v>0</v>
      </c>
      <c r="DA47" s="638"/>
      <c r="DB47" s="638"/>
      <c r="DC47" s="639"/>
      <c r="DD47" s="612">
        <v>3637</v>
      </c>
      <c r="DE47" s="605"/>
      <c r="DF47" s="605"/>
      <c r="DG47" s="605"/>
      <c r="DH47" s="605"/>
      <c r="DI47" s="605"/>
      <c r="DJ47" s="605"/>
      <c r="DK47" s="606"/>
      <c r="DL47" s="613"/>
      <c r="DM47" s="614"/>
      <c r="DN47" s="614"/>
      <c r="DO47" s="614"/>
      <c r="DP47" s="614"/>
      <c r="DQ47" s="614"/>
      <c r="DR47" s="614"/>
      <c r="DS47" s="614"/>
      <c r="DT47" s="614"/>
      <c r="DU47" s="614"/>
      <c r="DV47" s="615"/>
      <c r="DW47" s="598"/>
      <c r="DX47" s="599"/>
      <c r="DY47" s="599"/>
      <c r="DZ47" s="599"/>
      <c r="EA47" s="599"/>
      <c r="EB47" s="599"/>
      <c r="EC47" s="600"/>
    </row>
    <row r="48" spans="2:133" ht="10.8">
      <c r="CD48" s="636"/>
      <c r="CE48" s="637"/>
      <c r="CF48" s="601" t="s">
        <v>350</v>
      </c>
      <c r="CG48" s="602"/>
      <c r="CH48" s="602"/>
      <c r="CI48" s="602"/>
      <c r="CJ48" s="602"/>
      <c r="CK48" s="602"/>
      <c r="CL48" s="602"/>
      <c r="CM48" s="602"/>
      <c r="CN48" s="602"/>
      <c r="CO48" s="602"/>
      <c r="CP48" s="602"/>
      <c r="CQ48" s="603"/>
      <c r="CR48" s="604" t="s">
        <v>176</v>
      </c>
      <c r="CS48" s="607"/>
      <c r="CT48" s="607"/>
      <c r="CU48" s="607"/>
      <c r="CV48" s="607"/>
      <c r="CW48" s="607"/>
      <c r="CX48" s="607"/>
      <c r="CY48" s="608"/>
      <c r="CZ48" s="609" t="s">
        <v>176</v>
      </c>
      <c r="DA48" s="610"/>
      <c r="DB48" s="610"/>
      <c r="DC48" s="611"/>
      <c r="DD48" s="612" t="s">
        <v>176</v>
      </c>
      <c r="DE48" s="607"/>
      <c r="DF48" s="607"/>
      <c r="DG48" s="607"/>
      <c r="DH48" s="607"/>
      <c r="DI48" s="607"/>
      <c r="DJ48" s="607"/>
      <c r="DK48" s="608"/>
      <c r="DL48" s="613"/>
      <c r="DM48" s="614"/>
      <c r="DN48" s="614"/>
      <c r="DO48" s="614"/>
      <c r="DP48" s="614"/>
      <c r="DQ48" s="614"/>
      <c r="DR48" s="614"/>
      <c r="DS48" s="614"/>
      <c r="DT48" s="614"/>
      <c r="DU48" s="614"/>
      <c r="DV48" s="615"/>
      <c r="DW48" s="598"/>
      <c r="DX48" s="599"/>
      <c r="DY48" s="599"/>
      <c r="DZ48" s="599"/>
      <c r="EA48" s="599"/>
      <c r="EB48" s="599"/>
      <c r="EC48" s="600"/>
    </row>
    <row r="49" spans="82:133" ht="11.25" customHeight="1">
      <c r="CD49" s="616" t="s">
        <v>351</v>
      </c>
      <c r="CE49" s="617"/>
      <c r="CF49" s="617"/>
      <c r="CG49" s="617"/>
      <c r="CH49" s="617"/>
      <c r="CI49" s="617"/>
      <c r="CJ49" s="617"/>
      <c r="CK49" s="617"/>
      <c r="CL49" s="617"/>
      <c r="CM49" s="617"/>
      <c r="CN49" s="617"/>
      <c r="CO49" s="617"/>
      <c r="CP49" s="617"/>
      <c r="CQ49" s="618"/>
      <c r="CR49" s="619">
        <v>1158445781</v>
      </c>
      <c r="CS49" s="620"/>
      <c r="CT49" s="620"/>
      <c r="CU49" s="620"/>
      <c r="CV49" s="620"/>
      <c r="CW49" s="620"/>
      <c r="CX49" s="620"/>
      <c r="CY49" s="621"/>
      <c r="CZ49" s="622">
        <v>100</v>
      </c>
      <c r="DA49" s="623"/>
      <c r="DB49" s="623"/>
      <c r="DC49" s="624"/>
      <c r="DD49" s="625">
        <v>713970825</v>
      </c>
      <c r="DE49" s="620"/>
      <c r="DF49" s="620"/>
      <c r="DG49" s="620"/>
      <c r="DH49" s="620"/>
      <c r="DI49" s="620"/>
      <c r="DJ49" s="620"/>
      <c r="DK49" s="621"/>
      <c r="DL49" s="626"/>
      <c r="DM49" s="627"/>
      <c r="DN49" s="627"/>
      <c r="DO49" s="627"/>
      <c r="DP49" s="627"/>
      <c r="DQ49" s="627"/>
      <c r="DR49" s="627"/>
      <c r="DS49" s="627"/>
      <c r="DT49" s="627"/>
      <c r="DU49" s="627"/>
      <c r="DV49" s="628"/>
      <c r="DW49" s="629"/>
      <c r="DX49" s="630"/>
      <c r="DY49" s="630"/>
      <c r="DZ49" s="630"/>
      <c r="EA49" s="630"/>
      <c r="EB49" s="630"/>
      <c r="EC49" s="631"/>
    </row>
    <row r="50" spans="82:133" ht="10.8" hidden="1"/>
    <row r="51" spans="82:133" ht="10.8" hidden="1"/>
    <row r="52" spans="82:133" ht="10.8" hidden="1"/>
    <row r="53" spans="82:133" ht="10.8" hidden="1"/>
  </sheetData>
  <sheetProtection algorithmName="SHA-512" hashValue="wbPg9WeYHVjnm/ucYb8abvARzCaYaB/nKXUEeLsRcqWKFNVxCwsKFCXu5PbS1m1CiJYYoG6RftM+6MiyeEn59g==" saltValue="8znMqxha6n+4L8Us8cC0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cols>
    <col min="1" max="130" width="2.77734375" style="268" customWidth="1"/>
    <col min="131" max="131" width="1.6640625" style="268" customWidth="1"/>
    <col min="132" max="16384" width="9" style="268"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9" t="s">
        <v>353</v>
      </c>
      <c r="DK2" s="1190"/>
      <c r="DL2" s="1190"/>
      <c r="DM2" s="1190"/>
      <c r="DN2" s="1190"/>
      <c r="DO2" s="1191"/>
      <c r="DP2" s="229"/>
      <c r="DQ2" s="1189" t="s">
        <v>354</v>
      </c>
      <c r="DR2" s="1190"/>
      <c r="DS2" s="1190"/>
      <c r="DT2" s="1190"/>
      <c r="DU2" s="1190"/>
      <c r="DV2" s="1190"/>
      <c r="DW2" s="1190"/>
      <c r="DX2" s="1190"/>
      <c r="DY2" s="1190"/>
      <c r="DZ2" s="119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6" t="s">
        <v>355</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52" t="s">
        <v>357</v>
      </c>
      <c r="B5" s="1053"/>
      <c r="C5" s="1053"/>
      <c r="D5" s="1053"/>
      <c r="E5" s="1053"/>
      <c r="F5" s="1053"/>
      <c r="G5" s="1053"/>
      <c r="H5" s="1053"/>
      <c r="I5" s="1053"/>
      <c r="J5" s="1053"/>
      <c r="K5" s="1053"/>
      <c r="L5" s="1053"/>
      <c r="M5" s="1053"/>
      <c r="N5" s="1053"/>
      <c r="O5" s="1053"/>
      <c r="P5" s="1054"/>
      <c r="Q5" s="1058" t="s">
        <v>358</v>
      </c>
      <c r="R5" s="1059"/>
      <c r="S5" s="1059"/>
      <c r="T5" s="1059"/>
      <c r="U5" s="1060"/>
      <c r="V5" s="1058" t="s">
        <v>359</v>
      </c>
      <c r="W5" s="1059"/>
      <c r="X5" s="1059"/>
      <c r="Y5" s="1059"/>
      <c r="Z5" s="1060"/>
      <c r="AA5" s="1058" t="s">
        <v>360</v>
      </c>
      <c r="AB5" s="1059"/>
      <c r="AC5" s="1059"/>
      <c r="AD5" s="1059"/>
      <c r="AE5" s="1059"/>
      <c r="AF5" s="1192" t="s">
        <v>361</v>
      </c>
      <c r="AG5" s="1059"/>
      <c r="AH5" s="1059"/>
      <c r="AI5" s="1059"/>
      <c r="AJ5" s="1074"/>
      <c r="AK5" s="1059" t="s">
        <v>362</v>
      </c>
      <c r="AL5" s="1059"/>
      <c r="AM5" s="1059"/>
      <c r="AN5" s="1059"/>
      <c r="AO5" s="1060"/>
      <c r="AP5" s="1058" t="s">
        <v>363</v>
      </c>
      <c r="AQ5" s="1059"/>
      <c r="AR5" s="1059"/>
      <c r="AS5" s="1059"/>
      <c r="AT5" s="1060"/>
      <c r="AU5" s="1058" t="s">
        <v>364</v>
      </c>
      <c r="AV5" s="1059"/>
      <c r="AW5" s="1059"/>
      <c r="AX5" s="1059"/>
      <c r="AY5" s="1074"/>
      <c r="AZ5" s="236"/>
      <c r="BA5" s="236"/>
      <c r="BB5" s="236"/>
      <c r="BC5" s="236"/>
      <c r="BD5" s="236"/>
      <c r="BE5" s="237"/>
      <c r="BF5" s="237"/>
      <c r="BG5" s="237"/>
      <c r="BH5" s="237"/>
      <c r="BI5" s="237"/>
      <c r="BJ5" s="237"/>
      <c r="BK5" s="237"/>
      <c r="BL5" s="237"/>
      <c r="BM5" s="237"/>
      <c r="BN5" s="237"/>
      <c r="BO5" s="237"/>
      <c r="BP5" s="237"/>
      <c r="BQ5" s="1052" t="s">
        <v>365</v>
      </c>
      <c r="BR5" s="1053"/>
      <c r="BS5" s="1053"/>
      <c r="BT5" s="1053"/>
      <c r="BU5" s="1053"/>
      <c r="BV5" s="1053"/>
      <c r="BW5" s="1053"/>
      <c r="BX5" s="1053"/>
      <c r="BY5" s="1053"/>
      <c r="BZ5" s="1053"/>
      <c r="CA5" s="1053"/>
      <c r="CB5" s="1053"/>
      <c r="CC5" s="1053"/>
      <c r="CD5" s="1053"/>
      <c r="CE5" s="1053"/>
      <c r="CF5" s="1053"/>
      <c r="CG5" s="1054"/>
      <c r="CH5" s="1058" t="s">
        <v>366</v>
      </c>
      <c r="CI5" s="1059"/>
      <c r="CJ5" s="1059"/>
      <c r="CK5" s="1059"/>
      <c r="CL5" s="1060"/>
      <c r="CM5" s="1058" t="s">
        <v>367</v>
      </c>
      <c r="CN5" s="1059"/>
      <c r="CO5" s="1059"/>
      <c r="CP5" s="1059"/>
      <c r="CQ5" s="1060"/>
      <c r="CR5" s="1058" t="s">
        <v>368</v>
      </c>
      <c r="CS5" s="1059"/>
      <c r="CT5" s="1059"/>
      <c r="CU5" s="1059"/>
      <c r="CV5" s="1060"/>
      <c r="CW5" s="1058" t="s">
        <v>369</v>
      </c>
      <c r="CX5" s="1059"/>
      <c r="CY5" s="1059"/>
      <c r="CZ5" s="1059"/>
      <c r="DA5" s="1060"/>
      <c r="DB5" s="1058" t="s">
        <v>370</v>
      </c>
      <c r="DC5" s="1059"/>
      <c r="DD5" s="1059"/>
      <c r="DE5" s="1059"/>
      <c r="DF5" s="1060"/>
      <c r="DG5" s="1178" t="s">
        <v>371</v>
      </c>
      <c r="DH5" s="1179"/>
      <c r="DI5" s="1179"/>
      <c r="DJ5" s="1179"/>
      <c r="DK5" s="1180"/>
      <c r="DL5" s="1178" t="s">
        <v>372</v>
      </c>
      <c r="DM5" s="1179"/>
      <c r="DN5" s="1179"/>
      <c r="DO5" s="1179"/>
      <c r="DP5" s="1180"/>
      <c r="DQ5" s="1058" t="s">
        <v>373</v>
      </c>
      <c r="DR5" s="1059"/>
      <c r="DS5" s="1059"/>
      <c r="DT5" s="1059"/>
      <c r="DU5" s="1060"/>
      <c r="DV5" s="1058" t="s">
        <v>364</v>
      </c>
      <c r="DW5" s="1059"/>
      <c r="DX5" s="1059"/>
      <c r="DY5" s="1059"/>
      <c r="DZ5" s="1074"/>
      <c r="EA5" s="234"/>
    </row>
    <row r="6" spans="1:131" s="235"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93"/>
      <c r="AG6" s="1062"/>
      <c r="AH6" s="1062"/>
      <c r="AI6" s="1062"/>
      <c r="AJ6" s="1075"/>
      <c r="AK6" s="1062"/>
      <c r="AL6" s="1062"/>
      <c r="AM6" s="1062"/>
      <c r="AN6" s="1062"/>
      <c r="AO6" s="1063"/>
      <c r="AP6" s="1061"/>
      <c r="AQ6" s="1062"/>
      <c r="AR6" s="1062"/>
      <c r="AS6" s="1062"/>
      <c r="AT6" s="1063"/>
      <c r="AU6" s="1061"/>
      <c r="AV6" s="1062"/>
      <c r="AW6" s="1062"/>
      <c r="AX6" s="1062"/>
      <c r="AY6" s="1075"/>
      <c r="AZ6" s="232"/>
      <c r="BA6" s="232"/>
      <c r="BB6" s="232"/>
      <c r="BC6" s="232"/>
      <c r="BD6" s="232"/>
      <c r="BE6" s="233"/>
      <c r="BF6" s="233"/>
      <c r="BG6" s="233"/>
      <c r="BH6" s="233"/>
      <c r="BI6" s="233"/>
      <c r="BJ6" s="233"/>
      <c r="BK6" s="233"/>
      <c r="BL6" s="233"/>
      <c r="BM6" s="233"/>
      <c r="BN6" s="233"/>
      <c r="BO6" s="233"/>
      <c r="BP6" s="233"/>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81"/>
      <c r="DH6" s="1182"/>
      <c r="DI6" s="1182"/>
      <c r="DJ6" s="1182"/>
      <c r="DK6" s="1183"/>
      <c r="DL6" s="1181"/>
      <c r="DM6" s="1182"/>
      <c r="DN6" s="1182"/>
      <c r="DO6" s="1182"/>
      <c r="DP6" s="1183"/>
      <c r="DQ6" s="1061"/>
      <c r="DR6" s="1062"/>
      <c r="DS6" s="1062"/>
      <c r="DT6" s="1062"/>
      <c r="DU6" s="1063"/>
      <c r="DV6" s="1061"/>
      <c r="DW6" s="1062"/>
      <c r="DX6" s="1062"/>
      <c r="DY6" s="1062"/>
      <c r="DZ6" s="1075"/>
      <c r="EA6" s="234"/>
    </row>
    <row r="7" spans="1:131" s="235" customFormat="1" ht="26.25" customHeight="1" thickTop="1">
      <c r="A7" s="238">
        <v>1</v>
      </c>
      <c r="B7" s="1123" t="s">
        <v>374</v>
      </c>
      <c r="C7" s="1124"/>
      <c r="D7" s="1124"/>
      <c r="E7" s="1124"/>
      <c r="F7" s="1124"/>
      <c r="G7" s="1124"/>
      <c r="H7" s="1124"/>
      <c r="I7" s="1124"/>
      <c r="J7" s="1124"/>
      <c r="K7" s="1124"/>
      <c r="L7" s="1124"/>
      <c r="M7" s="1124"/>
      <c r="N7" s="1124"/>
      <c r="O7" s="1124"/>
      <c r="P7" s="1125"/>
      <c r="Q7" s="1184">
        <v>1165860</v>
      </c>
      <c r="R7" s="1185"/>
      <c r="S7" s="1185"/>
      <c r="T7" s="1185"/>
      <c r="U7" s="1185"/>
      <c r="V7" s="1185">
        <v>1159604</v>
      </c>
      <c r="W7" s="1185"/>
      <c r="X7" s="1185"/>
      <c r="Y7" s="1185"/>
      <c r="Z7" s="1185"/>
      <c r="AA7" s="1185">
        <v>6256</v>
      </c>
      <c r="AB7" s="1185"/>
      <c r="AC7" s="1185"/>
      <c r="AD7" s="1185"/>
      <c r="AE7" s="1043"/>
      <c r="AF7" s="1186">
        <v>3131</v>
      </c>
      <c r="AG7" s="1187"/>
      <c r="AH7" s="1187"/>
      <c r="AI7" s="1187"/>
      <c r="AJ7" s="1188"/>
      <c r="AK7" s="1171">
        <v>7520</v>
      </c>
      <c r="AL7" s="1172"/>
      <c r="AM7" s="1172"/>
      <c r="AN7" s="1172"/>
      <c r="AO7" s="1172"/>
      <c r="AP7" s="1172">
        <v>1621260</v>
      </c>
      <c r="AQ7" s="1172"/>
      <c r="AR7" s="1172"/>
      <c r="AS7" s="1172"/>
      <c r="AT7" s="1172"/>
      <c r="AU7" s="1173"/>
      <c r="AV7" s="1173"/>
      <c r="AW7" s="1173"/>
      <c r="AX7" s="1173"/>
      <c r="AY7" s="1174"/>
      <c r="AZ7" s="232"/>
      <c r="BA7" s="232"/>
      <c r="BB7" s="232"/>
      <c r="BC7" s="232"/>
      <c r="BD7" s="232"/>
      <c r="BE7" s="233"/>
      <c r="BF7" s="233"/>
      <c r="BG7" s="233"/>
      <c r="BH7" s="233"/>
      <c r="BI7" s="233"/>
      <c r="BJ7" s="233"/>
      <c r="BK7" s="233"/>
      <c r="BL7" s="233"/>
      <c r="BM7" s="233"/>
      <c r="BN7" s="233"/>
      <c r="BO7" s="233"/>
      <c r="BP7" s="233"/>
      <c r="BQ7" s="239">
        <v>1</v>
      </c>
      <c r="BR7" s="364"/>
      <c r="BS7" s="1175" t="s">
        <v>596</v>
      </c>
      <c r="BT7" s="1176"/>
      <c r="BU7" s="1176"/>
      <c r="BV7" s="1176"/>
      <c r="BW7" s="1176"/>
      <c r="BX7" s="1176"/>
      <c r="BY7" s="1176"/>
      <c r="BZ7" s="1176"/>
      <c r="CA7" s="1176"/>
      <c r="CB7" s="1176"/>
      <c r="CC7" s="1176"/>
      <c r="CD7" s="1176"/>
      <c r="CE7" s="1176"/>
      <c r="CF7" s="1176"/>
      <c r="CG7" s="1177"/>
      <c r="CH7" s="1168">
        <v>15</v>
      </c>
      <c r="CI7" s="1169"/>
      <c r="CJ7" s="1169"/>
      <c r="CK7" s="1169"/>
      <c r="CL7" s="1170"/>
      <c r="CM7" s="1168">
        <v>1372</v>
      </c>
      <c r="CN7" s="1169"/>
      <c r="CO7" s="1169"/>
      <c r="CP7" s="1169"/>
      <c r="CQ7" s="1170"/>
      <c r="CR7" s="1168">
        <v>321</v>
      </c>
      <c r="CS7" s="1169"/>
      <c r="CT7" s="1169"/>
      <c r="CU7" s="1169"/>
      <c r="CV7" s="1170"/>
      <c r="CW7" s="1168">
        <v>15</v>
      </c>
      <c r="CX7" s="1169"/>
      <c r="CY7" s="1169"/>
      <c r="CZ7" s="1169"/>
      <c r="DA7" s="1170"/>
      <c r="DB7" s="1168" t="s">
        <v>520</v>
      </c>
      <c r="DC7" s="1169"/>
      <c r="DD7" s="1169"/>
      <c r="DE7" s="1169"/>
      <c r="DF7" s="1170"/>
      <c r="DG7" s="1168" t="s">
        <v>520</v>
      </c>
      <c r="DH7" s="1169"/>
      <c r="DI7" s="1169"/>
      <c r="DJ7" s="1169"/>
      <c r="DK7" s="1170"/>
      <c r="DL7" s="1168" t="s">
        <v>520</v>
      </c>
      <c r="DM7" s="1169"/>
      <c r="DN7" s="1169"/>
      <c r="DO7" s="1169"/>
      <c r="DP7" s="1170"/>
      <c r="DQ7" s="1168" t="s">
        <v>520</v>
      </c>
      <c r="DR7" s="1169"/>
      <c r="DS7" s="1169"/>
      <c r="DT7" s="1169"/>
      <c r="DU7" s="1170"/>
      <c r="DV7" s="1194"/>
      <c r="DW7" s="1195"/>
      <c r="DX7" s="1195"/>
      <c r="DY7" s="1195"/>
      <c r="DZ7" s="1196"/>
      <c r="EA7" s="234"/>
    </row>
    <row r="8" spans="1:131" s="235" customFormat="1" ht="26.25" customHeight="1">
      <c r="A8" s="240">
        <v>2</v>
      </c>
      <c r="B8" s="1094" t="s">
        <v>375</v>
      </c>
      <c r="C8" s="1095"/>
      <c r="D8" s="1095"/>
      <c r="E8" s="1095"/>
      <c r="F8" s="1095"/>
      <c r="G8" s="1095"/>
      <c r="H8" s="1095"/>
      <c r="I8" s="1095"/>
      <c r="J8" s="1095"/>
      <c r="K8" s="1095"/>
      <c r="L8" s="1095"/>
      <c r="M8" s="1095"/>
      <c r="N8" s="1095"/>
      <c r="O8" s="1095"/>
      <c r="P8" s="1096"/>
      <c r="Q8" s="1166">
        <v>1191</v>
      </c>
      <c r="R8" s="1167"/>
      <c r="S8" s="1167"/>
      <c r="T8" s="1167"/>
      <c r="U8" s="1167"/>
      <c r="V8" s="1167">
        <v>1045</v>
      </c>
      <c r="W8" s="1167"/>
      <c r="X8" s="1167"/>
      <c r="Y8" s="1167"/>
      <c r="Z8" s="1167"/>
      <c r="AA8" s="1167">
        <v>146</v>
      </c>
      <c r="AB8" s="1167"/>
      <c r="AC8" s="1167"/>
      <c r="AD8" s="1167"/>
      <c r="AE8" s="1025"/>
      <c r="AF8" s="1076" t="s">
        <v>376</v>
      </c>
      <c r="AG8" s="1077"/>
      <c r="AH8" s="1077"/>
      <c r="AI8" s="1077"/>
      <c r="AJ8" s="1078"/>
      <c r="AK8" s="1164">
        <v>66</v>
      </c>
      <c r="AL8" s="1165"/>
      <c r="AM8" s="1165"/>
      <c r="AN8" s="1165"/>
      <c r="AO8" s="1165"/>
      <c r="AP8" s="1165">
        <v>5996</v>
      </c>
      <c r="AQ8" s="1165"/>
      <c r="AR8" s="1165"/>
      <c r="AS8" s="1165"/>
      <c r="AT8" s="1165"/>
      <c r="AU8" s="1160"/>
      <c r="AV8" s="1160"/>
      <c r="AW8" s="1160"/>
      <c r="AX8" s="1160"/>
      <c r="AY8" s="1161"/>
      <c r="AZ8" s="232"/>
      <c r="BA8" s="232"/>
      <c r="BB8" s="232"/>
      <c r="BC8" s="232"/>
      <c r="BD8" s="232"/>
      <c r="BE8" s="233"/>
      <c r="BF8" s="233"/>
      <c r="BG8" s="233"/>
      <c r="BH8" s="233"/>
      <c r="BI8" s="233"/>
      <c r="BJ8" s="233"/>
      <c r="BK8" s="233"/>
      <c r="BL8" s="233"/>
      <c r="BM8" s="233"/>
      <c r="BN8" s="233"/>
      <c r="BO8" s="233"/>
      <c r="BP8" s="233"/>
      <c r="BQ8" s="241">
        <v>2</v>
      </c>
      <c r="BR8" s="365"/>
      <c r="BS8" s="1113" t="s">
        <v>597</v>
      </c>
      <c r="BT8" s="1114"/>
      <c r="BU8" s="1114"/>
      <c r="BV8" s="1114"/>
      <c r="BW8" s="1114"/>
      <c r="BX8" s="1114"/>
      <c r="BY8" s="1114"/>
      <c r="BZ8" s="1114"/>
      <c r="CA8" s="1114"/>
      <c r="CB8" s="1114"/>
      <c r="CC8" s="1114"/>
      <c r="CD8" s="1114"/>
      <c r="CE8" s="1114"/>
      <c r="CF8" s="1114"/>
      <c r="CG8" s="1115"/>
      <c r="CH8" s="1107">
        <v>0</v>
      </c>
      <c r="CI8" s="1108"/>
      <c r="CJ8" s="1108"/>
      <c r="CK8" s="1108"/>
      <c r="CL8" s="1109"/>
      <c r="CM8" s="1107">
        <v>14</v>
      </c>
      <c r="CN8" s="1108"/>
      <c r="CO8" s="1108"/>
      <c r="CP8" s="1108"/>
      <c r="CQ8" s="1109"/>
      <c r="CR8" s="1107">
        <v>10</v>
      </c>
      <c r="CS8" s="1108"/>
      <c r="CT8" s="1108"/>
      <c r="CU8" s="1108"/>
      <c r="CV8" s="1109"/>
      <c r="CW8" s="1107" t="s">
        <v>520</v>
      </c>
      <c r="CX8" s="1108"/>
      <c r="CY8" s="1108"/>
      <c r="CZ8" s="1108"/>
      <c r="DA8" s="1109"/>
      <c r="DB8" s="1107" t="s">
        <v>520</v>
      </c>
      <c r="DC8" s="1108"/>
      <c r="DD8" s="1108"/>
      <c r="DE8" s="1108"/>
      <c r="DF8" s="1109"/>
      <c r="DG8" s="1107" t="s">
        <v>520</v>
      </c>
      <c r="DH8" s="1108"/>
      <c r="DI8" s="1108"/>
      <c r="DJ8" s="1108"/>
      <c r="DK8" s="1109"/>
      <c r="DL8" s="1107" t="s">
        <v>520</v>
      </c>
      <c r="DM8" s="1108"/>
      <c r="DN8" s="1108"/>
      <c r="DO8" s="1108"/>
      <c r="DP8" s="1109"/>
      <c r="DQ8" s="1107" t="s">
        <v>520</v>
      </c>
      <c r="DR8" s="1108"/>
      <c r="DS8" s="1108"/>
      <c r="DT8" s="1108"/>
      <c r="DU8" s="1109"/>
      <c r="DV8" s="1049"/>
      <c r="DW8" s="1050"/>
      <c r="DX8" s="1050"/>
      <c r="DY8" s="1050"/>
      <c r="DZ8" s="1051"/>
      <c r="EA8" s="234"/>
    </row>
    <row r="9" spans="1:131" s="235" customFormat="1" ht="26.25" customHeight="1">
      <c r="A9" s="240">
        <v>3</v>
      </c>
      <c r="B9" s="1094" t="s">
        <v>377</v>
      </c>
      <c r="C9" s="1095"/>
      <c r="D9" s="1095"/>
      <c r="E9" s="1095"/>
      <c r="F9" s="1095"/>
      <c r="G9" s="1095"/>
      <c r="H9" s="1095"/>
      <c r="I9" s="1095"/>
      <c r="J9" s="1095"/>
      <c r="K9" s="1095"/>
      <c r="L9" s="1095"/>
      <c r="M9" s="1095"/>
      <c r="N9" s="1095"/>
      <c r="O9" s="1095"/>
      <c r="P9" s="1096"/>
      <c r="Q9" s="1166">
        <v>450</v>
      </c>
      <c r="R9" s="1167"/>
      <c r="S9" s="1167"/>
      <c r="T9" s="1167"/>
      <c r="U9" s="1167"/>
      <c r="V9" s="1167">
        <v>450</v>
      </c>
      <c r="W9" s="1167"/>
      <c r="X9" s="1167"/>
      <c r="Y9" s="1167"/>
      <c r="Z9" s="1167"/>
      <c r="AA9" s="1028">
        <v>0</v>
      </c>
      <c r="AB9" s="1028"/>
      <c r="AC9" s="1028"/>
      <c r="AD9" s="1028"/>
      <c r="AE9" s="1029"/>
      <c r="AF9" s="1076" t="s">
        <v>378</v>
      </c>
      <c r="AG9" s="1077"/>
      <c r="AH9" s="1077"/>
      <c r="AI9" s="1077"/>
      <c r="AJ9" s="1078"/>
      <c r="AK9" s="1164">
        <v>225</v>
      </c>
      <c r="AL9" s="1165"/>
      <c r="AM9" s="1165"/>
      <c r="AN9" s="1165"/>
      <c r="AO9" s="1165"/>
      <c r="AP9" s="1165">
        <v>762</v>
      </c>
      <c r="AQ9" s="1165"/>
      <c r="AR9" s="1165"/>
      <c r="AS9" s="1165"/>
      <c r="AT9" s="1165"/>
      <c r="AU9" s="1160"/>
      <c r="AV9" s="1160"/>
      <c r="AW9" s="1160"/>
      <c r="AX9" s="1160"/>
      <c r="AY9" s="1161"/>
      <c r="AZ9" s="232"/>
      <c r="BA9" s="232"/>
      <c r="BB9" s="232"/>
      <c r="BC9" s="232"/>
      <c r="BD9" s="232"/>
      <c r="BE9" s="233"/>
      <c r="BF9" s="233"/>
      <c r="BG9" s="233"/>
      <c r="BH9" s="233"/>
      <c r="BI9" s="233"/>
      <c r="BJ9" s="233"/>
      <c r="BK9" s="233"/>
      <c r="BL9" s="233"/>
      <c r="BM9" s="233"/>
      <c r="BN9" s="233"/>
      <c r="BO9" s="233"/>
      <c r="BP9" s="233"/>
      <c r="BQ9" s="241">
        <v>3</v>
      </c>
      <c r="BR9" s="365"/>
      <c r="BS9" s="1113" t="s">
        <v>598</v>
      </c>
      <c r="BT9" s="1114"/>
      <c r="BU9" s="1114"/>
      <c r="BV9" s="1114"/>
      <c r="BW9" s="1114"/>
      <c r="BX9" s="1114"/>
      <c r="BY9" s="1114"/>
      <c r="BZ9" s="1114"/>
      <c r="CA9" s="1114"/>
      <c r="CB9" s="1114"/>
      <c r="CC9" s="1114"/>
      <c r="CD9" s="1114"/>
      <c r="CE9" s="1114"/>
      <c r="CF9" s="1114"/>
      <c r="CG9" s="1115"/>
      <c r="CH9" s="1107">
        <v>34</v>
      </c>
      <c r="CI9" s="1108"/>
      <c r="CJ9" s="1108"/>
      <c r="CK9" s="1108"/>
      <c r="CL9" s="1109"/>
      <c r="CM9" s="1107">
        <v>431</v>
      </c>
      <c r="CN9" s="1108"/>
      <c r="CO9" s="1108"/>
      <c r="CP9" s="1108"/>
      <c r="CQ9" s="1109"/>
      <c r="CR9" s="1107">
        <v>10</v>
      </c>
      <c r="CS9" s="1108"/>
      <c r="CT9" s="1108"/>
      <c r="CU9" s="1108"/>
      <c r="CV9" s="1109"/>
      <c r="CW9" s="1107">
        <v>272</v>
      </c>
      <c r="CX9" s="1108"/>
      <c r="CY9" s="1108"/>
      <c r="CZ9" s="1108"/>
      <c r="DA9" s="1109"/>
      <c r="DB9" s="1107" t="s">
        <v>520</v>
      </c>
      <c r="DC9" s="1108"/>
      <c r="DD9" s="1108"/>
      <c r="DE9" s="1108"/>
      <c r="DF9" s="1109"/>
      <c r="DG9" s="1107" t="s">
        <v>520</v>
      </c>
      <c r="DH9" s="1108"/>
      <c r="DI9" s="1108"/>
      <c r="DJ9" s="1108"/>
      <c r="DK9" s="1109"/>
      <c r="DL9" s="1107" t="s">
        <v>520</v>
      </c>
      <c r="DM9" s="1108"/>
      <c r="DN9" s="1108"/>
      <c r="DO9" s="1108"/>
      <c r="DP9" s="1109"/>
      <c r="DQ9" s="1107" t="s">
        <v>520</v>
      </c>
      <c r="DR9" s="1108"/>
      <c r="DS9" s="1108"/>
      <c r="DT9" s="1108"/>
      <c r="DU9" s="1109"/>
      <c r="DV9" s="1049"/>
      <c r="DW9" s="1050"/>
      <c r="DX9" s="1050"/>
      <c r="DY9" s="1050"/>
      <c r="DZ9" s="1051"/>
      <c r="EA9" s="234"/>
    </row>
    <row r="10" spans="1:131" s="235" customFormat="1" ht="26.25" customHeight="1">
      <c r="A10" s="240">
        <v>4</v>
      </c>
      <c r="B10" s="1094" t="s">
        <v>379</v>
      </c>
      <c r="C10" s="1095"/>
      <c r="D10" s="1095"/>
      <c r="E10" s="1095"/>
      <c r="F10" s="1095"/>
      <c r="G10" s="1095"/>
      <c r="H10" s="1095"/>
      <c r="I10" s="1095"/>
      <c r="J10" s="1095"/>
      <c r="K10" s="1095"/>
      <c r="L10" s="1095"/>
      <c r="M10" s="1095"/>
      <c r="N10" s="1095"/>
      <c r="O10" s="1095"/>
      <c r="P10" s="1096"/>
      <c r="Q10" s="1166">
        <v>1342</v>
      </c>
      <c r="R10" s="1167"/>
      <c r="S10" s="1167"/>
      <c r="T10" s="1167"/>
      <c r="U10" s="1167"/>
      <c r="V10" s="1167">
        <v>1342</v>
      </c>
      <c r="W10" s="1167"/>
      <c r="X10" s="1167"/>
      <c r="Y10" s="1167"/>
      <c r="Z10" s="1167"/>
      <c r="AA10" s="1028">
        <v>0</v>
      </c>
      <c r="AB10" s="1028"/>
      <c r="AC10" s="1028"/>
      <c r="AD10" s="1028"/>
      <c r="AE10" s="1029"/>
      <c r="AF10" s="1076" t="s">
        <v>376</v>
      </c>
      <c r="AG10" s="1077"/>
      <c r="AH10" s="1077"/>
      <c r="AI10" s="1077"/>
      <c r="AJ10" s="1078"/>
      <c r="AK10" s="1164">
        <v>784</v>
      </c>
      <c r="AL10" s="1165"/>
      <c r="AM10" s="1165"/>
      <c r="AN10" s="1165"/>
      <c r="AO10" s="1165"/>
      <c r="AP10" s="1165">
        <v>1861</v>
      </c>
      <c r="AQ10" s="1165"/>
      <c r="AR10" s="1165"/>
      <c r="AS10" s="1165"/>
      <c r="AT10" s="1165"/>
      <c r="AU10" s="1160"/>
      <c r="AV10" s="1160"/>
      <c r="AW10" s="1160"/>
      <c r="AX10" s="1160"/>
      <c r="AY10" s="1161"/>
      <c r="AZ10" s="232"/>
      <c r="BA10" s="232"/>
      <c r="BB10" s="232"/>
      <c r="BC10" s="232"/>
      <c r="BD10" s="232"/>
      <c r="BE10" s="233"/>
      <c r="BF10" s="233"/>
      <c r="BG10" s="233"/>
      <c r="BH10" s="233"/>
      <c r="BI10" s="233"/>
      <c r="BJ10" s="233"/>
      <c r="BK10" s="233"/>
      <c r="BL10" s="233"/>
      <c r="BM10" s="233"/>
      <c r="BN10" s="233"/>
      <c r="BO10" s="233"/>
      <c r="BP10" s="233"/>
      <c r="BQ10" s="241">
        <v>4</v>
      </c>
      <c r="BR10" s="365"/>
      <c r="BS10" s="1113" t="s">
        <v>599</v>
      </c>
      <c r="BT10" s="1114"/>
      <c r="BU10" s="1114"/>
      <c r="BV10" s="1114"/>
      <c r="BW10" s="1114"/>
      <c r="BX10" s="1114"/>
      <c r="BY10" s="1114"/>
      <c r="BZ10" s="1114"/>
      <c r="CA10" s="1114"/>
      <c r="CB10" s="1114"/>
      <c r="CC10" s="1114"/>
      <c r="CD10" s="1114"/>
      <c r="CE10" s="1114"/>
      <c r="CF10" s="1114"/>
      <c r="CG10" s="1115"/>
      <c r="CH10" s="1107">
        <v>76</v>
      </c>
      <c r="CI10" s="1108"/>
      <c r="CJ10" s="1108"/>
      <c r="CK10" s="1108"/>
      <c r="CL10" s="1109"/>
      <c r="CM10" s="1107">
        <v>1234</v>
      </c>
      <c r="CN10" s="1108"/>
      <c r="CO10" s="1108"/>
      <c r="CP10" s="1108"/>
      <c r="CQ10" s="1109"/>
      <c r="CR10" s="1107">
        <v>30</v>
      </c>
      <c r="CS10" s="1108"/>
      <c r="CT10" s="1108"/>
      <c r="CU10" s="1108"/>
      <c r="CV10" s="1109"/>
      <c r="CW10" s="1107">
        <v>220</v>
      </c>
      <c r="CX10" s="1108"/>
      <c r="CY10" s="1108"/>
      <c r="CZ10" s="1108"/>
      <c r="DA10" s="1109"/>
      <c r="DB10" s="1107" t="s">
        <v>520</v>
      </c>
      <c r="DC10" s="1108"/>
      <c r="DD10" s="1108"/>
      <c r="DE10" s="1108"/>
      <c r="DF10" s="1109"/>
      <c r="DG10" s="1107" t="s">
        <v>520</v>
      </c>
      <c r="DH10" s="1108"/>
      <c r="DI10" s="1108"/>
      <c r="DJ10" s="1108"/>
      <c r="DK10" s="1109"/>
      <c r="DL10" s="1107" t="s">
        <v>520</v>
      </c>
      <c r="DM10" s="1108"/>
      <c r="DN10" s="1108"/>
      <c r="DO10" s="1108"/>
      <c r="DP10" s="1109"/>
      <c r="DQ10" s="1107" t="s">
        <v>520</v>
      </c>
      <c r="DR10" s="1108"/>
      <c r="DS10" s="1108"/>
      <c r="DT10" s="1108"/>
      <c r="DU10" s="1109"/>
      <c r="DV10" s="1049"/>
      <c r="DW10" s="1050"/>
      <c r="DX10" s="1050"/>
      <c r="DY10" s="1050"/>
      <c r="DZ10" s="1051"/>
      <c r="EA10" s="234"/>
    </row>
    <row r="11" spans="1:131" s="235" customFormat="1" ht="26.25" customHeight="1">
      <c r="A11" s="240">
        <v>5</v>
      </c>
      <c r="B11" s="1094" t="s">
        <v>380</v>
      </c>
      <c r="C11" s="1095"/>
      <c r="D11" s="1095"/>
      <c r="E11" s="1095"/>
      <c r="F11" s="1095"/>
      <c r="G11" s="1095"/>
      <c r="H11" s="1095"/>
      <c r="I11" s="1095"/>
      <c r="J11" s="1095"/>
      <c r="K11" s="1095"/>
      <c r="L11" s="1095"/>
      <c r="M11" s="1095"/>
      <c r="N11" s="1095"/>
      <c r="O11" s="1095"/>
      <c r="P11" s="1096"/>
      <c r="Q11" s="1166">
        <v>90556</v>
      </c>
      <c r="R11" s="1167"/>
      <c r="S11" s="1167"/>
      <c r="T11" s="1167"/>
      <c r="U11" s="1167"/>
      <c r="V11" s="1167">
        <v>90556</v>
      </c>
      <c r="W11" s="1167"/>
      <c r="X11" s="1167"/>
      <c r="Y11" s="1167"/>
      <c r="Z11" s="1167"/>
      <c r="AA11" s="1028">
        <v>0</v>
      </c>
      <c r="AB11" s="1028"/>
      <c r="AC11" s="1028"/>
      <c r="AD11" s="1028"/>
      <c r="AE11" s="1029"/>
      <c r="AF11" s="1076" t="s">
        <v>376</v>
      </c>
      <c r="AG11" s="1077"/>
      <c r="AH11" s="1077"/>
      <c r="AI11" s="1077"/>
      <c r="AJ11" s="1078"/>
      <c r="AK11" s="1164">
        <v>48184</v>
      </c>
      <c r="AL11" s="1165"/>
      <c r="AM11" s="1165"/>
      <c r="AN11" s="1165"/>
      <c r="AO11" s="1165"/>
      <c r="AP11" s="1165" t="s">
        <v>520</v>
      </c>
      <c r="AQ11" s="1165"/>
      <c r="AR11" s="1165"/>
      <c r="AS11" s="1165"/>
      <c r="AT11" s="1165"/>
      <c r="AU11" s="1160"/>
      <c r="AV11" s="1160"/>
      <c r="AW11" s="1160"/>
      <c r="AX11" s="1160"/>
      <c r="AY11" s="1161"/>
      <c r="AZ11" s="232"/>
      <c r="BA11" s="232"/>
      <c r="BB11" s="232"/>
      <c r="BC11" s="232"/>
      <c r="BD11" s="232"/>
      <c r="BE11" s="233"/>
      <c r="BF11" s="233"/>
      <c r="BG11" s="233"/>
      <c r="BH11" s="233"/>
      <c r="BI11" s="233"/>
      <c r="BJ11" s="233"/>
      <c r="BK11" s="233"/>
      <c r="BL11" s="233"/>
      <c r="BM11" s="233"/>
      <c r="BN11" s="233"/>
      <c r="BO11" s="233"/>
      <c r="BP11" s="233"/>
      <c r="BQ11" s="241">
        <v>5</v>
      </c>
      <c r="BR11" s="365" t="s">
        <v>600</v>
      </c>
      <c r="BS11" s="1113" t="s">
        <v>601</v>
      </c>
      <c r="BT11" s="1114"/>
      <c r="BU11" s="1114"/>
      <c r="BV11" s="1114"/>
      <c r="BW11" s="1114"/>
      <c r="BX11" s="1114"/>
      <c r="BY11" s="1114"/>
      <c r="BZ11" s="1114"/>
      <c r="CA11" s="1114"/>
      <c r="CB11" s="1114"/>
      <c r="CC11" s="1114"/>
      <c r="CD11" s="1114"/>
      <c r="CE11" s="1114"/>
      <c r="CF11" s="1114"/>
      <c r="CG11" s="1115"/>
      <c r="CH11" s="1107">
        <v>23</v>
      </c>
      <c r="CI11" s="1108"/>
      <c r="CJ11" s="1108"/>
      <c r="CK11" s="1108"/>
      <c r="CL11" s="1109"/>
      <c r="CM11" s="1107">
        <v>1028</v>
      </c>
      <c r="CN11" s="1108"/>
      <c r="CO11" s="1108"/>
      <c r="CP11" s="1108"/>
      <c r="CQ11" s="1109"/>
      <c r="CR11" s="1107">
        <v>120</v>
      </c>
      <c r="CS11" s="1108"/>
      <c r="CT11" s="1108"/>
      <c r="CU11" s="1108"/>
      <c r="CV11" s="1109"/>
      <c r="CW11" s="1107">
        <v>551</v>
      </c>
      <c r="CX11" s="1108"/>
      <c r="CY11" s="1108"/>
      <c r="CZ11" s="1108"/>
      <c r="DA11" s="1109"/>
      <c r="DB11" s="1107">
        <v>951</v>
      </c>
      <c r="DC11" s="1108"/>
      <c r="DD11" s="1108"/>
      <c r="DE11" s="1108"/>
      <c r="DF11" s="1109"/>
      <c r="DG11" s="1107" t="s">
        <v>520</v>
      </c>
      <c r="DH11" s="1108"/>
      <c r="DI11" s="1108"/>
      <c r="DJ11" s="1108"/>
      <c r="DK11" s="1109"/>
      <c r="DL11" s="1107">
        <v>128</v>
      </c>
      <c r="DM11" s="1108"/>
      <c r="DN11" s="1108"/>
      <c r="DO11" s="1108"/>
      <c r="DP11" s="1109"/>
      <c r="DQ11" s="1107">
        <v>115</v>
      </c>
      <c r="DR11" s="1108"/>
      <c r="DS11" s="1108"/>
      <c r="DT11" s="1108"/>
      <c r="DU11" s="1109"/>
      <c r="DV11" s="1049"/>
      <c r="DW11" s="1050"/>
      <c r="DX11" s="1050"/>
      <c r="DY11" s="1050"/>
      <c r="DZ11" s="1051"/>
      <c r="EA11" s="234"/>
    </row>
    <row r="12" spans="1:131" s="235" customFormat="1" ht="26.25" customHeight="1">
      <c r="A12" s="240">
        <v>6</v>
      </c>
      <c r="B12" s="1094" t="s">
        <v>381</v>
      </c>
      <c r="C12" s="1095"/>
      <c r="D12" s="1095"/>
      <c r="E12" s="1095"/>
      <c r="F12" s="1095"/>
      <c r="G12" s="1095"/>
      <c r="H12" s="1095"/>
      <c r="I12" s="1095"/>
      <c r="J12" s="1095"/>
      <c r="K12" s="1095"/>
      <c r="L12" s="1095"/>
      <c r="M12" s="1095"/>
      <c r="N12" s="1095"/>
      <c r="O12" s="1095"/>
      <c r="P12" s="1096"/>
      <c r="Q12" s="1166">
        <v>11051</v>
      </c>
      <c r="R12" s="1167"/>
      <c r="S12" s="1167"/>
      <c r="T12" s="1167"/>
      <c r="U12" s="1167"/>
      <c r="V12" s="1167">
        <f>11049+1</f>
        <v>11050</v>
      </c>
      <c r="W12" s="1167"/>
      <c r="X12" s="1167"/>
      <c r="Y12" s="1167"/>
      <c r="Z12" s="1167"/>
      <c r="AA12" s="1167">
        <v>1</v>
      </c>
      <c r="AB12" s="1167"/>
      <c r="AC12" s="1167"/>
      <c r="AD12" s="1167"/>
      <c r="AE12" s="1025"/>
      <c r="AF12" s="1076" t="s">
        <v>378</v>
      </c>
      <c r="AG12" s="1077"/>
      <c r="AH12" s="1077"/>
      <c r="AI12" s="1077"/>
      <c r="AJ12" s="1078"/>
      <c r="AK12" s="1164">
        <v>5388</v>
      </c>
      <c r="AL12" s="1165"/>
      <c r="AM12" s="1165"/>
      <c r="AN12" s="1165"/>
      <c r="AO12" s="1165"/>
      <c r="AP12" s="1165">
        <v>13153</v>
      </c>
      <c r="AQ12" s="1165"/>
      <c r="AR12" s="1165"/>
      <c r="AS12" s="1165"/>
      <c r="AT12" s="1165"/>
      <c r="AU12" s="1160"/>
      <c r="AV12" s="1160"/>
      <c r="AW12" s="1160"/>
      <c r="AX12" s="1160"/>
      <c r="AY12" s="1161"/>
      <c r="AZ12" s="232"/>
      <c r="BA12" s="232"/>
      <c r="BB12" s="232"/>
      <c r="BC12" s="232"/>
      <c r="BD12" s="232"/>
      <c r="BE12" s="233"/>
      <c r="BF12" s="233"/>
      <c r="BG12" s="233"/>
      <c r="BH12" s="233"/>
      <c r="BI12" s="233"/>
      <c r="BJ12" s="233"/>
      <c r="BK12" s="233"/>
      <c r="BL12" s="233"/>
      <c r="BM12" s="233"/>
      <c r="BN12" s="233"/>
      <c r="BO12" s="233"/>
      <c r="BP12" s="233"/>
      <c r="BQ12" s="241">
        <v>6</v>
      </c>
      <c r="BR12" s="365"/>
      <c r="BS12" s="1113" t="s">
        <v>602</v>
      </c>
      <c r="BT12" s="1114"/>
      <c r="BU12" s="1114"/>
      <c r="BV12" s="1114"/>
      <c r="BW12" s="1114"/>
      <c r="BX12" s="1114"/>
      <c r="BY12" s="1114"/>
      <c r="BZ12" s="1114"/>
      <c r="CA12" s="1114"/>
      <c r="CB12" s="1114"/>
      <c r="CC12" s="1114"/>
      <c r="CD12" s="1114"/>
      <c r="CE12" s="1114"/>
      <c r="CF12" s="1114"/>
      <c r="CG12" s="1115"/>
      <c r="CH12" s="1107">
        <v>2</v>
      </c>
      <c r="CI12" s="1108"/>
      <c r="CJ12" s="1108"/>
      <c r="CK12" s="1108"/>
      <c r="CL12" s="1109"/>
      <c r="CM12" s="1107">
        <v>158</v>
      </c>
      <c r="CN12" s="1108"/>
      <c r="CO12" s="1108"/>
      <c r="CP12" s="1108"/>
      <c r="CQ12" s="1109"/>
      <c r="CR12" s="1107">
        <v>120</v>
      </c>
      <c r="CS12" s="1108"/>
      <c r="CT12" s="1108"/>
      <c r="CU12" s="1108"/>
      <c r="CV12" s="1109"/>
      <c r="CW12" s="1107">
        <v>75</v>
      </c>
      <c r="CX12" s="1108"/>
      <c r="CY12" s="1108"/>
      <c r="CZ12" s="1108"/>
      <c r="DA12" s="1109"/>
      <c r="DB12" s="1107" t="s">
        <v>520</v>
      </c>
      <c r="DC12" s="1108"/>
      <c r="DD12" s="1108"/>
      <c r="DE12" s="1108"/>
      <c r="DF12" s="1109"/>
      <c r="DG12" s="1107" t="s">
        <v>520</v>
      </c>
      <c r="DH12" s="1108"/>
      <c r="DI12" s="1108"/>
      <c r="DJ12" s="1108"/>
      <c r="DK12" s="1109"/>
      <c r="DL12" s="1107" t="s">
        <v>520</v>
      </c>
      <c r="DM12" s="1108"/>
      <c r="DN12" s="1108"/>
      <c r="DO12" s="1108"/>
      <c r="DP12" s="1109"/>
      <c r="DQ12" s="1107" t="s">
        <v>520</v>
      </c>
      <c r="DR12" s="1108"/>
      <c r="DS12" s="1108"/>
      <c r="DT12" s="1108"/>
      <c r="DU12" s="1109"/>
      <c r="DV12" s="1049"/>
      <c r="DW12" s="1050"/>
      <c r="DX12" s="1050"/>
      <c r="DY12" s="1050"/>
      <c r="DZ12" s="1051"/>
      <c r="EA12" s="234"/>
    </row>
    <row r="13" spans="1:131" s="235" customFormat="1" ht="26.25" customHeight="1">
      <c r="A13" s="240">
        <v>7</v>
      </c>
      <c r="B13" s="1094" t="s">
        <v>382</v>
      </c>
      <c r="C13" s="1095"/>
      <c r="D13" s="1095"/>
      <c r="E13" s="1095"/>
      <c r="F13" s="1095"/>
      <c r="G13" s="1095"/>
      <c r="H13" s="1095"/>
      <c r="I13" s="1095"/>
      <c r="J13" s="1095"/>
      <c r="K13" s="1095"/>
      <c r="L13" s="1095"/>
      <c r="M13" s="1095"/>
      <c r="N13" s="1095"/>
      <c r="O13" s="1095"/>
      <c r="P13" s="1096"/>
      <c r="Q13" s="1166">
        <v>455931</v>
      </c>
      <c r="R13" s="1167"/>
      <c r="S13" s="1167"/>
      <c r="T13" s="1167"/>
      <c r="U13" s="1167"/>
      <c r="V13" s="1167">
        <v>455903</v>
      </c>
      <c r="W13" s="1167"/>
      <c r="X13" s="1167"/>
      <c r="Y13" s="1167"/>
      <c r="Z13" s="1167"/>
      <c r="AA13" s="1167">
        <v>28</v>
      </c>
      <c r="AB13" s="1167"/>
      <c r="AC13" s="1167"/>
      <c r="AD13" s="1167"/>
      <c r="AE13" s="1025"/>
      <c r="AF13" s="1076">
        <v>28</v>
      </c>
      <c r="AG13" s="1077"/>
      <c r="AH13" s="1077"/>
      <c r="AI13" s="1077"/>
      <c r="AJ13" s="1078"/>
      <c r="AK13" s="1164">
        <v>274180</v>
      </c>
      <c r="AL13" s="1165"/>
      <c r="AM13" s="1165"/>
      <c r="AN13" s="1165"/>
      <c r="AO13" s="1165"/>
      <c r="AP13" s="1165" t="s">
        <v>520</v>
      </c>
      <c r="AQ13" s="1165"/>
      <c r="AR13" s="1165"/>
      <c r="AS13" s="1165"/>
      <c r="AT13" s="1165"/>
      <c r="AU13" s="1160"/>
      <c r="AV13" s="1160"/>
      <c r="AW13" s="1160"/>
      <c r="AX13" s="1160"/>
      <c r="AY13" s="1161"/>
      <c r="AZ13" s="232"/>
      <c r="BA13" s="232"/>
      <c r="BB13" s="232"/>
      <c r="BC13" s="232"/>
      <c r="BD13" s="232"/>
      <c r="BE13" s="233"/>
      <c r="BF13" s="233"/>
      <c r="BG13" s="233"/>
      <c r="BH13" s="233"/>
      <c r="BI13" s="233"/>
      <c r="BJ13" s="233"/>
      <c r="BK13" s="233"/>
      <c r="BL13" s="233"/>
      <c r="BM13" s="233"/>
      <c r="BN13" s="233"/>
      <c r="BO13" s="233"/>
      <c r="BP13" s="233"/>
      <c r="BQ13" s="241">
        <v>7</v>
      </c>
      <c r="BR13" s="365"/>
      <c r="BS13" s="1113" t="s">
        <v>603</v>
      </c>
      <c r="BT13" s="1114"/>
      <c r="BU13" s="1114"/>
      <c r="BV13" s="1114"/>
      <c r="BW13" s="1114"/>
      <c r="BX13" s="1114"/>
      <c r="BY13" s="1114"/>
      <c r="BZ13" s="1114"/>
      <c r="CA13" s="1114"/>
      <c r="CB13" s="1114"/>
      <c r="CC13" s="1114"/>
      <c r="CD13" s="1114"/>
      <c r="CE13" s="1114"/>
      <c r="CF13" s="1114"/>
      <c r="CG13" s="1115"/>
      <c r="CH13" s="1107">
        <v>39</v>
      </c>
      <c r="CI13" s="1108"/>
      <c r="CJ13" s="1108"/>
      <c r="CK13" s="1108"/>
      <c r="CL13" s="1109"/>
      <c r="CM13" s="1107">
        <v>156</v>
      </c>
      <c r="CN13" s="1108"/>
      <c r="CO13" s="1108"/>
      <c r="CP13" s="1108"/>
      <c r="CQ13" s="1109"/>
      <c r="CR13" s="1107">
        <v>90</v>
      </c>
      <c r="CS13" s="1108"/>
      <c r="CT13" s="1108"/>
      <c r="CU13" s="1108"/>
      <c r="CV13" s="1109"/>
      <c r="CW13" s="1107">
        <v>218</v>
      </c>
      <c r="CX13" s="1108"/>
      <c r="CY13" s="1108"/>
      <c r="CZ13" s="1108"/>
      <c r="DA13" s="1109"/>
      <c r="DB13" s="1107" t="s">
        <v>520</v>
      </c>
      <c r="DC13" s="1108"/>
      <c r="DD13" s="1108"/>
      <c r="DE13" s="1108"/>
      <c r="DF13" s="1109"/>
      <c r="DG13" s="1107" t="s">
        <v>520</v>
      </c>
      <c r="DH13" s="1108"/>
      <c r="DI13" s="1108"/>
      <c r="DJ13" s="1108"/>
      <c r="DK13" s="1109"/>
      <c r="DL13" s="1107" t="s">
        <v>520</v>
      </c>
      <c r="DM13" s="1108"/>
      <c r="DN13" s="1108"/>
      <c r="DO13" s="1108"/>
      <c r="DP13" s="1109"/>
      <c r="DQ13" s="1107" t="s">
        <v>520</v>
      </c>
      <c r="DR13" s="1108"/>
      <c r="DS13" s="1108"/>
      <c r="DT13" s="1108"/>
      <c r="DU13" s="1109"/>
      <c r="DV13" s="1049"/>
      <c r="DW13" s="1050"/>
      <c r="DX13" s="1050"/>
      <c r="DY13" s="1050"/>
      <c r="DZ13" s="1051"/>
      <c r="EA13" s="234"/>
    </row>
    <row r="14" spans="1:131" s="235" customFormat="1" ht="26.25" customHeight="1">
      <c r="A14" s="240">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62"/>
      <c r="AL14" s="1163"/>
      <c r="AM14" s="1163"/>
      <c r="AN14" s="1163"/>
      <c r="AO14" s="1163"/>
      <c r="AP14" s="1163"/>
      <c r="AQ14" s="1163"/>
      <c r="AR14" s="1163"/>
      <c r="AS14" s="1163"/>
      <c r="AT14" s="1163"/>
      <c r="AU14" s="1160"/>
      <c r="AV14" s="1160"/>
      <c r="AW14" s="1160"/>
      <c r="AX14" s="1160"/>
      <c r="AY14" s="1161"/>
      <c r="AZ14" s="232"/>
      <c r="BA14" s="232"/>
      <c r="BB14" s="232"/>
      <c r="BC14" s="232"/>
      <c r="BD14" s="232"/>
      <c r="BE14" s="233"/>
      <c r="BF14" s="233"/>
      <c r="BG14" s="233"/>
      <c r="BH14" s="233"/>
      <c r="BI14" s="233"/>
      <c r="BJ14" s="233"/>
      <c r="BK14" s="233"/>
      <c r="BL14" s="233"/>
      <c r="BM14" s="233"/>
      <c r="BN14" s="233"/>
      <c r="BO14" s="233"/>
      <c r="BP14" s="233"/>
      <c r="BQ14" s="241">
        <v>8</v>
      </c>
      <c r="BR14" s="365"/>
      <c r="BS14" s="1113" t="s">
        <v>604</v>
      </c>
      <c r="BT14" s="1114"/>
      <c r="BU14" s="1114"/>
      <c r="BV14" s="1114"/>
      <c r="BW14" s="1114"/>
      <c r="BX14" s="1114"/>
      <c r="BY14" s="1114"/>
      <c r="BZ14" s="1114"/>
      <c r="CA14" s="1114"/>
      <c r="CB14" s="1114"/>
      <c r="CC14" s="1114"/>
      <c r="CD14" s="1114"/>
      <c r="CE14" s="1114"/>
      <c r="CF14" s="1114"/>
      <c r="CG14" s="1115"/>
      <c r="CH14" s="1107">
        <v>57</v>
      </c>
      <c r="CI14" s="1108"/>
      <c r="CJ14" s="1108"/>
      <c r="CK14" s="1108"/>
      <c r="CL14" s="1109"/>
      <c r="CM14" s="1107">
        <v>549</v>
      </c>
      <c r="CN14" s="1108"/>
      <c r="CO14" s="1108"/>
      <c r="CP14" s="1108"/>
      <c r="CQ14" s="1109"/>
      <c r="CR14" s="1107">
        <v>20</v>
      </c>
      <c r="CS14" s="1108"/>
      <c r="CT14" s="1108"/>
      <c r="CU14" s="1108"/>
      <c r="CV14" s="1109"/>
      <c r="CW14" s="1107" t="s">
        <v>520</v>
      </c>
      <c r="CX14" s="1108"/>
      <c r="CY14" s="1108"/>
      <c r="CZ14" s="1108"/>
      <c r="DA14" s="1109"/>
      <c r="DB14" s="1107">
        <v>18200</v>
      </c>
      <c r="DC14" s="1108"/>
      <c r="DD14" s="1108"/>
      <c r="DE14" s="1108"/>
      <c r="DF14" s="1109"/>
      <c r="DG14" s="1107" t="s">
        <v>520</v>
      </c>
      <c r="DH14" s="1108"/>
      <c r="DI14" s="1108"/>
      <c r="DJ14" s="1108"/>
      <c r="DK14" s="1109"/>
      <c r="DL14" s="1107" t="s">
        <v>520</v>
      </c>
      <c r="DM14" s="1108"/>
      <c r="DN14" s="1108"/>
      <c r="DO14" s="1108"/>
      <c r="DP14" s="1109"/>
      <c r="DQ14" s="1107" t="s">
        <v>520</v>
      </c>
      <c r="DR14" s="1108"/>
      <c r="DS14" s="1108"/>
      <c r="DT14" s="1108"/>
      <c r="DU14" s="1109"/>
      <c r="DV14" s="1049"/>
      <c r="DW14" s="1050"/>
      <c r="DX14" s="1050"/>
      <c r="DY14" s="1050"/>
      <c r="DZ14" s="1051"/>
      <c r="EA14" s="234"/>
    </row>
    <row r="15" spans="1:131" s="235" customFormat="1" ht="26.25" customHeight="1">
      <c r="A15" s="240">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62"/>
      <c r="AL15" s="1163"/>
      <c r="AM15" s="1163"/>
      <c r="AN15" s="1163"/>
      <c r="AO15" s="1163"/>
      <c r="AP15" s="1163"/>
      <c r="AQ15" s="1163"/>
      <c r="AR15" s="1163"/>
      <c r="AS15" s="1163"/>
      <c r="AT15" s="1163"/>
      <c r="AU15" s="1160"/>
      <c r="AV15" s="1160"/>
      <c r="AW15" s="1160"/>
      <c r="AX15" s="1160"/>
      <c r="AY15" s="1161"/>
      <c r="AZ15" s="232"/>
      <c r="BA15" s="232"/>
      <c r="BB15" s="232"/>
      <c r="BC15" s="232"/>
      <c r="BD15" s="232"/>
      <c r="BE15" s="233"/>
      <c r="BF15" s="233"/>
      <c r="BG15" s="233"/>
      <c r="BH15" s="233"/>
      <c r="BI15" s="233"/>
      <c r="BJ15" s="233"/>
      <c r="BK15" s="233"/>
      <c r="BL15" s="233"/>
      <c r="BM15" s="233"/>
      <c r="BN15" s="233"/>
      <c r="BO15" s="233"/>
      <c r="BP15" s="233"/>
      <c r="BQ15" s="241">
        <v>9</v>
      </c>
      <c r="BR15" s="365"/>
      <c r="BS15" s="1113" t="s">
        <v>605</v>
      </c>
      <c r="BT15" s="1114"/>
      <c r="BU15" s="1114"/>
      <c r="BV15" s="1114"/>
      <c r="BW15" s="1114"/>
      <c r="BX15" s="1114"/>
      <c r="BY15" s="1114"/>
      <c r="BZ15" s="1114"/>
      <c r="CA15" s="1114"/>
      <c r="CB15" s="1114"/>
      <c r="CC15" s="1114"/>
      <c r="CD15" s="1114"/>
      <c r="CE15" s="1114"/>
      <c r="CF15" s="1114"/>
      <c r="CG15" s="1115"/>
      <c r="CH15" s="1107">
        <v>-1</v>
      </c>
      <c r="CI15" s="1108"/>
      <c r="CJ15" s="1108"/>
      <c r="CK15" s="1108"/>
      <c r="CL15" s="1109"/>
      <c r="CM15" s="1107">
        <v>1427</v>
      </c>
      <c r="CN15" s="1108"/>
      <c r="CO15" s="1108"/>
      <c r="CP15" s="1108"/>
      <c r="CQ15" s="1109"/>
      <c r="CR15" s="1107">
        <v>500</v>
      </c>
      <c r="CS15" s="1108"/>
      <c r="CT15" s="1108"/>
      <c r="CU15" s="1108"/>
      <c r="CV15" s="1109"/>
      <c r="CW15" s="1107">
        <v>310</v>
      </c>
      <c r="CX15" s="1108"/>
      <c r="CY15" s="1108"/>
      <c r="CZ15" s="1108"/>
      <c r="DA15" s="1109"/>
      <c r="DB15" s="1107" t="s">
        <v>520</v>
      </c>
      <c r="DC15" s="1108"/>
      <c r="DD15" s="1108"/>
      <c r="DE15" s="1108"/>
      <c r="DF15" s="1109"/>
      <c r="DG15" s="1107" t="s">
        <v>520</v>
      </c>
      <c r="DH15" s="1108"/>
      <c r="DI15" s="1108"/>
      <c r="DJ15" s="1108"/>
      <c r="DK15" s="1109"/>
      <c r="DL15" s="1107" t="s">
        <v>520</v>
      </c>
      <c r="DM15" s="1108"/>
      <c r="DN15" s="1108"/>
      <c r="DO15" s="1108"/>
      <c r="DP15" s="1109"/>
      <c r="DQ15" s="1107" t="s">
        <v>520</v>
      </c>
      <c r="DR15" s="1108"/>
      <c r="DS15" s="1108"/>
      <c r="DT15" s="1108"/>
      <c r="DU15" s="1109"/>
      <c r="DV15" s="1049"/>
      <c r="DW15" s="1050"/>
      <c r="DX15" s="1050"/>
      <c r="DY15" s="1050"/>
      <c r="DZ15" s="1051"/>
      <c r="EA15" s="234"/>
    </row>
    <row r="16" spans="1:131" s="235" customFormat="1" ht="26.25" customHeight="1">
      <c r="A16" s="240">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62"/>
      <c r="AL16" s="1163"/>
      <c r="AM16" s="1163"/>
      <c r="AN16" s="1163"/>
      <c r="AO16" s="1163"/>
      <c r="AP16" s="1163"/>
      <c r="AQ16" s="1163"/>
      <c r="AR16" s="1163"/>
      <c r="AS16" s="1163"/>
      <c r="AT16" s="1163"/>
      <c r="AU16" s="1160"/>
      <c r="AV16" s="1160"/>
      <c r="AW16" s="1160"/>
      <c r="AX16" s="1160"/>
      <c r="AY16" s="1161"/>
      <c r="AZ16" s="232"/>
      <c r="BA16" s="232"/>
      <c r="BB16" s="232"/>
      <c r="BC16" s="232"/>
      <c r="BD16" s="232"/>
      <c r="BE16" s="233"/>
      <c r="BF16" s="233"/>
      <c r="BG16" s="233"/>
      <c r="BH16" s="233"/>
      <c r="BI16" s="233"/>
      <c r="BJ16" s="233"/>
      <c r="BK16" s="233"/>
      <c r="BL16" s="233"/>
      <c r="BM16" s="233"/>
      <c r="BN16" s="233"/>
      <c r="BO16" s="233"/>
      <c r="BP16" s="233"/>
      <c r="BQ16" s="241">
        <v>10</v>
      </c>
      <c r="BR16" s="365"/>
      <c r="BS16" s="1113" t="s">
        <v>606</v>
      </c>
      <c r="BT16" s="1114"/>
      <c r="BU16" s="1114"/>
      <c r="BV16" s="1114"/>
      <c r="BW16" s="1114"/>
      <c r="BX16" s="1114"/>
      <c r="BY16" s="1114"/>
      <c r="BZ16" s="1114"/>
      <c r="CA16" s="1114"/>
      <c r="CB16" s="1114"/>
      <c r="CC16" s="1114"/>
      <c r="CD16" s="1114"/>
      <c r="CE16" s="1114"/>
      <c r="CF16" s="1114"/>
      <c r="CG16" s="1115"/>
      <c r="CH16" s="1107">
        <v>767</v>
      </c>
      <c r="CI16" s="1108"/>
      <c r="CJ16" s="1108"/>
      <c r="CK16" s="1108"/>
      <c r="CL16" s="1109"/>
      <c r="CM16" s="1107">
        <v>2082</v>
      </c>
      <c r="CN16" s="1108"/>
      <c r="CO16" s="1108"/>
      <c r="CP16" s="1108"/>
      <c r="CQ16" s="1109"/>
      <c r="CR16" s="1107">
        <v>100</v>
      </c>
      <c r="CS16" s="1108"/>
      <c r="CT16" s="1108"/>
      <c r="CU16" s="1108"/>
      <c r="CV16" s="1109"/>
      <c r="CW16" s="1107" t="s">
        <v>520</v>
      </c>
      <c r="CX16" s="1108"/>
      <c r="CY16" s="1108"/>
      <c r="CZ16" s="1108"/>
      <c r="DA16" s="1109"/>
      <c r="DB16" s="1107" t="s">
        <v>520</v>
      </c>
      <c r="DC16" s="1108"/>
      <c r="DD16" s="1108"/>
      <c r="DE16" s="1108"/>
      <c r="DF16" s="1109"/>
      <c r="DG16" s="1107" t="s">
        <v>520</v>
      </c>
      <c r="DH16" s="1108"/>
      <c r="DI16" s="1108"/>
      <c r="DJ16" s="1108"/>
      <c r="DK16" s="1109"/>
      <c r="DL16" s="1107" t="s">
        <v>520</v>
      </c>
      <c r="DM16" s="1108"/>
      <c r="DN16" s="1108"/>
      <c r="DO16" s="1108"/>
      <c r="DP16" s="1109"/>
      <c r="DQ16" s="1107" t="s">
        <v>520</v>
      </c>
      <c r="DR16" s="1108"/>
      <c r="DS16" s="1108"/>
      <c r="DT16" s="1108"/>
      <c r="DU16" s="1109"/>
      <c r="DV16" s="1049"/>
      <c r="DW16" s="1050"/>
      <c r="DX16" s="1050"/>
      <c r="DY16" s="1050"/>
      <c r="DZ16" s="1051"/>
      <c r="EA16" s="234"/>
    </row>
    <row r="17" spans="1:131" s="235" customFormat="1" ht="26.25" customHeight="1">
      <c r="A17" s="240">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62"/>
      <c r="AL17" s="1163"/>
      <c r="AM17" s="1163"/>
      <c r="AN17" s="1163"/>
      <c r="AO17" s="1163"/>
      <c r="AP17" s="1163"/>
      <c r="AQ17" s="1163"/>
      <c r="AR17" s="1163"/>
      <c r="AS17" s="1163"/>
      <c r="AT17" s="1163"/>
      <c r="AU17" s="1160"/>
      <c r="AV17" s="1160"/>
      <c r="AW17" s="1160"/>
      <c r="AX17" s="1160"/>
      <c r="AY17" s="1161"/>
      <c r="AZ17" s="232"/>
      <c r="BA17" s="232"/>
      <c r="BB17" s="232"/>
      <c r="BC17" s="232"/>
      <c r="BD17" s="232"/>
      <c r="BE17" s="233"/>
      <c r="BF17" s="233"/>
      <c r="BG17" s="233"/>
      <c r="BH17" s="233"/>
      <c r="BI17" s="233"/>
      <c r="BJ17" s="233"/>
      <c r="BK17" s="233"/>
      <c r="BL17" s="233"/>
      <c r="BM17" s="233"/>
      <c r="BN17" s="233"/>
      <c r="BO17" s="233"/>
      <c r="BP17" s="233"/>
      <c r="BQ17" s="241">
        <v>11</v>
      </c>
      <c r="BR17" s="365"/>
      <c r="BS17" s="1113" t="s">
        <v>607</v>
      </c>
      <c r="BT17" s="1114"/>
      <c r="BU17" s="1114"/>
      <c r="BV17" s="1114"/>
      <c r="BW17" s="1114"/>
      <c r="BX17" s="1114"/>
      <c r="BY17" s="1114"/>
      <c r="BZ17" s="1114"/>
      <c r="CA17" s="1114"/>
      <c r="CB17" s="1114"/>
      <c r="CC17" s="1114"/>
      <c r="CD17" s="1114"/>
      <c r="CE17" s="1114"/>
      <c r="CF17" s="1114"/>
      <c r="CG17" s="1115"/>
      <c r="CH17" s="1107">
        <v>-66</v>
      </c>
      <c r="CI17" s="1108"/>
      <c r="CJ17" s="1108"/>
      <c r="CK17" s="1108"/>
      <c r="CL17" s="1109"/>
      <c r="CM17" s="1107">
        <v>938</v>
      </c>
      <c r="CN17" s="1108"/>
      <c r="CO17" s="1108"/>
      <c r="CP17" s="1108"/>
      <c r="CQ17" s="1109"/>
      <c r="CR17" s="1107">
        <v>240</v>
      </c>
      <c r="CS17" s="1108"/>
      <c r="CT17" s="1108"/>
      <c r="CU17" s="1108"/>
      <c r="CV17" s="1109"/>
      <c r="CW17" s="1107">
        <v>21</v>
      </c>
      <c r="CX17" s="1108"/>
      <c r="CY17" s="1108"/>
      <c r="CZ17" s="1108"/>
      <c r="DA17" s="1109"/>
      <c r="DB17" s="1107" t="s">
        <v>520</v>
      </c>
      <c r="DC17" s="1108"/>
      <c r="DD17" s="1108"/>
      <c r="DE17" s="1108"/>
      <c r="DF17" s="1109"/>
      <c r="DG17" s="1107" t="s">
        <v>520</v>
      </c>
      <c r="DH17" s="1108"/>
      <c r="DI17" s="1108"/>
      <c r="DJ17" s="1108"/>
      <c r="DK17" s="1109"/>
      <c r="DL17" s="1107" t="s">
        <v>520</v>
      </c>
      <c r="DM17" s="1108"/>
      <c r="DN17" s="1108"/>
      <c r="DO17" s="1108"/>
      <c r="DP17" s="1109"/>
      <c r="DQ17" s="1107" t="s">
        <v>520</v>
      </c>
      <c r="DR17" s="1108"/>
      <c r="DS17" s="1108"/>
      <c r="DT17" s="1108"/>
      <c r="DU17" s="1109"/>
      <c r="DV17" s="1049"/>
      <c r="DW17" s="1050"/>
      <c r="DX17" s="1050"/>
      <c r="DY17" s="1050"/>
      <c r="DZ17" s="1051"/>
      <c r="EA17" s="234"/>
    </row>
    <row r="18" spans="1:131" s="235" customFormat="1" ht="26.25" customHeight="1">
      <c r="A18" s="240">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62"/>
      <c r="AL18" s="1163"/>
      <c r="AM18" s="1163"/>
      <c r="AN18" s="1163"/>
      <c r="AO18" s="1163"/>
      <c r="AP18" s="1163"/>
      <c r="AQ18" s="1163"/>
      <c r="AR18" s="1163"/>
      <c r="AS18" s="1163"/>
      <c r="AT18" s="1163"/>
      <c r="AU18" s="1160"/>
      <c r="AV18" s="1160"/>
      <c r="AW18" s="1160"/>
      <c r="AX18" s="1160"/>
      <c r="AY18" s="1161"/>
      <c r="AZ18" s="232"/>
      <c r="BA18" s="232"/>
      <c r="BB18" s="232"/>
      <c r="BC18" s="232"/>
      <c r="BD18" s="232"/>
      <c r="BE18" s="233"/>
      <c r="BF18" s="233"/>
      <c r="BG18" s="233"/>
      <c r="BH18" s="233"/>
      <c r="BI18" s="233"/>
      <c r="BJ18" s="233"/>
      <c r="BK18" s="233"/>
      <c r="BL18" s="233"/>
      <c r="BM18" s="233"/>
      <c r="BN18" s="233"/>
      <c r="BO18" s="233"/>
      <c r="BP18" s="233"/>
      <c r="BQ18" s="241">
        <v>12</v>
      </c>
      <c r="BR18" s="365" t="s">
        <v>600</v>
      </c>
      <c r="BS18" s="1113" t="s">
        <v>608</v>
      </c>
      <c r="BT18" s="1114"/>
      <c r="BU18" s="1114"/>
      <c r="BV18" s="1114"/>
      <c r="BW18" s="1114"/>
      <c r="BX18" s="1114"/>
      <c r="BY18" s="1114"/>
      <c r="BZ18" s="1114"/>
      <c r="CA18" s="1114"/>
      <c r="CB18" s="1114"/>
      <c r="CC18" s="1114"/>
      <c r="CD18" s="1114"/>
      <c r="CE18" s="1114"/>
      <c r="CF18" s="1114"/>
      <c r="CG18" s="1115"/>
      <c r="CH18" s="1107">
        <v>762</v>
      </c>
      <c r="CI18" s="1108"/>
      <c r="CJ18" s="1108"/>
      <c r="CK18" s="1108"/>
      <c r="CL18" s="1109"/>
      <c r="CM18" s="1107">
        <v>10670</v>
      </c>
      <c r="CN18" s="1108"/>
      <c r="CO18" s="1108"/>
      <c r="CP18" s="1108"/>
      <c r="CQ18" s="1109"/>
      <c r="CR18" s="1107">
        <v>1010</v>
      </c>
      <c r="CS18" s="1108"/>
      <c r="CT18" s="1108"/>
      <c r="CU18" s="1108"/>
      <c r="CV18" s="1109"/>
      <c r="CW18" s="1107">
        <v>182</v>
      </c>
      <c r="CX18" s="1108"/>
      <c r="CY18" s="1108"/>
      <c r="CZ18" s="1108"/>
      <c r="DA18" s="1109"/>
      <c r="DB18" s="1107">
        <v>1888</v>
      </c>
      <c r="DC18" s="1108"/>
      <c r="DD18" s="1108"/>
      <c r="DE18" s="1108"/>
      <c r="DF18" s="1109"/>
      <c r="DG18" s="1107" t="s">
        <v>520</v>
      </c>
      <c r="DH18" s="1108"/>
      <c r="DI18" s="1108"/>
      <c r="DJ18" s="1108"/>
      <c r="DK18" s="1109"/>
      <c r="DL18" s="1107">
        <v>1805</v>
      </c>
      <c r="DM18" s="1108"/>
      <c r="DN18" s="1108"/>
      <c r="DO18" s="1108"/>
      <c r="DP18" s="1109"/>
      <c r="DQ18" s="1107">
        <v>180</v>
      </c>
      <c r="DR18" s="1108"/>
      <c r="DS18" s="1108"/>
      <c r="DT18" s="1108"/>
      <c r="DU18" s="1109"/>
      <c r="DV18" s="1049"/>
      <c r="DW18" s="1050"/>
      <c r="DX18" s="1050"/>
      <c r="DY18" s="1050"/>
      <c r="DZ18" s="1051"/>
      <c r="EA18" s="234"/>
    </row>
    <row r="19" spans="1:131" s="235" customFormat="1" ht="26.25" customHeight="1">
      <c r="A19" s="240">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62"/>
      <c r="AL19" s="1163"/>
      <c r="AM19" s="1163"/>
      <c r="AN19" s="1163"/>
      <c r="AO19" s="1163"/>
      <c r="AP19" s="1163"/>
      <c r="AQ19" s="1163"/>
      <c r="AR19" s="1163"/>
      <c r="AS19" s="1163"/>
      <c r="AT19" s="1163"/>
      <c r="AU19" s="1160"/>
      <c r="AV19" s="1160"/>
      <c r="AW19" s="1160"/>
      <c r="AX19" s="1160"/>
      <c r="AY19" s="1161"/>
      <c r="AZ19" s="232"/>
      <c r="BA19" s="232"/>
      <c r="BB19" s="232"/>
      <c r="BC19" s="232"/>
      <c r="BD19" s="232"/>
      <c r="BE19" s="233"/>
      <c r="BF19" s="233"/>
      <c r="BG19" s="233"/>
      <c r="BH19" s="233"/>
      <c r="BI19" s="233"/>
      <c r="BJ19" s="233"/>
      <c r="BK19" s="233"/>
      <c r="BL19" s="233"/>
      <c r="BM19" s="233"/>
      <c r="BN19" s="233"/>
      <c r="BO19" s="233"/>
      <c r="BP19" s="233"/>
      <c r="BQ19" s="241">
        <v>13</v>
      </c>
      <c r="BR19" s="365"/>
      <c r="BS19" s="1113" t="s">
        <v>609</v>
      </c>
      <c r="BT19" s="1114"/>
      <c r="BU19" s="1114"/>
      <c r="BV19" s="1114"/>
      <c r="BW19" s="1114"/>
      <c r="BX19" s="1114"/>
      <c r="BY19" s="1114"/>
      <c r="BZ19" s="1114"/>
      <c r="CA19" s="1114"/>
      <c r="CB19" s="1114"/>
      <c r="CC19" s="1114"/>
      <c r="CD19" s="1114"/>
      <c r="CE19" s="1114"/>
      <c r="CF19" s="1114"/>
      <c r="CG19" s="1115"/>
      <c r="CH19" s="1107">
        <v>-7</v>
      </c>
      <c r="CI19" s="1108"/>
      <c r="CJ19" s="1108"/>
      <c r="CK19" s="1108"/>
      <c r="CL19" s="1109"/>
      <c r="CM19" s="1107">
        <v>455</v>
      </c>
      <c r="CN19" s="1108"/>
      <c r="CO19" s="1108"/>
      <c r="CP19" s="1108"/>
      <c r="CQ19" s="1109"/>
      <c r="CR19" s="1107">
        <v>30</v>
      </c>
      <c r="CS19" s="1108"/>
      <c r="CT19" s="1108"/>
      <c r="CU19" s="1108"/>
      <c r="CV19" s="1109"/>
      <c r="CW19" s="1107" t="s">
        <v>520</v>
      </c>
      <c r="CX19" s="1108"/>
      <c r="CY19" s="1108"/>
      <c r="CZ19" s="1108"/>
      <c r="DA19" s="1109"/>
      <c r="DB19" s="1107" t="s">
        <v>520</v>
      </c>
      <c r="DC19" s="1108"/>
      <c r="DD19" s="1108"/>
      <c r="DE19" s="1108"/>
      <c r="DF19" s="1109"/>
      <c r="DG19" s="1107" t="s">
        <v>520</v>
      </c>
      <c r="DH19" s="1108"/>
      <c r="DI19" s="1108"/>
      <c r="DJ19" s="1108"/>
      <c r="DK19" s="1109"/>
      <c r="DL19" s="1107" t="s">
        <v>520</v>
      </c>
      <c r="DM19" s="1108"/>
      <c r="DN19" s="1108"/>
      <c r="DO19" s="1108"/>
      <c r="DP19" s="1109"/>
      <c r="DQ19" s="1107" t="s">
        <v>520</v>
      </c>
      <c r="DR19" s="1108"/>
      <c r="DS19" s="1108"/>
      <c r="DT19" s="1108"/>
      <c r="DU19" s="1109"/>
      <c r="DV19" s="1049"/>
      <c r="DW19" s="1050"/>
      <c r="DX19" s="1050"/>
      <c r="DY19" s="1050"/>
      <c r="DZ19" s="1051"/>
      <c r="EA19" s="234"/>
    </row>
    <row r="20" spans="1:131" s="235" customFormat="1" ht="26.25" customHeight="1">
      <c r="A20" s="240">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62"/>
      <c r="AL20" s="1163"/>
      <c r="AM20" s="1163"/>
      <c r="AN20" s="1163"/>
      <c r="AO20" s="1163"/>
      <c r="AP20" s="1163"/>
      <c r="AQ20" s="1163"/>
      <c r="AR20" s="1163"/>
      <c r="AS20" s="1163"/>
      <c r="AT20" s="1163"/>
      <c r="AU20" s="1160"/>
      <c r="AV20" s="1160"/>
      <c r="AW20" s="1160"/>
      <c r="AX20" s="1160"/>
      <c r="AY20" s="1161"/>
      <c r="AZ20" s="232"/>
      <c r="BA20" s="232"/>
      <c r="BB20" s="232"/>
      <c r="BC20" s="232"/>
      <c r="BD20" s="232"/>
      <c r="BE20" s="233"/>
      <c r="BF20" s="233"/>
      <c r="BG20" s="233"/>
      <c r="BH20" s="233"/>
      <c r="BI20" s="233"/>
      <c r="BJ20" s="233"/>
      <c r="BK20" s="233"/>
      <c r="BL20" s="233"/>
      <c r="BM20" s="233"/>
      <c r="BN20" s="233"/>
      <c r="BO20" s="233"/>
      <c r="BP20" s="233"/>
      <c r="BQ20" s="241">
        <v>14</v>
      </c>
      <c r="BR20" s="365"/>
      <c r="BS20" s="1113" t="s">
        <v>610</v>
      </c>
      <c r="BT20" s="1114"/>
      <c r="BU20" s="1114"/>
      <c r="BV20" s="1114"/>
      <c r="BW20" s="1114"/>
      <c r="BX20" s="1114"/>
      <c r="BY20" s="1114"/>
      <c r="BZ20" s="1114"/>
      <c r="CA20" s="1114"/>
      <c r="CB20" s="1114"/>
      <c r="CC20" s="1114"/>
      <c r="CD20" s="1114"/>
      <c r="CE20" s="1114"/>
      <c r="CF20" s="1114"/>
      <c r="CG20" s="1115"/>
      <c r="CH20" s="1107">
        <v>-26</v>
      </c>
      <c r="CI20" s="1108"/>
      <c r="CJ20" s="1108"/>
      <c r="CK20" s="1108"/>
      <c r="CL20" s="1109"/>
      <c r="CM20" s="1107">
        <v>1283</v>
      </c>
      <c r="CN20" s="1108"/>
      <c r="CO20" s="1108"/>
      <c r="CP20" s="1108"/>
      <c r="CQ20" s="1109"/>
      <c r="CR20" s="1107">
        <v>60</v>
      </c>
      <c r="CS20" s="1108"/>
      <c r="CT20" s="1108"/>
      <c r="CU20" s="1108"/>
      <c r="CV20" s="1109"/>
      <c r="CW20" s="1107">
        <v>224</v>
      </c>
      <c r="CX20" s="1108"/>
      <c r="CY20" s="1108"/>
      <c r="CZ20" s="1108"/>
      <c r="DA20" s="1109"/>
      <c r="DB20" s="1107" t="s">
        <v>520</v>
      </c>
      <c r="DC20" s="1108"/>
      <c r="DD20" s="1108"/>
      <c r="DE20" s="1108"/>
      <c r="DF20" s="1109"/>
      <c r="DG20" s="1107" t="s">
        <v>520</v>
      </c>
      <c r="DH20" s="1108"/>
      <c r="DI20" s="1108"/>
      <c r="DJ20" s="1108"/>
      <c r="DK20" s="1109"/>
      <c r="DL20" s="1107" t="s">
        <v>520</v>
      </c>
      <c r="DM20" s="1108"/>
      <c r="DN20" s="1108"/>
      <c r="DO20" s="1108"/>
      <c r="DP20" s="1109"/>
      <c r="DQ20" s="1107" t="s">
        <v>520</v>
      </c>
      <c r="DR20" s="1108"/>
      <c r="DS20" s="1108"/>
      <c r="DT20" s="1108"/>
      <c r="DU20" s="1109"/>
      <c r="DV20" s="1049"/>
      <c r="DW20" s="1050"/>
      <c r="DX20" s="1050"/>
      <c r="DY20" s="1050"/>
      <c r="DZ20" s="1051"/>
      <c r="EA20" s="234"/>
    </row>
    <row r="21" spans="1:131" s="235" customFormat="1" ht="26.25" customHeight="1" thickBot="1">
      <c r="A21" s="240">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62"/>
      <c r="AL21" s="1163"/>
      <c r="AM21" s="1163"/>
      <c r="AN21" s="1163"/>
      <c r="AO21" s="1163"/>
      <c r="AP21" s="1163"/>
      <c r="AQ21" s="1163"/>
      <c r="AR21" s="1163"/>
      <c r="AS21" s="1163"/>
      <c r="AT21" s="1163"/>
      <c r="AU21" s="1160"/>
      <c r="AV21" s="1160"/>
      <c r="AW21" s="1160"/>
      <c r="AX21" s="1160"/>
      <c r="AY21" s="1161"/>
      <c r="AZ21" s="232"/>
      <c r="BA21" s="232"/>
      <c r="BB21" s="232"/>
      <c r="BC21" s="232"/>
      <c r="BD21" s="232"/>
      <c r="BE21" s="233"/>
      <c r="BF21" s="233"/>
      <c r="BG21" s="233"/>
      <c r="BH21" s="233"/>
      <c r="BI21" s="233"/>
      <c r="BJ21" s="233"/>
      <c r="BK21" s="233"/>
      <c r="BL21" s="233"/>
      <c r="BM21" s="233"/>
      <c r="BN21" s="233"/>
      <c r="BO21" s="233"/>
      <c r="BP21" s="233"/>
      <c r="BQ21" s="241">
        <v>15</v>
      </c>
      <c r="BR21" s="365"/>
      <c r="BS21" s="1113" t="s">
        <v>611</v>
      </c>
      <c r="BT21" s="1114"/>
      <c r="BU21" s="1114"/>
      <c r="BV21" s="1114"/>
      <c r="BW21" s="1114"/>
      <c r="BX21" s="1114"/>
      <c r="BY21" s="1114"/>
      <c r="BZ21" s="1114"/>
      <c r="CA21" s="1114"/>
      <c r="CB21" s="1114"/>
      <c r="CC21" s="1114"/>
      <c r="CD21" s="1114"/>
      <c r="CE21" s="1114"/>
      <c r="CF21" s="1114"/>
      <c r="CG21" s="1115"/>
      <c r="CH21" s="1107">
        <v>0</v>
      </c>
      <c r="CI21" s="1108"/>
      <c r="CJ21" s="1108"/>
      <c r="CK21" s="1108"/>
      <c r="CL21" s="1109"/>
      <c r="CM21" s="1107">
        <v>16508</v>
      </c>
      <c r="CN21" s="1108"/>
      <c r="CO21" s="1108"/>
      <c r="CP21" s="1108"/>
      <c r="CQ21" s="1109"/>
      <c r="CR21" s="1107">
        <v>50</v>
      </c>
      <c r="CS21" s="1108"/>
      <c r="CT21" s="1108"/>
      <c r="CU21" s="1108"/>
      <c r="CV21" s="1109"/>
      <c r="CW21" s="1107" t="s">
        <v>520</v>
      </c>
      <c r="CX21" s="1108"/>
      <c r="CY21" s="1108"/>
      <c r="CZ21" s="1108"/>
      <c r="DA21" s="1109"/>
      <c r="DB21" s="1107">
        <v>1094</v>
      </c>
      <c r="DC21" s="1108"/>
      <c r="DD21" s="1108"/>
      <c r="DE21" s="1108"/>
      <c r="DF21" s="1109"/>
      <c r="DG21" s="1107" t="s">
        <v>520</v>
      </c>
      <c r="DH21" s="1108"/>
      <c r="DI21" s="1108"/>
      <c r="DJ21" s="1108"/>
      <c r="DK21" s="1109"/>
      <c r="DL21" s="1107" t="s">
        <v>520</v>
      </c>
      <c r="DM21" s="1108"/>
      <c r="DN21" s="1108"/>
      <c r="DO21" s="1108"/>
      <c r="DP21" s="1109"/>
      <c r="DQ21" s="1107" t="s">
        <v>520</v>
      </c>
      <c r="DR21" s="1108"/>
      <c r="DS21" s="1108"/>
      <c r="DT21" s="1108"/>
      <c r="DU21" s="1109"/>
      <c r="DV21" s="1049"/>
      <c r="DW21" s="1050"/>
      <c r="DX21" s="1050"/>
      <c r="DY21" s="1050"/>
      <c r="DZ21" s="1051"/>
      <c r="EA21" s="234"/>
    </row>
    <row r="22" spans="1:131" s="235" customFormat="1" ht="26.25" customHeight="1">
      <c r="A22" s="240">
        <v>16</v>
      </c>
      <c r="B22" s="1094"/>
      <c r="C22" s="1095"/>
      <c r="D22" s="1095"/>
      <c r="E22" s="1095"/>
      <c r="F22" s="1095"/>
      <c r="G22" s="1095"/>
      <c r="H22" s="1095"/>
      <c r="I22" s="1095"/>
      <c r="J22" s="1095"/>
      <c r="K22" s="1095"/>
      <c r="L22" s="1095"/>
      <c r="M22" s="1095"/>
      <c r="N22" s="1095"/>
      <c r="O22" s="1095"/>
      <c r="P22" s="1096"/>
      <c r="Q22" s="1157"/>
      <c r="R22" s="1158"/>
      <c r="S22" s="1158"/>
      <c r="T22" s="1158"/>
      <c r="U22" s="1158"/>
      <c r="V22" s="1158"/>
      <c r="W22" s="1158"/>
      <c r="X22" s="1158"/>
      <c r="Y22" s="1158"/>
      <c r="Z22" s="1158"/>
      <c r="AA22" s="1158"/>
      <c r="AB22" s="1158"/>
      <c r="AC22" s="1158"/>
      <c r="AD22" s="1158"/>
      <c r="AE22" s="1159"/>
      <c r="AF22" s="1076"/>
      <c r="AG22" s="1077"/>
      <c r="AH22" s="1077"/>
      <c r="AI22" s="1077"/>
      <c r="AJ22" s="1078"/>
      <c r="AK22" s="1153"/>
      <c r="AL22" s="1154"/>
      <c r="AM22" s="1154"/>
      <c r="AN22" s="1154"/>
      <c r="AO22" s="1154"/>
      <c r="AP22" s="1154"/>
      <c r="AQ22" s="1154"/>
      <c r="AR22" s="1154"/>
      <c r="AS22" s="1154"/>
      <c r="AT22" s="1154"/>
      <c r="AU22" s="1155"/>
      <c r="AV22" s="1155"/>
      <c r="AW22" s="1155"/>
      <c r="AX22" s="1155"/>
      <c r="AY22" s="1156"/>
      <c r="AZ22" s="1092" t="s">
        <v>383</v>
      </c>
      <c r="BA22" s="1092"/>
      <c r="BB22" s="1092"/>
      <c r="BC22" s="1092"/>
      <c r="BD22" s="1093"/>
      <c r="BE22" s="233"/>
      <c r="BF22" s="233"/>
      <c r="BG22" s="233"/>
      <c r="BH22" s="233"/>
      <c r="BI22" s="233"/>
      <c r="BJ22" s="233"/>
      <c r="BK22" s="233"/>
      <c r="BL22" s="233"/>
      <c r="BM22" s="233"/>
      <c r="BN22" s="233"/>
      <c r="BO22" s="233"/>
      <c r="BP22" s="233"/>
      <c r="BQ22" s="241">
        <v>16</v>
      </c>
      <c r="BR22" s="365"/>
      <c r="BS22" s="1113" t="s">
        <v>612</v>
      </c>
      <c r="BT22" s="1114"/>
      <c r="BU22" s="1114"/>
      <c r="BV22" s="1114"/>
      <c r="BW22" s="1114"/>
      <c r="BX22" s="1114"/>
      <c r="BY22" s="1114"/>
      <c r="BZ22" s="1114"/>
      <c r="CA22" s="1114"/>
      <c r="CB22" s="1114"/>
      <c r="CC22" s="1114"/>
      <c r="CD22" s="1114"/>
      <c r="CE22" s="1114"/>
      <c r="CF22" s="1114"/>
      <c r="CG22" s="1115"/>
      <c r="CH22" s="1107">
        <v>0</v>
      </c>
      <c r="CI22" s="1108"/>
      <c r="CJ22" s="1108"/>
      <c r="CK22" s="1108"/>
      <c r="CL22" s="1109"/>
      <c r="CM22" s="1107">
        <v>1594</v>
      </c>
      <c r="CN22" s="1108"/>
      <c r="CO22" s="1108"/>
      <c r="CP22" s="1108"/>
      <c r="CQ22" s="1109"/>
      <c r="CR22" s="1107">
        <v>400</v>
      </c>
      <c r="CS22" s="1108"/>
      <c r="CT22" s="1108"/>
      <c r="CU22" s="1108"/>
      <c r="CV22" s="1109"/>
      <c r="CW22" s="1107" t="s">
        <v>520</v>
      </c>
      <c r="CX22" s="1108"/>
      <c r="CY22" s="1108"/>
      <c r="CZ22" s="1108"/>
      <c r="DA22" s="1109"/>
      <c r="DB22" s="1107" t="s">
        <v>520</v>
      </c>
      <c r="DC22" s="1108"/>
      <c r="DD22" s="1108"/>
      <c r="DE22" s="1108"/>
      <c r="DF22" s="1109"/>
      <c r="DG22" s="1107" t="s">
        <v>520</v>
      </c>
      <c r="DH22" s="1108"/>
      <c r="DI22" s="1108"/>
      <c r="DJ22" s="1108"/>
      <c r="DK22" s="1109"/>
      <c r="DL22" s="1107" t="s">
        <v>520</v>
      </c>
      <c r="DM22" s="1108"/>
      <c r="DN22" s="1108"/>
      <c r="DO22" s="1108"/>
      <c r="DP22" s="1109"/>
      <c r="DQ22" s="1107" t="s">
        <v>520</v>
      </c>
      <c r="DR22" s="1108"/>
      <c r="DS22" s="1108"/>
      <c r="DT22" s="1108"/>
      <c r="DU22" s="1109"/>
      <c r="DV22" s="1049"/>
      <c r="DW22" s="1050"/>
      <c r="DX22" s="1050"/>
      <c r="DY22" s="1050"/>
      <c r="DZ22" s="1051"/>
      <c r="EA22" s="234"/>
    </row>
    <row r="23" spans="1:131" s="235" customFormat="1" ht="26.25" customHeight="1" thickBot="1">
      <c r="A23" s="243" t="s">
        <v>384</v>
      </c>
      <c r="B23" s="976" t="s">
        <v>385</v>
      </c>
      <c r="C23" s="977"/>
      <c r="D23" s="977"/>
      <c r="E23" s="977"/>
      <c r="F23" s="977"/>
      <c r="G23" s="977"/>
      <c r="H23" s="977"/>
      <c r="I23" s="977"/>
      <c r="J23" s="977"/>
      <c r="K23" s="977"/>
      <c r="L23" s="977"/>
      <c r="M23" s="977"/>
      <c r="N23" s="977"/>
      <c r="O23" s="977"/>
      <c r="P23" s="978"/>
      <c r="Q23" s="1141">
        <v>1418837</v>
      </c>
      <c r="R23" s="1142"/>
      <c r="S23" s="1142"/>
      <c r="T23" s="1142"/>
      <c r="U23" s="1143"/>
      <c r="V23" s="1144">
        <v>1412405</v>
      </c>
      <c r="W23" s="1142"/>
      <c r="X23" s="1142"/>
      <c r="Y23" s="1142"/>
      <c r="Z23" s="1143"/>
      <c r="AA23" s="1144">
        <v>6432</v>
      </c>
      <c r="AB23" s="1142"/>
      <c r="AC23" s="1142"/>
      <c r="AD23" s="1142"/>
      <c r="AE23" s="1145"/>
      <c r="AF23" s="1146">
        <v>3159</v>
      </c>
      <c r="AG23" s="1147"/>
      <c r="AH23" s="1147"/>
      <c r="AI23" s="1147"/>
      <c r="AJ23" s="1148"/>
      <c r="AK23" s="1149"/>
      <c r="AL23" s="1150"/>
      <c r="AM23" s="1150"/>
      <c r="AN23" s="1150"/>
      <c r="AO23" s="1150"/>
      <c r="AP23" s="1144">
        <v>1643032</v>
      </c>
      <c r="AQ23" s="1142"/>
      <c r="AR23" s="1142"/>
      <c r="AS23" s="1142"/>
      <c r="AT23" s="1143"/>
      <c r="AU23" s="1151"/>
      <c r="AV23" s="1151"/>
      <c r="AW23" s="1151"/>
      <c r="AX23" s="1151"/>
      <c r="AY23" s="1152"/>
      <c r="AZ23" s="1138" t="s">
        <v>386</v>
      </c>
      <c r="BA23" s="1139"/>
      <c r="BB23" s="1139"/>
      <c r="BC23" s="1139"/>
      <c r="BD23" s="1140"/>
      <c r="BE23" s="233"/>
      <c r="BF23" s="233"/>
      <c r="BG23" s="233"/>
      <c r="BH23" s="233"/>
      <c r="BI23" s="233"/>
      <c r="BJ23" s="233"/>
      <c r="BK23" s="233"/>
      <c r="BL23" s="233"/>
      <c r="BM23" s="233"/>
      <c r="BN23" s="233"/>
      <c r="BO23" s="233"/>
      <c r="BP23" s="233"/>
      <c r="BQ23" s="241">
        <v>17</v>
      </c>
      <c r="BR23" s="365"/>
      <c r="BS23" s="1113" t="s">
        <v>613</v>
      </c>
      <c r="BT23" s="1114"/>
      <c r="BU23" s="1114"/>
      <c r="BV23" s="1114"/>
      <c r="BW23" s="1114"/>
      <c r="BX23" s="1114"/>
      <c r="BY23" s="1114"/>
      <c r="BZ23" s="1114"/>
      <c r="CA23" s="1114"/>
      <c r="CB23" s="1114"/>
      <c r="CC23" s="1114"/>
      <c r="CD23" s="1114"/>
      <c r="CE23" s="1114"/>
      <c r="CF23" s="1114"/>
      <c r="CG23" s="1115"/>
      <c r="CH23" s="1107">
        <v>120</v>
      </c>
      <c r="CI23" s="1108"/>
      <c r="CJ23" s="1108"/>
      <c r="CK23" s="1108"/>
      <c r="CL23" s="1109"/>
      <c r="CM23" s="1107">
        <v>-1236</v>
      </c>
      <c r="CN23" s="1108"/>
      <c r="CO23" s="1108"/>
      <c r="CP23" s="1108"/>
      <c r="CQ23" s="1109"/>
      <c r="CR23" s="1107">
        <v>236</v>
      </c>
      <c r="CS23" s="1108"/>
      <c r="CT23" s="1108"/>
      <c r="CU23" s="1108"/>
      <c r="CV23" s="1109"/>
      <c r="CW23" s="1107">
        <v>320</v>
      </c>
      <c r="CX23" s="1108"/>
      <c r="CY23" s="1108"/>
      <c r="CZ23" s="1108"/>
      <c r="DA23" s="1109"/>
      <c r="DB23" s="1107">
        <v>800</v>
      </c>
      <c r="DC23" s="1108"/>
      <c r="DD23" s="1108"/>
      <c r="DE23" s="1108"/>
      <c r="DF23" s="1109"/>
      <c r="DG23" s="1107" t="s">
        <v>520</v>
      </c>
      <c r="DH23" s="1108"/>
      <c r="DI23" s="1108"/>
      <c r="DJ23" s="1108"/>
      <c r="DK23" s="1109"/>
      <c r="DL23" s="1107">
        <v>2762</v>
      </c>
      <c r="DM23" s="1108"/>
      <c r="DN23" s="1108"/>
      <c r="DO23" s="1108"/>
      <c r="DP23" s="1109"/>
      <c r="DQ23" s="1107" t="s">
        <v>520</v>
      </c>
      <c r="DR23" s="1108"/>
      <c r="DS23" s="1108"/>
      <c r="DT23" s="1108"/>
      <c r="DU23" s="1109"/>
      <c r="DV23" s="1049"/>
      <c r="DW23" s="1050"/>
      <c r="DX23" s="1050"/>
      <c r="DY23" s="1050"/>
      <c r="DZ23" s="1051"/>
      <c r="EA23" s="234"/>
    </row>
    <row r="24" spans="1:131" s="235" customFormat="1" ht="26.25" customHeight="1">
      <c r="A24" s="1137" t="s">
        <v>387</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232"/>
      <c r="BA24" s="232"/>
      <c r="BB24" s="232"/>
      <c r="BC24" s="232"/>
      <c r="BD24" s="232"/>
      <c r="BE24" s="233"/>
      <c r="BF24" s="233"/>
      <c r="BG24" s="233"/>
      <c r="BH24" s="233"/>
      <c r="BI24" s="233"/>
      <c r="BJ24" s="233"/>
      <c r="BK24" s="233"/>
      <c r="BL24" s="233"/>
      <c r="BM24" s="233"/>
      <c r="BN24" s="233"/>
      <c r="BO24" s="233"/>
      <c r="BP24" s="233"/>
      <c r="BQ24" s="241">
        <v>18</v>
      </c>
      <c r="BR24" s="365"/>
      <c r="BS24" s="1113" t="s">
        <v>614</v>
      </c>
      <c r="BT24" s="1114"/>
      <c r="BU24" s="1114"/>
      <c r="BV24" s="1114"/>
      <c r="BW24" s="1114"/>
      <c r="BX24" s="1114"/>
      <c r="BY24" s="1114"/>
      <c r="BZ24" s="1114"/>
      <c r="CA24" s="1114"/>
      <c r="CB24" s="1114"/>
      <c r="CC24" s="1114"/>
      <c r="CD24" s="1114"/>
      <c r="CE24" s="1114"/>
      <c r="CF24" s="1114"/>
      <c r="CG24" s="1115"/>
      <c r="CH24" s="1107">
        <v>1</v>
      </c>
      <c r="CI24" s="1108"/>
      <c r="CJ24" s="1108"/>
      <c r="CK24" s="1108"/>
      <c r="CL24" s="1109"/>
      <c r="CM24" s="1107">
        <v>6650</v>
      </c>
      <c r="CN24" s="1108"/>
      <c r="CO24" s="1108"/>
      <c r="CP24" s="1108"/>
      <c r="CQ24" s="1109"/>
      <c r="CR24" s="1107">
        <v>4005</v>
      </c>
      <c r="CS24" s="1108"/>
      <c r="CT24" s="1108"/>
      <c r="CU24" s="1108"/>
      <c r="CV24" s="1109"/>
      <c r="CW24" s="1107" t="s">
        <v>520</v>
      </c>
      <c r="CX24" s="1108"/>
      <c r="CY24" s="1108"/>
      <c r="CZ24" s="1108"/>
      <c r="DA24" s="1109"/>
      <c r="DB24" s="1107" t="s">
        <v>520</v>
      </c>
      <c r="DC24" s="1108"/>
      <c r="DD24" s="1108"/>
      <c r="DE24" s="1108"/>
      <c r="DF24" s="1109"/>
      <c r="DG24" s="1107" t="s">
        <v>520</v>
      </c>
      <c r="DH24" s="1108"/>
      <c r="DI24" s="1108"/>
      <c r="DJ24" s="1108"/>
      <c r="DK24" s="1109"/>
      <c r="DL24" s="1107" t="s">
        <v>520</v>
      </c>
      <c r="DM24" s="1108"/>
      <c r="DN24" s="1108"/>
      <c r="DO24" s="1108"/>
      <c r="DP24" s="1109"/>
      <c r="DQ24" s="1107" t="s">
        <v>520</v>
      </c>
      <c r="DR24" s="1108"/>
      <c r="DS24" s="1108"/>
      <c r="DT24" s="1108"/>
      <c r="DU24" s="1109"/>
      <c r="DV24" s="1049"/>
      <c r="DW24" s="1050"/>
      <c r="DX24" s="1050"/>
      <c r="DY24" s="1050"/>
      <c r="DZ24" s="1051"/>
      <c r="EA24" s="234"/>
    </row>
    <row r="25" spans="1:131" s="227" customFormat="1" ht="26.25" customHeight="1" thickBot="1">
      <c r="A25" s="1136" t="s">
        <v>388</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232"/>
      <c r="BK25" s="232"/>
      <c r="BL25" s="232"/>
      <c r="BM25" s="232"/>
      <c r="BN25" s="232"/>
      <c r="BO25" s="244"/>
      <c r="BP25" s="244"/>
      <c r="BQ25" s="241">
        <v>19</v>
      </c>
      <c r="BR25" s="365"/>
      <c r="BS25" s="1113" t="s">
        <v>615</v>
      </c>
      <c r="BT25" s="1114"/>
      <c r="BU25" s="1114"/>
      <c r="BV25" s="1114"/>
      <c r="BW25" s="1114"/>
      <c r="BX25" s="1114"/>
      <c r="BY25" s="1114"/>
      <c r="BZ25" s="1114"/>
      <c r="CA25" s="1114"/>
      <c r="CB25" s="1114"/>
      <c r="CC25" s="1114"/>
      <c r="CD25" s="1114"/>
      <c r="CE25" s="1114"/>
      <c r="CF25" s="1114"/>
      <c r="CG25" s="1115"/>
      <c r="CH25" s="1107">
        <v>144</v>
      </c>
      <c r="CI25" s="1108"/>
      <c r="CJ25" s="1108"/>
      <c r="CK25" s="1108"/>
      <c r="CL25" s="1109"/>
      <c r="CM25" s="1107">
        <v>1705</v>
      </c>
      <c r="CN25" s="1108"/>
      <c r="CO25" s="1108"/>
      <c r="CP25" s="1108"/>
      <c r="CQ25" s="1109"/>
      <c r="CR25" s="1107">
        <v>20</v>
      </c>
      <c r="CS25" s="1108"/>
      <c r="CT25" s="1108"/>
      <c r="CU25" s="1108"/>
      <c r="CV25" s="1109"/>
      <c r="CW25" s="1107" t="s">
        <v>520</v>
      </c>
      <c r="CX25" s="1108"/>
      <c r="CY25" s="1108"/>
      <c r="CZ25" s="1108"/>
      <c r="DA25" s="1109"/>
      <c r="DB25" s="1107" t="s">
        <v>520</v>
      </c>
      <c r="DC25" s="1108"/>
      <c r="DD25" s="1108"/>
      <c r="DE25" s="1108"/>
      <c r="DF25" s="1109"/>
      <c r="DG25" s="1107" t="s">
        <v>520</v>
      </c>
      <c r="DH25" s="1108"/>
      <c r="DI25" s="1108"/>
      <c r="DJ25" s="1108"/>
      <c r="DK25" s="1109"/>
      <c r="DL25" s="1107" t="s">
        <v>520</v>
      </c>
      <c r="DM25" s="1108"/>
      <c r="DN25" s="1108"/>
      <c r="DO25" s="1108"/>
      <c r="DP25" s="1109"/>
      <c r="DQ25" s="1107" t="s">
        <v>520</v>
      </c>
      <c r="DR25" s="1108"/>
      <c r="DS25" s="1108"/>
      <c r="DT25" s="1108"/>
      <c r="DU25" s="1109"/>
      <c r="DV25" s="1049"/>
      <c r="DW25" s="1050"/>
      <c r="DX25" s="1050"/>
      <c r="DY25" s="1050"/>
      <c r="DZ25" s="1051"/>
      <c r="EA25" s="226"/>
    </row>
    <row r="26" spans="1:131" s="227" customFormat="1" ht="26.25" customHeight="1">
      <c r="A26" s="1052" t="s">
        <v>357</v>
      </c>
      <c r="B26" s="1053"/>
      <c r="C26" s="1053"/>
      <c r="D26" s="1053"/>
      <c r="E26" s="1053"/>
      <c r="F26" s="1053"/>
      <c r="G26" s="1053"/>
      <c r="H26" s="1053"/>
      <c r="I26" s="1053"/>
      <c r="J26" s="1053"/>
      <c r="K26" s="1053"/>
      <c r="L26" s="1053"/>
      <c r="M26" s="1053"/>
      <c r="N26" s="1053"/>
      <c r="O26" s="1053"/>
      <c r="P26" s="1054"/>
      <c r="Q26" s="1058" t="s">
        <v>389</v>
      </c>
      <c r="R26" s="1059"/>
      <c r="S26" s="1059"/>
      <c r="T26" s="1059"/>
      <c r="U26" s="1060"/>
      <c r="V26" s="1058" t="s">
        <v>390</v>
      </c>
      <c r="W26" s="1059"/>
      <c r="X26" s="1059"/>
      <c r="Y26" s="1059"/>
      <c r="Z26" s="1060"/>
      <c r="AA26" s="1058" t="s">
        <v>391</v>
      </c>
      <c r="AB26" s="1059"/>
      <c r="AC26" s="1059"/>
      <c r="AD26" s="1059"/>
      <c r="AE26" s="1059"/>
      <c r="AF26" s="1132" t="s">
        <v>392</v>
      </c>
      <c r="AG26" s="1065"/>
      <c r="AH26" s="1065"/>
      <c r="AI26" s="1065"/>
      <c r="AJ26" s="1133"/>
      <c r="AK26" s="1059" t="s">
        <v>393</v>
      </c>
      <c r="AL26" s="1059"/>
      <c r="AM26" s="1059"/>
      <c r="AN26" s="1059"/>
      <c r="AO26" s="1060"/>
      <c r="AP26" s="1058" t="s">
        <v>394</v>
      </c>
      <c r="AQ26" s="1059"/>
      <c r="AR26" s="1059"/>
      <c r="AS26" s="1059"/>
      <c r="AT26" s="1060"/>
      <c r="AU26" s="1058" t="s">
        <v>395</v>
      </c>
      <c r="AV26" s="1059"/>
      <c r="AW26" s="1059"/>
      <c r="AX26" s="1059"/>
      <c r="AY26" s="1060"/>
      <c r="AZ26" s="1058" t="s">
        <v>396</v>
      </c>
      <c r="BA26" s="1059"/>
      <c r="BB26" s="1059"/>
      <c r="BC26" s="1059"/>
      <c r="BD26" s="1060"/>
      <c r="BE26" s="1058" t="s">
        <v>364</v>
      </c>
      <c r="BF26" s="1059"/>
      <c r="BG26" s="1059"/>
      <c r="BH26" s="1059"/>
      <c r="BI26" s="1074"/>
      <c r="BJ26" s="232"/>
      <c r="BK26" s="232"/>
      <c r="BL26" s="232"/>
      <c r="BM26" s="232"/>
      <c r="BN26" s="232"/>
      <c r="BO26" s="244"/>
      <c r="BP26" s="244"/>
      <c r="BQ26" s="241">
        <v>20</v>
      </c>
      <c r="BR26" s="365"/>
      <c r="BS26" s="1113" t="s">
        <v>616</v>
      </c>
      <c r="BT26" s="1114"/>
      <c r="BU26" s="1114"/>
      <c r="BV26" s="1114"/>
      <c r="BW26" s="1114"/>
      <c r="BX26" s="1114"/>
      <c r="BY26" s="1114"/>
      <c r="BZ26" s="1114"/>
      <c r="CA26" s="1114"/>
      <c r="CB26" s="1114"/>
      <c r="CC26" s="1114"/>
      <c r="CD26" s="1114"/>
      <c r="CE26" s="1114"/>
      <c r="CF26" s="1114"/>
      <c r="CG26" s="1115"/>
      <c r="CH26" s="1107">
        <v>21</v>
      </c>
      <c r="CI26" s="1108"/>
      <c r="CJ26" s="1108"/>
      <c r="CK26" s="1108"/>
      <c r="CL26" s="1109"/>
      <c r="CM26" s="1107">
        <v>328</v>
      </c>
      <c r="CN26" s="1108"/>
      <c r="CO26" s="1108"/>
      <c r="CP26" s="1108"/>
      <c r="CQ26" s="1109"/>
      <c r="CR26" s="1107">
        <v>20</v>
      </c>
      <c r="CS26" s="1108"/>
      <c r="CT26" s="1108"/>
      <c r="CU26" s="1108"/>
      <c r="CV26" s="1109"/>
      <c r="CW26" s="1107" t="s">
        <v>520</v>
      </c>
      <c r="CX26" s="1108"/>
      <c r="CY26" s="1108"/>
      <c r="CZ26" s="1108"/>
      <c r="DA26" s="1109"/>
      <c r="DB26" s="1107" t="s">
        <v>520</v>
      </c>
      <c r="DC26" s="1108"/>
      <c r="DD26" s="1108"/>
      <c r="DE26" s="1108"/>
      <c r="DF26" s="1109"/>
      <c r="DG26" s="1107" t="s">
        <v>520</v>
      </c>
      <c r="DH26" s="1108"/>
      <c r="DI26" s="1108"/>
      <c r="DJ26" s="1108"/>
      <c r="DK26" s="1109"/>
      <c r="DL26" s="1107" t="s">
        <v>520</v>
      </c>
      <c r="DM26" s="1108"/>
      <c r="DN26" s="1108"/>
      <c r="DO26" s="1108"/>
      <c r="DP26" s="1109"/>
      <c r="DQ26" s="1107" t="s">
        <v>520</v>
      </c>
      <c r="DR26" s="1108"/>
      <c r="DS26" s="1108"/>
      <c r="DT26" s="1108"/>
      <c r="DU26" s="1109"/>
      <c r="DV26" s="1049"/>
      <c r="DW26" s="1050"/>
      <c r="DX26" s="1050"/>
      <c r="DY26" s="1050"/>
      <c r="DZ26" s="1051"/>
      <c r="EA26" s="226"/>
    </row>
    <row r="27" spans="1:131" s="227"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34"/>
      <c r="AG27" s="1068"/>
      <c r="AH27" s="1068"/>
      <c r="AI27" s="1068"/>
      <c r="AJ27" s="1135"/>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32"/>
      <c r="BK27" s="232"/>
      <c r="BL27" s="232"/>
      <c r="BM27" s="232"/>
      <c r="BN27" s="232"/>
      <c r="BO27" s="244"/>
      <c r="BP27" s="244"/>
      <c r="BQ27" s="241">
        <v>21</v>
      </c>
      <c r="BR27" s="365"/>
      <c r="BS27" s="1113" t="s">
        <v>617</v>
      </c>
      <c r="BT27" s="1114"/>
      <c r="BU27" s="1114"/>
      <c r="BV27" s="1114"/>
      <c r="BW27" s="1114"/>
      <c r="BX27" s="1114"/>
      <c r="BY27" s="1114"/>
      <c r="BZ27" s="1114"/>
      <c r="CA27" s="1114"/>
      <c r="CB27" s="1114"/>
      <c r="CC27" s="1114"/>
      <c r="CD27" s="1114"/>
      <c r="CE27" s="1114"/>
      <c r="CF27" s="1114"/>
      <c r="CG27" s="1115"/>
      <c r="CH27" s="1107">
        <v>0</v>
      </c>
      <c r="CI27" s="1108"/>
      <c r="CJ27" s="1108"/>
      <c r="CK27" s="1108"/>
      <c r="CL27" s="1109"/>
      <c r="CM27" s="1107">
        <v>43</v>
      </c>
      <c r="CN27" s="1108"/>
      <c r="CO27" s="1108"/>
      <c r="CP27" s="1108"/>
      <c r="CQ27" s="1109"/>
      <c r="CR27" s="1107">
        <v>0</v>
      </c>
      <c r="CS27" s="1108"/>
      <c r="CT27" s="1108"/>
      <c r="CU27" s="1108"/>
      <c r="CV27" s="1109"/>
      <c r="CW27" s="1107" t="s">
        <v>520</v>
      </c>
      <c r="CX27" s="1108"/>
      <c r="CY27" s="1108"/>
      <c r="CZ27" s="1108"/>
      <c r="DA27" s="1109"/>
      <c r="DB27" s="1107" t="s">
        <v>520</v>
      </c>
      <c r="DC27" s="1108"/>
      <c r="DD27" s="1108"/>
      <c r="DE27" s="1108"/>
      <c r="DF27" s="1109"/>
      <c r="DG27" s="1107" t="s">
        <v>520</v>
      </c>
      <c r="DH27" s="1108"/>
      <c r="DI27" s="1108"/>
      <c r="DJ27" s="1108"/>
      <c r="DK27" s="1109"/>
      <c r="DL27" s="1107" t="s">
        <v>520</v>
      </c>
      <c r="DM27" s="1108"/>
      <c r="DN27" s="1108"/>
      <c r="DO27" s="1108"/>
      <c r="DP27" s="1109"/>
      <c r="DQ27" s="1107" t="s">
        <v>520</v>
      </c>
      <c r="DR27" s="1108"/>
      <c r="DS27" s="1108"/>
      <c r="DT27" s="1108"/>
      <c r="DU27" s="1109"/>
      <c r="DV27" s="1049"/>
      <c r="DW27" s="1050"/>
      <c r="DX27" s="1050"/>
      <c r="DY27" s="1050"/>
      <c r="DZ27" s="1051"/>
      <c r="EA27" s="226"/>
    </row>
    <row r="28" spans="1:131" s="227" customFormat="1" ht="26.25" customHeight="1" thickTop="1">
      <c r="A28" s="245">
        <v>1</v>
      </c>
      <c r="B28" s="1123" t="s">
        <v>397</v>
      </c>
      <c r="C28" s="1124"/>
      <c r="D28" s="1124"/>
      <c r="E28" s="1124"/>
      <c r="F28" s="1124"/>
      <c r="G28" s="1124"/>
      <c r="H28" s="1124"/>
      <c r="I28" s="1124"/>
      <c r="J28" s="1124"/>
      <c r="K28" s="1124"/>
      <c r="L28" s="1124"/>
      <c r="M28" s="1124"/>
      <c r="N28" s="1124"/>
      <c r="O28" s="1124"/>
      <c r="P28" s="1125"/>
      <c r="Q28" s="1126">
        <v>240260</v>
      </c>
      <c r="R28" s="1127"/>
      <c r="S28" s="1127"/>
      <c r="T28" s="1127"/>
      <c r="U28" s="1127"/>
      <c r="V28" s="1127">
        <v>237008</v>
      </c>
      <c r="W28" s="1127"/>
      <c r="X28" s="1127"/>
      <c r="Y28" s="1127"/>
      <c r="Z28" s="1127"/>
      <c r="AA28" s="1127">
        <v>3252</v>
      </c>
      <c r="AB28" s="1127"/>
      <c r="AC28" s="1127"/>
      <c r="AD28" s="1127"/>
      <c r="AE28" s="1128"/>
      <c r="AF28" s="1129">
        <v>3252</v>
      </c>
      <c r="AG28" s="1127"/>
      <c r="AH28" s="1127"/>
      <c r="AI28" s="1127"/>
      <c r="AJ28" s="1130"/>
      <c r="AK28" s="1131">
        <v>23000</v>
      </c>
      <c r="AL28" s="1034"/>
      <c r="AM28" s="1034"/>
      <c r="AN28" s="1034"/>
      <c r="AO28" s="1035"/>
      <c r="AP28" s="1033" t="s">
        <v>520</v>
      </c>
      <c r="AQ28" s="1034"/>
      <c r="AR28" s="1034"/>
      <c r="AS28" s="1034"/>
      <c r="AT28" s="1035"/>
      <c r="AU28" s="1033" t="s">
        <v>520</v>
      </c>
      <c r="AV28" s="1034"/>
      <c r="AW28" s="1034"/>
      <c r="AX28" s="1034"/>
      <c r="AY28" s="1035"/>
      <c r="AZ28" s="1118" t="s">
        <v>520</v>
      </c>
      <c r="BA28" s="1119"/>
      <c r="BB28" s="1119"/>
      <c r="BC28" s="1119"/>
      <c r="BD28" s="1120"/>
      <c r="BE28" s="1121"/>
      <c r="BF28" s="1121"/>
      <c r="BG28" s="1121"/>
      <c r="BH28" s="1121"/>
      <c r="BI28" s="1122"/>
      <c r="BJ28" s="232"/>
      <c r="BK28" s="232"/>
      <c r="BL28" s="232"/>
      <c r="BM28" s="232"/>
      <c r="BN28" s="232"/>
      <c r="BO28" s="244"/>
      <c r="BP28" s="244"/>
      <c r="BQ28" s="241">
        <v>22</v>
      </c>
      <c r="BR28" s="365"/>
      <c r="BS28" s="1113" t="s">
        <v>618</v>
      </c>
      <c r="BT28" s="1114"/>
      <c r="BU28" s="1114"/>
      <c r="BV28" s="1114"/>
      <c r="BW28" s="1114"/>
      <c r="BX28" s="1114"/>
      <c r="BY28" s="1114"/>
      <c r="BZ28" s="1114"/>
      <c r="CA28" s="1114"/>
      <c r="CB28" s="1114"/>
      <c r="CC28" s="1114"/>
      <c r="CD28" s="1114"/>
      <c r="CE28" s="1114"/>
      <c r="CF28" s="1114"/>
      <c r="CG28" s="1115"/>
      <c r="CH28" s="1107">
        <v>9</v>
      </c>
      <c r="CI28" s="1108"/>
      <c r="CJ28" s="1108"/>
      <c r="CK28" s="1108"/>
      <c r="CL28" s="1109"/>
      <c r="CM28" s="1107">
        <v>880</v>
      </c>
      <c r="CN28" s="1108"/>
      <c r="CO28" s="1108"/>
      <c r="CP28" s="1108"/>
      <c r="CQ28" s="1109"/>
      <c r="CR28" s="1107">
        <v>602</v>
      </c>
      <c r="CS28" s="1108"/>
      <c r="CT28" s="1108"/>
      <c r="CU28" s="1108"/>
      <c r="CV28" s="1109"/>
      <c r="CW28" s="1107" t="s">
        <v>520</v>
      </c>
      <c r="CX28" s="1108"/>
      <c r="CY28" s="1108"/>
      <c r="CZ28" s="1108"/>
      <c r="DA28" s="1109"/>
      <c r="DB28" s="1107" t="s">
        <v>520</v>
      </c>
      <c r="DC28" s="1108"/>
      <c r="DD28" s="1108"/>
      <c r="DE28" s="1108"/>
      <c r="DF28" s="1109"/>
      <c r="DG28" s="1107" t="s">
        <v>520</v>
      </c>
      <c r="DH28" s="1108"/>
      <c r="DI28" s="1108"/>
      <c r="DJ28" s="1108"/>
      <c r="DK28" s="1109"/>
      <c r="DL28" s="1107" t="s">
        <v>520</v>
      </c>
      <c r="DM28" s="1108"/>
      <c r="DN28" s="1108"/>
      <c r="DO28" s="1108"/>
      <c r="DP28" s="1109"/>
      <c r="DQ28" s="1107" t="s">
        <v>520</v>
      </c>
      <c r="DR28" s="1108"/>
      <c r="DS28" s="1108"/>
      <c r="DT28" s="1108"/>
      <c r="DU28" s="1109"/>
      <c r="DV28" s="1049"/>
      <c r="DW28" s="1050"/>
      <c r="DX28" s="1050"/>
      <c r="DY28" s="1050"/>
      <c r="DZ28" s="1051"/>
      <c r="EA28" s="226"/>
    </row>
    <row r="29" spans="1:131" s="227" customFormat="1" ht="26.25" customHeight="1">
      <c r="A29" s="245">
        <v>2</v>
      </c>
      <c r="B29" s="1094" t="s">
        <v>398</v>
      </c>
      <c r="C29" s="1095"/>
      <c r="D29" s="1095"/>
      <c r="E29" s="1095"/>
      <c r="F29" s="1095"/>
      <c r="G29" s="1095"/>
      <c r="H29" s="1095"/>
      <c r="I29" s="1095"/>
      <c r="J29" s="1095"/>
      <c r="K29" s="1095"/>
      <c r="L29" s="1095"/>
      <c r="M29" s="1095"/>
      <c r="N29" s="1095"/>
      <c r="O29" s="1095"/>
      <c r="P29" s="1096"/>
      <c r="Q29" s="1100">
        <v>53222</v>
      </c>
      <c r="R29" s="1101"/>
      <c r="S29" s="1101"/>
      <c r="T29" s="1101"/>
      <c r="U29" s="1101"/>
      <c r="V29" s="1101">
        <v>52017</v>
      </c>
      <c r="W29" s="1101"/>
      <c r="X29" s="1101"/>
      <c r="Y29" s="1101"/>
      <c r="Z29" s="1101"/>
      <c r="AA29" s="1101">
        <v>1205</v>
      </c>
      <c r="AB29" s="1101"/>
      <c r="AC29" s="1101"/>
      <c r="AD29" s="1101"/>
      <c r="AE29" s="1102"/>
      <c r="AF29" s="1076">
        <v>1205</v>
      </c>
      <c r="AG29" s="1077"/>
      <c r="AH29" s="1077"/>
      <c r="AI29" s="1077"/>
      <c r="AJ29" s="1078"/>
      <c r="AK29" s="1103">
        <v>25642</v>
      </c>
      <c r="AL29" s="1031"/>
      <c r="AM29" s="1031"/>
      <c r="AN29" s="1031"/>
      <c r="AO29" s="1032"/>
      <c r="AP29" s="1030" t="s">
        <v>520</v>
      </c>
      <c r="AQ29" s="1031"/>
      <c r="AR29" s="1031"/>
      <c r="AS29" s="1031"/>
      <c r="AT29" s="1032"/>
      <c r="AU29" s="1030" t="s">
        <v>520</v>
      </c>
      <c r="AV29" s="1031"/>
      <c r="AW29" s="1031"/>
      <c r="AX29" s="1031"/>
      <c r="AY29" s="1032"/>
      <c r="AZ29" s="1104" t="s">
        <v>520</v>
      </c>
      <c r="BA29" s="1105"/>
      <c r="BB29" s="1105"/>
      <c r="BC29" s="1105"/>
      <c r="BD29" s="1106"/>
      <c r="BE29" s="1089"/>
      <c r="BF29" s="1089"/>
      <c r="BG29" s="1089"/>
      <c r="BH29" s="1089"/>
      <c r="BI29" s="1090"/>
      <c r="BJ29" s="232"/>
      <c r="BK29" s="232"/>
      <c r="BL29" s="232"/>
      <c r="BM29" s="232"/>
      <c r="BN29" s="232"/>
      <c r="BO29" s="244"/>
      <c r="BP29" s="244"/>
      <c r="BQ29" s="241">
        <v>23</v>
      </c>
      <c r="BR29" s="365"/>
      <c r="BS29" s="1113" t="s">
        <v>619</v>
      </c>
      <c r="BT29" s="1114"/>
      <c r="BU29" s="1114"/>
      <c r="BV29" s="1114"/>
      <c r="BW29" s="1114"/>
      <c r="BX29" s="1114"/>
      <c r="BY29" s="1114"/>
      <c r="BZ29" s="1114"/>
      <c r="CA29" s="1114"/>
      <c r="CB29" s="1114"/>
      <c r="CC29" s="1114"/>
      <c r="CD29" s="1114"/>
      <c r="CE29" s="1114"/>
      <c r="CF29" s="1114"/>
      <c r="CG29" s="1115"/>
      <c r="CH29" s="1107">
        <v>17</v>
      </c>
      <c r="CI29" s="1108"/>
      <c r="CJ29" s="1108"/>
      <c r="CK29" s="1108"/>
      <c r="CL29" s="1109"/>
      <c r="CM29" s="1107">
        <v>-693</v>
      </c>
      <c r="CN29" s="1108"/>
      <c r="CO29" s="1108"/>
      <c r="CP29" s="1108"/>
      <c r="CQ29" s="1109"/>
      <c r="CR29" s="1107">
        <v>1900</v>
      </c>
      <c r="CS29" s="1108"/>
      <c r="CT29" s="1108"/>
      <c r="CU29" s="1108"/>
      <c r="CV29" s="1109"/>
      <c r="CW29" s="1107" t="s">
        <v>520</v>
      </c>
      <c r="CX29" s="1108"/>
      <c r="CY29" s="1108"/>
      <c r="CZ29" s="1108"/>
      <c r="DA29" s="1109"/>
      <c r="DB29" s="1107">
        <v>1787</v>
      </c>
      <c r="DC29" s="1108"/>
      <c r="DD29" s="1108"/>
      <c r="DE29" s="1108"/>
      <c r="DF29" s="1109"/>
      <c r="DG29" s="1107" t="s">
        <v>520</v>
      </c>
      <c r="DH29" s="1108"/>
      <c r="DI29" s="1108"/>
      <c r="DJ29" s="1108"/>
      <c r="DK29" s="1109"/>
      <c r="DL29" s="1107" t="s">
        <v>520</v>
      </c>
      <c r="DM29" s="1108"/>
      <c r="DN29" s="1108"/>
      <c r="DO29" s="1108"/>
      <c r="DP29" s="1109"/>
      <c r="DQ29" s="1107" t="s">
        <v>520</v>
      </c>
      <c r="DR29" s="1108"/>
      <c r="DS29" s="1108"/>
      <c r="DT29" s="1108"/>
      <c r="DU29" s="1109"/>
      <c r="DV29" s="1049"/>
      <c r="DW29" s="1050"/>
      <c r="DX29" s="1050"/>
      <c r="DY29" s="1050"/>
      <c r="DZ29" s="1051"/>
      <c r="EA29" s="226"/>
    </row>
    <row r="30" spans="1:131" s="227" customFormat="1" ht="26.25" customHeight="1">
      <c r="A30" s="245">
        <v>3</v>
      </c>
      <c r="B30" s="1094" t="s">
        <v>399</v>
      </c>
      <c r="C30" s="1095"/>
      <c r="D30" s="1095"/>
      <c r="E30" s="1095"/>
      <c r="F30" s="1095"/>
      <c r="G30" s="1095"/>
      <c r="H30" s="1095"/>
      <c r="I30" s="1095"/>
      <c r="J30" s="1095"/>
      <c r="K30" s="1095"/>
      <c r="L30" s="1095"/>
      <c r="M30" s="1095"/>
      <c r="N30" s="1095"/>
      <c r="O30" s="1095"/>
      <c r="P30" s="1096"/>
      <c r="Q30" s="1100">
        <v>183922</v>
      </c>
      <c r="R30" s="1101"/>
      <c r="S30" s="1101"/>
      <c r="T30" s="1101"/>
      <c r="U30" s="1101"/>
      <c r="V30" s="1101">
        <v>179986</v>
      </c>
      <c r="W30" s="1101"/>
      <c r="X30" s="1101"/>
      <c r="Y30" s="1101"/>
      <c r="Z30" s="1101"/>
      <c r="AA30" s="1101">
        <v>3936</v>
      </c>
      <c r="AB30" s="1101"/>
      <c r="AC30" s="1101"/>
      <c r="AD30" s="1101"/>
      <c r="AE30" s="1102"/>
      <c r="AF30" s="1076">
        <v>3936</v>
      </c>
      <c r="AG30" s="1077"/>
      <c r="AH30" s="1077"/>
      <c r="AI30" s="1077"/>
      <c r="AJ30" s="1078"/>
      <c r="AK30" s="1103">
        <v>28819</v>
      </c>
      <c r="AL30" s="1031"/>
      <c r="AM30" s="1031"/>
      <c r="AN30" s="1031"/>
      <c r="AO30" s="1032"/>
      <c r="AP30" s="1030" t="s">
        <v>520</v>
      </c>
      <c r="AQ30" s="1031"/>
      <c r="AR30" s="1031"/>
      <c r="AS30" s="1031"/>
      <c r="AT30" s="1032"/>
      <c r="AU30" s="1030" t="s">
        <v>520</v>
      </c>
      <c r="AV30" s="1031"/>
      <c r="AW30" s="1031"/>
      <c r="AX30" s="1031"/>
      <c r="AY30" s="1032"/>
      <c r="AZ30" s="1104" t="s">
        <v>520</v>
      </c>
      <c r="BA30" s="1105"/>
      <c r="BB30" s="1105"/>
      <c r="BC30" s="1105"/>
      <c r="BD30" s="1106"/>
      <c r="BE30" s="1089"/>
      <c r="BF30" s="1089"/>
      <c r="BG30" s="1089"/>
      <c r="BH30" s="1089"/>
      <c r="BI30" s="1090"/>
      <c r="BJ30" s="232"/>
      <c r="BK30" s="232"/>
      <c r="BL30" s="232"/>
      <c r="BM30" s="232"/>
      <c r="BN30" s="232"/>
      <c r="BO30" s="244"/>
      <c r="BP30" s="244"/>
      <c r="BQ30" s="241">
        <v>24</v>
      </c>
      <c r="BR30" s="365"/>
      <c r="BS30" s="1113" t="s">
        <v>620</v>
      </c>
      <c r="BT30" s="1114"/>
      <c r="BU30" s="1114"/>
      <c r="BV30" s="1114"/>
      <c r="BW30" s="1114"/>
      <c r="BX30" s="1114"/>
      <c r="BY30" s="1114"/>
      <c r="BZ30" s="1114"/>
      <c r="CA30" s="1114"/>
      <c r="CB30" s="1114"/>
      <c r="CC30" s="1114"/>
      <c r="CD30" s="1114"/>
      <c r="CE30" s="1114"/>
      <c r="CF30" s="1114"/>
      <c r="CG30" s="1115"/>
      <c r="CH30" s="1107">
        <v>76</v>
      </c>
      <c r="CI30" s="1108"/>
      <c r="CJ30" s="1108"/>
      <c r="CK30" s="1108"/>
      <c r="CL30" s="1109"/>
      <c r="CM30" s="1107">
        <v>1878</v>
      </c>
      <c r="CN30" s="1108"/>
      <c r="CO30" s="1108"/>
      <c r="CP30" s="1108"/>
      <c r="CQ30" s="1109"/>
      <c r="CR30" s="1107">
        <v>788</v>
      </c>
      <c r="CS30" s="1108"/>
      <c r="CT30" s="1108"/>
      <c r="CU30" s="1108"/>
      <c r="CV30" s="1109"/>
      <c r="CW30" s="1107" t="s">
        <v>520</v>
      </c>
      <c r="CX30" s="1108"/>
      <c r="CY30" s="1108"/>
      <c r="CZ30" s="1108"/>
      <c r="DA30" s="1109"/>
      <c r="DB30" s="1107" t="s">
        <v>520</v>
      </c>
      <c r="DC30" s="1108"/>
      <c r="DD30" s="1108"/>
      <c r="DE30" s="1108"/>
      <c r="DF30" s="1109"/>
      <c r="DG30" s="1107" t="s">
        <v>520</v>
      </c>
      <c r="DH30" s="1108"/>
      <c r="DI30" s="1108"/>
      <c r="DJ30" s="1108"/>
      <c r="DK30" s="1109"/>
      <c r="DL30" s="1107" t="s">
        <v>520</v>
      </c>
      <c r="DM30" s="1108"/>
      <c r="DN30" s="1108"/>
      <c r="DO30" s="1108"/>
      <c r="DP30" s="1109"/>
      <c r="DQ30" s="1107" t="s">
        <v>520</v>
      </c>
      <c r="DR30" s="1108"/>
      <c r="DS30" s="1108"/>
      <c r="DT30" s="1108"/>
      <c r="DU30" s="1109"/>
      <c r="DV30" s="1049"/>
      <c r="DW30" s="1050"/>
      <c r="DX30" s="1050"/>
      <c r="DY30" s="1050"/>
      <c r="DZ30" s="1051"/>
      <c r="EA30" s="226"/>
    </row>
    <row r="31" spans="1:131" s="227" customFormat="1" ht="26.25" customHeight="1">
      <c r="A31" s="245">
        <v>4</v>
      </c>
      <c r="B31" s="1094" t="s">
        <v>400</v>
      </c>
      <c r="C31" s="1095"/>
      <c r="D31" s="1095"/>
      <c r="E31" s="1095"/>
      <c r="F31" s="1095"/>
      <c r="G31" s="1095"/>
      <c r="H31" s="1095"/>
      <c r="I31" s="1095"/>
      <c r="J31" s="1095"/>
      <c r="K31" s="1095"/>
      <c r="L31" s="1095"/>
      <c r="M31" s="1095"/>
      <c r="N31" s="1095"/>
      <c r="O31" s="1095"/>
      <c r="P31" s="1096"/>
      <c r="Q31" s="1110">
        <v>31811</v>
      </c>
      <c r="R31" s="1026"/>
      <c r="S31" s="1026"/>
      <c r="T31" s="1026"/>
      <c r="U31" s="1027"/>
      <c r="V31" s="1025">
        <v>32619</v>
      </c>
      <c r="W31" s="1026"/>
      <c r="X31" s="1026"/>
      <c r="Y31" s="1026"/>
      <c r="Z31" s="1027"/>
      <c r="AA31" s="1025">
        <v>-808</v>
      </c>
      <c r="AB31" s="1026"/>
      <c r="AC31" s="1026"/>
      <c r="AD31" s="1026"/>
      <c r="AE31" s="1117"/>
      <c r="AF31" s="1076">
        <v>3163</v>
      </c>
      <c r="AG31" s="1077"/>
      <c r="AH31" s="1077"/>
      <c r="AI31" s="1077"/>
      <c r="AJ31" s="1078"/>
      <c r="AK31" s="1103">
        <v>5607</v>
      </c>
      <c r="AL31" s="1031"/>
      <c r="AM31" s="1031"/>
      <c r="AN31" s="1031"/>
      <c r="AO31" s="1032"/>
      <c r="AP31" s="1030">
        <v>28091</v>
      </c>
      <c r="AQ31" s="1031"/>
      <c r="AR31" s="1031"/>
      <c r="AS31" s="1031"/>
      <c r="AT31" s="1032"/>
      <c r="AU31" s="1030">
        <v>16630</v>
      </c>
      <c r="AV31" s="1031"/>
      <c r="AW31" s="1031"/>
      <c r="AX31" s="1031"/>
      <c r="AY31" s="1032"/>
      <c r="AZ31" s="1104" t="s">
        <v>520</v>
      </c>
      <c r="BA31" s="1105"/>
      <c r="BB31" s="1105"/>
      <c r="BC31" s="1105"/>
      <c r="BD31" s="1106"/>
      <c r="BE31" s="1089" t="s">
        <v>401</v>
      </c>
      <c r="BF31" s="1089"/>
      <c r="BG31" s="1089"/>
      <c r="BH31" s="1089"/>
      <c r="BI31" s="1090"/>
      <c r="BJ31" s="232"/>
      <c r="BK31" s="232"/>
      <c r="BL31" s="232"/>
      <c r="BM31" s="232"/>
      <c r="BN31" s="232"/>
      <c r="BO31" s="244"/>
      <c r="BP31" s="244"/>
      <c r="BQ31" s="241">
        <v>25</v>
      </c>
      <c r="BR31" s="365"/>
      <c r="BS31" s="1113" t="s">
        <v>621</v>
      </c>
      <c r="BT31" s="1114"/>
      <c r="BU31" s="1114"/>
      <c r="BV31" s="1114"/>
      <c r="BW31" s="1114"/>
      <c r="BX31" s="1114"/>
      <c r="BY31" s="1114"/>
      <c r="BZ31" s="1114"/>
      <c r="CA31" s="1114"/>
      <c r="CB31" s="1114"/>
      <c r="CC31" s="1114"/>
      <c r="CD31" s="1114"/>
      <c r="CE31" s="1114"/>
      <c r="CF31" s="1114"/>
      <c r="CG31" s="1115"/>
      <c r="CH31" s="1107">
        <v>639</v>
      </c>
      <c r="CI31" s="1108"/>
      <c r="CJ31" s="1108"/>
      <c r="CK31" s="1108"/>
      <c r="CL31" s="1109"/>
      <c r="CM31" s="1107">
        <v>4392</v>
      </c>
      <c r="CN31" s="1108"/>
      <c r="CO31" s="1108"/>
      <c r="CP31" s="1108"/>
      <c r="CQ31" s="1109"/>
      <c r="CR31" s="1107">
        <v>77</v>
      </c>
      <c r="CS31" s="1108"/>
      <c r="CT31" s="1108"/>
      <c r="CU31" s="1108"/>
      <c r="CV31" s="1109"/>
      <c r="CW31" s="1107" t="s">
        <v>520</v>
      </c>
      <c r="CX31" s="1108"/>
      <c r="CY31" s="1108"/>
      <c r="CZ31" s="1108"/>
      <c r="DA31" s="1109"/>
      <c r="DB31" s="1107" t="s">
        <v>520</v>
      </c>
      <c r="DC31" s="1108"/>
      <c r="DD31" s="1108"/>
      <c r="DE31" s="1108"/>
      <c r="DF31" s="1109"/>
      <c r="DG31" s="1107" t="s">
        <v>520</v>
      </c>
      <c r="DH31" s="1108"/>
      <c r="DI31" s="1108"/>
      <c r="DJ31" s="1108"/>
      <c r="DK31" s="1109"/>
      <c r="DL31" s="1107" t="s">
        <v>520</v>
      </c>
      <c r="DM31" s="1108"/>
      <c r="DN31" s="1108"/>
      <c r="DO31" s="1108"/>
      <c r="DP31" s="1109"/>
      <c r="DQ31" s="1107" t="s">
        <v>520</v>
      </c>
      <c r="DR31" s="1108"/>
      <c r="DS31" s="1108"/>
      <c r="DT31" s="1108"/>
      <c r="DU31" s="1109"/>
      <c r="DV31" s="1049"/>
      <c r="DW31" s="1050"/>
      <c r="DX31" s="1050"/>
      <c r="DY31" s="1050"/>
      <c r="DZ31" s="1051"/>
      <c r="EA31" s="226"/>
    </row>
    <row r="32" spans="1:131" s="227" customFormat="1" ht="26.25" customHeight="1">
      <c r="A32" s="245">
        <v>5</v>
      </c>
      <c r="B32" s="1094" t="s">
        <v>402</v>
      </c>
      <c r="C32" s="1095"/>
      <c r="D32" s="1095"/>
      <c r="E32" s="1095"/>
      <c r="F32" s="1095"/>
      <c r="G32" s="1095"/>
      <c r="H32" s="1095"/>
      <c r="I32" s="1095"/>
      <c r="J32" s="1095"/>
      <c r="K32" s="1095"/>
      <c r="L32" s="1095"/>
      <c r="M32" s="1095"/>
      <c r="N32" s="1095"/>
      <c r="O32" s="1095"/>
      <c r="P32" s="1096"/>
      <c r="Q32" s="1110">
        <v>46661</v>
      </c>
      <c r="R32" s="1026"/>
      <c r="S32" s="1026"/>
      <c r="T32" s="1026"/>
      <c r="U32" s="1027"/>
      <c r="V32" s="1025">
        <v>45833</v>
      </c>
      <c r="W32" s="1026"/>
      <c r="X32" s="1026"/>
      <c r="Y32" s="1026"/>
      <c r="Z32" s="1027"/>
      <c r="AA32" s="1025">
        <v>828</v>
      </c>
      <c r="AB32" s="1026"/>
      <c r="AC32" s="1026"/>
      <c r="AD32" s="1026"/>
      <c r="AE32" s="1117"/>
      <c r="AF32" s="1076">
        <v>31768</v>
      </c>
      <c r="AG32" s="1077"/>
      <c r="AH32" s="1077"/>
      <c r="AI32" s="1077"/>
      <c r="AJ32" s="1078"/>
      <c r="AK32" s="1103">
        <v>366</v>
      </c>
      <c r="AL32" s="1031"/>
      <c r="AM32" s="1031"/>
      <c r="AN32" s="1031"/>
      <c r="AO32" s="1032"/>
      <c r="AP32" s="1030">
        <v>89783</v>
      </c>
      <c r="AQ32" s="1031"/>
      <c r="AR32" s="1031"/>
      <c r="AS32" s="1031"/>
      <c r="AT32" s="1032"/>
      <c r="AU32" s="1030">
        <v>359</v>
      </c>
      <c r="AV32" s="1031"/>
      <c r="AW32" s="1031"/>
      <c r="AX32" s="1031"/>
      <c r="AY32" s="1032"/>
      <c r="AZ32" s="1104" t="s">
        <v>520</v>
      </c>
      <c r="BA32" s="1105"/>
      <c r="BB32" s="1105"/>
      <c r="BC32" s="1105"/>
      <c r="BD32" s="1106"/>
      <c r="BE32" s="1089" t="s">
        <v>401</v>
      </c>
      <c r="BF32" s="1089"/>
      <c r="BG32" s="1089"/>
      <c r="BH32" s="1089"/>
      <c r="BI32" s="1090"/>
      <c r="BJ32" s="232"/>
      <c r="BK32" s="232"/>
      <c r="BL32" s="232"/>
      <c r="BM32" s="232"/>
      <c r="BN32" s="232"/>
      <c r="BO32" s="244"/>
      <c r="BP32" s="244"/>
      <c r="BQ32" s="241">
        <v>26</v>
      </c>
      <c r="BR32" s="365"/>
      <c r="BS32" s="1113" t="s">
        <v>622</v>
      </c>
      <c r="BT32" s="1114"/>
      <c r="BU32" s="1114"/>
      <c r="BV32" s="1114"/>
      <c r="BW32" s="1114"/>
      <c r="BX32" s="1114"/>
      <c r="BY32" s="1114"/>
      <c r="BZ32" s="1114"/>
      <c r="CA32" s="1114"/>
      <c r="CB32" s="1114"/>
      <c r="CC32" s="1114"/>
      <c r="CD32" s="1114"/>
      <c r="CE32" s="1114"/>
      <c r="CF32" s="1114"/>
      <c r="CG32" s="1115"/>
      <c r="CH32" s="1107">
        <v>68</v>
      </c>
      <c r="CI32" s="1108"/>
      <c r="CJ32" s="1108"/>
      <c r="CK32" s="1108"/>
      <c r="CL32" s="1109"/>
      <c r="CM32" s="1107">
        <v>1339</v>
      </c>
      <c r="CN32" s="1108"/>
      <c r="CO32" s="1108"/>
      <c r="CP32" s="1108"/>
      <c r="CQ32" s="1109"/>
      <c r="CR32" s="1107">
        <v>82</v>
      </c>
      <c r="CS32" s="1108"/>
      <c r="CT32" s="1108"/>
      <c r="CU32" s="1108"/>
      <c r="CV32" s="1109"/>
      <c r="CW32" s="1107" t="s">
        <v>520</v>
      </c>
      <c r="CX32" s="1108"/>
      <c r="CY32" s="1108"/>
      <c r="CZ32" s="1108"/>
      <c r="DA32" s="1109"/>
      <c r="DB32" s="1107" t="s">
        <v>520</v>
      </c>
      <c r="DC32" s="1108"/>
      <c r="DD32" s="1108"/>
      <c r="DE32" s="1108"/>
      <c r="DF32" s="1109"/>
      <c r="DG32" s="1107" t="s">
        <v>520</v>
      </c>
      <c r="DH32" s="1108"/>
      <c r="DI32" s="1108"/>
      <c r="DJ32" s="1108"/>
      <c r="DK32" s="1109"/>
      <c r="DL32" s="1107" t="s">
        <v>520</v>
      </c>
      <c r="DM32" s="1108"/>
      <c r="DN32" s="1108"/>
      <c r="DO32" s="1108"/>
      <c r="DP32" s="1109"/>
      <c r="DQ32" s="1107" t="s">
        <v>520</v>
      </c>
      <c r="DR32" s="1108"/>
      <c r="DS32" s="1108"/>
      <c r="DT32" s="1108"/>
      <c r="DU32" s="1109"/>
      <c r="DV32" s="1049"/>
      <c r="DW32" s="1050"/>
      <c r="DX32" s="1050"/>
      <c r="DY32" s="1050"/>
      <c r="DZ32" s="1051"/>
      <c r="EA32" s="226"/>
    </row>
    <row r="33" spans="1:131" s="227" customFormat="1" ht="26.25" customHeight="1">
      <c r="A33" s="245">
        <v>6</v>
      </c>
      <c r="B33" s="1094" t="s">
        <v>403</v>
      </c>
      <c r="C33" s="1095"/>
      <c r="D33" s="1095"/>
      <c r="E33" s="1095"/>
      <c r="F33" s="1095"/>
      <c r="G33" s="1095"/>
      <c r="H33" s="1095"/>
      <c r="I33" s="1095"/>
      <c r="J33" s="1095"/>
      <c r="K33" s="1095"/>
      <c r="L33" s="1095"/>
      <c r="M33" s="1095"/>
      <c r="N33" s="1095"/>
      <c r="O33" s="1095"/>
      <c r="P33" s="1096"/>
      <c r="Q33" s="1110">
        <v>951</v>
      </c>
      <c r="R33" s="1026"/>
      <c r="S33" s="1026"/>
      <c r="T33" s="1026"/>
      <c r="U33" s="1027"/>
      <c r="V33" s="1025">
        <v>859</v>
      </c>
      <c r="W33" s="1026"/>
      <c r="X33" s="1026"/>
      <c r="Y33" s="1026"/>
      <c r="Z33" s="1027"/>
      <c r="AA33" s="1025">
        <v>92</v>
      </c>
      <c r="AB33" s="1026"/>
      <c r="AC33" s="1026"/>
      <c r="AD33" s="1026"/>
      <c r="AE33" s="1117"/>
      <c r="AF33" s="1076">
        <v>2216</v>
      </c>
      <c r="AG33" s="1077"/>
      <c r="AH33" s="1077"/>
      <c r="AI33" s="1077"/>
      <c r="AJ33" s="1078"/>
      <c r="AK33" s="1103">
        <v>2</v>
      </c>
      <c r="AL33" s="1031"/>
      <c r="AM33" s="1031"/>
      <c r="AN33" s="1031"/>
      <c r="AO33" s="1032"/>
      <c r="AP33" s="1030" t="s">
        <v>520</v>
      </c>
      <c r="AQ33" s="1031"/>
      <c r="AR33" s="1031"/>
      <c r="AS33" s="1031"/>
      <c r="AT33" s="1032"/>
      <c r="AU33" s="1030" t="s">
        <v>520</v>
      </c>
      <c r="AV33" s="1031"/>
      <c r="AW33" s="1031"/>
      <c r="AX33" s="1031"/>
      <c r="AY33" s="1032"/>
      <c r="AZ33" s="1104" t="s">
        <v>520</v>
      </c>
      <c r="BA33" s="1105"/>
      <c r="BB33" s="1105"/>
      <c r="BC33" s="1105"/>
      <c r="BD33" s="1106"/>
      <c r="BE33" s="1089" t="s">
        <v>401</v>
      </c>
      <c r="BF33" s="1089"/>
      <c r="BG33" s="1089"/>
      <c r="BH33" s="1089"/>
      <c r="BI33" s="1090"/>
      <c r="BJ33" s="232"/>
      <c r="BK33" s="232"/>
      <c r="BL33" s="232"/>
      <c r="BM33" s="232"/>
      <c r="BN33" s="232"/>
      <c r="BO33" s="244"/>
      <c r="BP33" s="244"/>
      <c r="BQ33" s="241">
        <v>27</v>
      </c>
      <c r="BR33" s="365"/>
      <c r="BS33" s="1113" t="s">
        <v>623</v>
      </c>
      <c r="BT33" s="1114"/>
      <c r="BU33" s="1114"/>
      <c r="BV33" s="1114"/>
      <c r="BW33" s="1114"/>
      <c r="BX33" s="1114"/>
      <c r="BY33" s="1114"/>
      <c r="BZ33" s="1114"/>
      <c r="CA33" s="1114"/>
      <c r="CB33" s="1114"/>
      <c r="CC33" s="1114"/>
      <c r="CD33" s="1114"/>
      <c r="CE33" s="1114"/>
      <c r="CF33" s="1114"/>
      <c r="CG33" s="1115"/>
      <c r="CH33" s="1107">
        <v>345</v>
      </c>
      <c r="CI33" s="1108"/>
      <c r="CJ33" s="1108"/>
      <c r="CK33" s="1108"/>
      <c r="CL33" s="1109"/>
      <c r="CM33" s="1107">
        <v>3641</v>
      </c>
      <c r="CN33" s="1108"/>
      <c r="CO33" s="1108"/>
      <c r="CP33" s="1108"/>
      <c r="CQ33" s="1109"/>
      <c r="CR33" s="1107">
        <v>100</v>
      </c>
      <c r="CS33" s="1108"/>
      <c r="CT33" s="1108"/>
      <c r="CU33" s="1108"/>
      <c r="CV33" s="1109"/>
      <c r="CW33" s="1107" t="s">
        <v>520</v>
      </c>
      <c r="CX33" s="1108"/>
      <c r="CY33" s="1108"/>
      <c r="CZ33" s="1108"/>
      <c r="DA33" s="1109"/>
      <c r="DB33" s="1107" t="s">
        <v>520</v>
      </c>
      <c r="DC33" s="1108"/>
      <c r="DD33" s="1108"/>
      <c r="DE33" s="1108"/>
      <c r="DF33" s="1109"/>
      <c r="DG33" s="1107" t="s">
        <v>520</v>
      </c>
      <c r="DH33" s="1108"/>
      <c r="DI33" s="1108"/>
      <c r="DJ33" s="1108"/>
      <c r="DK33" s="1109"/>
      <c r="DL33" s="1107" t="s">
        <v>520</v>
      </c>
      <c r="DM33" s="1108"/>
      <c r="DN33" s="1108"/>
      <c r="DO33" s="1108"/>
      <c r="DP33" s="1109"/>
      <c r="DQ33" s="1107" t="s">
        <v>520</v>
      </c>
      <c r="DR33" s="1108"/>
      <c r="DS33" s="1108"/>
      <c r="DT33" s="1108"/>
      <c r="DU33" s="1109"/>
      <c r="DV33" s="1049"/>
      <c r="DW33" s="1050"/>
      <c r="DX33" s="1050"/>
      <c r="DY33" s="1050"/>
      <c r="DZ33" s="1051"/>
      <c r="EA33" s="226"/>
    </row>
    <row r="34" spans="1:131" s="227" customFormat="1" ht="26.25" customHeight="1">
      <c r="A34" s="245">
        <v>7</v>
      </c>
      <c r="B34" s="1094" t="s">
        <v>404</v>
      </c>
      <c r="C34" s="1095"/>
      <c r="D34" s="1095"/>
      <c r="E34" s="1095"/>
      <c r="F34" s="1095"/>
      <c r="G34" s="1095"/>
      <c r="H34" s="1095"/>
      <c r="I34" s="1095"/>
      <c r="J34" s="1095"/>
      <c r="K34" s="1095"/>
      <c r="L34" s="1095"/>
      <c r="M34" s="1095"/>
      <c r="N34" s="1095"/>
      <c r="O34" s="1095"/>
      <c r="P34" s="1096"/>
      <c r="Q34" s="1110">
        <v>72556</v>
      </c>
      <c r="R34" s="1026"/>
      <c r="S34" s="1026"/>
      <c r="T34" s="1026"/>
      <c r="U34" s="1027"/>
      <c r="V34" s="1025">
        <v>68980</v>
      </c>
      <c r="W34" s="1026"/>
      <c r="X34" s="1026"/>
      <c r="Y34" s="1026"/>
      <c r="Z34" s="1027"/>
      <c r="AA34" s="1025">
        <v>3576</v>
      </c>
      <c r="AB34" s="1026"/>
      <c r="AC34" s="1026"/>
      <c r="AD34" s="1026"/>
      <c r="AE34" s="1117"/>
      <c r="AF34" s="1076">
        <v>21654</v>
      </c>
      <c r="AG34" s="1077"/>
      <c r="AH34" s="1077"/>
      <c r="AI34" s="1077"/>
      <c r="AJ34" s="1078"/>
      <c r="AK34" s="1103">
        <v>34968</v>
      </c>
      <c r="AL34" s="1031"/>
      <c r="AM34" s="1031"/>
      <c r="AN34" s="1031"/>
      <c r="AO34" s="1032"/>
      <c r="AP34" s="1030">
        <v>449140</v>
      </c>
      <c r="AQ34" s="1031"/>
      <c r="AR34" s="1031"/>
      <c r="AS34" s="1031"/>
      <c r="AT34" s="1032"/>
      <c r="AU34" s="1030">
        <v>326974</v>
      </c>
      <c r="AV34" s="1031"/>
      <c r="AW34" s="1031"/>
      <c r="AX34" s="1031"/>
      <c r="AY34" s="1032"/>
      <c r="AZ34" s="1104" t="s">
        <v>520</v>
      </c>
      <c r="BA34" s="1105"/>
      <c r="BB34" s="1105"/>
      <c r="BC34" s="1105"/>
      <c r="BD34" s="1106"/>
      <c r="BE34" s="1089" t="s">
        <v>401</v>
      </c>
      <c r="BF34" s="1089"/>
      <c r="BG34" s="1089"/>
      <c r="BH34" s="1089"/>
      <c r="BI34" s="1090"/>
      <c r="BJ34" s="232"/>
      <c r="BK34" s="232"/>
      <c r="BL34" s="232"/>
      <c r="BM34" s="232"/>
      <c r="BN34" s="232"/>
      <c r="BO34" s="244"/>
      <c r="BP34" s="244"/>
      <c r="BQ34" s="241">
        <v>28</v>
      </c>
      <c r="BR34" s="365" t="s">
        <v>600</v>
      </c>
      <c r="BS34" s="1113" t="s">
        <v>624</v>
      </c>
      <c r="BT34" s="1114"/>
      <c r="BU34" s="1114"/>
      <c r="BV34" s="1114"/>
      <c r="BW34" s="1114"/>
      <c r="BX34" s="1114"/>
      <c r="BY34" s="1114"/>
      <c r="BZ34" s="1114"/>
      <c r="CA34" s="1114"/>
      <c r="CB34" s="1114"/>
      <c r="CC34" s="1114"/>
      <c r="CD34" s="1114"/>
      <c r="CE34" s="1114"/>
      <c r="CF34" s="1114"/>
      <c r="CG34" s="1115"/>
      <c r="CH34" s="1107">
        <v>170</v>
      </c>
      <c r="CI34" s="1108"/>
      <c r="CJ34" s="1108"/>
      <c r="CK34" s="1108"/>
      <c r="CL34" s="1109"/>
      <c r="CM34" s="1107">
        <v>3016</v>
      </c>
      <c r="CN34" s="1108"/>
      <c r="CO34" s="1108"/>
      <c r="CP34" s="1108"/>
      <c r="CQ34" s="1109"/>
      <c r="CR34" s="1107">
        <v>50</v>
      </c>
      <c r="CS34" s="1108"/>
      <c r="CT34" s="1108"/>
      <c r="CU34" s="1108"/>
      <c r="CV34" s="1109"/>
      <c r="CW34" s="1107" t="s">
        <v>520</v>
      </c>
      <c r="CX34" s="1108"/>
      <c r="CY34" s="1108"/>
      <c r="CZ34" s="1108"/>
      <c r="DA34" s="1109"/>
      <c r="DB34" s="1107">
        <v>15561</v>
      </c>
      <c r="DC34" s="1108"/>
      <c r="DD34" s="1108"/>
      <c r="DE34" s="1108"/>
      <c r="DF34" s="1109"/>
      <c r="DG34" s="1107" t="s">
        <v>520</v>
      </c>
      <c r="DH34" s="1108"/>
      <c r="DI34" s="1108"/>
      <c r="DJ34" s="1108"/>
      <c r="DK34" s="1109"/>
      <c r="DL34" s="1107">
        <v>607</v>
      </c>
      <c r="DM34" s="1108"/>
      <c r="DN34" s="1108"/>
      <c r="DO34" s="1108"/>
      <c r="DP34" s="1109"/>
      <c r="DQ34" s="1107">
        <v>61</v>
      </c>
      <c r="DR34" s="1108"/>
      <c r="DS34" s="1108"/>
      <c r="DT34" s="1108"/>
      <c r="DU34" s="1109"/>
      <c r="DV34" s="1049"/>
      <c r="DW34" s="1050"/>
      <c r="DX34" s="1050"/>
      <c r="DY34" s="1050"/>
      <c r="DZ34" s="1051"/>
      <c r="EA34" s="226"/>
    </row>
    <row r="35" spans="1:131" s="227" customFormat="1" ht="26.25" customHeight="1">
      <c r="A35" s="245">
        <v>8</v>
      </c>
      <c r="B35" s="1094" t="s">
        <v>405</v>
      </c>
      <c r="C35" s="1095"/>
      <c r="D35" s="1095"/>
      <c r="E35" s="1095"/>
      <c r="F35" s="1095"/>
      <c r="G35" s="1095"/>
      <c r="H35" s="1095"/>
      <c r="I35" s="1095"/>
      <c r="J35" s="1095"/>
      <c r="K35" s="1095"/>
      <c r="L35" s="1095"/>
      <c r="M35" s="1095"/>
      <c r="N35" s="1095"/>
      <c r="O35" s="1095"/>
      <c r="P35" s="1096"/>
      <c r="Q35" s="1110">
        <v>24873</v>
      </c>
      <c r="R35" s="1026"/>
      <c r="S35" s="1026"/>
      <c r="T35" s="1026"/>
      <c r="U35" s="1027"/>
      <c r="V35" s="1025">
        <v>22930</v>
      </c>
      <c r="W35" s="1026"/>
      <c r="X35" s="1026"/>
      <c r="Y35" s="1026"/>
      <c r="Z35" s="1027"/>
      <c r="AA35" s="1025">
        <v>1943</v>
      </c>
      <c r="AB35" s="1026"/>
      <c r="AC35" s="1026"/>
      <c r="AD35" s="1026"/>
      <c r="AE35" s="1117"/>
      <c r="AF35" s="1076">
        <v>1530</v>
      </c>
      <c r="AG35" s="1077"/>
      <c r="AH35" s="1077"/>
      <c r="AI35" s="1077"/>
      <c r="AJ35" s="1078"/>
      <c r="AK35" s="1103">
        <v>4685</v>
      </c>
      <c r="AL35" s="1031"/>
      <c r="AM35" s="1031"/>
      <c r="AN35" s="1031"/>
      <c r="AO35" s="1032"/>
      <c r="AP35" s="1030">
        <v>3696</v>
      </c>
      <c r="AQ35" s="1031"/>
      <c r="AR35" s="1031"/>
      <c r="AS35" s="1031"/>
      <c r="AT35" s="1032"/>
      <c r="AU35" s="1030">
        <v>1608</v>
      </c>
      <c r="AV35" s="1031"/>
      <c r="AW35" s="1031"/>
      <c r="AX35" s="1031"/>
      <c r="AY35" s="1032"/>
      <c r="AZ35" s="1104" t="s">
        <v>520</v>
      </c>
      <c r="BA35" s="1105"/>
      <c r="BB35" s="1105"/>
      <c r="BC35" s="1105"/>
      <c r="BD35" s="1106"/>
      <c r="BE35" s="1089" t="s">
        <v>401</v>
      </c>
      <c r="BF35" s="1089"/>
      <c r="BG35" s="1089"/>
      <c r="BH35" s="1089"/>
      <c r="BI35" s="1090"/>
      <c r="BJ35" s="232"/>
      <c r="BK35" s="232"/>
      <c r="BL35" s="232"/>
      <c r="BM35" s="232"/>
      <c r="BN35" s="232"/>
      <c r="BO35" s="244"/>
      <c r="BP35" s="244"/>
      <c r="BQ35" s="241">
        <v>29</v>
      </c>
      <c r="BR35" s="365" t="s">
        <v>600</v>
      </c>
      <c r="BS35" s="1113" t="s">
        <v>625</v>
      </c>
      <c r="BT35" s="1114"/>
      <c r="BU35" s="1114"/>
      <c r="BV35" s="1114"/>
      <c r="BW35" s="1114"/>
      <c r="BX35" s="1114"/>
      <c r="BY35" s="1114"/>
      <c r="BZ35" s="1114"/>
      <c r="CA35" s="1114"/>
      <c r="CB35" s="1114"/>
      <c r="CC35" s="1114"/>
      <c r="CD35" s="1114"/>
      <c r="CE35" s="1114"/>
      <c r="CF35" s="1114"/>
      <c r="CG35" s="1115"/>
      <c r="CH35" s="1107">
        <v>2</v>
      </c>
      <c r="CI35" s="1108"/>
      <c r="CJ35" s="1108"/>
      <c r="CK35" s="1108"/>
      <c r="CL35" s="1109"/>
      <c r="CM35" s="1107">
        <v>1593</v>
      </c>
      <c r="CN35" s="1108"/>
      <c r="CO35" s="1108"/>
      <c r="CP35" s="1108"/>
      <c r="CQ35" s="1109"/>
      <c r="CR35" s="1107">
        <v>20</v>
      </c>
      <c r="CS35" s="1108"/>
      <c r="CT35" s="1108"/>
      <c r="CU35" s="1108"/>
      <c r="CV35" s="1109"/>
      <c r="CW35" s="1107">
        <v>35</v>
      </c>
      <c r="CX35" s="1108"/>
      <c r="CY35" s="1108"/>
      <c r="CZ35" s="1108"/>
      <c r="DA35" s="1109"/>
      <c r="DB35" s="1107">
        <v>6905</v>
      </c>
      <c r="DC35" s="1108"/>
      <c r="DD35" s="1108"/>
      <c r="DE35" s="1108"/>
      <c r="DF35" s="1109"/>
      <c r="DG35" s="1107">
        <v>14050</v>
      </c>
      <c r="DH35" s="1108"/>
      <c r="DI35" s="1108"/>
      <c r="DJ35" s="1108"/>
      <c r="DK35" s="1109"/>
      <c r="DL35" s="1107" t="s">
        <v>520</v>
      </c>
      <c r="DM35" s="1108"/>
      <c r="DN35" s="1108"/>
      <c r="DO35" s="1108"/>
      <c r="DP35" s="1109"/>
      <c r="DQ35" s="1107">
        <v>19283</v>
      </c>
      <c r="DR35" s="1108"/>
      <c r="DS35" s="1108"/>
      <c r="DT35" s="1108"/>
      <c r="DU35" s="1109"/>
      <c r="DV35" s="1049"/>
      <c r="DW35" s="1050"/>
      <c r="DX35" s="1050"/>
      <c r="DY35" s="1050"/>
      <c r="DZ35" s="1051"/>
      <c r="EA35" s="226"/>
    </row>
    <row r="36" spans="1:131" s="227" customFormat="1" ht="26.25" customHeight="1">
      <c r="A36" s="245">
        <v>9</v>
      </c>
      <c r="B36" s="1094" t="s">
        <v>406</v>
      </c>
      <c r="C36" s="1095"/>
      <c r="D36" s="1095"/>
      <c r="E36" s="1095"/>
      <c r="F36" s="1095"/>
      <c r="G36" s="1095"/>
      <c r="H36" s="1095"/>
      <c r="I36" s="1095"/>
      <c r="J36" s="1095"/>
      <c r="K36" s="1095"/>
      <c r="L36" s="1095"/>
      <c r="M36" s="1095"/>
      <c r="N36" s="1095"/>
      <c r="O36" s="1095"/>
      <c r="P36" s="1096"/>
      <c r="Q36" s="1110">
        <f>94963-1</f>
        <v>94962</v>
      </c>
      <c r="R36" s="1026"/>
      <c r="S36" s="1026"/>
      <c r="T36" s="1026"/>
      <c r="U36" s="1027"/>
      <c r="V36" s="1025">
        <v>77705</v>
      </c>
      <c r="W36" s="1026"/>
      <c r="X36" s="1026"/>
      <c r="Y36" s="1026"/>
      <c r="Z36" s="1027"/>
      <c r="AA36" s="1025">
        <v>17257</v>
      </c>
      <c r="AB36" s="1026"/>
      <c r="AC36" s="1026"/>
      <c r="AD36" s="1026"/>
      <c r="AE36" s="1117"/>
      <c r="AF36" s="1076" t="s">
        <v>407</v>
      </c>
      <c r="AG36" s="1077"/>
      <c r="AH36" s="1077"/>
      <c r="AI36" s="1077"/>
      <c r="AJ36" s="1078"/>
      <c r="AK36" s="1103">
        <v>11993</v>
      </c>
      <c r="AL36" s="1031"/>
      <c r="AM36" s="1031"/>
      <c r="AN36" s="1031"/>
      <c r="AO36" s="1032"/>
      <c r="AP36" s="1030">
        <v>476407</v>
      </c>
      <c r="AQ36" s="1031"/>
      <c r="AR36" s="1031"/>
      <c r="AS36" s="1031"/>
      <c r="AT36" s="1032"/>
      <c r="AU36" s="1030">
        <v>112432</v>
      </c>
      <c r="AV36" s="1031"/>
      <c r="AW36" s="1031"/>
      <c r="AX36" s="1031"/>
      <c r="AY36" s="1032"/>
      <c r="AZ36" s="1104" t="s">
        <v>520</v>
      </c>
      <c r="BA36" s="1105"/>
      <c r="BB36" s="1105"/>
      <c r="BC36" s="1105"/>
      <c r="BD36" s="1106"/>
      <c r="BE36" s="1089" t="s">
        <v>401</v>
      </c>
      <c r="BF36" s="1089"/>
      <c r="BG36" s="1089"/>
      <c r="BH36" s="1089"/>
      <c r="BI36" s="1090"/>
      <c r="BJ36" s="232"/>
      <c r="BK36" s="232"/>
      <c r="BL36" s="232"/>
      <c r="BM36" s="232"/>
      <c r="BN36" s="232"/>
      <c r="BO36" s="244"/>
      <c r="BP36" s="244"/>
      <c r="BQ36" s="241">
        <v>30</v>
      </c>
      <c r="BR36" s="365" t="s">
        <v>600</v>
      </c>
      <c r="BS36" s="1113" t="s">
        <v>626</v>
      </c>
      <c r="BT36" s="1114"/>
      <c r="BU36" s="1114"/>
      <c r="BV36" s="1114"/>
      <c r="BW36" s="1114"/>
      <c r="BX36" s="1114"/>
      <c r="BY36" s="1114"/>
      <c r="BZ36" s="1114"/>
      <c r="CA36" s="1114"/>
      <c r="CB36" s="1114"/>
      <c r="CC36" s="1114"/>
      <c r="CD36" s="1114"/>
      <c r="CE36" s="1114"/>
      <c r="CF36" s="1114"/>
      <c r="CG36" s="1115"/>
      <c r="CH36" s="1107" t="s">
        <v>520</v>
      </c>
      <c r="CI36" s="1108"/>
      <c r="CJ36" s="1108"/>
      <c r="CK36" s="1108"/>
      <c r="CL36" s="1109"/>
      <c r="CM36" s="1107">
        <v>317843</v>
      </c>
      <c r="CN36" s="1108"/>
      <c r="CO36" s="1108"/>
      <c r="CP36" s="1108"/>
      <c r="CQ36" s="1109"/>
      <c r="CR36" s="1107">
        <v>158922</v>
      </c>
      <c r="CS36" s="1108"/>
      <c r="CT36" s="1108"/>
      <c r="CU36" s="1108"/>
      <c r="CV36" s="1109"/>
      <c r="CW36" s="1107" t="s">
        <v>520</v>
      </c>
      <c r="CX36" s="1108"/>
      <c r="CY36" s="1108"/>
      <c r="CZ36" s="1108"/>
      <c r="DA36" s="1109"/>
      <c r="DB36" s="1107">
        <v>54228</v>
      </c>
      <c r="DC36" s="1108"/>
      <c r="DD36" s="1108"/>
      <c r="DE36" s="1108"/>
      <c r="DF36" s="1109"/>
      <c r="DG36" s="1107">
        <v>293933</v>
      </c>
      <c r="DH36" s="1108"/>
      <c r="DI36" s="1108"/>
      <c r="DJ36" s="1108"/>
      <c r="DK36" s="1109"/>
      <c r="DL36" s="1107" t="s">
        <v>520</v>
      </c>
      <c r="DM36" s="1108"/>
      <c r="DN36" s="1108"/>
      <c r="DO36" s="1108"/>
      <c r="DP36" s="1109"/>
      <c r="DQ36" s="1107" t="s">
        <v>520</v>
      </c>
      <c r="DR36" s="1108"/>
      <c r="DS36" s="1108"/>
      <c r="DT36" s="1108"/>
      <c r="DU36" s="1109"/>
      <c r="DV36" s="1049"/>
      <c r="DW36" s="1050"/>
      <c r="DX36" s="1050"/>
      <c r="DY36" s="1050"/>
      <c r="DZ36" s="1051"/>
      <c r="EA36" s="226"/>
    </row>
    <row r="37" spans="1:131" s="227" customFormat="1" ht="26.25" customHeight="1">
      <c r="A37" s="245">
        <v>10</v>
      </c>
      <c r="B37" s="1094" t="s">
        <v>408</v>
      </c>
      <c r="C37" s="1095"/>
      <c r="D37" s="1095"/>
      <c r="E37" s="1095"/>
      <c r="F37" s="1095"/>
      <c r="G37" s="1095"/>
      <c r="H37" s="1095"/>
      <c r="I37" s="1095"/>
      <c r="J37" s="1095"/>
      <c r="K37" s="1095"/>
      <c r="L37" s="1095"/>
      <c r="M37" s="1095"/>
      <c r="N37" s="1095"/>
      <c r="O37" s="1095"/>
      <c r="P37" s="1096"/>
      <c r="Q37" s="1110">
        <v>7284</v>
      </c>
      <c r="R37" s="1026"/>
      <c r="S37" s="1026"/>
      <c r="T37" s="1026"/>
      <c r="U37" s="1027"/>
      <c r="V37" s="1025">
        <v>7284</v>
      </c>
      <c r="W37" s="1026"/>
      <c r="X37" s="1026"/>
      <c r="Y37" s="1026"/>
      <c r="Z37" s="1027"/>
      <c r="AA37" s="1029">
        <v>0</v>
      </c>
      <c r="AB37" s="1111"/>
      <c r="AC37" s="1111"/>
      <c r="AD37" s="1111"/>
      <c r="AE37" s="1112"/>
      <c r="AF37" s="1076" t="s">
        <v>407</v>
      </c>
      <c r="AG37" s="1077"/>
      <c r="AH37" s="1077"/>
      <c r="AI37" s="1077"/>
      <c r="AJ37" s="1078"/>
      <c r="AK37" s="1103">
        <v>2414</v>
      </c>
      <c r="AL37" s="1031"/>
      <c r="AM37" s="1031"/>
      <c r="AN37" s="1031"/>
      <c r="AO37" s="1032"/>
      <c r="AP37" s="1030">
        <v>21666</v>
      </c>
      <c r="AQ37" s="1031"/>
      <c r="AR37" s="1031"/>
      <c r="AS37" s="1031"/>
      <c r="AT37" s="1032"/>
      <c r="AU37" s="1030">
        <v>12588</v>
      </c>
      <c r="AV37" s="1031"/>
      <c r="AW37" s="1031"/>
      <c r="AX37" s="1031"/>
      <c r="AY37" s="1032"/>
      <c r="AZ37" s="1104" t="s">
        <v>520</v>
      </c>
      <c r="BA37" s="1105"/>
      <c r="BB37" s="1105"/>
      <c r="BC37" s="1105"/>
      <c r="BD37" s="1106"/>
      <c r="BE37" s="1089" t="s">
        <v>409</v>
      </c>
      <c r="BF37" s="1089"/>
      <c r="BG37" s="1089"/>
      <c r="BH37" s="1089"/>
      <c r="BI37" s="1090"/>
      <c r="BJ37" s="232"/>
      <c r="BK37" s="232"/>
      <c r="BL37" s="232"/>
      <c r="BM37" s="232"/>
      <c r="BN37" s="232"/>
      <c r="BO37" s="244"/>
      <c r="BP37" s="244"/>
      <c r="BQ37" s="241">
        <v>31</v>
      </c>
      <c r="BR37" s="365"/>
      <c r="BS37" s="1113" t="s">
        <v>627</v>
      </c>
      <c r="BT37" s="1114"/>
      <c r="BU37" s="1114"/>
      <c r="BV37" s="1114"/>
      <c r="BW37" s="1114"/>
      <c r="BX37" s="1114"/>
      <c r="BY37" s="1114"/>
      <c r="BZ37" s="1114"/>
      <c r="CA37" s="1114"/>
      <c r="CB37" s="1114"/>
      <c r="CC37" s="1114"/>
      <c r="CD37" s="1114"/>
      <c r="CE37" s="1114"/>
      <c r="CF37" s="1114"/>
      <c r="CG37" s="1115"/>
      <c r="CH37" s="1107">
        <v>-46</v>
      </c>
      <c r="CI37" s="1108"/>
      <c r="CJ37" s="1108"/>
      <c r="CK37" s="1108"/>
      <c r="CL37" s="1109"/>
      <c r="CM37" s="1107">
        <v>48622</v>
      </c>
      <c r="CN37" s="1108"/>
      <c r="CO37" s="1108"/>
      <c r="CP37" s="1108"/>
      <c r="CQ37" s="1109"/>
      <c r="CR37" s="1107">
        <v>66698</v>
      </c>
      <c r="CS37" s="1108"/>
      <c r="CT37" s="1108"/>
      <c r="CU37" s="1108"/>
      <c r="CV37" s="1109"/>
      <c r="CW37" s="1107">
        <v>7389</v>
      </c>
      <c r="CX37" s="1108"/>
      <c r="CY37" s="1108"/>
      <c r="CZ37" s="1108"/>
      <c r="DA37" s="1109"/>
      <c r="DB37" s="1107">
        <v>444</v>
      </c>
      <c r="DC37" s="1108"/>
      <c r="DD37" s="1108"/>
      <c r="DE37" s="1108"/>
      <c r="DF37" s="1109"/>
      <c r="DG37" s="1107" t="s">
        <v>520</v>
      </c>
      <c r="DH37" s="1108"/>
      <c r="DI37" s="1108"/>
      <c r="DJ37" s="1108"/>
      <c r="DK37" s="1109"/>
      <c r="DL37" s="1107" t="s">
        <v>520</v>
      </c>
      <c r="DM37" s="1108"/>
      <c r="DN37" s="1108"/>
      <c r="DO37" s="1108"/>
      <c r="DP37" s="1109"/>
      <c r="DQ37" s="1107" t="s">
        <v>520</v>
      </c>
      <c r="DR37" s="1108"/>
      <c r="DS37" s="1108"/>
      <c r="DT37" s="1108"/>
      <c r="DU37" s="1109"/>
      <c r="DV37" s="1049"/>
      <c r="DW37" s="1050"/>
      <c r="DX37" s="1050"/>
      <c r="DY37" s="1050"/>
      <c r="DZ37" s="1051"/>
      <c r="EA37" s="226"/>
    </row>
    <row r="38" spans="1:131" s="227" customFormat="1" ht="26.25" customHeight="1">
      <c r="A38" s="245">
        <v>11</v>
      </c>
      <c r="B38" s="1094" t="s">
        <v>410</v>
      </c>
      <c r="C38" s="1095"/>
      <c r="D38" s="1095"/>
      <c r="E38" s="1095"/>
      <c r="F38" s="1095"/>
      <c r="G38" s="1095"/>
      <c r="H38" s="1095"/>
      <c r="I38" s="1095"/>
      <c r="J38" s="1095"/>
      <c r="K38" s="1095"/>
      <c r="L38" s="1095"/>
      <c r="M38" s="1095"/>
      <c r="N38" s="1095"/>
      <c r="O38" s="1095"/>
      <c r="P38" s="1096"/>
      <c r="Q38" s="1116">
        <v>1248</v>
      </c>
      <c r="R38" s="1031"/>
      <c r="S38" s="1031"/>
      <c r="T38" s="1031"/>
      <c r="U38" s="1032"/>
      <c r="V38" s="1030">
        <v>1248</v>
      </c>
      <c r="W38" s="1031"/>
      <c r="X38" s="1031"/>
      <c r="Y38" s="1031"/>
      <c r="Z38" s="1032"/>
      <c r="AA38" s="1029">
        <v>0</v>
      </c>
      <c r="AB38" s="1111"/>
      <c r="AC38" s="1111"/>
      <c r="AD38" s="1111"/>
      <c r="AE38" s="1112"/>
      <c r="AF38" s="1076" t="s">
        <v>407</v>
      </c>
      <c r="AG38" s="1077"/>
      <c r="AH38" s="1077"/>
      <c r="AI38" s="1077"/>
      <c r="AJ38" s="1078"/>
      <c r="AK38" s="1103">
        <v>194</v>
      </c>
      <c r="AL38" s="1031"/>
      <c r="AM38" s="1031"/>
      <c r="AN38" s="1031"/>
      <c r="AO38" s="1032"/>
      <c r="AP38" s="1030" t="s">
        <v>520</v>
      </c>
      <c r="AQ38" s="1031"/>
      <c r="AR38" s="1031"/>
      <c r="AS38" s="1031"/>
      <c r="AT38" s="1032"/>
      <c r="AU38" s="1030" t="s">
        <v>520</v>
      </c>
      <c r="AV38" s="1031"/>
      <c r="AW38" s="1031"/>
      <c r="AX38" s="1031"/>
      <c r="AY38" s="1032"/>
      <c r="AZ38" s="1104" t="s">
        <v>520</v>
      </c>
      <c r="BA38" s="1105"/>
      <c r="BB38" s="1105"/>
      <c r="BC38" s="1105"/>
      <c r="BD38" s="1106"/>
      <c r="BE38" s="1089" t="s">
        <v>411</v>
      </c>
      <c r="BF38" s="1089"/>
      <c r="BG38" s="1089"/>
      <c r="BH38" s="1089"/>
      <c r="BI38" s="1090"/>
      <c r="BJ38" s="232"/>
      <c r="BK38" s="232"/>
      <c r="BL38" s="232"/>
      <c r="BM38" s="232"/>
      <c r="BN38" s="232"/>
      <c r="BO38" s="244"/>
      <c r="BP38" s="244"/>
      <c r="BQ38" s="241">
        <v>32</v>
      </c>
      <c r="BR38" s="365"/>
      <c r="BS38" s="1113" t="s">
        <v>628</v>
      </c>
      <c r="BT38" s="1114"/>
      <c r="BU38" s="1114"/>
      <c r="BV38" s="1114"/>
      <c r="BW38" s="1114"/>
      <c r="BX38" s="1114"/>
      <c r="BY38" s="1114"/>
      <c r="BZ38" s="1114"/>
      <c r="CA38" s="1114"/>
      <c r="CB38" s="1114"/>
      <c r="CC38" s="1114"/>
      <c r="CD38" s="1114"/>
      <c r="CE38" s="1114"/>
      <c r="CF38" s="1114"/>
      <c r="CG38" s="1115"/>
      <c r="CH38" s="1107">
        <v>49</v>
      </c>
      <c r="CI38" s="1108"/>
      <c r="CJ38" s="1108"/>
      <c r="CK38" s="1108"/>
      <c r="CL38" s="1109"/>
      <c r="CM38" s="1107">
        <v>1197</v>
      </c>
      <c r="CN38" s="1108"/>
      <c r="CO38" s="1108"/>
      <c r="CP38" s="1108"/>
      <c r="CQ38" s="1109"/>
      <c r="CR38" s="1107">
        <v>600</v>
      </c>
      <c r="CS38" s="1108"/>
      <c r="CT38" s="1108"/>
      <c r="CU38" s="1108"/>
      <c r="CV38" s="1109"/>
      <c r="CW38" s="1107" t="s">
        <v>520</v>
      </c>
      <c r="CX38" s="1108"/>
      <c r="CY38" s="1108"/>
      <c r="CZ38" s="1108"/>
      <c r="DA38" s="1109"/>
      <c r="DB38" s="1107" t="s">
        <v>520</v>
      </c>
      <c r="DC38" s="1108"/>
      <c r="DD38" s="1108"/>
      <c r="DE38" s="1108"/>
      <c r="DF38" s="1109"/>
      <c r="DG38" s="1107" t="s">
        <v>520</v>
      </c>
      <c r="DH38" s="1108"/>
      <c r="DI38" s="1108"/>
      <c r="DJ38" s="1108"/>
      <c r="DK38" s="1109"/>
      <c r="DL38" s="1107" t="s">
        <v>520</v>
      </c>
      <c r="DM38" s="1108"/>
      <c r="DN38" s="1108"/>
      <c r="DO38" s="1108"/>
      <c r="DP38" s="1109"/>
      <c r="DQ38" s="1107" t="s">
        <v>520</v>
      </c>
      <c r="DR38" s="1108"/>
      <c r="DS38" s="1108"/>
      <c r="DT38" s="1108"/>
      <c r="DU38" s="1109"/>
      <c r="DV38" s="1049"/>
      <c r="DW38" s="1050"/>
      <c r="DX38" s="1050"/>
      <c r="DY38" s="1050"/>
      <c r="DZ38" s="1051"/>
      <c r="EA38" s="226"/>
    </row>
    <row r="39" spans="1:131" s="227" customFormat="1" ht="26.25" customHeight="1">
      <c r="A39" s="245">
        <v>12</v>
      </c>
      <c r="B39" s="1094" t="s">
        <v>412</v>
      </c>
      <c r="C39" s="1095"/>
      <c r="D39" s="1095"/>
      <c r="E39" s="1095"/>
      <c r="F39" s="1095"/>
      <c r="G39" s="1095"/>
      <c r="H39" s="1095"/>
      <c r="I39" s="1095"/>
      <c r="J39" s="1095"/>
      <c r="K39" s="1095"/>
      <c r="L39" s="1095"/>
      <c r="M39" s="1095"/>
      <c r="N39" s="1095"/>
      <c r="O39" s="1095"/>
      <c r="P39" s="1096"/>
      <c r="Q39" s="1110">
        <v>703</v>
      </c>
      <c r="R39" s="1026"/>
      <c r="S39" s="1026"/>
      <c r="T39" s="1026"/>
      <c r="U39" s="1027"/>
      <c r="V39" s="1025">
        <v>698</v>
      </c>
      <c r="W39" s="1026"/>
      <c r="X39" s="1026"/>
      <c r="Y39" s="1026"/>
      <c r="Z39" s="1027"/>
      <c r="AA39" s="1029">
        <v>5</v>
      </c>
      <c r="AB39" s="1111"/>
      <c r="AC39" s="1111"/>
      <c r="AD39" s="1111"/>
      <c r="AE39" s="1112"/>
      <c r="AF39" s="1076" t="s">
        <v>407</v>
      </c>
      <c r="AG39" s="1077"/>
      <c r="AH39" s="1077"/>
      <c r="AI39" s="1077"/>
      <c r="AJ39" s="1078"/>
      <c r="AK39" s="1103">
        <v>336</v>
      </c>
      <c r="AL39" s="1031"/>
      <c r="AM39" s="1031"/>
      <c r="AN39" s="1031"/>
      <c r="AO39" s="1032"/>
      <c r="AP39" s="1030">
        <v>1097</v>
      </c>
      <c r="AQ39" s="1031"/>
      <c r="AR39" s="1031"/>
      <c r="AS39" s="1031"/>
      <c r="AT39" s="1032"/>
      <c r="AU39" s="1030">
        <v>325</v>
      </c>
      <c r="AV39" s="1031"/>
      <c r="AW39" s="1031"/>
      <c r="AX39" s="1031"/>
      <c r="AY39" s="1032"/>
      <c r="AZ39" s="1104" t="s">
        <v>520</v>
      </c>
      <c r="BA39" s="1105"/>
      <c r="BB39" s="1105"/>
      <c r="BC39" s="1105"/>
      <c r="BD39" s="1106"/>
      <c r="BE39" s="1089" t="s">
        <v>413</v>
      </c>
      <c r="BF39" s="1089"/>
      <c r="BG39" s="1089"/>
      <c r="BH39" s="1089"/>
      <c r="BI39" s="1090"/>
      <c r="BJ39" s="232"/>
      <c r="BK39" s="232"/>
      <c r="BL39" s="232"/>
      <c r="BM39" s="232"/>
      <c r="BN39" s="232"/>
      <c r="BO39" s="244"/>
      <c r="BP39" s="244"/>
      <c r="BQ39" s="241">
        <v>33</v>
      </c>
      <c r="BR39" s="242"/>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26"/>
    </row>
    <row r="40" spans="1:131" s="227" customFormat="1" ht="26.25" customHeight="1">
      <c r="A40" s="240">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12"/>
      <c r="AL40" s="1003"/>
      <c r="AM40" s="1003"/>
      <c r="AN40" s="1003"/>
      <c r="AO40" s="1003"/>
      <c r="AP40" s="1003"/>
      <c r="AQ40" s="1003"/>
      <c r="AR40" s="1003"/>
      <c r="AS40" s="1003"/>
      <c r="AT40" s="1003"/>
      <c r="AU40" s="1003"/>
      <c r="AV40" s="1003"/>
      <c r="AW40" s="1003"/>
      <c r="AX40" s="1003"/>
      <c r="AY40" s="1003"/>
      <c r="AZ40" s="1099"/>
      <c r="BA40" s="1099"/>
      <c r="BB40" s="1099"/>
      <c r="BC40" s="1099"/>
      <c r="BD40" s="1099"/>
      <c r="BE40" s="1089"/>
      <c r="BF40" s="1089"/>
      <c r="BG40" s="1089"/>
      <c r="BH40" s="1089"/>
      <c r="BI40" s="1090"/>
      <c r="BJ40" s="232"/>
      <c r="BK40" s="232"/>
      <c r="BL40" s="232"/>
      <c r="BM40" s="232"/>
      <c r="BN40" s="232"/>
      <c r="BO40" s="244"/>
      <c r="BP40" s="244"/>
      <c r="BQ40" s="241">
        <v>34</v>
      </c>
      <c r="BR40" s="242"/>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26"/>
    </row>
    <row r="41" spans="1:131" s="227" customFormat="1" ht="26.25" customHeight="1">
      <c r="A41" s="240">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12"/>
      <c r="AL41" s="1003"/>
      <c r="AM41" s="1003"/>
      <c r="AN41" s="1003"/>
      <c r="AO41" s="1003"/>
      <c r="AP41" s="1003"/>
      <c r="AQ41" s="1003"/>
      <c r="AR41" s="1003"/>
      <c r="AS41" s="1003"/>
      <c r="AT41" s="1003"/>
      <c r="AU41" s="1003"/>
      <c r="AV41" s="1003"/>
      <c r="AW41" s="1003"/>
      <c r="AX41" s="1003"/>
      <c r="AY41" s="1003"/>
      <c r="AZ41" s="1099"/>
      <c r="BA41" s="1099"/>
      <c r="BB41" s="1099"/>
      <c r="BC41" s="1099"/>
      <c r="BD41" s="1099"/>
      <c r="BE41" s="1089"/>
      <c r="BF41" s="1089"/>
      <c r="BG41" s="1089"/>
      <c r="BH41" s="1089"/>
      <c r="BI41" s="1090"/>
      <c r="BJ41" s="232"/>
      <c r="BK41" s="232"/>
      <c r="BL41" s="232"/>
      <c r="BM41" s="232"/>
      <c r="BN41" s="232"/>
      <c r="BO41" s="244"/>
      <c r="BP41" s="244"/>
      <c r="BQ41" s="241">
        <v>35</v>
      </c>
      <c r="BR41" s="242"/>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26"/>
    </row>
    <row r="42" spans="1:131" s="227" customFormat="1" ht="26.25" customHeight="1">
      <c r="A42" s="240">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12"/>
      <c r="AL42" s="1003"/>
      <c r="AM42" s="1003"/>
      <c r="AN42" s="1003"/>
      <c r="AO42" s="1003"/>
      <c r="AP42" s="1003"/>
      <c r="AQ42" s="1003"/>
      <c r="AR42" s="1003"/>
      <c r="AS42" s="1003"/>
      <c r="AT42" s="1003"/>
      <c r="AU42" s="1003"/>
      <c r="AV42" s="1003"/>
      <c r="AW42" s="1003"/>
      <c r="AX42" s="1003"/>
      <c r="AY42" s="1003"/>
      <c r="AZ42" s="1099"/>
      <c r="BA42" s="1099"/>
      <c r="BB42" s="1099"/>
      <c r="BC42" s="1099"/>
      <c r="BD42" s="1099"/>
      <c r="BE42" s="1089"/>
      <c r="BF42" s="1089"/>
      <c r="BG42" s="1089"/>
      <c r="BH42" s="1089"/>
      <c r="BI42" s="1090"/>
      <c r="BJ42" s="232"/>
      <c r="BK42" s="232"/>
      <c r="BL42" s="232"/>
      <c r="BM42" s="232"/>
      <c r="BN42" s="232"/>
      <c r="BO42" s="244"/>
      <c r="BP42" s="244"/>
      <c r="BQ42" s="241">
        <v>36</v>
      </c>
      <c r="BR42" s="242"/>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26"/>
    </row>
    <row r="43" spans="1:131" s="227" customFormat="1" ht="26.25" customHeight="1">
      <c r="A43" s="240">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12"/>
      <c r="AL43" s="1003"/>
      <c r="AM43" s="1003"/>
      <c r="AN43" s="1003"/>
      <c r="AO43" s="1003"/>
      <c r="AP43" s="1003"/>
      <c r="AQ43" s="1003"/>
      <c r="AR43" s="1003"/>
      <c r="AS43" s="1003"/>
      <c r="AT43" s="1003"/>
      <c r="AU43" s="1003"/>
      <c r="AV43" s="1003"/>
      <c r="AW43" s="1003"/>
      <c r="AX43" s="1003"/>
      <c r="AY43" s="1003"/>
      <c r="AZ43" s="1099"/>
      <c r="BA43" s="1099"/>
      <c r="BB43" s="1099"/>
      <c r="BC43" s="1099"/>
      <c r="BD43" s="1099"/>
      <c r="BE43" s="1089"/>
      <c r="BF43" s="1089"/>
      <c r="BG43" s="1089"/>
      <c r="BH43" s="1089"/>
      <c r="BI43" s="1090"/>
      <c r="BJ43" s="232"/>
      <c r="BK43" s="232"/>
      <c r="BL43" s="232"/>
      <c r="BM43" s="232"/>
      <c r="BN43" s="232"/>
      <c r="BO43" s="244"/>
      <c r="BP43" s="244"/>
      <c r="BQ43" s="241">
        <v>37</v>
      </c>
      <c r="BR43" s="242"/>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26"/>
    </row>
    <row r="44" spans="1:131" s="227" customFormat="1" ht="26.25" customHeight="1">
      <c r="A44" s="240">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12"/>
      <c r="AL44" s="1003"/>
      <c r="AM44" s="1003"/>
      <c r="AN44" s="1003"/>
      <c r="AO44" s="1003"/>
      <c r="AP44" s="1003"/>
      <c r="AQ44" s="1003"/>
      <c r="AR44" s="1003"/>
      <c r="AS44" s="1003"/>
      <c r="AT44" s="1003"/>
      <c r="AU44" s="1003"/>
      <c r="AV44" s="1003"/>
      <c r="AW44" s="1003"/>
      <c r="AX44" s="1003"/>
      <c r="AY44" s="1003"/>
      <c r="AZ44" s="1099"/>
      <c r="BA44" s="1099"/>
      <c r="BB44" s="1099"/>
      <c r="BC44" s="1099"/>
      <c r="BD44" s="1099"/>
      <c r="BE44" s="1089"/>
      <c r="BF44" s="1089"/>
      <c r="BG44" s="1089"/>
      <c r="BH44" s="1089"/>
      <c r="BI44" s="1090"/>
      <c r="BJ44" s="232"/>
      <c r="BK44" s="232"/>
      <c r="BL44" s="232"/>
      <c r="BM44" s="232"/>
      <c r="BN44" s="232"/>
      <c r="BO44" s="244"/>
      <c r="BP44" s="244"/>
      <c r="BQ44" s="241">
        <v>38</v>
      </c>
      <c r="BR44" s="242"/>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26"/>
    </row>
    <row r="45" spans="1:131" s="227" customFormat="1" ht="26.25" customHeight="1">
      <c r="A45" s="240">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12"/>
      <c r="AL45" s="1003"/>
      <c r="AM45" s="1003"/>
      <c r="AN45" s="1003"/>
      <c r="AO45" s="1003"/>
      <c r="AP45" s="1003"/>
      <c r="AQ45" s="1003"/>
      <c r="AR45" s="1003"/>
      <c r="AS45" s="1003"/>
      <c r="AT45" s="1003"/>
      <c r="AU45" s="1003"/>
      <c r="AV45" s="1003"/>
      <c r="AW45" s="1003"/>
      <c r="AX45" s="1003"/>
      <c r="AY45" s="1003"/>
      <c r="AZ45" s="1099"/>
      <c r="BA45" s="1099"/>
      <c r="BB45" s="1099"/>
      <c r="BC45" s="1099"/>
      <c r="BD45" s="1099"/>
      <c r="BE45" s="1089"/>
      <c r="BF45" s="1089"/>
      <c r="BG45" s="1089"/>
      <c r="BH45" s="1089"/>
      <c r="BI45" s="1090"/>
      <c r="BJ45" s="232"/>
      <c r="BK45" s="232"/>
      <c r="BL45" s="232"/>
      <c r="BM45" s="232"/>
      <c r="BN45" s="232"/>
      <c r="BO45" s="244"/>
      <c r="BP45" s="244"/>
      <c r="BQ45" s="241">
        <v>39</v>
      </c>
      <c r="BR45" s="242"/>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26"/>
    </row>
    <row r="46" spans="1:131" s="227" customFormat="1" ht="26.25" customHeight="1">
      <c r="A46" s="240">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12"/>
      <c r="AL46" s="1003"/>
      <c r="AM46" s="1003"/>
      <c r="AN46" s="1003"/>
      <c r="AO46" s="1003"/>
      <c r="AP46" s="1003"/>
      <c r="AQ46" s="1003"/>
      <c r="AR46" s="1003"/>
      <c r="AS46" s="1003"/>
      <c r="AT46" s="1003"/>
      <c r="AU46" s="1003"/>
      <c r="AV46" s="1003"/>
      <c r="AW46" s="1003"/>
      <c r="AX46" s="1003"/>
      <c r="AY46" s="1003"/>
      <c r="AZ46" s="1099"/>
      <c r="BA46" s="1099"/>
      <c r="BB46" s="1099"/>
      <c r="BC46" s="1099"/>
      <c r="BD46" s="1099"/>
      <c r="BE46" s="1089"/>
      <c r="BF46" s="1089"/>
      <c r="BG46" s="1089"/>
      <c r="BH46" s="1089"/>
      <c r="BI46" s="1090"/>
      <c r="BJ46" s="232"/>
      <c r="BK46" s="232"/>
      <c r="BL46" s="232"/>
      <c r="BM46" s="232"/>
      <c r="BN46" s="232"/>
      <c r="BO46" s="244"/>
      <c r="BP46" s="244"/>
      <c r="BQ46" s="241">
        <v>40</v>
      </c>
      <c r="BR46" s="242"/>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26"/>
    </row>
    <row r="47" spans="1:131" s="227" customFormat="1" ht="26.25" customHeight="1">
      <c r="A47" s="240">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12"/>
      <c r="AL47" s="1003"/>
      <c r="AM47" s="1003"/>
      <c r="AN47" s="1003"/>
      <c r="AO47" s="1003"/>
      <c r="AP47" s="1003"/>
      <c r="AQ47" s="1003"/>
      <c r="AR47" s="1003"/>
      <c r="AS47" s="1003"/>
      <c r="AT47" s="1003"/>
      <c r="AU47" s="1003"/>
      <c r="AV47" s="1003"/>
      <c r="AW47" s="1003"/>
      <c r="AX47" s="1003"/>
      <c r="AY47" s="1003"/>
      <c r="AZ47" s="1099"/>
      <c r="BA47" s="1099"/>
      <c r="BB47" s="1099"/>
      <c r="BC47" s="1099"/>
      <c r="BD47" s="1099"/>
      <c r="BE47" s="1089"/>
      <c r="BF47" s="1089"/>
      <c r="BG47" s="1089"/>
      <c r="BH47" s="1089"/>
      <c r="BI47" s="1090"/>
      <c r="BJ47" s="232"/>
      <c r="BK47" s="232"/>
      <c r="BL47" s="232"/>
      <c r="BM47" s="232"/>
      <c r="BN47" s="232"/>
      <c r="BO47" s="244"/>
      <c r="BP47" s="244"/>
      <c r="BQ47" s="241">
        <v>41</v>
      </c>
      <c r="BR47" s="242"/>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26"/>
    </row>
    <row r="48" spans="1:131" s="227" customFormat="1" ht="26.25" customHeight="1">
      <c r="A48" s="240">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12"/>
      <c r="AL48" s="1003"/>
      <c r="AM48" s="1003"/>
      <c r="AN48" s="1003"/>
      <c r="AO48" s="1003"/>
      <c r="AP48" s="1003"/>
      <c r="AQ48" s="1003"/>
      <c r="AR48" s="1003"/>
      <c r="AS48" s="1003"/>
      <c r="AT48" s="1003"/>
      <c r="AU48" s="1003"/>
      <c r="AV48" s="1003"/>
      <c r="AW48" s="1003"/>
      <c r="AX48" s="1003"/>
      <c r="AY48" s="1003"/>
      <c r="AZ48" s="1099"/>
      <c r="BA48" s="1099"/>
      <c r="BB48" s="1099"/>
      <c r="BC48" s="1099"/>
      <c r="BD48" s="1099"/>
      <c r="BE48" s="1089"/>
      <c r="BF48" s="1089"/>
      <c r="BG48" s="1089"/>
      <c r="BH48" s="1089"/>
      <c r="BI48" s="1090"/>
      <c r="BJ48" s="232"/>
      <c r="BK48" s="232"/>
      <c r="BL48" s="232"/>
      <c r="BM48" s="232"/>
      <c r="BN48" s="232"/>
      <c r="BO48" s="244"/>
      <c r="BP48" s="244"/>
      <c r="BQ48" s="241">
        <v>42</v>
      </c>
      <c r="BR48" s="242"/>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26"/>
    </row>
    <row r="49" spans="1:131" s="227" customFormat="1" ht="26.25" customHeight="1">
      <c r="A49" s="240">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12"/>
      <c r="AL49" s="1003"/>
      <c r="AM49" s="1003"/>
      <c r="AN49" s="1003"/>
      <c r="AO49" s="1003"/>
      <c r="AP49" s="1003"/>
      <c r="AQ49" s="1003"/>
      <c r="AR49" s="1003"/>
      <c r="AS49" s="1003"/>
      <c r="AT49" s="1003"/>
      <c r="AU49" s="1003"/>
      <c r="AV49" s="1003"/>
      <c r="AW49" s="1003"/>
      <c r="AX49" s="1003"/>
      <c r="AY49" s="1003"/>
      <c r="AZ49" s="1099"/>
      <c r="BA49" s="1099"/>
      <c r="BB49" s="1099"/>
      <c r="BC49" s="1099"/>
      <c r="BD49" s="1099"/>
      <c r="BE49" s="1089"/>
      <c r="BF49" s="1089"/>
      <c r="BG49" s="1089"/>
      <c r="BH49" s="1089"/>
      <c r="BI49" s="1090"/>
      <c r="BJ49" s="232"/>
      <c r="BK49" s="232"/>
      <c r="BL49" s="232"/>
      <c r="BM49" s="232"/>
      <c r="BN49" s="232"/>
      <c r="BO49" s="244"/>
      <c r="BP49" s="244"/>
      <c r="BQ49" s="241">
        <v>43</v>
      </c>
      <c r="BR49" s="242"/>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26"/>
    </row>
    <row r="50" spans="1:131" s="227" customFormat="1" ht="26.25" customHeight="1">
      <c r="A50" s="240">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32"/>
      <c r="BK50" s="232"/>
      <c r="BL50" s="232"/>
      <c r="BM50" s="232"/>
      <c r="BN50" s="232"/>
      <c r="BO50" s="244"/>
      <c r="BP50" s="244"/>
      <c r="BQ50" s="241">
        <v>44</v>
      </c>
      <c r="BR50" s="242"/>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26"/>
    </row>
    <row r="51" spans="1:131" s="227" customFormat="1" ht="26.25" customHeight="1">
      <c r="A51" s="240">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32"/>
      <c r="BK51" s="232"/>
      <c r="BL51" s="232"/>
      <c r="BM51" s="232"/>
      <c r="BN51" s="232"/>
      <c r="BO51" s="244"/>
      <c r="BP51" s="244"/>
      <c r="BQ51" s="241">
        <v>45</v>
      </c>
      <c r="BR51" s="242"/>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26"/>
    </row>
    <row r="52" spans="1:131" s="227" customFormat="1" ht="26.25" customHeight="1">
      <c r="A52" s="240">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32"/>
      <c r="BK52" s="232"/>
      <c r="BL52" s="232"/>
      <c r="BM52" s="232"/>
      <c r="BN52" s="232"/>
      <c r="BO52" s="244"/>
      <c r="BP52" s="244"/>
      <c r="BQ52" s="241">
        <v>46</v>
      </c>
      <c r="BR52" s="242"/>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26"/>
    </row>
    <row r="53" spans="1:131" s="227" customFormat="1" ht="26.25" customHeight="1">
      <c r="A53" s="240">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32"/>
      <c r="BK53" s="232"/>
      <c r="BL53" s="232"/>
      <c r="BM53" s="232"/>
      <c r="BN53" s="232"/>
      <c r="BO53" s="244"/>
      <c r="BP53" s="244"/>
      <c r="BQ53" s="241">
        <v>47</v>
      </c>
      <c r="BR53" s="242"/>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26"/>
    </row>
    <row r="54" spans="1:131" s="227" customFormat="1" ht="26.25" customHeight="1">
      <c r="A54" s="240">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32"/>
      <c r="BK54" s="232"/>
      <c r="BL54" s="232"/>
      <c r="BM54" s="232"/>
      <c r="BN54" s="232"/>
      <c r="BO54" s="244"/>
      <c r="BP54" s="244"/>
      <c r="BQ54" s="241">
        <v>48</v>
      </c>
      <c r="BR54" s="242"/>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26"/>
    </row>
    <row r="55" spans="1:131" s="227" customFormat="1" ht="26.25" customHeight="1">
      <c r="A55" s="240">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32"/>
      <c r="BK55" s="232"/>
      <c r="BL55" s="232"/>
      <c r="BM55" s="232"/>
      <c r="BN55" s="232"/>
      <c r="BO55" s="244"/>
      <c r="BP55" s="244"/>
      <c r="BQ55" s="241">
        <v>49</v>
      </c>
      <c r="BR55" s="242"/>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26"/>
    </row>
    <row r="56" spans="1:131" s="227" customFormat="1" ht="26.25" customHeight="1">
      <c r="A56" s="240">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32"/>
      <c r="BK56" s="232"/>
      <c r="BL56" s="232"/>
      <c r="BM56" s="232"/>
      <c r="BN56" s="232"/>
      <c r="BO56" s="244"/>
      <c r="BP56" s="244"/>
      <c r="BQ56" s="241">
        <v>50</v>
      </c>
      <c r="BR56" s="242"/>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26"/>
    </row>
    <row r="57" spans="1:131" s="227" customFormat="1" ht="26.25" customHeight="1">
      <c r="A57" s="240">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32"/>
      <c r="BK57" s="232"/>
      <c r="BL57" s="232"/>
      <c r="BM57" s="232"/>
      <c r="BN57" s="232"/>
      <c r="BO57" s="244"/>
      <c r="BP57" s="244"/>
      <c r="BQ57" s="241">
        <v>51</v>
      </c>
      <c r="BR57" s="242"/>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26"/>
    </row>
    <row r="58" spans="1:131" s="227" customFormat="1" ht="26.25" customHeight="1">
      <c r="A58" s="240">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32"/>
      <c r="BK58" s="232"/>
      <c r="BL58" s="232"/>
      <c r="BM58" s="232"/>
      <c r="BN58" s="232"/>
      <c r="BO58" s="244"/>
      <c r="BP58" s="244"/>
      <c r="BQ58" s="241">
        <v>52</v>
      </c>
      <c r="BR58" s="242"/>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26"/>
    </row>
    <row r="59" spans="1:131" s="227" customFormat="1" ht="26.25" customHeight="1">
      <c r="A59" s="240">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32"/>
      <c r="BK59" s="232"/>
      <c r="BL59" s="232"/>
      <c r="BM59" s="232"/>
      <c r="BN59" s="232"/>
      <c r="BO59" s="244"/>
      <c r="BP59" s="244"/>
      <c r="BQ59" s="241">
        <v>53</v>
      </c>
      <c r="BR59" s="242"/>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26"/>
    </row>
    <row r="60" spans="1:131" s="227" customFormat="1" ht="26.25" customHeight="1">
      <c r="A60" s="240">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32"/>
      <c r="BK60" s="232"/>
      <c r="BL60" s="232"/>
      <c r="BM60" s="232"/>
      <c r="BN60" s="232"/>
      <c r="BO60" s="244"/>
      <c r="BP60" s="244"/>
      <c r="BQ60" s="241">
        <v>54</v>
      </c>
      <c r="BR60" s="242"/>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26"/>
    </row>
    <row r="61" spans="1:131" s="227" customFormat="1" ht="26.25" customHeight="1" thickBot="1">
      <c r="A61" s="240">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32"/>
      <c r="BK61" s="232"/>
      <c r="BL61" s="232"/>
      <c r="BM61" s="232"/>
      <c r="BN61" s="232"/>
      <c r="BO61" s="244"/>
      <c r="BP61" s="244"/>
      <c r="BQ61" s="241">
        <v>55</v>
      </c>
      <c r="BR61" s="242"/>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26"/>
    </row>
    <row r="62" spans="1:131" s="227" customFormat="1" ht="26.25" customHeight="1">
      <c r="A62" s="240">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44"/>
      <c r="BP62" s="244"/>
      <c r="BQ62" s="241">
        <v>56</v>
      </c>
      <c r="BR62" s="242"/>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26"/>
    </row>
    <row r="63" spans="1:131" s="227" customFormat="1" ht="26.25" customHeight="1" thickBot="1">
      <c r="A63" s="243" t="s">
        <v>384</v>
      </c>
      <c r="B63" s="976" t="s">
        <v>415</v>
      </c>
      <c r="C63" s="977"/>
      <c r="D63" s="977"/>
      <c r="E63" s="977"/>
      <c r="F63" s="977"/>
      <c r="G63" s="977"/>
      <c r="H63" s="977"/>
      <c r="I63" s="977"/>
      <c r="J63" s="977"/>
      <c r="K63" s="977"/>
      <c r="L63" s="977"/>
      <c r="M63" s="977"/>
      <c r="N63" s="977"/>
      <c r="O63" s="977"/>
      <c r="P63" s="978"/>
      <c r="Q63" s="994"/>
      <c r="R63" s="995"/>
      <c r="S63" s="995"/>
      <c r="T63" s="995"/>
      <c r="U63" s="995"/>
      <c r="V63" s="995"/>
      <c r="W63" s="995"/>
      <c r="X63" s="995"/>
      <c r="Y63" s="995"/>
      <c r="Z63" s="995"/>
      <c r="AA63" s="995"/>
      <c r="AB63" s="995"/>
      <c r="AC63" s="995"/>
      <c r="AD63" s="995"/>
      <c r="AE63" s="1085"/>
      <c r="AF63" s="1086">
        <v>68723</v>
      </c>
      <c r="AG63" s="991"/>
      <c r="AH63" s="991"/>
      <c r="AI63" s="991"/>
      <c r="AJ63" s="1087"/>
      <c r="AK63" s="1088"/>
      <c r="AL63" s="995"/>
      <c r="AM63" s="995"/>
      <c r="AN63" s="995"/>
      <c r="AO63" s="995"/>
      <c r="AP63" s="991">
        <v>1069880</v>
      </c>
      <c r="AQ63" s="991"/>
      <c r="AR63" s="991"/>
      <c r="AS63" s="991"/>
      <c r="AT63" s="991"/>
      <c r="AU63" s="991">
        <v>470916</v>
      </c>
      <c r="AV63" s="991"/>
      <c r="AW63" s="991"/>
      <c r="AX63" s="991"/>
      <c r="AY63" s="991"/>
      <c r="AZ63" s="1082"/>
      <c r="BA63" s="1082"/>
      <c r="BB63" s="1082"/>
      <c r="BC63" s="1082"/>
      <c r="BD63" s="1082"/>
      <c r="BE63" s="992"/>
      <c r="BF63" s="992"/>
      <c r="BG63" s="992"/>
      <c r="BH63" s="992"/>
      <c r="BI63" s="993"/>
      <c r="BJ63" s="1083" t="s">
        <v>407</v>
      </c>
      <c r="BK63" s="983"/>
      <c r="BL63" s="983"/>
      <c r="BM63" s="983"/>
      <c r="BN63" s="1084"/>
      <c r="BO63" s="244"/>
      <c r="BP63" s="244"/>
      <c r="BQ63" s="241">
        <v>57</v>
      </c>
      <c r="BR63" s="242"/>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26"/>
    </row>
    <row r="64" spans="1:131" s="227" customFormat="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26"/>
    </row>
    <row r="66" spans="1:131" s="227" customFormat="1" ht="26.25" customHeight="1">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364</v>
      </c>
      <c r="BA66" s="1059"/>
      <c r="BB66" s="1059"/>
      <c r="BC66" s="1059"/>
      <c r="BD66" s="1074"/>
      <c r="BE66" s="244"/>
      <c r="BF66" s="244"/>
      <c r="BG66" s="244"/>
      <c r="BH66" s="244"/>
      <c r="BI66" s="244"/>
      <c r="BJ66" s="244"/>
      <c r="BK66" s="244"/>
      <c r="BL66" s="244"/>
      <c r="BM66" s="244"/>
      <c r="BN66" s="244"/>
      <c r="BO66" s="244"/>
      <c r="BP66" s="244"/>
      <c r="BQ66" s="241">
        <v>60</v>
      </c>
      <c r="BR66" s="246"/>
      <c r="BS66" s="985"/>
      <c r="BT66" s="986"/>
      <c r="BU66" s="986"/>
      <c r="BV66" s="986"/>
      <c r="BW66" s="986"/>
      <c r="BX66" s="986"/>
      <c r="BY66" s="986"/>
      <c r="BZ66" s="986"/>
      <c r="CA66" s="986"/>
      <c r="CB66" s="986"/>
      <c r="CC66" s="986"/>
      <c r="CD66" s="986"/>
      <c r="CE66" s="986"/>
      <c r="CF66" s="986"/>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3"/>
      <c r="DW66" s="974"/>
      <c r="DX66" s="974"/>
      <c r="DY66" s="974"/>
      <c r="DZ66" s="975"/>
      <c r="EA66" s="226"/>
    </row>
    <row r="67" spans="1:131" s="227"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44"/>
      <c r="BF67" s="244"/>
      <c r="BG67" s="244"/>
      <c r="BH67" s="244"/>
      <c r="BI67" s="244"/>
      <c r="BJ67" s="244"/>
      <c r="BK67" s="244"/>
      <c r="BL67" s="244"/>
      <c r="BM67" s="244"/>
      <c r="BN67" s="244"/>
      <c r="BO67" s="244"/>
      <c r="BP67" s="244"/>
      <c r="BQ67" s="241">
        <v>61</v>
      </c>
      <c r="BR67" s="246"/>
      <c r="BS67" s="985"/>
      <c r="BT67" s="986"/>
      <c r="BU67" s="986"/>
      <c r="BV67" s="986"/>
      <c r="BW67" s="986"/>
      <c r="BX67" s="986"/>
      <c r="BY67" s="986"/>
      <c r="BZ67" s="986"/>
      <c r="CA67" s="986"/>
      <c r="CB67" s="986"/>
      <c r="CC67" s="986"/>
      <c r="CD67" s="986"/>
      <c r="CE67" s="986"/>
      <c r="CF67" s="986"/>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3"/>
      <c r="DW67" s="974"/>
      <c r="DX67" s="974"/>
      <c r="DY67" s="974"/>
      <c r="DZ67" s="975"/>
      <c r="EA67" s="226"/>
    </row>
    <row r="68" spans="1:131" s="227" customFormat="1" ht="26.25" customHeight="1" thickTop="1">
      <c r="A68" s="238">
        <v>1</v>
      </c>
      <c r="B68" s="1038" t="s">
        <v>585</v>
      </c>
      <c r="C68" s="1039"/>
      <c r="D68" s="1039"/>
      <c r="E68" s="1039"/>
      <c r="F68" s="1039"/>
      <c r="G68" s="1039"/>
      <c r="H68" s="1039"/>
      <c r="I68" s="1039"/>
      <c r="J68" s="1039"/>
      <c r="K68" s="1039"/>
      <c r="L68" s="1039"/>
      <c r="M68" s="1039"/>
      <c r="N68" s="1039"/>
      <c r="O68" s="1039"/>
      <c r="P68" s="1040"/>
      <c r="Q68" s="1041">
        <v>27259</v>
      </c>
      <c r="R68" s="1042"/>
      <c r="S68" s="1042"/>
      <c r="T68" s="1042"/>
      <c r="U68" s="1042"/>
      <c r="V68" s="1042">
        <v>26099</v>
      </c>
      <c r="W68" s="1042"/>
      <c r="X68" s="1042"/>
      <c r="Y68" s="1042"/>
      <c r="Z68" s="1042"/>
      <c r="AA68" s="1043">
        <v>1160</v>
      </c>
      <c r="AB68" s="1044"/>
      <c r="AC68" s="1044"/>
      <c r="AD68" s="1044"/>
      <c r="AE68" s="1045"/>
      <c r="AF68" s="1033">
        <v>876</v>
      </c>
      <c r="AG68" s="1034"/>
      <c r="AH68" s="1034"/>
      <c r="AI68" s="1034"/>
      <c r="AJ68" s="1035"/>
      <c r="AK68" s="1033">
        <v>579</v>
      </c>
      <c r="AL68" s="1034"/>
      <c r="AM68" s="1034"/>
      <c r="AN68" s="1034"/>
      <c r="AO68" s="1035"/>
      <c r="AP68" s="1033">
        <v>66354</v>
      </c>
      <c r="AQ68" s="1034"/>
      <c r="AR68" s="1034"/>
      <c r="AS68" s="1034"/>
      <c r="AT68" s="1035"/>
      <c r="AU68" s="1033">
        <v>28886</v>
      </c>
      <c r="AV68" s="1034"/>
      <c r="AW68" s="1034"/>
      <c r="AX68" s="1034"/>
      <c r="AY68" s="1035"/>
      <c r="AZ68" s="1036"/>
      <c r="BA68" s="1036"/>
      <c r="BB68" s="1036"/>
      <c r="BC68" s="1036"/>
      <c r="BD68" s="1037"/>
      <c r="BE68" s="244"/>
      <c r="BF68" s="244"/>
      <c r="BG68" s="244"/>
      <c r="BH68" s="244"/>
      <c r="BI68" s="244"/>
      <c r="BJ68" s="244"/>
      <c r="BK68" s="244"/>
      <c r="BL68" s="244"/>
      <c r="BM68" s="244"/>
      <c r="BN68" s="244"/>
      <c r="BO68" s="244"/>
      <c r="BP68" s="244"/>
      <c r="BQ68" s="241">
        <v>62</v>
      </c>
      <c r="BR68" s="246"/>
      <c r="BS68" s="985"/>
      <c r="BT68" s="986"/>
      <c r="BU68" s="986"/>
      <c r="BV68" s="986"/>
      <c r="BW68" s="986"/>
      <c r="BX68" s="986"/>
      <c r="BY68" s="986"/>
      <c r="BZ68" s="986"/>
      <c r="CA68" s="986"/>
      <c r="CB68" s="986"/>
      <c r="CC68" s="986"/>
      <c r="CD68" s="986"/>
      <c r="CE68" s="986"/>
      <c r="CF68" s="986"/>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3"/>
      <c r="DW68" s="974"/>
      <c r="DX68" s="974"/>
      <c r="DY68" s="974"/>
      <c r="DZ68" s="975"/>
      <c r="EA68" s="226"/>
    </row>
    <row r="69" spans="1:131" s="227" customFormat="1" ht="26.25" customHeight="1">
      <c r="A69" s="240">
        <v>2</v>
      </c>
      <c r="B69" s="1017" t="s">
        <v>586</v>
      </c>
      <c r="C69" s="1018"/>
      <c r="D69" s="1018"/>
      <c r="E69" s="1018"/>
      <c r="F69" s="1018"/>
      <c r="G69" s="1018"/>
      <c r="H69" s="1018"/>
      <c r="I69" s="1018"/>
      <c r="J69" s="1018"/>
      <c r="K69" s="1018"/>
      <c r="L69" s="1018"/>
      <c r="M69" s="1018"/>
      <c r="N69" s="1018"/>
      <c r="O69" s="1018"/>
      <c r="P69" s="1019"/>
      <c r="Q69" s="1024">
        <v>744</v>
      </c>
      <c r="R69" s="1014"/>
      <c r="S69" s="1014"/>
      <c r="T69" s="1014"/>
      <c r="U69" s="1014"/>
      <c r="V69" s="1014">
        <v>744</v>
      </c>
      <c r="W69" s="1014"/>
      <c r="X69" s="1014"/>
      <c r="Y69" s="1014"/>
      <c r="Z69" s="1014"/>
      <c r="AA69" s="1025">
        <v>0</v>
      </c>
      <c r="AB69" s="1026"/>
      <c r="AC69" s="1026"/>
      <c r="AD69" s="1026"/>
      <c r="AE69" s="1027"/>
      <c r="AF69" s="1030">
        <v>0</v>
      </c>
      <c r="AG69" s="1031"/>
      <c r="AH69" s="1031"/>
      <c r="AI69" s="1031"/>
      <c r="AJ69" s="1032"/>
      <c r="AK69" s="1030">
        <v>164</v>
      </c>
      <c r="AL69" s="1031"/>
      <c r="AM69" s="1031"/>
      <c r="AN69" s="1031"/>
      <c r="AO69" s="1032"/>
      <c r="AP69" s="1030" t="s">
        <v>520</v>
      </c>
      <c r="AQ69" s="1031"/>
      <c r="AR69" s="1031"/>
      <c r="AS69" s="1031"/>
      <c r="AT69" s="1032"/>
      <c r="AU69" s="1030" t="s">
        <v>520</v>
      </c>
      <c r="AV69" s="1031"/>
      <c r="AW69" s="1031"/>
      <c r="AX69" s="1031"/>
      <c r="AY69" s="1032"/>
      <c r="AZ69" s="1015"/>
      <c r="BA69" s="1015"/>
      <c r="BB69" s="1015"/>
      <c r="BC69" s="1015"/>
      <c r="BD69" s="1016"/>
      <c r="BE69" s="244"/>
      <c r="BF69" s="244"/>
      <c r="BG69" s="244"/>
      <c r="BH69" s="244"/>
      <c r="BI69" s="244"/>
      <c r="BJ69" s="244"/>
      <c r="BK69" s="244"/>
      <c r="BL69" s="244"/>
      <c r="BM69" s="244"/>
      <c r="BN69" s="244"/>
      <c r="BO69" s="244"/>
      <c r="BP69" s="244"/>
      <c r="BQ69" s="241">
        <v>63</v>
      </c>
      <c r="BR69" s="246"/>
      <c r="BS69" s="985"/>
      <c r="BT69" s="986"/>
      <c r="BU69" s="986"/>
      <c r="BV69" s="986"/>
      <c r="BW69" s="986"/>
      <c r="BX69" s="986"/>
      <c r="BY69" s="986"/>
      <c r="BZ69" s="986"/>
      <c r="CA69" s="986"/>
      <c r="CB69" s="986"/>
      <c r="CC69" s="986"/>
      <c r="CD69" s="986"/>
      <c r="CE69" s="986"/>
      <c r="CF69" s="986"/>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3"/>
      <c r="DW69" s="974"/>
      <c r="DX69" s="974"/>
      <c r="DY69" s="974"/>
      <c r="DZ69" s="975"/>
      <c r="EA69" s="226"/>
    </row>
    <row r="70" spans="1:131" s="227" customFormat="1" ht="26.25" customHeight="1">
      <c r="A70" s="240">
        <v>3</v>
      </c>
      <c r="B70" s="1017" t="s">
        <v>587</v>
      </c>
      <c r="C70" s="1018"/>
      <c r="D70" s="1018"/>
      <c r="E70" s="1018"/>
      <c r="F70" s="1018"/>
      <c r="G70" s="1018"/>
      <c r="H70" s="1018"/>
      <c r="I70" s="1018"/>
      <c r="J70" s="1018"/>
      <c r="K70" s="1018"/>
      <c r="L70" s="1018"/>
      <c r="M70" s="1018"/>
      <c r="N70" s="1018"/>
      <c r="O70" s="1018"/>
      <c r="P70" s="1019"/>
      <c r="Q70" s="1024">
        <v>4055</v>
      </c>
      <c r="R70" s="1014"/>
      <c r="S70" s="1014"/>
      <c r="T70" s="1014"/>
      <c r="U70" s="1014"/>
      <c r="V70" s="1014">
        <v>2862</v>
      </c>
      <c r="W70" s="1014"/>
      <c r="X70" s="1014"/>
      <c r="Y70" s="1014"/>
      <c r="Z70" s="1014"/>
      <c r="AA70" s="1025">
        <v>1193</v>
      </c>
      <c r="AB70" s="1026"/>
      <c r="AC70" s="1026"/>
      <c r="AD70" s="1026"/>
      <c r="AE70" s="1027"/>
      <c r="AF70" s="1030">
        <v>4539</v>
      </c>
      <c r="AG70" s="1031"/>
      <c r="AH70" s="1031"/>
      <c r="AI70" s="1031"/>
      <c r="AJ70" s="1032"/>
      <c r="AK70" s="1030" t="s">
        <v>520</v>
      </c>
      <c r="AL70" s="1031"/>
      <c r="AM70" s="1031"/>
      <c r="AN70" s="1031"/>
      <c r="AO70" s="1032"/>
      <c r="AP70" s="1030">
        <v>2043</v>
      </c>
      <c r="AQ70" s="1031"/>
      <c r="AR70" s="1031"/>
      <c r="AS70" s="1031"/>
      <c r="AT70" s="1032"/>
      <c r="AU70" s="1030">
        <v>0</v>
      </c>
      <c r="AV70" s="1031"/>
      <c r="AW70" s="1031"/>
      <c r="AX70" s="1031"/>
      <c r="AY70" s="1032"/>
      <c r="AZ70" s="1015" t="s">
        <v>588</v>
      </c>
      <c r="BA70" s="1015"/>
      <c r="BB70" s="1015"/>
      <c r="BC70" s="1015"/>
      <c r="BD70" s="1016"/>
      <c r="BE70" s="244"/>
      <c r="BF70" s="244"/>
      <c r="BG70" s="244"/>
      <c r="BH70" s="244"/>
      <c r="BI70" s="244"/>
      <c r="BJ70" s="244"/>
      <c r="BK70" s="244"/>
      <c r="BL70" s="244"/>
      <c r="BM70" s="244"/>
      <c r="BN70" s="244"/>
      <c r="BO70" s="244"/>
      <c r="BP70" s="244"/>
      <c r="BQ70" s="241">
        <v>64</v>
      </c>
      <c r="BR70" s="246"/>
      <c r="BS70" s="985"/>
      <c r="BT70" s="986"/>
      <c r="BU70" s="986"/>
      <c r="BV70" s="986"/>
      <c r="BW70" s="986"/>
      <c r="BX70" s="986"/>
      <c r="BY70" s="986"/>
      <c r="BZ70" s="986"/>
      <c r="CA70" s="986"/>
      <c r="CB70" s="986"/>
      <c r="CC70" s="986"/>
      <c r="CD70" s="986"/>
      <c r="CE70" s="986"/>
      <c r="CF70" s="986"/>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3"/>
      <c r="DW70" s="974"/>
      <c r="DX70" s="974"/>
      <c r="DY70" s="974"/>
      <c r="DZ70" s="975"/>
      <c r="EA70" s="226"/>
    </row>
    <row r="71" spans="1:131" s="227" customFormat="1" ht="26.25" customHeight="1">
      <c r="A71" s="240">
        <v>4</v>
      </c>
      <c r="B71" s="1017" t="s">
        <v>589</v>
      </c>
      <c r="C71" s="1018"/>
      <c r="D71" s="1018"/>
      <c r="E71" s="1018"/>
      <c r="F71" s="1018"/>
      <c r="G71" s="1018"/>
      <c r="H71" s="1018"/>
      <c r="I71" s="1018"/>
      <c r="J71" s="1018"/>
      <c r="K71" s="1018"/>
      <c r="L71" s="1018"/>
      <c r="M71" s="1018"/>
      <c r="N71" s="1018"/>
      <c r="O71" s="1018"/>
      <c r="P71" s="1019"/>
      <c r="Q71" s="1024">
        <v>403</v>
      </c>
      <c r="R71" s="1014"/>
      <c r="S71" s="1014"/>
      <c r="T71" s="1014"/>
      <c r="U71" s="1014"/>
      <c r="V71" s="1014">
        <v>487</v>
      </c>
      <c r="W71" s="1014"/>
      <c r="X71" s="1014"/>
      <c r="Y71" s="1014"/>
      <c r="Z71" s="1014"/>
      <c r="AA71" s="1025">
        <v>-84</v>
      </c>
      <c r="AB71" s="1026"/>
      <c r="AC71" s="1026"/>
      <c r="AD71" s="1026"/>
      <c r="AE71" s="1027"/>
      <c r="AF71" s="1030">
        <v>15213</v>
      </c>
      <c r="AG71" s="1031"/>
      <c r="AH71" s="1031"/>
      <c r="AI71" s="1031"/>
      <c r="AJ71" s="1032"/>
      <c r="AK71" s="1030" t="s">
        <v>520</v>
      </c>
      <c r="AL71" s="1031"/>
      <c r="AM71" s="1031"/>
      <c r="AN71" s="1031"/>
      <c r="AO71" s="1032"/>
      <c r="AP71" s="1030" t="s">
        <v>520</v>
      </c>
      <c r="AQ71" s="1031"/>
      <c r="AR71" s="1031"/>
      <c r="AS71" s="1031"/>
      <c r="AT71" s="1032"/>
      <c r="AU71" s="1030" t="s">
        <v>520</v>
      </c>
      <c r="AV71" s="1031"/>
      <c r="AW71" s="1031"/>
      <c r="AX71" s="1031"/>
      <c r="AY71" s="1032"/>
      <c r="AZ71" s="1015" t="s">
        <v>588</v>
      </c>
      <c r="BA71" s="1015"/>
      <c r="BB71" s="1015"/>
      <c r="BC71" s="1015"/>
      <c r="BD71" s="1016"/>
      <c r="BE71" s="244"/>
      <c r="BF71" s="244"/>
      <c r="BG71" s="244"/>
      <c r="BH71" s="244"/>
      <c r="BI71" s="244"/>
      <c r="BJ71" s="244"/>
      <c r="BK71" s="244"/>
      <c r="BL71" s="244"/>
      <c r="BM71" s="244"/>
      <c r="BN71" s="244"/>
      <c r="BO71" s="244"/>
      <c r="BP71" s="244"/>
      <c r="BQ71" s="241">
        <v>65</v>
      </c>
      <c r="BR71" s="246"/>
      <c r="BS71" s="985"/>
      <c r="BT71" s="986"/>
      <c r="BU71" s="986"/>
      <c r="BV71" s="986"/>
      <c r="BW71" s="986"/>
      <c r="BX71" s="986"/>
      <c r="BY71" s="986"/>
      <c r="BZ71" s="986"/>
      <c r="CA71" s="986"/>
      <c r="CB71" s="986"/>
      <c r="CC71" s="986"/>
      <c r="CD71" s="986"/>
      <c r="CE71" s="986"/>
      <c r="CF71" s="986"/>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3"/>
      <c r="DW71" s="974"/>
      <c r="DX71" s="974"/>
      <c r="DY71" s="974"/>
      <c r="DZ71" s="975"/>
      <c r="EA71" s="226"/>
    </row>
    <row r="72" spans="1:131" s="227" customFormat="1" ht="26.25" customHeight="1">
      <c r="A72" s="240">
        <v>5</v>
      </c>
      <c r="B72" s="1017" t="s">
        <v>590</v>
      </c>
      <c r="C72" s="1018"/>
      <c r="D72" s="1018"/>
      <c r="E72" s="1018"/>
      <c r="F72" s="1018"/>
      <c r="G72" s="1018"/>
      <c r="H72" s="1018"/>
      <c r="I72" s="1018"/>
      <c r="J72" s="1018"/>
      <c r="K72" s="1018"/>
      <c r="L72" s="1018"/>
      <c r="M72" s="1018"/>
      <c r="N72" s="1018"/>
      <c r="O72" s="1018"/>
      <c r="P72" s="1019"/>
      <c r="Q72" s="1024">
        <v>34545</v>
      </c>
      <c r="R72" s="1014"/>
      <c r="S72" s="1014"/>
      <c r="T72" s="1014"/>
      <c r="U72" s="1014"/>
      <c r="V72" s="1014">
        <v>34533</v>
      </c>
      <c r="W72" s="1014"/>
      <c r="X72" s="1014"/>
      <c r="Y72" s="1014"/>
      <c r="Z72" s="1014"/>
      <c r="AA72" s="1025">
        <v>12</v>
      </c>
      <c r="AB72" s="1026"/>
      <c r="AC72" s="1026"/>
      <c r="AD72" s="1026"/>
      <c r="AE72" s="1027"/>
      <c r="AF72" s="1014">
        <v>12</v>
      </c>
      <c r="AG72" s="1014"/>
      <c r="AH72" s="1014"/>
      <c r="AI72" s="1014"/>
      <c r="AJ72" s="1014"/>
      <c r="AK72" s="1014">
        <v>1093</v>
      </c>
      <c r="AL72" s="1014"/>
      <c r="AM72" s="1014"/>
      <c r="AN72" s="1014"/>
      <c r="AO72" s="1014"/>
      <c r="AP72" s="1014" t="s">
        <v>520</v>
      </c>
      <c r="AQ72" s="1014"/>
      <c r="AR72" s="1014"/>
      <c r="AS72" s="1014"/>
      <c r="AT72" s="1014"/>
      <c r="AU72" s="1014" t="s">
        <v>520</v>
      </c>
      <c r="AV72" s="1014"/>
      <c r="AW72" s="1014"/>
      <c r="AX72" s="1014"/>
      <c r="AY72" s="1014"/>
      <c r="AZ72" s="1015"/>
      <c r="BA72" s="1015"/>
      <c r="BB72" s="1015"/>
      <c r="BC72" s="1015"/>
      <c r="BD72" s="1016"/>
      <c r="BE72" s="244"/>
      <c r="BF72" s="244"/>
      <c r="BG72" s="244"/>
      <c r="BH72" s="244"/>
      <c r="BI72" s="244"/>
      <c r="BJ72" s="244"/>
      <c r="BK72" s="244"/>
      <c r="BL72" s="244"/>
      <c r="BM72" s="244"/>
      <c r="BN72" s="244"/>
      <c r="BO72" s="244"/>
      <c r="BP72" s="244"/>
      <c r="BQ72" s="241">
        <v>66</v>
      </c>
      <c r="BR72" s="246"/>
      <c r="BS72" s="985"/>
      <c r="BT72" s="986"/>
      <c r="BU72" s="986"/>
      <c r="BV72" s="986"/>
      <c r="BW72" s="986"/>
      <c r="BX72" s="986"/>
      <c r="BY72" s="986"/>
      <c r="BZ72" s="986"/>
      <c r="CA72" s="986"/>
      <c r="CB72" s="986"/>
      <c r="CC72" s="986"/>
      <c r="CD72" s="986"/>
      <c r="CE72" s="986"/>
      <c r="CF72" s="986"/>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3"/>
      <c r="DW72" s="974"/>
      <c r="DX72" s="974"/>
      <c r="DY72" s="974"/>
      <c r="DZ72" s="975"/>
      <c r="EA72" s="226"/>
    </row>
    <row r="73" spans="1:131" s="227" customFormat="1" ht="26.25" customHeight="1">
      <c r="A73" s="240">
        <v>6</v>
      </c>
      <c r="B73" s="1017" t="s">
        <v>591</v>
      </c>
      <c r="C73" s="1018"/>
      <c r="D73" s="1018"/>
      <c r="E73" s="1018"/>
      <c r="F73" s="1018"/>
      <c r="G73" s="1018"/>
      <c r="H73" s="1018"/>
      <c r="I73" s="1018"/>
      <c r="J73" s="1018"/>
      <c r="K73" s="1018"/>
      <c r="L73" s="1018"/>
      <c r="M73" s="1018"/>
      <c r="N73" s="1018"/>
      <c r="O73" s="1018"/>
      <c r="P73" s="1019"/>
      <c r="Q73" s="1024">
        <v>904</v>
      </c>
      <c r="R73" s="1014"/>
      <c r="S73" s="1014"/>
      <c r="T73" s="1014"/>
      <c r="U73" s="1014"/>
      <c r="V73" s="1014">
        <v>904</v>
      </c>
      <c r="W73" s="1014"/>
      <c r="X73" s="1014"/>
      <c r="Y73" s="1014"/>
      <c r="Z73" s="1014"/>
      <c r="AA73" s="1028">
        <v>0</v>
      </c>
      <c r="AB73" s="1028"/>
      <c r="AC73" s="1028"/>
      <c r="AD73" s="1028"/>
      <c r="AE73" s="1029"/>
      <c r="AF73" s="1014" t="s">
        <v>520</v>
      </c>
      <c r="AG73" s="1014"/>
      <c r="AH73" s="1014"/>
      <c r="AI73" s="1014"/>
      <c r="AJ73" s="1014"/>
      <c r="AK73" s="1014">
        <v>442</v>
      </c>
      <c r="AL73" s="1014"/>
      <c r="AM73" s="1014"/>
      <c r="AN73" s="1014"/>
      <c r="AO73" s="1014"/>
      <c r="AP73" s="1014" t="s">
        <v>520</v>
      </c>
      <c r="AQ73" s="1014"/>
      <c r="AR73" s="1014"/>
      <c r="AS73" s="1014"/>
      <c r="AT73" s="1014"/>
      <c r="AU73" s="1014" t="s">
        <v>520</v>
      </c>
      <c r="AV73" s="1014"/>
      <c r="AW73" s="1014"/>
      <c r="AX73" s="1014"/>
      <c r="AY73" s="1014"/>
      <c r="AZ73" s="1015"/>
      <c r="BA73" s="1015"/>
      <c r="BB73" s="1015"/>
      <c r="BC73" s="1015"/>
      <c r="BD73" s="1016"/>
      <c r="BE73" s="244"/>
      <c r="BF73" s="244"/>
      <c r="BG73" s="244"/>
      <c r="BH73" s="244"/>
      <c r="BI73" s="244"/>
      <c r="BJ73" s="244"/>
      <c r="BK73" s="244"/>
      <c r="BL73" s="244"/>
      <c r="BM73" s="244"/>
      <c r="BN73" s="244"/>
      <c r="BO73" s="244"/>
      <c r="BP73" s="244"/>
      <c r="BQ73" s="241">
        <v>67</v>
      </c>
      <c r="BR73" s="246"/>
      <c r="BS73" s="985"/>
      <c r="BT73" s="986"/>
      <c r="BU73" s="986"/>
      <c r="BV73" s="986"/>
      <c r="BW73" s="986"/>
      <c r="BX73" s="986"/>
      <c r="BY73" s="986"/>
      <c r="BZ73" s="986"/>
      <c r="CA73" s="986"/>
      <c r="CB73" s="986"/>
      <c r="CC73" s="986"/>
      <c r="CD73" s="986"/>
      <c r="CE73" s="986"/>
      <c r="CF73" s="986"/>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3"/>
      <c r="DW73" s="974"/>
      <c r="DX73" s="974"/>
      <c r="DY73" s="974"/>
      <c r="DZ73" s="975"/>
      <c r="EA73" s="226"/>
    </row>
    <row r="74" spans="1:131" s="227" customFormat="1" ht="26.25" customHeight="1">
      <c r="A74" s="240">
        <v>7</v>
      </c>
      <c r="B74" s="1017" t="s">
        <v>592</v>
      </c>
      <c r="C74" s="1018"/>
      <c r="D74" s="1018"/>
      <c r="E74" s="1018"/>
      <c r="F74" s="1018"/>
      <c r="G74" s="1018"/>
      <c r="H74" s="1018"/>
      <c r="I74" s="1018"/>
      <c r="J74" s="1018"/>
      <c r="K74" s="1018"/>
      <c r="L74" s="1018"/>
      <c r="M74" s="1018"/>
      <c r="N74" s="1018"/>
      <c r="O74" s="1018"/>
      <c r="P74" s="1019"/>
      <c r="Q74" s="1024">
        <v>13321</v>
      </c>
      <c r="R74" s="1014"/>
      <c r="S74" s="1014"/>
      <c r="T74" s="1014"/>
      <c r="U74" s="1014"/>
      <c r="V74" s="1014">
        <v>13264</v>
      </c>
      <c r="W74" s="1014"/>
      <c r="X74" s="1014"/>
      <c r="Y74" s="1014"/>
      <c r="Z74" s="1014"/>
      <c r="AA74" s="1025">
        <v>57</v>
      </c>
      <c r="AB74" s="1026"/>
      <c r="AC74" s="1026"/>
      <c r="AD74" s="1026"/>
      <c r="AE74" s="1027"/>
      <c r="AF74" s="1014">
        <v>57</v>
      </c>
      <c r="AG74" s="1014"/>
      <c r="AH74" s="1014"/>
      <c r="AI74" s="1014"/>
      <c r="AJ74" s="1014"/>
      <c r="AK74" s="1014" t="s">
        <v>520</v>
      </c>
      <c r="AL74" s="1014"/>
      <c r="AM74" s="1014"/>
      <c r="AN74" s="1014"/>
      <c r="AO74" s="1014"/>
      <c r="AP74" s="1014" t="s">
        <v>520</v>
      </c>
      <c r="AQ74" s="1014"/>
      <c r="AR74" s="1014"/>
      <c r="AS74" s="1014"/>
      <c r="AT74" s="1014"/>
      <c r="AU74" s="1014" t="s">
        <v>520</v>
      </c>
      <c r="AV74" s="1014"/>
      <c r="AW74" s="1014"/>
      <c r="AX74" s="1014"/>
      <c r="AY74" s="1014"/>
      <c r="AZ74" s="1015"/>
      <c r="BA74" s="1015"/>
      <c r="BB74" s="1015"/>
      <c r="BC74" s="1015"/>
      <c r="BD74" s="1016"/>
      <c r="BE74" s="244"/>
      <c r="BF74" s="244"/>
      <c r="BG74" s="244"/>
      <c r="BH74" s="244"/>
      <c r="BI74" s="244"/>
      <c r="BJ74" s="244"/>
      <c r="BK74" s="244"/>
      <c r="BL74" s="244"/>
      <c r="BM74" s="244"/>
      <c r="BN74" s="244"/>
      <c r="BO74" s="244"/>
      <c r="BP74" s="244"/>
      <c r="BQ74" s="241">
        <v>68</v>
      </c>
      <c r="BR74" s="246"/>
      <c r="BS74" s="985"/>
      <c r="BT74" s="986"/>
      <c r="BU74" s="986"/>
      <c r="BV74" s="986"/>
      <c r="BW74" s="986"/>
      <c r="BX74" s="986"/>
      <c r="BY74" s="986"/>
      <c r="BZ74" s="986"/>
      <c r="CA74" s="986"/>
      <c r="CB74" s="986"/>
      <c r="CC74" s="986"/>
      <c r="CD74" s="986"/>
      <c r="CE74" s="986"/>
      <c r="CF74" s="986"/>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3"/>
      <c r="DW74" s="974"/>
      <c r="DX74" s="974"/>
      <c r="DY74" s="974"/>
      <c r="DZ74" s="975"/>
      <c r="EA74" s="226"/>
    </row>
    <row r="75" spans="1:131" s="227" customFormat="1" ht="26.25" customHeight="1">
      <c r="A75" s="240">
        <v>8</v>
      </c>
      <c r="B75" s="1017" t="s">
        <v>593</v>
      </c>
      <c r="C75" s="1018"/>
      <c r="D75" s="1018"/>
      <c r="E75" s="1018"/>
      <c r="F75" s="1018"/>
      <c r="G75" s="1018"/>
      <c r="H75" s="1018"/>
      <c r="I75" s="1018"/>
      <c r="J75" s="1018"/>
      <c r="K75" s="1018"/>
      <c r="L75" s="1018"/>
      <c r="M75" s="1018"/>
      <c r="N75" s="1018"/>
      <c r="O75" s="1018"/>
      <c r="P75" s="1019"/>
      <c r="Q75" s="1022">
        <v>1635</v>
      </c>
      <c r="R75" s="1023"/>
      <c r="S75" s="1023"/>
      <c r="T75" s="1023"/>
      <c r="U75" s="1023"/>
      <c r="V75" s="1023">
        <v>1535</v>
      </c>
      <c r="W75" s="1023"/>
      <c r="X75" s="1023"/>
      <c r="Y75" s="1023"/>
      <c r="Z75" s="1023"/>
      <c r="AA75" s="1023">
        <v>100</v>
      </c>
      <c r="AB75" s="1023"/>
      <c r="AC75" s="1023"/>
      <c r="AD75" s="1023"/>
      <c r="AE75" s="1023"/>
      <c r="AF75" s="1023">
        <v>104</v>
      </c>
      <c r="AG75" s="1023"/>
      <c r="AH75" s="1023"/>
      <c r="AI75" s="1023"/>
      <c r="AJ75" s="1023"/>
      <c r="AK75" s="1023" t="s">
        <v>594</v>
      </c>
      <c r="AL75" s="1023"/>
      <c r="AM75" s="1023"/>
      <c r="AN75" s="1023"/>
      <c r="AO75" s="1023"/>
      <c r="AP75" s="1023" t="s">
        <v>520</v>
      </c>
      <c r="AQ75" s="1023"/>
      <c r="AR75" s="1023"/>
      <c r="AS75" s="1023"/>
      <c r="AT75" s="1023"/>
      <c r="AU75" s="1023" t="s">
        <v>520</v>
      </c>
      <c r="AV75" s="1023"/>
      <c r="AW75" s="1023"/>
      <c r="AX75" s="1023"/>
      <c r="AY75" s="1023"/>
      <c r="AZ75" s="1015"/>
      <c r="BA75" s="1015"/>
      <c r="BB75" s="1015"/>
      <c r="BC75" s="1015"/>
      <c r="BD75" s="1016"/>
      <c r="BE75" s="244"/>
      <c r="BF75" s="244"/>
      <c r="BG75" s="244"/>
      <c r="BH75" s="244"/>
      <c r="BI75" s="244"/>
      <c r="BJ75" s="244"/>
      <c r="BK75" s="244"/>
      <c r="BL75" s="244"/>
      <c r="BM75" s="244"/>
      <c r="BN75" s="244"/>
      <c r="BO75" s="244"/>
      <c r="BP75" s="244"/>
      <c r="BQ75" s="241">
        <v>69</v>
      </c>
      <c r="BR75" s="246"/>
      <c r="BS75" s="985"/>
      <c r="BT75" s="986"/>
      <c r="BU75" s="986"/>
      <c r="BV75" s="986"/>
      <c r="BW75" s="986"/>
      <c r="BX75" s="986"/>
      <c r="BY75" s="986"/>
      <c r="BZ75" s="986"/>
      <c r="CA75" s="986"/>
      <c r="CB75" s="986"/>
      <c r="CC75" s="986"/>
      <c r="CD75" s="986"/>
      <c r="CE75" s="986"/>
      <c r="CF75" s="986"/>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3"/>
      <c r="DW75" s="974"/>
      <c r="DX75" s="974"/>
      <c r="DY75" s="974"/>
      <c r="DZ75" s="975"/>
      <c r="EA75" s="226"/>
    </row>
    <row r="76" spans="1:131" s="227" customFormat="1" ht="26.25" customHeight="1">
      <c r="A76" s="240">
        <v>9</v>
      </c>
      <c r="B76" s="1017" t="s">
        <v>595</v>
      </c>
      <c r="C76" s="1018"/>
      <c r="D76" s="1018"/>
      <c r="E76" s="1018"/>
      <c r="F76" s="1018"/>
      <c r="G76" s="1018"/>
      <c r="H76" s="1018"/>
      <c r="I76" s="1018"/>
      <c r="J76" s="1018"/>
      <c r="K76" s="1018"/>
      <c r="L76" s="1018"/>
      <c r="M76" s="1018"/>
      <c r="N76" s="1018"/>
      <c r="O76" s="1018"/>
      <c r="P76" s="1019"/>
      <c r="Q76" s="1020">
        <v>830487</v>
      </c>
      <c r="R76" s="1021"/>
      <c r="S76" s="1021"/>
      <c r="T76" s="1021"/>
      <c r="U76" s="1021"/>
      <c r="V76" s="1021">
        <v>800586</v>
      </c>
      <c r="W76" s="1021"/>
      <c r="X76" s="1021"/>
      <c r="Y76" s="1021"/>
      <c r="Z76" s="1021"/>
      <c r="AA76" s="1021">
        <v>29901</v>
      </c>
      <c r="AB76" s="1021"/>
      <c r="AC76" s="1021"/>
      <c r="AD76" s="1021"/>
      <c r="AE76" s="1021"/>
      <c r="AF76" s="1021">
        <v>29900</v>
      </c>
      <c r="AG76" s="1021"/>
      <c r="AH76" s="1021"/>
      <c r="AI76" s="1021"/>
      <c r="AJ76" s="1021"/>
      <c r="AK76" s="1014">
        <v>5</v>
      </c>
      <c r="AL76" s="1014"/>
      <c r="AM76" s="1014"/>
      <c r="AN76" s="1014"/>
      <c r="AO76" s="1014"/>
      <c r="AP76" s="1014" t="s">
        <v>520</v>
      </c>
      <c r="AQ76" s="1014"/>
      <c r="AR76" s="1014"/>
      <c r="AS76" s="1014"/>
      <c r="AT76" s="1014"/>
      <c r="AU76" s="1014" t="s">
        <v>520</v>
      </c>
      <c r="AV76" s="1014"/>
      <c r="AW76" s="1014"/>
      <c r="AX76" s="1014"/>
      <c r="AY76" s="1014"/>
      <c r="AZ76" s="1015"/>
      <c r="BA76" s="1015"/>
      <c r="BB76" s="1015"/>
      <c r="BC76" s="1015"/>
      <c r="BD76" s="1016"/>
      <c r="BE76" s="244"/>
      <c r="BF76" s="244"/>
      <c r="BG76" s="244"/>
      <c r="BH76" s="244"/>
      <c r="BI76" s="244"/>
      <c r="BJ76" s="244"/>
      <c r="BK76" s="244"/>
      <c r="BL76" s="244"/>
      <c r="BM76" s="244"/>
      <c r="BN76" s="244"/>
      <c r="BO76" s="244"/>
      <c r="BP76" s="244"/>
      <c r="BQ76" s="241">
        <v>70</v>
      </c>
      <c r="BR76" s="246"/>
      <c r="BS76" s="985"/>
      <c r="BT76" s="986"/>
      <c r="BU76" s="986"/>
      <c r="BV76" s="986"/>
      <c r="BW76" s="986"/>
      <c r="BX76" s="986"/>
      <c r="BY76" s="986"/>
      <c r="BZ76" s="986"/>
      <c r="CA76" s="986"/>
      <c r="CB76" s="986"/>
      <c r="CC76" s="986"/>
      <c r="CD76" s="986"/>
      <c r="CE76" s="986"/>
      <c r="CF76" s="986"/>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3"/>
      <c r="DW76" s="974"/>
      <c r="DX76" s="974"/>
      <c r="DY76" s="974"/>
      <c r="DZ76" s="975"/>
      <c r="EA76" s="226"/>
    </row>
    <row r="77" spans="1:131" s="227" customFormat="1" ht="26.25" customHeight="1">
      <c r="A77" s="240">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44"/>
      <c r="BF77" s="244"/>
      <c r="BG77" s="244"/>
      <c r="BH77" s="244"/>
      <c r="BI77" s="244"/>
      <c r="BJ77" s="244"/>
      <c r="BK77" s="244"/>
      <c r="BL77" s="244"/>
      <c r="BM77" s="244"/>
      <c r="BN77" s="244"/>
      <c r="BO77" s="244"/>
      <c r="BP77" s="244"/>
      <c r="BQ77" s="241">
        <v>71</v>
      </c>
      <c r="BR77" s="246"/>
      <c r="BS77" s="985"/>
      <c r="BT77" s="986"/>
      <c r="BU77" s="986"/>
      <c r="BV77" s="986"/>
      <c r="BW77" s="986"/>
      <c r="BX77" s="986"/>
      <c r="BY77" s="986"/>
      <c r="BZ77" s="986"/>
      <c r="CA77" s="986"/>
      <c r="CB77" s="986"/>
      <c r="CC77" s="986"/>
      <c r="CD77" s="986"/>
      <c r="CE77" s="986"/>
      <c r="CF77" s="986"/>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3"/>
      <c r="DW77" s="974"/>
      <c r="DX77" s="974"/>
      <c r="DY77" s="974"/>
      <c r="DZ77" s="975"/>
      <c r="EA77" s="226"/>
    </row>
    <row r="78" spans="1:131" s="227" customFormat="1" ht="26.25" customHeight="1">
      <c r="A78" s="240">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44"/>
      <c r="BF78" s="244"/>
      <c r="BG78" s="244"/>
      <c r="BH78" s="244"/>
      <c r="BI78" s="244"/>
      <c r="BJ78" s="247"/>
      <c r="BK78" s="247"/>
      <c r="BL78" s="247"/>
      <c r="BM78" s="247"/>
      <c r="BN78" s="247"/>
      <c r="BO78" s="244"/>
      <c r="BP78" s="244"/>
      <c r="BQ78" s="241">
        <v>72</v>
      </c>
      <c r="BR78" s="246"/>
      <c r="BS78" s="985"/>
      <c r="BT78" s="986"/>
      <c r="BU78" s="986"/>
      <c r="BV78" s="986"/>
      <c r="BW78" s="986"/>
      <c r="BX78" s="986"/>
      <c r="BY78" s="986"/>
      <c r="BZ78" s="986"/>
      <c r="CA78" s="986"/>
      <c r="CB78" s="986"/>
      <c r="CC78" s="986"/>
      <c r="CD78" s="986"/>
      <c r="CE78" s="986"/>
      <c r="CF78" s="986"/>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3"/>
      <c r="DW78" s="974"/>
      <c r="DX78" s="974"/>
      <c r="DY78" s="974"/>
      <c r="DZ78" s="975"/>
      <c r="EA78" s="226"/>
    </row>
    <row r="79" spans="1:131" s="227" customFormat="1" ht="26.25" customHeight="1">
      <c r="A79" s="240">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44"/>
      <c r="BF79" s="244"/>
      <c r="BG79" s="244"/>
      <c r="BH79" s="244"/>
      <c r="BI79" s="244"/>
      <c r="BJ79" s="247"/>
      <c r="BK79" s="247"/>
      <c r="BL79" s="247"/>
      <c r="BM79" s="247"/>
      <c r="BN79" s="247"/>
      <c r="BO79" s="244"/>
      <c r="BP79" s="244"/>
      <c r="BQ79" s="241">
        <v>73</v>
      </c>
      <c r="BR79" s="246"/>
      <c r="BS79" s="985"/>
      <c r="BT79" s="986"/>
      <c r="BU79" s="986"/>
      <c r="BV79" s="986"/>
      <c r="BW79" s="986"/>
      <c r="BX79" s="986"/>
      <c r="BY79" s="986"/>
      <c r="BZ79" s="986"/>
      <c r="CA79" s="986"/>
      <c r="CB79" s="986"/>
      <c r="CC79" s="986"/>
      <c r="CD79" s="986"/>
      <c r="CE79" s="986"/>
      <c r="CF79" s="986"/>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3"/>
      <c r="DW79" s="974"/>
      <c r="DX79" s="974"/>
      <c r="DY79" s="974"/>
      <c r="DZ79" s="975"/>
      <c r="EA79" s="226"/>
    </row>
    <row r="80" spans="1:131" s="227" customFormat="1" ht="26.25" customHeight="1">
      <c r="A80" s="240">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44"/>
      <c r="BF80" s="244"/>
      <c r="BG80" s="244"/>
      <c r="BH80" s="244"/>
      <c r="BI80" s="244"/>
      <c r="BJ80" s="244"/>
      <c r="BK80" s="244"/>
      <c r="BL80" s="244"/>
      <c r="BM80" s="244"/>
      <c r="BN80" s="244"/>
      <c r="BO80" s="244"/>
      <c r="BP80" s="244"/>
      <c r="BQ80" s="241">
        <v>74</v>
      </c>
      <c r="BR80" s="246"/>
      <c r="BS80" s="985"/>
      <c r="BT80" s="986"/>
      <c r="BU80" s="986"/>
      <c r="BV80" s="986"/>
      <c r="BW80" s="986"/>
      <c r="BX80" s="986"/>
      <c r="BY80" s="986"/>
      <c r="BZ80" s="986"/>
      <c r="CA80" s="986"/>
      <c r="CB80" s="986"/>
      <c r="CC80" s="986"/>
      <c r="CD80" s="986"/>
      <c r="CE80" s="986"/>
      <c r="CF80" s="986"/>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3"/>
      <c r="DW80" s="974"/>
      <c r="DX80" s="974"/>
      <c r="DY80" s="974"/>
      <c r="DZ80" s="975"/>
      <c r="EA80" s="226"/>
    </row>
    <row r="81" spans="1:131" s="227" customFormat="1" ht="26.25" customHeight="1">
      <c r="A81" s="240">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44"/>
      <c r="BF81" s="244"/>
      <c r="BG81" s="244"/>
      <c r="BH81" s="244"/>
      <c r="BI81" s="244"/>
      <c r="BJ81" s="244"/>
      <c r="BK81" s="244"/>
      <c r="BL81" s="244"/>
      <c r="BM81" s="244"/>
      <c r="BN81" s="244"/>
      <c r="BO81" s="244"/>
      <c r="BP81" s="244"/>
      <c r="BQ81" s="241">
        <v>75</v>
      </c>
      <c r="BR81" s="246"/>
      <c r="BS81" s="985"/>
      <c r="BT81" s="986"/>
      <c r="BU81" s="986"/>
      <c r="BV81" s="986"/>
      <c r="BW81" s="986"/>
      <c r="BX81" s="986"/>
      <c r="BY81" s="986"/>
      <c r="BZ81" s="986"/>
      <c r="CA81" s="986"/>
      <c r="CB81" s="986"/>
      <c r="CC81" s="986"/>
      <c r="CD81" s="986"/>
      <c r="CE81" s="986"/>
      <c r="CF81" s="986"/>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3"/>
      <c r="DW81" s="974"/>
      <c r="DX81" s="974"/>
      <c r="DY81" s="974"/>
      <c r="DZ81" s="975"/>
      <c r="EA81" s="226"/>
    </row>
    <row r="82" spans="1:131" s="227" customFormat="1" ht="26.25" customHeight="1">
      <c r="A82" s="240">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44"/>
      <c r="BF82" s="244"/>
      <c r="BG82" s="244"/>
      <c r="BH82" s="244"/>
      <c r="BI82" s="244"/>
      <c r="BJ82" s="244"/>
      <c r="BK82" s="244"/>
      <c r="BL82" s="244"/>
      <c r="BM82" s="244"/>
      <c r="BN82" s="244"/>
      <c r="BO82" s="244"/>
      <c r="BP82" s="244"/>
      <c r="BQ82" s="241">
        <v>76</v>
      </c>
      <c r="BR82" s="246"/>
      <c r="BS82" s="985"/>
      <c r="BT82" s="986"/>
      <c r="BU82" s="986"/>
      <c r="BV82" s="986"/>
      <c r="BW82" s="986"/>
      <c r="BX82" s="986"/>
      <c r="BY82" s="986"/>
      <c r="BZ82" s="986"/>
      <c r="CA82" s="986"/>
      <c r="CB82" s="986"/>
      <c r="CC82" s="986"/>
      <c r="CD82" s="986"/>
      <c r="CE82" s="986"/>
      <c r="CF82" s="986"/>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3"/>
      <c r="DW82" s="974"/>
      <c r="DX82" s="974"/>
      <c r="DY82" s="974"/>
      <c r="DZ82" s="975"/>
      <c r="EA82" s="226"/>
    </row>
    <row r="83" spans="1:131" s="227" customFormat="1" ht="26.25" customHeight="1">
      <c r="A83" s="240">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44"/>
      <c r="BF83" s="244"/>
      <c r="BG83" s="244"/>
      <c r="BH83" s="244"/>
      <c r="BI83" s="244"/>
      <c r="BJ83" s="244"/>
      <c r="BK83" s="244"/>
      <c r="BL83" s="244"/>
      <c r="BM83" s="244"/>
      <c r="BN83" s="244"/>
      <c r="BO83" s="244"/>
      <c r="BP83" s="244"/>
      <c r="BQ83" s="241">
        <v>77</v>
      </c>
      <c r="BR83" s="246"/>
      <c r="BS83" s="985"/>
      <c r="BT83" s="986"/>
      <c r="BU83" s="986"/>
      <c r="BV83" s="986"/>
      <c r="BW83" s="986"/>
      <c r="BX83" s="986"/>
      <c r="BY83" s="986"/>
      <c r="BZ83" s="986"/>
      <c r="CA83" s="986"/>
      <c r="CB83" s="986"/>
      <c r="CC83" s="986"/>
      <c r="CD83" s="986"/>
      <c r="CE83" s="986"/>
      <c r="CF83" s="986"/>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3"/>
      <c r="DW83" s="974"/>
      <c r="DX83" s="974"/>
      <c r="DY83" s="974"/>
      <c r="DZ83" s="975"/>
      <c r="EA83" s="226"/>
    </row>
    <row r="84" spans="1:131" s="227" customFormat="1" ht="26.25" customHeight="1">
      <c r="A84" s="240">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44"/>
      <c r="BF84" s="244"/>
      <c r="BG84" s="244"/>
      <c r="BH84" s="244"/>
      <c r="BI84" s="244"/>
      <c r="BJ84" s="244"/>
      <c r="BK84" s="244"/>
      <c r="BL84" s="244"/>
      <c r="BM84" s="244"/>
      <c r="BN84" s="244"/>
      <c r="BO84" s="244"/>
      <c r="BP84" s="244"/>
      <c r="BQ84" s="241">
        <v>78</v>
      </c>
      <c r="BR84" s="246"/>
      <c r="BS84" s="985"/>
      <c r="BT84" s="986"/>
      <c r="BU84" s="986"/>
      <c r="BV84" s="986"/>
      <c r="BW84" s="986"/>
      <c r="BX84" s="986"/>
      <c r="BY84" s="986"/>
      <c r="BZ84" s="986"/>
      <c r="CA84" s="986"/>
      <c r="CB84" s="986"/>
      <c r="CC84" s="986"/>
      <c r="CD84" s="986"/>
      <c r="CE84" s="986"/>
      <c r="CF84" s="986"/>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3"/>
      <c r="DW84" s="974"/>
      <c r="DX84" s="974"/>
      <c r="DY84" s="974"/>
      <c r="DZ84" s="975"/>
      <c r="EA84" s="226"/>
    </row>
    <row r="85" spans="1:131" s="227" customFormat="1" ht="26.25" customHeight="1">
      <c r="A85" s="240">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44"/>
      <c r="BF85" s="244"/>
      <c r="BG85" s="244"/>
      <c r="BH85" s="244"/>
      <c r="BI85" s="244"/>
      <c r="BJ85" s="244"/>
      <c r="BK85" s="244"/>
      <c r="BL85" s="244"/>
      <c r="BM85" s="244"/>
      <c r="BN85" s="244"/>
      <c r="BO85" s="244"/>
      <c r="BP85" s="244"/>
      <c r="BQ85" s="241">
        <v>79</v>
      </c>
      <c r="BR85" s="246"/>
      <c r="BS85" s="985"/>
      <c r="BT85" s="986"/>
      <c r="BU85" s="986"/>
      <c r="BV85" s="986"/>
      <c r="BW85" s="986"/>
      <c r="BX85" s="986"/>
      <c r="BY85" s="986"/>
      <c r="BZ85" s="986"/>
      <c r="CA85" s="986"/>
      <c r="CB85" s="986"/>
      <c r="CC85" s="986"/>
      <c r="CD85" s="986"/>
      <c r="CE85" s="986"/>
      <c r="CF85" s="986"/>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3"/>
      <c r="DW85" s="974"/>
      <c r="DX85" s="974"/>
      <c r="DY85" s="974"/>
      <c r="DZ85" s="975"/>
      <c r="EA85" s="226"/>
    </row>
    <row r="86" spans="1:131" s="227" customFormat="1" ht="26.25" customHeight="1">
      <c r="A86" s="240">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44"/>
      <c r="BF86" s="244"/>
      <c r="BG86" s="244"/>
      <c r="BH86" s="244"/>
      <c r="BI86" s="244"/>
      <c r="BJ86" s="244"/>
      <c r="BK86" s="244"/>
      <c r="BL86" s="244"/>
      <c r="BM86" s="244"/>
      <c r="BN86" s="244"/>
      <c r="BO86" s="244"/>
      <c r="BP86" s="244"/>
      <c r="BQ86" s="241">
        <v>80</v>
      </c>
      <c r="BR86" s="246"/>
      <c r="BS86" s="985"/>
      <c r="BT86" s="986"/>
      <c r="BU86" s="986"/>
      <c r="BV86" s="986"/>
      <c r="BW86" s="986"/>
      <c r="BX86" s="986"/>
      <c r="BY86" s="986"/>
      <c r="BZ86" s="986"/>
      <c r="CA86" s="986"/>
      <c r="CB86" s="986"/>
      <c r="CC86" s="986"/>
      <c r="CD86" s="986"/>
      <c r="CE86" s="986"/>
      <c r="CF86" s="986"/>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3"/>
      <c r="DW86" s="974"/>
      <c r="DX86" s="974"/>
      <c r="DY86" s="974"/>
      <c r="DZ86" s="975"/>
      <c r="EA86" s="226"/>
    </row>
    <row r="87" spans="1:131" s="227" customFormat="1" ht="26.25" customHeight="1">
      <c r="A87" s="248">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44"/>
      <c r="BF87" s="244"/>
      <c r="BG87" s="244"/>
      <c r="BH87" s="244"/>
      <c r="BI87" s="244"/>
      <c r="BJ87" s="244"/>
      <c r="BK87" s="244"/>
      <c r="BL87" s="244"/>
      <c r="BM87" s="244"/>
      <c r="BN87" s="244"/>
      <c r="BO87" s="244"/>
      <c r="BP87" s="244"/>
      <c r="BQ87" s="241">
        <v>81</v>
      </c>
      <c r="BR87" s="246"/>
      <c r="BS87" s="985"/>
      <c r="BT87" s="986"/>
      <c r="BU87" s="986"/>
      <c r="BV87" s="986"/>
      <c r="BW87" s="986"/>
      <c r="BX87" s="986"/>
      <c r="BY87" s="986"/>
      <c r="BZ87" s="986"/>
      <c r="CA87" s="986"/>
      <c r="CB87" s="986"/>
      <c r="CC87" s="986"/>
      <c r="CD87" s="986"/>
      <c r="CE87" s="986"/>
      <c r="CF87" s="986"/>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3"/>
      <c r="DW87" s="974"/>
      <c r="DX87" s="974"/>
      <c r="DY87" s="974"/>
      <c r="DZ87" s="975"/>
      <c r="EA87" s="226"/>
    </row>
    <row r="88" spans="1:131" s="227" customFormat="1" ht="26.25" customHeight="1" thickBot="1">
      <c r="A88" s="243" t="s">
        <v>384</v>
      </c>
      <c r="B88" s="976" t="s">
        <v>425</v>
      </c>
      <c r="C88" s="977"/>
      <c r="D88" s="977"/>
      <c r="E88" s="977"/>
      <c r="F88" s="977"/>
      <c r="G88" s="977"/>
      <c r="H88" s="977"/>
      <c r="I88" s="977"/>
      <c r="J88" s="977"/>
      <c r="K88" s="977"/>
      <c r="L88" s="977"/>
      <c r="M88" s="977"/>
      <c r="N88" s="977"/>
      <c r="O88" s="977"/>
      <c r="P88" s="978"/>
      <c r="Q88" s="994"/>
      <c r="R88" s="995"/>
      <c r="S88" s="995"/>
      <c r="T88" s="995"/>
      <c r="U88" s="995"/>
      <c r="V88" s="995"/>
      <c r="W88" s="995"/>
      <c r="X88" s="995"/>
      <c r="Y88" s="995"/>
      <c r="Z88" s="995"/>
      <c r="AA88" s="995"/>
      <c r="AB88" s="995"/>
      <c r="AC88" s="995"/>
      <c r="AD88" s="995"/>
      <c r="AE88" s="995"/>
      <c r="AF88" s="991">
        <v>50701</v>
      </c>
      <c r="AG88" s="991"/>
      <c r="AH88" s="991"/>
      <c r="AI88" s="991"/>
      <c r="AJ88" s="991"/>
      <c r="AK88" s="995"/>
      <c r="AL88" s="995"/>
      <c r="AM88" s="995"/>
      <c r="AN88" s="995"/>
      <c r="AO88" s="995"/>
      <c r="AP88" s="991">
        <v>68397</v>
      </c>
      <c r="AQ88" s="991"/>
      <c r="AR88" s="991"/>
      <c r="AS88" s="991"/>
      <c r="AT88" s="991"/>
      <c r="AU88" s="991">
        <v>28886</v>
      </c>
      <c r="AV88" s="991"/>
      <c r="AW88" s="991"/>
      <c r="AX88" s="991"/>
      <c r="AY88" s="991"/>
      <c r="AZ88" s="992"/>
      <c r="BA88" s="992"/>
      <c r="BB88" s="992"/>
      <c r="BC88" s="992"/>
      <c r="BD88" s="993"/>
      <c r="BE88" s="244"/>
      <c r="BF88" s="244"/>
      <c r="BG88" s="244"/>
      <c r="BH88" s="244"/>
      <c r="BI88" s="244"/>
      <c r="BJ88" s="244"/>
      <c r="BK88" s="244"/>
      <c r="BL88" s="244"/>
      <c r="BM88" s="244"/>
      <c r="BN88" s="244"/>
      <c r="BO88" s="244"/>
      <c r="BP88" s="244"/>
      <c r="BQ88" s="241">
        <v>82</v>
      </c>
      <c r="BR88" s="246"/>
      <c r="BS88" s="985"/>
      <c r="BT88" s="986"/>
      <c r="BU88" s="986"/>
      <c r="BV88" s="986"/>
      <c r="BW88" s="986"/>
      <c r="BX88" s="986"/>
      <c r="BY88" s="986"/>
      <c r="BZ88" s="986"/>
      <c r="CA88" s="986"/>
      <c r="CB88" s="986"/>
      <c r="CC88" s="986"/>
      <c r="CD88" s="986"/>
      <c r="CE88" s="986"/>
      <c r="CF88" s="986"/>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3"/>
      <c r="DW88" s="974"/>
      <c r="DX88" s="974"/>
      <c r="DY88" s="974"/>
      <c r="DZ88" s="975"/>
      <c r="EA88" s="226"/>
    </row>
    <row r="89" spans="1:131" s="227" customFormat="1" ht="26.25" hidden="1" customHeight="1">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985"/>
      <c r="BT89" s="986"/>
      <c r="BU89" s="986"/>
      <c r="BV89" s="986"/>
      <c r="BW89" s="986"/>
      <c r="BX89" s="986"/>
      <c r="BY89" s="986"/>
      <c r="BZ89" s="986"/>
      <c r="CA89" s="986"/>
      <c r="CB89" s="986"/>
      <c r="CC89" s="986"/>
      <c r="CD89" s="986"/>
      <c r="CE89" s="986"/>
      <c r="CF89" s="986"/>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3"/>
      <c r="DW89" s="974"/>
      <c r="DX89" s="974"/>
      <c r="DY89" s="974"/>
      <c r="DZ89" s="975"/>
      <c r="EA89" s="226"/>
    </row>
    <row r="90" spans="1:131" s="227" customFormat="1" ht="26.25" hidden="1" customHeight="1">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985"/>
      <c r="BT90" s="986"/>
      <c r="BU90" s="986"/>
      <c r="BV90" s="986"/>
      <c r="BW90" s="986"/>
      <c r="BX90" s="986"/>
      <c r="BY90" s="986"/>
      <c r="BZ90" s="986"/>
      <c r="CA90" s="986"/>
      <c r="CB90" s="986"/>
      <c r="CC90" s="986"/>
      <c r="CD90" s="986"/>
      <c r="CE90" s="986"/>
      <c r="CF90" s="986"/>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3"/>
      <c r="DW90" s="974"/>
      <c r="DX90" s="974"/>
      <c r="DY90" s="974"/>
      <c r="DZ90" s="975"/>
      <c r="EA90" s="226"/>
    </row>
    <row r="91" spans="1:131" s="227" customFormat="1" ht="26.25" hidden="1" customHeight="1">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985"/>
      <c r="BT91" s="986"/>
      <c r="BU91" s="986"/>
      <c r="BV91" s="986"/>
      <c r="BW91" s="986"/>
      <c r="BX91" s="986"/>
      <c r="BY91" s="986"/>
      <c r="BZ91" s="986"/>
      <c r="CA91" s="986"/>
      <c r="CB91" s="986"/>
      <c r="CC91" s="986"/>
      <c r="CD91" s="986"/>
      <c r="CE91" s="986"/>
      <c r="CF91" s="986"/>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3"/>
      <c r="DW91" s="974"/>
      <c r="DX91" s="974"/>
      <c r="DY91" s="974"/>
      <c r="DZ91" s="975"/>
      <c r="EA91" s="226"/>
    </row>
    <row r="92" spans="1:131" s="227" customFormat="1" ht="26.25" hidden="1" customHeight="1">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985"/>
      <c r="BT92" s="986"/>
      <c r="BU92" s="986"/>
      <c r="BV92" s="986"/>
      <c r="BW92" s="986"/>
      <c r="BX92" s="986"/>
      <c r="BY92" s="986"/>
      <c r="BZ92" s="986"/>
      <c r="CA92" s="986"/>
      <c r="CB92" s="986"/>
      <c r="CC92" s="986"/>
      <c r="CD92" s="986"/>
      <c r="CE92" s="986"/>
      <c r="CF92" s="986"/>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3"/>
      <c r="DW92" s="974"/>
      <c r="DX92" s="974"/>
      <c r="DY92" s="974"/>
      <c r="DZ92" s="975"/>
      <c r="EA92" s="226"/>
    </row>
    <row r="93" spans="1:131" s="227" customFormat="1" ht="26.25" hidden="1" customHeight="1">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985"/>
      <c r="BT93" s="986"/>
      <c r="BU93" s="986"/>
      <c r="BV93" s="986"/>
      <c r="BW93" s="986"/>
      <c r="BX93" s="986"/>
      <c r="BY93" s="986"/>
      <c r="BZ93" s="986"/>
      <c r="CA93" s="986"/>
      <c r="CB93" s="986"/>
      <c r="CC93" s="986"/>
      <c r="CD93" s="986"/>
      <c r="CE93" s="986"/>
      <c r="CF93" s="986"/>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3"/>
      <c r="DW93" s="974"/>
      <c r="DX93" s="974"/>
      <c r="DY93" s="974"/>
      <c r="DZ93" s="975"/>
      <c r="EA93" s="226"/>
    </row>
    <row r="94" spans="1:131" s="227" customFormat="1" ht="26.25" hidden="1" customHeight="1">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985"/>
      <c r="BT94" s="986"/>
      <c r="BU94" s="986"/>
      <c r="BV94" s="986"/>
      <c r="BW94" s="986"/>
      <c r="BX94" s="986"/>
      <c r="BY94" s="986"/>
      <c r="BZ94" s="986"/>
      <c r="CA94" s="986"/>
      <c r="CB94" s="986"/>
      <c r="CC94" s="986"/>
      <c r="CD94" s="986"/>
      <c r="CE94" s="986"/>
      <c r="CF94" s="986"/>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3"/>
      <c r="DW94" s="974"/>
      <c r="DX94" s="974"/>
      <c r="DY94" s="974"/>
      <c r="DZ94" s="975"/>
      <c r="EA94" s="226"/>
    </row>
    <row r="95" spans="1:131" s="227" customFormat="1" ht="26.25" hidden="1" customHeight="1">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985"/>
      <c r="BT95" s="986"/>
      <c r="BU95" s="986"/>
      <c r="BV95" s="986"/>
      <c r="BW95" s="986"/>
      <c r="BX95" s="986"/>
      <c r="BY95" s="986"/>
      <c r="BZ95" s="986"/>
      <c r="CA95" s="986"/>
      <c r="CB95" s="986"/>
      <c r="CC95" s="986"/>
      <c r="CD95" s="986"/>
      <c r="CE95" s="986"/>
      <c r="CF95" s="986"/>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3"/>
      <c r="DW95" s="974"/>
      <c r="DX95" s="974"/>
      <c r="DY95" s="974"/>
      <c r="DZ95" s="975"/>
      <c r="EA95" s="226"/>
    </row>
    <row r="96" spans="1:131" s="227" customFormat="1" ht="26.25" hidden="1" customHeight="1">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985"/>
      <c r="BT96" s="986"/>
      <c r="BU96" s="986"/>
      <c r="BV96" s="986"/>
      <c r="BW96" s="986"/>
      <c r="BX96" s="986"/>
      <c r="BY96" s="986"/>
      <c r="BZ96" s="986"/>
      <c r="CA96" s="986"/>
      <c r="CB96" s="986"/>
      <c r="CC96" s="986"/>
      <c r="CD96" s="986"/>
      <c r="CE96" s="986"/>
      <c r="CF96" s="986"/>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3"/>
      <c r="DW96" s="974"/>
      <c r="DX96" s="974"/>
      <c r="DY96" s="974"/>
      <c r="DZ96" s="975"/>
      <c r="EA96" s="226"/>
    </row>
    <row r="97" spans="1:131" s="227" customFormat="1" ht="26.25" hidden="1" customHeight="1">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985"/>
      <c r="BT97" s="986"/>
      <c r="BU97" s="986"/>
      <c r="BV97" s="986"/>
      <c r="BW97" s="986"/>
      <c r="BX97" s="986"/>
      <c r="BY97" s="986"/>
      <c r="BZ97" s="986"/>
      <c r="CA97" s="986"/>
      <c r="CB97" s="986"/>
      <c r="CC97" s="986"/>
      <c r="CD97" s="986"/>
      <c r="CE97" s="986"/>
      <c r="CF97" s="986"/>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3"/>
      <c r="DW97" s="974"/>
      <c r="DX97" s="974"/>
      <c r="DY97" s="974"/>
      <c r="DZ97" s="975"/>
      <c r="EA97" s="226"/>
    </row>
    <row r="98" spans="1:131" s="227" customFormat="1" ht="26.25" hidden="1" customHeight="1">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985"/>
      <c r="BT98" s="986"/>
      <c r="BU98" s="986"/>
      <c r="BV98" s="986"/>
      <c r="BW98" s="986"/>
      <c r="BX98" s="986"/>
      <c r="BY98" s="986"/>
      <c r="BZ98" s="986"/>
      <c r="CA98" s="986"/>
      <c r="CB98" s="986"/>
      <c r="CC98" s="986"/>
      <c r="CD98" s="986"/>
      <c r="CE98" s="986"/>
      <c r="CF98" s="986"/>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3"/>
      <c r="DW98" s="974"/>
      <c r="DX98" s="974"/>
      <c r="DY98" s="974"/>
      <c r="DZ98" s="975"/>
      <c r="EA98" s="226"/>
    </row>
    <row r="99" spans="1:131" s="227" customFormat="1" ht="26.25" hidden="1" customHeight="1">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985"/>
      <c r="BT99" s="986"/>
      <c r="BU99" s="986"/>
      <c r="BV99" s="986"/>
      <c r="BW99" s="986"/>
      <c r="BX99" s="986"/>
      <c r="BY99" s="986"/>
      <c r="BZ99" s="986"/>
      <c r="CA99" s="986"/>
      <c r="CB99" s="986"/>
      <c r="CC99" s="986"/>
      <c r="CD99" s="986"/>
      <c r="CE99" s="986"/>
      <c r="CF99" s="986"/>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3"/>
      <c r="DW99" s="974"/>
      <c r="DX99" s="974"/>
      <c r="DY99" s="974"/>
      <c r="DZ99" s="975"/>
      <c r="EA99" s="226"/>
    </row>
    <row r="100" spans="1:131" s="227" customFormat="1" ht="26.25" hidden="1" customHeight="1">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985"/>
      <c r="BT100" s="986"/>
      <c r="BU100" s="986"/>
      <c r="BV100" s="986"/>
      <c r="BW100" s="986"/>
      <c r="BX100" s="986"/>
      <c r="BY100" s="986"/>
      <c r="BZ100" s="986"/>
      <c r="CA100" s="986"/>
      <c r="CB100" s="986"/>
      <c r="CC100" s="986"/>
      <c r="CD100" s="986"/>
      <c r="CE100" s="986"/>
      <c r="CF100" s="986"/>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3"/>
      <c r="DW100" s="974"/>
      <c r="DX100" s="974"/>
      <c r="DY100" s="974"/>
      <c r="DZ100" s="975"/>
      <c r="EA100" s="226"/>
    </row>
    <row r="101" spans="1:131" s="227" customFormat="1" ht="26.25" hidden="1" customHeight="1">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985"/>
      <c r="BT101" s="986"/>
      <c r="BU101" s="986"/>
      <c r="BV101" s="986"/>
      <c r="BW101" s="986"/>
      <c r="BX101" s="986"/>
      <c r="BY101" s="986"/>
      <c r="BZ101" s="986"/>
      <c r="CA101" s="986"/>
      <c r="CB101" s="986"/>
      <c r="CC101" s="986"/>
      <c r="CD101" s="986"/>
      <c r="CE101" s="986"/>
      <c r="CF101" s="986"/>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3"/>
      <c r="DW101" s="974"/>
      <c r="DX101" s="974"/>
      <c r="DY101" s="974"/>
      <c r="DZ101" s="975"/>
      <c r="EA101" s="226"/>
    </row>
    <row r="102" spans="1:131" s="227" customFormat="1" ht="26.25" customHeight="1" thickBot="1">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384</v>
      </c>
      <c r="BR102" s="976" t="s">
        <v>426</v>
      </c>
      <c r="BS102" s="977"/>
      <c r="BT102" s="977"/>
      <c r="BU102" s="977"/>
      <c r="BV102" s="977"/>
      <c r="BW102" s="977"/>
      <c r="BX102" s="977"/>
      <c r="BY102" s="977"/>
      <c r="BZ102" s="977"/>
      <c r="CA102" s="977"/>
      <c r="CB102" s="977"/>
      <c r="CC102" s="977"/>
      <c r="CD102" s="977"/>
      <c r="CE102" s="977"/>
      <c r="CF102" s="977"/>
      <c r="CG102" s="978"/>
      <c r="CH102" s="979"/>
      <c r="CI102" s="980"/>
      <c r="CJ102" s="980"/>
      <c r="CK102" s="980"/>
      <c r="CL102" s="981"/>
      <c r="CM102" s="979"/>
      <c r="CN102" s="980"/>
      <c r="CO102" s="980"/>
      <c r="CP102" s="980"/>
      <c r="CQ102" s="981"/>
      <c r="CR102" s="982">
        <v>237231</v>
      </c>
      <c r="CS102" s="983"/>
      <c r="CT102" s="983"/>
      <c r="CU102" s="983"/>
      <c r="CV102" s="984"/>
      <c r="CW102" s="982">
        <v>9832</v>
      </c>
      <c r="CX102" s="983"/>
      <c r="CY102" s="983"/>
      <c r="CZ102" s="983"/>
      <c r="DA102" s="984"/>
      <c r="DB102" s="982">
        <v>101858</v>
      </c>
      <c r="DC102" s="983"/>
      <c r="DD102" s="983"/>
      <c r="DE102" s="983"/>
      <c r="DF102" s="984"/>
      <c r="DG102" s="982">
        <v>307983</v>
      </c>
      <c r="DH102" s="983"/>
      <c r="DI102" s="983"/>
      <c r="DJ102" s="983"/>
      <c r="DK102" s="984"/>
      <c r="DL102" s="982">
        <v>5302</v>
      </c>
      <c r="DM102" s="983"/>
      <c r="DN102" s="983"/>
      <c r="DO102" s="983"/>
      <c r="DP102" s="984"/>
      <c r="DQ102" s="982">
        <v>19639</v>
      </c>
      <c r="DR102" s="983"/>
      <c r="DS102" s="983"/>
      <c r="DT102" s="983"/>
      <c r="DU102" s="984"/>
      <c r="DV102" s="965"/>
      <c r="DW102" s="966"/>
      <c r="DX102" s="966"/>
      <c r="DY102" s="966"/>
      <c r="DZ102" s="967"/>
      <c r="EA102" s="226"/>
    </row>
    <row r="103" spans="1:131" s="227" customFormat="1" ht="26.25" customHeight="1">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s="227" customFormat="1" ht="26.25" customHeight="1">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s="227" customFormat="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c r="A107" s="254" t="s">
        <v>429</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430</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5" t="s">
        <v>433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434</v>
      </c>
      <c r="AB109" s="926"/>
      <c r="AC109" s="926"/>
      <c r="AD109" s="926"/>
      <c r="AE109" s="927"/>
      <c r="AF109" s="928" t="s">
        <v>295</v>
      </c>
      <c r="AG109" s="926"/>
      <c r="AH109" s="926"/>
      <c r="AI109" s="926"/>
      <c r="AJ109" s="927"/>
      <c r="AK109" s="928" t="s">
        <v>294</v>
      </c>
      <c r="AL109" s="926"/>
      <c r="AM109" s="926"/>
      <c r="AN109" s="926"/>
      <c r="AO109" s="927"/>
      <c r="AP109" s="928" t="s">
        <v>435</v>
      </c>
      <c r="AQ109" s="926"/>
      <c r="AR109" s="926"/>
      <c r="AS109" s="926"/>
      <c r="AT109" s="957"/>
      <c r="AU109" s="925" t="s">
        <v>433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434</v>
      </c>
      <c r="BR109" s="926"/>
      <c r="BS109" s="926"/>
      <c r="BT109" s="926"/>
      <c r="BU109" s="927"/>
      <c r="BV109" s="928" t="s">
        <v>295</v>
      </c>
      <c r="BW109" s="926"/>
      <c r="BX109" s="926"/>
      <c r="BY109" s="926"/>
      <c r="BZ109" s="927"/>
      <c r="CA109" s="928" t="s">
        <v>294</v>
      </c>
      <c r="CB109" s="926"/>
      <c r="CC109" s="926"/>
      <c r="CD109" s="926"/>
      <c r="CE109" s="927"/>
      <c r="CF109" s="964" t="s">
        <v>435</v>
      </c>
      <c r="CG109" s="964"/>
      <c r="CH109" s="964"/>
      <c r="CI109" s="964"/>
      <c r="CJ109" s="964"/>
      <c r="CK109" s="928" t="s">
        <v>436</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434</v>
      </c>
      <c r="DH109" s="926"/>
      <c r="DI109" s="926"/>
      <c r="DJ109" s="926"/>
      <c r="DK109" s="927"/>
      <c r="DL109" s="928" t="s">
        <v>295</v>
      </c>
      <c r="DM109" s="926"/>
      <c r="DN109" s="926"/>
      <c r="DO109" s="926"/>
      <c r="DP109" s="927"/>
      <c r="DQ109" s="928" t="s">
        <v>294</v>
      </c>
      <c r="DR109" s="926"/>
      <c r="DS109" s="926"/>
      <c r="DT109" s="926"/>
      <c r="DU109" s="927"/>
      <c r="DV109" s="928" t="s">
        <v>435</v>
      </c>
      <c r="DW109" s="926"/>
      <c r="DX109" s="926"/>
      <c r="DY109" s="926"/>
      <c r="DZ109" s="957"/>
    </row>
    <row r="110" spans="1:131" s="226" customFormat="1" ht="26.25" customHeight="1">
      <c r="A110" s="828" t="s">
        <v>437</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918">
        <v>77345304</v>
      </c>
      <c r="AB110" s="919"/>
      <c r="AC110" s="919"/>
      <c r="AD110" s="919"/>
      <c r="AE110" s="920"/>
      <c r="AF110" s="921">
        <v>78751717</v>
      </c>
      <c r="AG110" s="919"/>
      <c r="AH110" s="919"/>
      <c r="AI110" s="919"/>
      <c r="AJ110" s="920"/>
      <c r="AK110" s="921">
        <v>75610315</v>
      </c>
      <c r="AL110" s="919"/>
      <c r="AM110" s="919"/>
      <c r="AN110" s="919"/>
      <c r="AO110" s="920"/>
      <c r="AP110" s="922">
        <v>13.4</v>
      </c>
      <c r="AQ110" s="923"/>
      <c r="AR110" s="923"/>
      <c r="AS110" s="923"/>
      <c r="AT110" s="924"/>
      <c r="AU110" s="958" t="s">
        <v>67</v>
      </c>
      <c r="AV110" s="959"/>
      <c r="AW110" s="959"/>
      <c r="AX110" s="959"/>
      <c r="AY110" s="959"/>
      <c r="AZ110" s="884" t="s">
        <v>438</v>
      </c>
      <c r="BA110" s="829"/>
      <c r="BB110" s="829"/>
      <c r="BC110" s="829"/>
      <c r="BD110" s="829"/>
      <c r="BE110" s="829"/>
      <c r="BF110" s="829"/>
      <c r="BG110" s="829"/>
      <c r="BH110" s="829"/>
      <c r="BI110" s="829"/>
      <c r="BJ110" s="829"/>
      <c r="BK110" s="829"/>
      <c r="BL110" s="829"/>
      <c r="BM110" s="829"/>
      <c r="BN110" s="829"/>
      <c r="BO110" s="829"/>
      <c r="BP110" s="830"/>
      <c r="BQ110" s="885">
        <v>1731041098</v>
      </c>
      <c r="BR110" s="866"/>
      <c r="BS110" s="866"/>
      <c r="BT110" s="866"/>
      <c r="BU110" s="866"/>
      <c r="BV110" s="866">
        <v>1676815890</v>
      </c>
      <c r="BW110" s="866"/>
      <c r="BX110" s="866"/>
      <c r="BY110" s="866"/>
      <c r="BZ110" s="866"/>
      <c r="CA110" s="866">
        <v>1643031536</v>
      </c>
      <c r="CB110" s="866"/>
      <c r="CC110" s="866"/>
      <c r="CD110" s="866"/>
      <c r="CE110" s="866"/>
      <c r="CF110" s="890">
        <v>291.8</v>
      </c>
      <c r="CG110" s="891"/>
      <c r="CH110" s="891"/>
      <c r="CI110" s="891"/>
      <c r="CJ110" s="891"/>
      <c r="CK110" s="954" t="s">
        <v>439</v>
      </c>
      <c r="CL110" s="840"/>
      <c r="CM110" s="915" t="s">
        <v>440</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885">
        <v>40123739</v>
      </c>
      <c r="DH110" s="866"/>
      <c r="DI110" s="866"/>
      <c r="DJ110" s="866"/>
      <c r="DK110" s="866"/>
      <c r="DL110" s="866">
        <v>41964049</v>
      </c>
      <c r="DM110" s="866"/>
      <c r="DN110" s="866"/>
      <c r="DO110" s="866"/>
      <c r="DP110" s="866"/>
      <c r="DQ110" s="866">
        <v>41218660</v>
      </c>
      <c r="DR110" s="866"/>
      <c r="DS110" s="866"/>
      <c r="DT110" s="866"/>
      <c r="DU110" s="866"/>
      <c r="DV110" s="867">
        <v>7.3</v>
      </c>
      <c r="DW110" s="867"/>
      <c r="DX110" s="867"/>
      <c r="DY110" s="867"/>
      <c r="DZ110" s="868"/>
    </row>
    <row r="111" spans="1:131" s="226" customFormat="1" ht="26.25" customHeight="1">
      <c r="A111" s="795" t="s">
        <v>441</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53"/>
      <c r="AA111" s="946">
        <v>16554039</v>
      </c>
      <c r="AB111" s="947"/>
      <c r="AC111" s="947"/>
      <c r="AD111" s="947"/>
      <c r="AE111" s="948"/>
      <c r="AF111" s="949">
        <v>15826145</v>
      </c>
      <c r="AG111" s="947"/>
      <c r="AH111" s="947"/>
      <c r="AI111" s="947"/>
      <c r="AJ111" s="948"/>
      <c r="AK111" s="949">
        <v>10699974</v>
      </c>
      <c r="AL111" s="947"/>
      <c r="AM111" s="947"/>
      <c r="AN111" s="947"/>
      <c r="AO111" s="948"/>
      <c r="AP111" s="950">
        <v>1.9</v>
      </c>
      <c r="AQ111" s="951"/>
      <c r="AR111" s="951"/>
      <c r="AS111" s="951"/>
      <c r="AT111" s="952"/>
      <c r="AU111" s="960"/>
      <c r="AV111" s="961"/>
      <c r="AW111" s="961"/>
      <c r="AX111" s="961"/>
      <c r="AY111" s="961"/>
      <c r="AZ111" s="836" t="s">
        <v>442</v>
      </c>
      <c r="BA111" s="771"/>
      <c r="BB111" s="771"/>
      <c r="BC111" s="771"/>
      <c r="BD111" s="771"/>
      <c r="BE111" s="771"/>
      <c r="BF111" s="771"/>
      <c r="BG111" s="771"/>
      <c r="BH111" s="771"/>
      <c r="BI111" s="771"/>
      <c r="BJ111" s="771"/>
      <c r="BK111" s="771"/>
      <c r="BL111" s="771"/>
      <c r="BM111" s="771"/>
      <c r="BN111" s="771"/>
      <c r="BO111" s="771"/>
      <c r="BP111" s="772"/>
      <c r="BQ111" s="837">
        <v>54526754</v>
      </c>
      <c r="BR111" s="838"/>
      <c r="BS111" s="838"/>
      <c r="BT111" s="838"/>
      <c r="BU111" s="838"/>
      <c r="BV111" s="838">
        <v>73137269</v>
      </c>
      <c r="BW111" s="838"/>
      <c r="BX111" s="838"/>
      <c r="BY111" s="838"/>
      <c r="BZ111" s="838"/>
      <c r="CA111" s="838">
        <v>70293497</v>
      </c>
      <c r="CB111" s="838"/>
      <c r="CC111" s="838"/>
      <c r="CD111" s="838"/>
      <c r="CE111" s="838"/>
      <c r="CF111" s="899">
        <v>12.5</v>
      </c>
      <c r="CG111" s="900"/>
      <c r="CH111" s="900"/>
      <c r="CI111" s="900"/>
      <c r="CJ111" s="900"/>
      <c r="CK111" s="955"/>
      <c r="CL111" s="842"/>
      <c r="CM111" s="845" t="s">
        <v>443</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7" t="s">
        <v>407</v>
      </c>
      <c r="DH111" s="838"/>
      <c r="DI111" s="838"/>
      <c r="DJ111" s="838"/>
      <c r="DK111" s="838"/>
      <c r="DL111" s="838" t="s">
        <v>407</v>
      </c>
      <c r="DM111" s="838"/>
      <c r="DN111" s="838"/>
      <c r="DO111" s="838"/>
      <c r="DP111" s="838"/>
      <c r="DQ111" s="838" t="s">
        <v>407</v>
      </c>
      <c r="DR111" s="838"/>
      <c r="DS111" s="838"/>
      <c r="DT111" s="838"/>
      <c r="DU111" s="838"/>
      <c r="DV111" s="815" t="s">
        <v>407</v>
      </c>
      <c r="DW111" s="815"/>
      <c r="DX111" s="815"/>
      <c r="DY111" s="815"/>
      <c r="DZ111" s="816"/>
    </row>
    <row r="112" spans="1:131" s="226" customFormat="1" ht="26.25" customHeight="1">
      <c r="A112" s="940" t="s">
        <v>444</v>
      </c>
      <c r="B112" s="941"/>
      <c r="C112" s="771" t="s">
        <v>445</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800">
        <v>54066087</v>
      </c>
      <c r="AB112" s="801"/>
      <c r="AC112" s="801"/>
      <c r="AD112" s="801"/>
      <c r="AE112" s="802"/>
      <c r="AF112" s="803">
        <v>52958754</v>
      </c>
      <c r="AG112" s="801"/>
      <c r="AH112" s="801"/>
      <c r="AI112" s="801"/>
      <c r="AJ112" s="802"/>
      <c r="AK112" s="803">
        <v>52213054</v>
      </c>
      <c r="AL112" s="801"/>
      <c r="AM112" s="801"/>
      <c r="AN112" s="801"/>
      <c r="AO112" s="802"/>
      <c r="AP112" s="848">
        <v>9.3000000000000007</v>
      </c>
      <c r="AQ112" s="849"/>
      <c r="AR112" s="849"/>
      <c r="AS112" s="849"/>
      <c r="AT112" s="850"/>
      <c r="AU112" s="960"/>
      <c r="AV112" s="961"/>
      <c r="AW112" s="961"/>
      <c r="AX112" s="961"/>
      <c r="AY112" s="961"/>
      <c r="AZ112" s="836" t="s">
        <v>446</v>
      </c>
      <c r="BA112" s="771"/>
      <c r="BB112" s="771"/>
      <c r="BC112" s="771"/>
      <c r="BD112" s="771"/>
      <c r="BE112" s="771"/>
      <c r="BF112" s="771"/>
      <c r="BG112" s="771"/>
      <c r="BH112" s="771"/>
      <c r="BI112" s="771"/>
      <c r="BJ112" s="771"/>
      <c r="BK112" s="771"/>
      <c r="BL112" s="771"/>
      <c r="BM112" s="771"/>
      <c r="BN112" s="771"/>
      <c r="BO112" s="771"/>
      <c r="BP112" s="772"/>
      <c r="BQ112" s="837">
        <v>477920569</v>
      </c>
      <c r="BR112" s="838"/>
      <c r="BS112" s="838"/>
      <c r="BT112" s="838"/>
      <c r="BU112" s="838"/>
      <c r="BV112" s="838">
        <v>469130310</v>
      </c>
      <c r="BW112" s="838"/>
      <c r="BX112" s="838"/>
      <c r="BY112" s="838"/>
      <c r="BZ112" s="838"/>
      <c r="CA112" s="838">
        <v>470915537</v>
      </c>
      <c r="CB112" s="838"/>
      <c r="CC112" s="838"/>
      <c r="CD112" s="838"/>
      <c r="CE112" s="838"/>
      <c r="CF112" s="899">
        <v>83.6</v>
      </c>
      <c r="CG112" s="900"/>
      <c r="CH112" s="900"/>
      <c r="CI112" s="900"/>
      <c r="CJ112" s="900"/>
      <c r="CK112" s="955"/>
      <c r="CL112" s="842"/>
      <c r="CM112" s="845" t="s">
        <v>447</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7" t="s">
        <v>448</v>
      </c>
      <c r="DH112" s="838"/>
      <c r="DI112" s="838"/>
      <c r="DJ112" s="838"/>
      <c r="DK112" s="838"/>
      <c r="DL112" s="838" t="s">
        <v>448</v>
      </c>
      <c r="DM112" s="838"/>
      <c r="DN112" s="838"/>
      <c r="DO112" s="838"/>
      <c r="DP112" s="838"/>
      <c r="DQ112" s="838" t="s">
        <v>407</v>
      </c>
      <c r="DR112" s="838"/>
      <c r="DS112" s="838"/>
      <c r="DT112" s="838"/>
      <c r="DU112" s="838"/>
      <c r="DV112" s="815" t="s">
        <v>448</v>
      </c>
      <c r="DW112" s="815"/>
      <c r="DX112" s="815"/>
      <c r="DY112" s="815"/>
      <c r="DZ112" s="816"/>
    </row>
    <row r="113" spans="1:130" s="226" customFormat="1" ht="26.25" customHeight="1">
      <c r="A113" s="942"/>
      <c r="B113" s="943"/>
      <c r="C113" s="771" t="s">
        <v>449</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46">
        <v>42783849</v>
      </c>
      <c r="AB113" s="947"/>
      <c r="AC113" s="947"/>
      <c r="AD113" s="947"/>
      <c r="AE113" s="948"/>
      <c r="AF113" s="949">
        <v>43190492</v>
      </c>
      <c r="AG113" s="947"/>
      <c r="AH113" s="947"/>
      <c r="AI113" s="947"/>
      <c r="AJ113" s="948"/>
      <c r="AK113" s="949">
        <v>42170561</v>
      </c>
      <c r="AL113" s="947"/>
      <c r="AM113" s="947"/>
      <c r="AN113" s="947"/>
      <c r="AO113" s="948"/>
      <c r="AP113" s="950">
        <v>7.5</v>
      </c>
      <c r="AQ113" s="951"/>
      <c r="AR113" s="951"/>
      <c r="AS113" s="951"/>
      <c r="AT113" s="952"/>
      <c r="AU113" s="960"/>
      <c r="AV113" s="961"/>
      <c r="AW113" s="961"/>
      <c r="AX113" s="961"/>
      <c r="AY113" s="961"/>
      <c r="AZ113" s="836" t="s">
        <v>450</v>
      </c>
      <c r="BA113" s="771"/>
      <c r="BB113" s="771"/>
      <c r="BC113" s="771"/>
      <c r="BD113" s="771"/>
      <c r="BE113" s="771"/>
      <c r="BF113" s="771"/>
      <c r="BG113" s="771"/>
      <c r="BH113" s="771"/>
      <c r="BI113" s="771"/>
      <c r="BJ113" s="771"/>
      <c r="BK113" s="771"/>
      <c r="BL113" s="771"/>
      <c r="BM113" s="771"/>
      <c r="BN113" s="771"/>
      <c r="BO113" s="771"/>
      <c r="BP113" s="772"/>
      <c r="BQ113" s="837">
        <v>32666093</v>
      </c>
      <c r="BR113" s="838"/>
      <c r="BS113" s="838"/>
      <c r="BT113" s="838"/>
      <c r="BU113" s="838"/>
      <c r="BV113" s="838">
        <v>30663309</v>
      </c>
      <c r="BW113" s="838"/>
      <c r="BX113" s="838"/>
      <c r="BY113" s="838"/>
      <c r="BZ113" s="838"/>
      <c r="CA113" s="838">
        <v>28885753</v>
      </c>
      <c r="CB113" s="838"/>
      <c r="CC113" s="838"/>
      <c r="CD113" s="838"/>
      <c r="CE113" s="838"/>
      <c r="CF113" s="899">
        <v>5.0999999999999996</v>
      </c>
      <c r="CG113" s="900"/>
      <c r="CH113" s="900"/>
      <c r="CI113" s="900"/>
      <c r="CJ113" s="900"/>
      <c r="CK113" s="955"/>
      <c r="CL113" s="842"/>
      <c r="CM113" s="845" t="s">
        <v>451</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800" t="s">
        <v>448</v>
      </c>
      <c r="DH113" s="801"/>
      <c r="DI113" s="801"/>
      <c r="DJ113" s="801"/>
      <c r="DK113" s="802"/>
      <c r="DL113" s="803" t="s">
        <v>407</v>
      </c>
      <c r="DM113" s="801"/>
      <c r="DN113" s="801"/>
      <c r="DO113" s="801"/>
      <c r="DP113" s="802"/>
      <c r="DQ113" s="803" t="s">
        <v>448</v>
      </c>
      <c r="DR113" s="801"/>
      <c r="DS113" s="801"/>
      <c r="DT113" s="801"/>
      <c r="DU113" s="802"/>
      <c r="DV113" s="848" t="s">
        <v>448</v>
      </c>
      <c r="DW113" s="849"/>
      <c r="DX113" s="849"/>
      <c r="DY113" s="849"/>
      <c r="DZ113" s="850"/>
    </row>
    <row r="114" spans="1:130" s="226" customFormat="1" ht="26.25" customHeight="1">
      <c r="A114" s="942"/>
      <c r="B114" s="943"/>
      <c r="C114" s="771" t="s">
        <v>452</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800">
        <v>4081856</v>
      </c>
      <c r="AB114" s="801"/>
      <c r="AC114" s="801"/>
      <c r="AD114" s="801"/>
      <c r="AE114" s="802"/>
      <c r="AF114" s="803">
        <v>4008277</v>
      </c>
      <c r="AG114" s="801"/>
      <c r="AH114" s="801"/>
      <c r="AI114" s="801"/>
      <c r="AJ114" s="802"/>
      <c r="AK114" s="803">
        <v>3666614</v>
      </c>
      <c r="AL114" s="801"/>
      <c r="AM114" s="801"/>
      <c r="AN114" s="801"/>
      <c r="AO114" s="802"/>
      <c r="AP114" s="848">
        <v>0.7</v>
      </c>
      <c r="AQ114" s="849"/>
      <c r="AR114" s="849"/>
      <c r="AS114" s="849"/>
      <c r="AT114" s="850"/>
      <c r="AU114" s="960"/>
      <c r="AV114" s="961"/>
      <c r="AW114" s="961"/>
      <c r="AX114" s="961"/>
      <c r="AY114" s="961"/>
      <c r="AZ114" s="836" t="s">
        <v>453</v>
      </c>
      <c r="BA114" s="771"/>
      <c r="BB114" s="771"/>
      <c r="BC114" s="771"/>
      <c r="BD114" s="771"/>
      <c r="BE114" s="771"/>
      <c r="BF114" s="771"/>
      <c r="BG114" s="771"/>
      <c r="BH114" s="771"/>
      <c r="BI114" s="771"/>
      <c r="BJ114" s="771"/>
      <c r="BK114" s="771"/>
      <c r="BL114" s="771"/>
      <c r="BM114" s="771"/>
      <c r="BN114" s="771"/>
      <c r="BO114" s="771"/>
      <c r="BP114" s="772"/>
      <c r="BQ114" s="837">
        <v>131581483</v>
      </c>
      <c r="BR114" s="838"/>
      <c r="BS114" s="838"/>
      <c r="BT114" s="838"/>
      <c r="BU114" s="838"/>
      <c r="BV114" s="838">
        <v>129477033</v>
      </c>
      <c r="BW114" s="838"/>
      <c r="BX114" s="838"/>
      <c r="BY114" s="838"/>
      <c r="BZ114" s="838"/>
      <c r="CA114" s="838">
        <v>191580303</v>
      </c>
      <c r="CB114" s="838"/>
      <c r="CC114" s="838"/>
      <c r="CD114" s="838"/>
      <c r="CE114" s="838"/>
      <c r="CF114" s="899">
        <v>34</v>
      </c>
      <c r="CG114" s="900"/>
      <c r="CH114" s="900"/>
      <c r="CI114" s="900"/>
      <c r="CJ114" s="900"/>
      <c r="CK114" s="955"/>
      <c r="CL114" s="842"/>
      <c r="CM114" s="845" t="s">
        <v>454</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800" t="s">
        <v>448</v>
      </c>
      <c r="DH114" s="801"/>
      <c r="DI114" s="801"/>
      <c r="DJ114" s="801"/>
      <c r="DK114" s="802"/>
      <c r="DL114" s="803" t="s">
        <v>448</v>
      </c>
      <c r="DM114" s="801"/>
      <c r="DN114" s="801"/>
      <c r="DO114" s="801"/>
      <c r="DP114" s="802"/>
      <c r="DQ114" s="803" t="s">
        <v>448</v>
      </c>
      <c r="DR114" s="801"/>
      <c r="DS114" s="801"/>
      <c r="DT114" s="801"/>
      <c r="DU114" s="802"/>
      <c r="DV114" s="848" t="s">
        <v>448</v>
      </c>
      <c r="DW114" s="849"/>
      <c r="DX114" s="849"/>
      <c r="DY114" s="849"/>
      <c r="DZ114" s="850"/>
    </row>
    <row r="115" spans="1:130" s="226" customFormat="1" ht="26.25" customHeight="1">
      <c r="A115" s="942"/>
      <c r="B115" s="943"/>
      <c r="C115" s="771" t="s">
        <v>455</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46">
        <v>328081</v>
      </c>
      <c r="AB115" s="947"/>
      <c r="AC115" s="947"/>
      <c r="AD115" s="947"/>
      <c r="AE115" s="948"/>
      <c r="AF115" s="949">
        <v>328081</v>
      </c>
      <c r="AG115" s="947"/>
      <c r="AH115" s="947"/>
      <c r="AI115" s="947"/>
      <c r="AJ115" s="948"/>
      <c r="AK115" s="949">
        <v>328081</v>
      </c>
      <c r="AL115" s="947"/>
      <c r="AM115" s="947"/>
      <c r="AN115" s="947"/>
      <c r="AO115" s="948"/>
      <c r="AP115" s="950">
        <v>0.1</v>
      </c>
      <c r="AQ115" s="951"/>
      <c r="AR115" s="951"/>
      <c r="AS115" s="951"/>
      <c r="AT115" s="952"/>
      <c r="AU115" s="960"/>
      <c r="AV115" s="961"/>
      <c r="AW115" s="961"/>
      <c r="AX115" s="961"/>
      <c r="AY115" s="961"/>
      <c r="AZ115" s="836" t="s">
        <v>456</v>
      </c>
      <c r="BA115" s="771"/>
      <c r="BB115" s="771"/>
      <c r="BC115" s="771"/>
      <c r="BD115" s="771"/>
      <c r="BE115" s="771"/>
      <c r="BF115" s="771"/>
      <c r="BG115" s="771"/>
      <c r="BH115" s="771"/>
      <c r="BI115" s="771"/>
      <c r="BJ115" s="771"/>
      <c r="BK115" s="771"/>
      <c r="BL115" s="771"/>
      <c r="BM115" s="771"/>
      <c r="BN115" s="771"/>
      <c r="BO115" s="771"/>
      <c r="BP115" s="772"/>
      <c r="BQ115" s="837">
        <v>33890372</v>
      </c>
      <c r="BR115" s="838"/>
      <c r="BS115" s="838"/>
      <c r="BT115" s="838"/>
      <c r="BU115" s="838"/>
      <c r="BV115" s="838">
        <v>27027353</v>
      </c>
      <c r="BW115" s="838"/>
      <c r="BX115" s="838"/>
      <c r="BY115" s="838"/>
      <c r="BZ115" s="838"/>
      <c r="CA115" s="838">
        <v>19639043</v>
      </c>
      <c r="CB115" s="838"/>
      <c r="CC115" s="838"/>
      <c r="CD115" s="838"/>
      <c r="CE115" s="838"/>
      <c r="CF115" s="899">
        <v>3.5</v>
      </c>
      <c r="CG115" s="900"/>
      <c r="CH115" s="900"/>
      <c r="CI115" s="900"/>
      <c r="CJ115" s="900"/>
      <c r="CK115" s="955"/>
      <c r="CL115" s="842"/>
      <c r="CM115" s="836" t="s">
        <v>457</v>
      </c>
      <c r="CN115" s="939"/>
      <c r="CO115" s="939"/>
      <c r="CP115" s="939"/>
      <c r="CQ115" s="939"/>
      <c r="CR115" s="939"/>
      <c r="CS115" s="939"/>
      <c r="CT115" s="939"/>
      <c r="CU115" s="939"/>
      <c r="CV115" s="939"/>
      <c r="CW115" s="939"/>
      <c r="CX115" s="939"/>
      <c r="CY115" s="939"/>
      <c r="CZ115" s="939"/>
      <c r="DA115" s="939"/>
      <c r="DB115" s="939"/>
      <c r="DC115" s="939"/>
      <c r="DD115" s="939"/>
      <c r="DE115" s="939"/>
      <c r="DF115" s="772"/>
      <c r="DG115" s="800">
        <v>4986803</v>
      </c>
      <c r="DH115" s="801"/>
      <c r="DI115" s="801"/>
      <c r="DJ115" s="801"/>
      <c r="DK115" s="802"/>
      <c r="DL115" s="803">
        <v>3719037</v>
      </c>
      <c r="DM115" s="801"/>
      <c r="DN115" s="801"/>
      <c r="DO115" s="801"/>
      <c r="DP115" s="802"/>
      <c r="DQ115" s="803">
        <v>3196403</v>
      </c>
      <c r="DR115" s="801"/>
      <c r="DS115" s="801"/>
      <c r="DT115" s="801"/>
      <c r="DU115" s="802"/>
      <c r="DV115" s="848">
        <v>0.6</v>
      </c>
      <c r="DW115" s="849"/>
      <c r="DX115" s="849"/>
      <c r="DY115" s="849"/>
      <c r="DZ115" s="850"/>
    </row>
    <row r="116" spans="1:130" s="226" customFormat="1" ht="26.25" customHeight="1">
      <c r="A116" s="944"/>
      <c r="B116" s="945"/>
      <c r="C116" s="904" t="s">
        <v>458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00" t="s">
        <v>448</v>
      </c>
      <c r="AB116" s="801"/>
      <c r="AC116" s="801"/>
      <c r="AD116" s="801"/>
      <c r="AE116" s="802"/>
      <c r="AF116" s="803" t="s">
        <v>448</v>
      </c>
      <c r="AG116" s="801"/>
      <c r="AH116" s="801"/>
      <c r="AI116" s="801"/>
      <c r="AJ116" s="802"/>
      <c r="AK116" s="803" t="s">
        <v>448</v>
      </c>
      <c r="AL116" s="801"/>
      <c r="AM116" s="801"/>
      <c r="AN116" s="801"/>
      <c r="AO116" s="802"/>
      <c r="AP116" s="848" t="s">
        <v>448</v>
      </c>
      <c r="AQ116" s="849"/>
      <c r="AR116" s="849"/>
      <c r="AS116" s="849"/>
      <c r="AT116" s="850"/>
      <c r="AU116" s="960"/>
      <c r="AV116" s="961"/>
      <c r="AW116" s="961"/>
      <c r="AX116" s="961"/>
      <c r="AY116" s="961"/>
      <c r="AZ116" s="887" t="s">
        <v>459</v>
      </c>
      <c r="BA116" s="888"/>
      <c r="BB116" s="888"/>
      <c r="BC116" s="888"/>
      <c r="BD116" s="888"/>
      <c r="BE116" s="888"/>
      <c r="BF116" s="888"/>
      <c r="BG116" s="888"/>
      <c r="BH116" s="888"/>
      <c r="BI116" s="888"/>
      <c r="BJ116" s="888"/>
      <c r="BK116" s="888"/>
      <c r="BL116" s="888"/>
      <c r="BM116" s="888"/>
      <c r="BN116" s="888"/>
      <c r="BO116" s="888"/>
      <c r="BP116" s="889"/>
      <c r="BQ116" s="837" t="s">
        <v>448</v>
      </c>
      <c r="BR116" s="838"/>
      <c r="BS116" s="838"/>
      <c r="BT116" s="838"/>
      <c r="BU116" s="838"/>
      <c r="BV116" s="838" t="s">
        <v>448</v>
      </c>
      <c r="BW116" s="838"/>
      <c r="BX116" s="838"/>
      <c r="BY116" s="838"/>
      <c r="BZ116" s="838"/>
      <c r="CA116" s="838" t="s">
        <v>448</v>
      </c>
      <c r="CB116" s="838"/>
      <c r="CC116" s="838"/>
      <c r="CD116" s="838"/>
      <c r="CE116" s="838"/>
      <c r="CF116" s="899" t="s">
        <v>448</v>
      </c>
      <c r="CG116" s="900"/>
      <c r="CH116" s="900"/>
      <c r="CI116" s="900"/>
      <c r="CJ116" s="900"/>
      <c r="CK116" s="955"/>
      <c r="CL116" s="842"/>
      <c r="CM116" s="845" t="s">
        <v>460</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800" t="s">
        <v>448</v>
      </c>
      <c r="DH116" s="801"/>
      <c r="DI116" s="801"/>
      <c r="DJ116" s="801"/>
      <c r="DK116" s="802"/>
      <c r="DL116" s="803" t="s">
        <v>448</v>
      </c>
      <c r="DM116" s="801"/>
      <c r="DN116" s="801"/>
      <c r="DO116" s="801"/>
      <c r="DP116" s="802"/>
      <c r="DQ116" s="803" t="s">
        <v>448</v>
      </c>
      <c r="DR116" s="801"/>
      <c r="DS116" s="801"/>
      <c r="DT116" s="801"/>
      <c r="DU116" s="802"/>
      <c r="DV116" s="848" t="s">
        <v>448</v>
      </c>
      <c r="DW116" s="849"/>
      <c r="DX116" s="849"/>
      <c r="DY116" s="849"/>
      <c r="DZ116" s="850"/>
    </row>
    <row r="117" spans="1:130" s="226" customFormat="1" ht="26.25" customHeight="1">
      <c r="A117" s="925" t="s">
        <v>179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1" t="s">
        <v>461</v>
      </c>
      <c r="Z117" s="927"/>
      <c r="AA117" s="932">
        <v>195159216</v>
      </c>
      <c r="AB117" s="933"/>
      <c r="AC117" s="933"/>
      <c r="AD117" s="933"/>
      <c r="AE117" s="934"/>
      <c r="AF117" s="935">
        <v>195063466</v>
      </c>
      <c r="AG117" s="933"/>
      <c r="AH117" s="933"/>
      <c r="AI117" s="933"/>
      <c r="AJ117" s="934"/>
      <c r="AK117" s="935">
        <v>184688599</v>
      </c>
      <c r="AL117" s="933"/>
      <c r="AM117" s="933"/>
      <c r="AN117" s="933"/>
      <c r="AO117" s="934"/>
      <c r="AP117" s="936"/>
      <c r="AQ117" s="937"/>
      <c r="AR117" s="937"/>
      <c r="AS117" s="937"/>
      <c r="AT117" s="938"/>
      <c r="AU117" s="960"/>
      <c r="AV117" s="961"/>
      <c r="AW117" s="961"/>
      <c r="AX117" s="961"/>
      <c r="AY117" s="961"/>
      <c r="AZ117" s="887" t="s">
        <v>462</v>
      </c>
      <c r="BA117" s="888"/>
      <c r="BB117" s="888"/>
      <c r="BC117" s="888"/>
      <c r="BD117" s="888"/>
      <c r="BE117" s="888"/>
      <c r="BF117" s="888"/>
      <c r="BG117" s="888"/>
      <c r="BH117" s="888"/>
      <c r="BI117" s="888"/>
      <c r="BJ117" s="888"/>
      <c r="BK117" s="888"/>
      <c r="BL117" s="888"/>
      <c r="BM117" s="888"/>
      <c r="BN117" s="888"/>
      <c r="BO117" s="888"/>
      <c r="BP117" s="889"/>
      <c r="BQ117" s="837" t="s">
        <v>386</v>
      </c>
      <c r="BR117" s="838"/>
      <c r="BS117" s="838"/>
      <c r="BT117" s="838"/>
      <c r="BU117" s="838"/>
      <c r="BV117" s="838" t="s">
        <v>448</v>
      </c>
      <c r="BW117" s="838"/>
      <c r="BX117" s="838"/>
      <c r="BY117" s="838"/>
      <c r="BZ117" s="838"/>
      <c r="CA117" s="838" t="s">
        <v>376</v>
      </c>
      <c r="CB117" s="838"/>
      <c r="CC117" s="838"/>
      <c r="CD117" s="838"/>
      <c r="CE117" s="838"/>
      <c r="CF117" s="899" t="s">
        <v>386</v>
      </c>
      <c r="CG117" s="900"/>
      <c r="CH117" s="900"/>
      <c r="CI117" s="900"/>
      <c r="CJ117" s="900"/>
      <c r="CK117" s="955"/>
      <c r="CL117" s="842"/>
      <c r="CM117" s="845" t="s">
        <v>463</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800" t="s">
        <v>464</v>
      </c>
      <c r="DH117" s="801"/>
      <c r="DI117" s="801"/>
      <c r="DJ117" s="801"/>
      <c r="DK117" s="802"/>
      <c r="DL117" s="803" t="s">
        <v>386</v>
      </c>
      <c r="DM117" s="801"/>
      <c r="DN117" s="801"/>
      <c r="DO117" s="801"/>
      <c r="DP117" s="802"/>
      <c r="DQ117" s="803" t="s">
        <v>386</v>
      </c>
      <c r="DR117" s="801"/>
      <c r="DS117" s="801"/>
      <c r="DT117" s="801"/>
      <c r="DU117" s="802"/>
      <c r="DV117" s="848" t="s">
        <v>465</v>
      </c>
      <c r="DW117" s="849"/>
      <c r="DX117" s="849"/>
      <c r="DY117" s="849"/>
      <c r="DZ117" s="850"/>
    </row>
    <row r="118" spans="1:130" s="226" customFormat="1" ht="26.25" customHeight="1">
      <c r="A118" s="925" t="s">
        <v>436</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434</v>
      </c>
      <c r="AB118" s="926"/>
      <c r="AC118" s="926"/>
      <c r="AD118" s="926"/>
      <c r="AE118" s="927"/>
      <c r="AF118" s="928" t="s">
        <v>295</v>
      </c>
      <c r="AG118" s="926"/>
      <c r="AH118" s="926"/>
      <c r="AI118" s="926"/>
      <c r="AJ118" s="927"/>
      <c r="AK118" s="928" t="s">
        <v>294</v>
      </c>
      <c r="AL118" s="926"/>
      <c r="AM118" s="926"/>
      <c r="AN118" s="926"/>
      <c r="AO118" s="927"/>
      <c r="AP118" s="929" t="s">
        <v>435</v>
      </c>
      <c r="AQ118" s="930"/>
      <c r="AR118" s="930"/>
      <c r="AS118" s="930"/>
      <c r="AT118" s="931"/>
      <c r="AU118" s="960"/>
      <c r="AV118" s="961"/>
      <c r="AW118" s="961"/>
      <c r="AX118" s="961"/>
      <c r="AY118" s="961"/>
      <c r="AZ118" s="903" t="s">
        <v>466</v>
      </c>
      <c r="BA118" s="904"/>
      <c r="BB118" s="904"/>
      <c r="BC118" s="904"/>
      <c r="BD118" s="904"/>
      <c r="BE118" s="904"/>
      <c r="BF118" s="904"/>
      <c r="BG118" s="904"/>
      <c r="BH118" s="904"/>
      <c r="BI118" s="904"/>
      <c r="BJ118" s="904"/>
      <c r="BK118" s="904"/>
      <c r="BL118" s="904"/>
      <c r="BM118" s="904"/>
      <c r="BN118" s="904"/>
      <c r="BO118" s="904"/>
      <c r="BP118" s="905"/>
      <c r="BQ118" s="906">
        <v>533675</v>
      </c>
      <c r="BR118" s="869"/>
      <c r="BS118" s="869"/>
      <c r="BT118" s="869"/>
      <c r="BU118" s="869"/>
      <c r="BV118" s="869">
        <v>254650</v>
      </c>
      <c r="BW118" s="869"/>
      <c r="BX118" s="869"/>
      <c r="BY118" s="869"/>
      <c r="BZ118" s="869"/>
      <c r="CA118" s="869" t="s">
        <v>376</v>
      </c>
      <c r="CB118" s="869"/>
      <c r="CC118" s="869"/>
      <c r="CD118" s="869"/>
      <c r="CE118" s="869"/>
      <c r="CF118" s="899" t="s">
        <v>448</v>
      </c>
      <c r="CG118" s="900"/>
      <c r="CH118" s="900"/>
      <c r="CI118" s="900"/>
      <c r="CJ118" s="900"/>
      <c r="CK118" s="955"/>
      <c r="CL118" s="842"/>
      <c r="CM118" s="845" t="s">
        <v>467</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800" t="s">
        <v>386</v>
      </c>
      <c r="DH118" s="801"/>
      <c r="DI118" s="801"/>
      <c r="DJ118" s="801"/>
      <c r="DK118" s="802"/>
      <c r="DL118" s="803" t="s">
        <v>386</v>
      </c>
      <c r="DM118" s="801"/>
      <c r="DN118" s="801"/>
      <c r="DO118" s="801"/>
      <c r="DP118" s="802"/>
      <c r="DQ118" s="803" t="s">
        <v>448</v>
      </c>
      <c r="DR118" s="801"/>
      <c r="DS118" s="801"/>
      <c r="DT118" s="801"/>
      <c r="DU118" s="802"/>
      <c r="DV118" s="848" t="s">
        <v>448</v>
      </c>
      <c r="DW118" s="849"/>
      <c r="DX118" s="849"/>
      <c r="DY118" s="849"/>
      <c r="DZ118" s="850"/>
    </row>
    <row r="119" spans="1:130" s="226" customFormat="1" ht="26.25" customHeight="1">
      <c r="A119" s="839" t="s">
        <v>439</v>
      </c>
      <c r="B119" s="840"/>
      <c r="C119" s="915" t="s">
        <v>440</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v>325477</v>
      </c>
      <c r="AB119" s="919"/>
      <c r="AC119" s="919"/>
      <c r="AD119" s="919"/>
      <c r="AE119" s="920"/>
      <c r="AF119" s="921">
        <v>325477</v>
      </c>
      <c r="AG119" s="919"/>
      <c r="AH119" s="919"/>
      <c r="AI119" s="919"/>
      <c r="AJ119" s="920"/>
      <c r="AK119" s="921">
        <v>325477</v>
      </c>
      <c r="AL119" s="919"/>
      <c r="AM119" s="919"/>
      <c r="AN119" s="919"/>
      <c r="AO119" s="920"/>
      <c r="AP119" s="922">
        <v>0.1</v>
      </c>
      <c r="AQ119" s="923"/>
      <c r="AR119" s="923"/>
      <c r="AS119" s="923"/>
      <c r="AT119" s="924"/>
      <c r="AU119" s="962"/>
      <c r="AV119" s="963"/>
      <c r="AW119" s="963"/>
      <c r="AX119" s="963"/>
      <c r="AY119" s="963"/>
      <c r="AZ119" s="256" t="s">
        <v>179</v>
      </c>
      <c r="BA119" s="256"/>
      <c r="BB119" s="256"/>
      <c r="BC119" s="256"/>
      <c r="BD119" s="256"/>
      <c r="BE119" s="256"/>
      <c r="BF119" s="256"/>
      <c r="BG119" s="256"/>
      <c r="BH119" s="256"/>
      <c r="BI119" s="256"/>
      <c r="BJ119" s="256"/>
      <c r="BK119" s="256"/>
      <c r="BL119" s="256"/>
      <c r="BM119" s="256"/>
      <c r="BN119" s="256"/>
      <c r="BO119" s="901" t="s">
        <v>468</v>
      </c>
      <c r="BP119" s="902"/>
      <c r="BQ119" s="906">
        <v>2462160044</v>
      </c>
      <c r="BR119" s="869"/>
      <c r="BS119" s="869"/>
      <c r="BT119" s="869"/>
      <c r="BU119" s="869"/>
      <c r="BV119" s="869">
        <v>2406505814</v>
      </c>
      <c r="BW119" s="869"/>
      <c r="BX119" s="869"/>
      <c r="BY119" s="869"/>
      <c r="BZ119" s="869"/>
      <c r="CA119" s="869">
        <v>2424345669</v>
      </c>
      <c r="CB119" s="869"/>
      <c r="CC119" s="869"/>
      <c r="CD119" s="869"/>
      <c r="CE119" s="869"/>
      <c r="CF119" s="767"/>
      <c r="CG119" s="768"/>
      <c r="CH119" s="768"/>
      <c r="CI119" s="768"/>
      <c r="CJ119" s="858"/>
      <c r="CK119" s="956"/>
      <c r="CL119" s="844"/>
      <c r="CM119" s="862" t="s">
        <v>469</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783">
        <v>9416212</v>
      </c>
      <c r="DH119" s="784"/>
      <c r="DI119" s="784"/>
      <c r="DJ119" s="784"/>
      <c r="DK119" s="785"/>
      <c r="DL119" s="786">
        <v>27454183</v>
      </c>
      <c r="DM119" s="784"/>
      <c r="DN119" s="784"/>
      <c r="DO119" s="784"/>
      <c r="DP119" s="785"/>
      <c r="DQ119" s="786">
        <v>25878434</v>
      </c>
      <c r="DR119" s="784"/>
      <c r="DS119" s="784"/>
      <c r="DT119" s="784"/>
      <c r="DU119" s="785"/>
      <c r="DV119" s="872">
        <v>4.5999999999999996</v>
      </c>
      <c r="DW119" s="873"/>
      <c r="DX119" s="873"/>
      <c r="DY119" s="873"/>
      <c r="DZ119" s="874"/>
    </row>
    <row r="120" spans="1:130" s="226" customFormat="1" ht="26.25" customHeight="1">
      <c r="A120" s="841"/>
      <c r="B120" s="842"/>
      <c r="C120" s="845" t="s">
        <v>443</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800" t="s">
        <v>386</v>
      </c>
      <c r="AB120" s="801"/>
      <c r="AC120" s="801"/>
      <c r="AD120" s="801"/>
      <c r="AE120" s="802"/>
      <c r="AF120" s="803" t="s">
        <v>386</v>
      </c>
      <c r="AG120" s="801"/>
      <c r="AH120" s="801"/>
      <c r="AI120" s="801"/>
      <c r="AJ120" s="802"/>
      <c r="AK120" s="803" t="s">
        <v>448</v>
      </c>
      <c r="AL120" s="801"/>
      <c r="AM120" s="801"/>
      <c r="AN120" s="801"/>
      <c r="AO120" s="802"/>
      <c r="AP120" s="848" t="s">
        <v>386</v>
      </c>
      <c r="AQ120" s="849"/>
      <c r="AR120" s="849"/>
      <c r="AS120" s="849"/>
      <c r="AT120" s="850"/>
      <c r="AU120" s="907" t="s">
        <v>470</v>
      </c>
      <c r="AV120" s="908"/>
      <c r="AW120" s="908"/>
      <c r="AX120" s="908"/>
      <c r="AY120" s="909"/>
      <c r="AZ120" s="884" t="s">
        <v>471</v>
      </c>
      <c r="BA120" s="829"/>
      <c r="BB120" s="829"/>
      <c r="BC120" s="829"/>
      <c r="BD120" s="829"/>
      <c r="BE120" s="829"/>
      <c r="BF120" s="829"/>
      <c r="BG120" s="829"/>
      <c r="BH120" s="829"/>
      <c r="BI120" s="829"/>
      <c r="BJ120" s="829"/>
      <c r="BK120" s="829"/>
      <c r="BL120" s="829"/>
      <c r="BM120" s="829"/>
      <c r="BN120" s="829"/>
      <c r="BO120" s="829"/>
      <c r="BP120" s="830"/>
      <c r="BQ120" s="885">
        <v>234647895</v>
      </c>
      <c r="BR120" s="866"/>
      <c r="BS120" s="866"/>
      <c r="BT120" s="866"/>
      <c r="BU120" s="866"/>
      <c r="BV120" s="866">
        <v>229782296</v>
      </c>
      <c r="BW120" s="866"/>
      <c r="BX120" s="866"/>
      <c r="BY120" s="866"/>
      <c r="BZ120" s="866"/>
      <c r="CA120" s="866">
        <v>238584558</v>
      </c>
      <c r="CB120" s="866"/>
      <c r="CC120" s="866"/>
      <c r="CD120" s="866"/>
      <c r="CE120" s="866"/>
      <c r="CF120" s="890">
        <v>42.4</v>
      </c>
      <c r="CG120" s="891"/>
      <c r="CH120" s="891"/>
      <c r="CI120" s="891"/>
      <c r="CJ120" s="891"/>
      <c r="CK120" s="892" t="s">
        <v>472</v>
      </c>
      <c r="CL120" s="876"/>
      <c r="CM120" s="876"/>
      <c r="CN120" s="876"/>
      <c r="CO120" s="877"/>
      <c r="CP120" s="896" t="s">
        <v>473</v>
      </c>
      <c r="CQ120" s="897"/>
      <c r="CR120" s="897"/>
      <c r="CS120" s="897"/>
      <c r="CT120" s="897"/>
      <c r="CU120" s="897"/>
      <c r="CV120" s="897"/>
      <c r="CW120" s="897"/>
      <c r="CX120" s="897"/>
      <c r="CY120" s="897"/>
      <c r="CZ120" s="897"/>
      <c r="DA120" s="897"/>
      <c r="DB120" s="897"/>
      <c r="DC120" s="897"/>
      <c r="DD120" s="897"/>
      <c r="DE120" s="897"/>
      <c r="DF120" s="898"/>
      <c r="DG120" s="885">
        <v>343418967</v>
      </c>
      <c r="DH120" s="866"/>
      <c r="DI120" s="866"/>
      <c r="DJ120" s="866"/>
      <c r="DK120" s="866"/>
      <c r="DL120" s="866">
        <v>331924528</v>
      </c>
      <c r="DM120" s="866"/>
      <c r="DN120" s="866"/>
      <c r="DO120" s="866"/>
      <c r="DP120" s="866"/>
      <c r="DQ120" s="866">
        <v>326973585</v>
      </c>
      <c r="DR120" s="866"/>
      <c r="DS120" s="866"/>
      <c r="DT120" s="866"/>
      <c r="DU120" s="866"/>
      <c r="DV120" s="867">
        <v>58.1</v>
      </c>
      <c r="DW120" s="867"/>
      <c r="DX120" s="867"/>
      <c r="DY120" s="867"/>
      <c r="DZ120" s="868"/>
    </row>
    <row r="121" spans="1:130" s="226" customFormat="1" ht="26.25" customHeight="1">
      <c r="A121" s="841"/>
      <c r="B121" s="842"/>
      <c r="C121" s="887" t="s">
        <v>474</v>
      </c>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9"/>
      <c r="AA121" s="800" t="s">
        <v>386</v>
      </c>
      <c r="AB121" s="801"/>
      <c r="AC121" s="801"/>
      <c r="AD121" s="801"/>
      <c r="AE121" s="802"/>
      <c r="AF121" s="803" t="s">
        <v>465</v>
      </c>
      <c r="AG121" s="801"/>
      <c r="AH121" s="801"/>
      <c r="AI121" s="801"/>
      <c r="AJ121" s="802"/>
      <c r="AK121" s="803" t="s">
        <v>386</v>
      </c>
      <c r="AL121" s="801"/>
      <c r="AM121" s="801"/>
      <c r="AN121" s="801"/>
      <c r="AO121" s="802"/>
      <c r="AP121" s="848" t="s">
        <v>386</v>
      </c>
      <c r="AQ121" s="849"/>
      <c r="AR121" s="849"/>
      <c r="AS121" s="849"/>
      <c r="AT121" s="850"/>
      <c r="AU121" s="910"/>
      <c r="AV121" s="911"/>
      <c r="AW121" s="911"/>
      <c r="AX121" s="911"/>
      <c r="AY121" s="912"/>
      <c r="AZ121" s="836" t="s">
        <v>475</v>
      </c>
      <c r="BA121" s="771"/>
      <c r="BB121" s="771"/>
      <c r="BC121" s="771"/>
      <c r="BD121" s="771"/>
      <c r="BE121" s="771"/>
      <c r="BF121" s="771"/>
      <c r="BG121" s="771"/>
      <c r="BH121" s="771"/>
      <c r="BI121" s="771"/>
      <c r="BJ121" s="771"/>
      <c r="BK121" s="771"/>
      <c r="BL121" s="771"/>
      <c r="BM121" s="771"/>
      <c r="BN121" s="771"/>
      <c r="BO121" s="771"/>
      <c r="BP121" s="772"/>
      <c r="BQ121" s="837">
        <v>549480951</v>
      </c>
      <c r="BR121" s="838"/>
      <c r="BS121" s="838"/>
      <c r="BT121" s="838"/>
      <c r="BU121" s="838"/>
      <c r="BV121" s="838">
        <v>564787694</v>
      </c>
      <c r="BW121" s="838"/>
      <c r="BX121" s="838"/>
      <c r="BY121" s="838"/>
      <c r="BZ121" s="838"/>
      <c r="CA121" s="838">
        <v>565562607</v>
      </c>
      <c r="CB121" s="838"/>
      <c r="CC121" s="838"/>
      <c r="CD121" s="838"/>
      <c r="CE121" s="838"/>
      <c r="CF121" s="899">
        <v>100.4</v>
      </c>
      <c r="CG121" s="900"/>
      <c r="CH121" s="900"/>
      <c r="CI121" s="900"/>
      <c r="CJ121" s="900"/>
      <c r="CK121" s="893"/>
      <c r="CL121" s="879"/>
      <c r="CM121" s="879"/>
      <c r="CN121" s="879"/>
      <c r="CO121" s="880"/>
      <c r="CP121" s="859" t="s">
        <v>476</v>
      </c>
      <c r="CQ121" s="860"/>
      <c r="CR121" s="860"/>
      <c r="CS121" s="860"/>
      <c r="CT121" s="860"/>
      <c r="CU121" s="860"/>
      <c r="CV121" s="860"/>
      <c r="CW121" s="860"/>
      <c r="CX121" s="860"/>
      <c r="CY121" s="860"/>
      <c r="CZ121" s="860"/>
      <c r="DA121" s="860"/>
      <c r="DB121" s="860"/>
      <c r="DC121" s="860"/>
      <c r="DD121" s="860"/>
      <c r="DE121" s="860"/>
      <c r="DF121" s="861"/>
      <c r="DG121" s="837">
        <v>102158901</v>
      </c>
      <c r="DH121" s="838"/>
      <c r="DI121" s="838"/>
      <c r="DJ121" s="838"/>
      <c r="DK121" s="838"/>
      <c r="DL121" s="838">
        <v>106271957</v>
      </c>
      <c r="DM121" s="838"/>
      <c r="DN121" s="838"/>
      <c r="DO121" s="838"/>
      <c r="DP121" s="838"/>
      <c r="DQ121" s="838">
        <v>112432134</v>
      </c>
      <c r="DR121" s="838"/>
      <c r="DS121" s="838"/>
      <c r="DT121" s="838"/>
      <c r="DU121" s="838"/>
      <c r="DV121" s="815">
        <v>20</v>
      </c>
      <c r="DW121" s="815"/>
      <c r="DX121" s="815"/>
      <c r="DY121" s="815"/>
      <c r="DZ121" s="816"/>
    </row>
    <row r="122" spans="1:130" s="226" customFormat="1" ht="26.25" customHeight="1">
      <c r="A122" s="841"/>
      <c r="B122" s="842"/>
      <c r="C122" s="845" t="s">
        <v>454</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800" t="s">
        <v>448</v>
      </c>
      <c r="AB122" s="801"/>
      <c r="AC122" s="801"/>
      <c r="AD122" s="801"/>
      <c r="AE122" s="802"/>
      <c r="AF122" s="803" t="s">
        <v>477</v>
      </c>
      <c r="AG122" s="801"/>
      <c r="AH122" s="801"/>
      <c r="AI122" s="801"/>
      <c r="AJ122" s="802"/>
      <c r="AK122" s="803" t="s">
        <v>448</v>
      </c>
      <c r="AL122" s="801"/>
      <c r="AM122" s="801"/>
      <c r="AN122" s="801"/>
      <c r="AO122" s="802"/>
      <c r="AP122" s="848" t="s">
        <v>448</v>
      </c>
      <c r="AQ122" s="849"/>
      <c r="AR122" s="849"/>
      <c r="AS122" s="849"/>
      <c r="AT122" s="850"/>
      <c r="AU122" s="910"/>
      <c r="AV122" s="911"/>
      <c r="AW122" s="911"/>
      <c r="AX122" s="911"/>
      <c r="AY122" s="912"/>
      <c r="AZ122" s="903" t="s">
        <v>478</v>
      </c>
      <c r="BA122" s="904"/>
      <c r="BB122" s="904"/>
      <c r="BC122" s="904"/>
      <c r="BD122" s="904"/>
      <c r="BE122" s="904"/>
      <c r="BF122" s="904"/>
      <c r="BG122" s="904"/>
      <c r="BH122" s="904"/>
      <c r="BI122" s="904"/>
      <c r="BJ122" s="904"/>
      <c r="BK122" s="904"/>
      <c r="BL122" s="904"/>
      <c r="BM122" s="904"/>
      <c r="BN122" s="904"/>
      <c r="BO122" s="904"/>
      <c r="BP122" s="905"/>
      <c r="BQ122" s="906">
        <v>967524069</v>
      </c>
      <c r="BR122" s="869"/>
      <c r="BS122" s="869"/>
      <c r="BT122" s="869"/>
      <c r="BU122" s="869"/>
      <c r="BV122" s="869">
        <v>937957748</v>
      </c>
      <c r="BW122" s="869"/>
      <c r="BX122" s="869"/>
      <c r="BY122" s="869"/>
      <c r="BZ122" s="869"/>
      <c r="CA122" s="869">
        <v>915744796</v>
      </c>
      <c r="CB122" s="869"/>
      <c r="CC122" s="869"/>
      <c r="CD122" s="869"/>
      <c r="CE122" s="869"/>
      <c r="CF122" s="870">
        <v>162.6</v>
      </c>
      <c r="CG122" s="871"/>
      <c r="CH122" s="871"/>
      <c r="CI122" s="871"/>
      <c r="CJ122" s="871"/>
      <c r="CK122" s="893"/>
      <c r="CL122" s="879"/>
      <c r="CM122" s="879"/>
      <c r="CN122" s="879"/>
      <c r="CO122" s="880"/>
      <c r="CP122" s="859" t="s">
        <v>479</v>
      </c>
      <c r="CQ122" s="860"/>
      <c r="CR122" s="860"/>
      <c r="CS122" s="860"/>
      <c r="CT122" s="860"/>
      <c r="CU122" s="860"/>
      <c r="CV122" s="860"/>
      <c r="CW122" s="860"/>
      <c r="CX122" s="860"/>
      <c r="CY122" s="860"/>
      <c r="CZ122" s="860"/>
      <c r="DA122" s="860"/>
      <c r="DB122" s="860"/>
      <c r="DC122" s="860"/>
      <c r="DD122" s="860"/>
      <c r="DE122" s="860"/>
      <c r="DF122" s="861"/>
      <c r="DG122" s="837">
        <v>16330753</v>
      </c>
      <c r="DH122" s="838"/>
      <c r="DI122" s="838"/>
      <c r="DJ122" s="838"/>
      <c r="DK122" s="838"/>
      <c r="DL122" s="838">
        <v>15715260</v>
      </c>
      <c r="DM122" s="838"/>
      <c r="DN122" s="838"/>
      <c r="DO122" s="838"/>
      <c r="DP122" s="838"/>
      <c r="DQ122" s="838">
        <v>16630144</v>
      </c>
      <c r="DR122" s="838"/>
      <c r="DS122" s="838"/>
      <c r="DT122" s="838"/>
      <c r="DU122" s="838"/>
      <c r="DV122" s="815">
        <v>3</v>
      </c>
      <c r="DW122" s="815"/>
      <c r="DX122" s="815"/>
      <c r="DY122" s="815"/>
      <c r="DZ122" s="816"/>
    </row>
    <row r="123" spans="1:130" s="226" customFormat="1" ht="26.25" customHeight="1">
      <c r="A123" s="841"/>
      <c r="B123" s="842"/>
      <c r="C123" s="845" t="s">
        <v>460</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800" t="s">
        <v>448</v>
      </c>
      <c r="AB123" s="801"/>
      <c r="AC123" s="801"/>
      <c r="AD123" s="801"/>
      <c r="AE123" s="802"/>
      <c r="AF123" s="803" t="s">
        <v>376</v>
      </c>
      <c r="AG123" s="801"/>
      <c r="AH123" s="801"/>
      <c r="AI123" s="801"/>
      <c r="AJ123" s="802"/>
      <c r="AK123" s="803" t="s">
        <v>464</v>
      </c>
      <c r="AL123" s="801"/>
      <c r="AM123" s="801"/>
      <c r="AN123" s="801"/>
      <c r="AO123" s="802"/>
      <c r="AP123" s="848" t="s">
        <v>477</v>
      </c>
      <c r="AQ123" s="849"/>
      <c r="AR123" s="849"/>
      <c r="AS123" s="849"/>
      <c r="AT123" s="850"/>
      <c r="AU123" s="913"/>
      <c r="AV123" s="914"/>
      <c r="AW123" s="914"/>
      <c r="AX123" s="914"/>
      <c r="AY123" s="914"/>
      <c r="AZ123" s="256" t="s">
        <v>179</v>
      </c>
      <c r="BA123" s="256"/>
      <c r="BB123" s="256"/>
      <c r="BC123" s="256"/>
      <c r="BD123" s="256"/>
      <c r="BE123" s="256"/>
      <c r="BF123" s="256"/>
      <c r="BG123" s="256"/>
      <c r="BH123" s="256"/>
      <c r="BI123" s="256"/>
      <c r="BJ123" s="256"/>
      <c r="BK123" s="256"/>
      <c r="BL123" s="256"/>
      <c r="BM123" s="256"/>
      <c r="BN123" s="256"/>
      <c r="BO123" s="901" t="s">
        <v>480</v>
      </c>
      <c r="BP123" s="902"/>
      <c r="BQ123" s="856">
        <v>1751652915</v>
      </c>
      <c r="BR123" s="857"/>
      <c r="BS123" s="857"/>
      <c r="BT123" s="857"/>
      <c r="BU123" s="857"/>
      <c r="BV123" s="857">
        <v>1732527738</v>
      </c>
      <c r="BW123" s="857"/>
      <c r="BX123" s="857"/>
      <c r="BY123" s="857"/>
      <c r="BZ123" s="857"/>
      <c r="CA123" s="857">
        <v>1719891961</v>
      </c>
      <c r="CB123" s="857"/>
      <c r="CC123" s="857"/>
      <c r="CD123" s="857"/>
      <c r="CE123" s="857"/>
      <c r="CF123" s="767"/>
      <c r="CG123" s="768"/>
      <c r="CH123" s="768"/>
      <c r="CI123" s="768"/>
      <c r="CJ123" s="858"/>
      <c r="CK123" s="893"/>
      <c r="CL123" s="879"/>
      <c r="CM123" s="879"/>
      <c r="CN123" s="879"/>
      <c r="CO123" s="880"/>
      <c r="CP123" s="859" t="s">
        <v>481</v>
      </c>
      <c r="CQ123" s="860"/>
      <c r="CR123" s="860"/>
      <c r="CS123" s="860"/>
      <c r="CT123" s="860"/>
      <c r="CU123" s="860"/>
      <c r="CV123" s="860"/>
      <c r="CW123" s="860"/>
      <c r="CX123" s="860"/>
      <c r="CY123" s="860"/>
      <c r="CZ123" s="860"/>
      <c r="DA123" s="860"/>
      <c r="DB123" s="860"/>
      <c r="DC123" s="860"/>
      <c r="DD123" s="860"/>
      <c r="DE123" s="860"/>
      <c r="DF123" s="861"/>
      <c r="DG123" s="800">
        <v>14427576</v>
      </c>
      <c r="DH123" s="801"/>
      <c r="DI123" s="801"/>
      <c r="DJ123" s="801"/>
      <c r="DK123" s="802"/>
      <c r="DL123" s="803">
        <v>13513909</v>
      </c>
      <c r="DM123" s="801"/>
      <c r="DN123" s="801"/>
      <c r="DO123" s="801"/>
      <c r="DP123" s="802"/>
      <c r="DQ123" s="803">
        <v>12587923</v>
      </c>
      <c r="DR123" s="801"/>
      <c r="DS123" s="801"/>
      <c r="DT123" s="801"/>
      <c r="DU123" s="802"/>
      <c r="DV123" s="848">
        <v>2.2000000000000002</v>
      </c>
      <c r="DW123" s="849"/>
      <c r="DX123" s="849"/>
      <c r="DY123" s="849"/>
      <c r="DZ123" s="850"/>
    </row>
    <row r="124" spans="1:130" s="226" customFormat="1" ht="26.25" customHeight="1" thickBot="1">
      <c r="A124" s="841"/>
      <c r="B124" s="842"/>
      <c r="C124" s="845" t="s">
        <v>463</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800" t="s">
        <v>465</v>
      </c>
      <c r="AB124" s="801"/>
      <c r="AC124" s="801"/>
      <c r="AD124" s="801"/>
      <c r="AE124" s="802"/>
      <c r="AF124" s="803" t="s">
        <v>477</v>
      </c>
      <c r="AG124" s="801"/>
      <c r="AH124" s="801"/>
      <c r="AI124" s="801"/>
      <c r="AJ124" s="802"/>
      <c r="AK124" s="803" t="s">
        <v>448</v>
      </c>
      <c r="AL124" s="801"/>
      <c r="AM124" s="801"/>
      <c r="AN124" s="801"/>
      <c r="AO124" s="802"/>
      <c r="AP124" s="848" t="s">
        <v>448</v>
      </c>
      <c r="AQ124" s="849"/>
      <c r="AR124" s="849"/>
      <c r="AS124" s="849"/>
      <c r="AT124" s="850"/>
      <c r="AU124" s="851" t="s">
        <v>482</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147.4</v>
      </c>
      <c r="BR124" s="855"/>
      <c r="BS124" s="855"/>
      <c r="BT124" s="855"/>
      <c r="BU124" s="855"/>
      <c r="BV124" s="855">
        <v>138.80000000000001</v>
      </c>
      <c r="BW124" s="855"/>
      <c r="BX124" s="855"/>
      <c r="BY124" s="855"/>
      <c r="BZ124" s="855"/>
      <c r="CA124" s="855">
        <v>125</v>
      </c>
      <c r="CB124" s="855"/>
      <c r="CC124" s="855"/>
      <c r="CD124" s="855"/>
      <c r="CE124" s="855"/>
      <c r="CF124" s="745"/>
      <c r="CG124" s="746"/>
      <c r="CH124" s="746"/>
      <c r="CI124" s="746"/>
      <c r="CJ124" s="886"/>
      <c r="CK124" s="894"/>
      <c r="CL124" s="894"/>
      <c r="CM124" s="894"/>
      <c r="CN124" s="894"/>
      <c r="CO124" s="895"/>
      <c r="CP124" s="859" t="s">
        <v>483</v>
      </c>
      <c r="CQ124" s="860"/>
      <c r="CR124" s="860"/>
      <c r="CS124" s="860"/>
      <c r="CT124" s="860"/>
      <c r="CU124" s="860"/>
      <c r="CV124" s="860"/>
      <c r="CW124" s="860"/>
      <c r="CX124" s="860"/>
      <c r="CY124" s="860"/>
      <c r="CZ124" s="860"/>
      <c r="DA124" s="860"/>
      <c r="DB124" s="860"/>
      <c r="DC124" s="860"/>
      <c r="DD124" s="860"/>
      <c r="DE124" s="860"/>
      <c r="DF124" s="861"/>
      <c r="DG124" s="783">
        <v>1584372</v>
      </c>
      <c r="DH124" s="784"/>
      <c r="DI124" s="784"/>
      <c r="DJ124" s="784"/>
      <c r="DK124" s="785"/>
      <c r="DL124" s="786">
        <v>1704656</v>
      </c>
      <c r="DM124" s="784"/>
      <c r="DN124" s="784"/>
      <c r="DO124" s="784"/>
      <c r="DP124" s="785"/>
      <c r="DQ124" s="786">
        <v>2291751</v>
      </c>
      <c r="DR124" s="784"/>
      <c r="DS124" s="784"/>
      <c r="DT124" s="784"/>
      <c r="DU124" s="785"/>
      <c r="DV124" s="872">
        <v>0.4</v>
      </c>
      <c r="DW124" s="873"/>
      <c r="DX124" s="873"/>
      <c r="DY124" s="873"/>
      <c r="DZ124" s="874"/>
    </row>
    <row r="125" spans="1:130" s="226" customFormat="1" ht="26.25" customHeight="1">
      <c r="A125" s="841"/>
      <c r="B125" s="842"/>
      <c r="C125" s="845" t="s">
        <v>467</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800" t="s">
        <v>477</v>
      </c>
      <c r="AB125" s="801"/>
      <c r="AC125" s="801"/>
      <c r="AD125" s="801"/>
      <c r="AE125" s="802"/>
      <c r="AF125" s="803" t="s">
        <v>465</v>
      </c>
      <c r="AG125" s="801"/>
      <c r="AH125" s="801"/>
      <c r="AI125" s="801"/>
      <c r="AJ125" s="802"/>
      <c r="AK125" s="803" t="s">
        <v>477</v>
      </c>
      <c r="AL125" s="801"/>
      <c r="AM125" s="801"/>
      <c r="AN125" s="801"/>
      <c r="AO125" s="802"/>
      <c r="AP125" s="848" t="s">
        <v>448</v>
      </c>
      <c r="AQ125" s="849"/>
      <c r="AR125" s="849"/>
      <c r="AS125" s="849"/>
      <c r="AT125" s="850"/>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875" t="s">
        <v>484</v>
      </c>
      <c r="CL125" s="876"/>
      <c r="CM125" s="876"/>
      <c r="CN125" s="876"/>
      <c r="CO125" s="877"/>
      <c r="CP125" s="884" t="s">
        <v>485</v>
      </c>
      <c r="CQ125" s="829"/>
      <c r="CR125" s="829"/>
      <c r="CS125" s="829"/>
      <c r="CT125" s="829"/>
      <c r="CU125" s="829"/>
      <c r="CV125" s="829"/>
      <c r="CW125" s="829"/>
      <c r="CX125" s="829"/>
      <c r="CY125" s="829"/>
      <c r="CZ125" s="829"/>
      <c r="DA125" s="829"/>
      <c r="DB125" s="829"/>
      <c r="DC125" s="829"/>
      <c r="DD125" s="829"/>
      <c r="DE125" s="829"/>
      <c r="DF125" s="830"/>
      <c r="DG125" s="885" t="s">
        <v>465</v>
      </c>
      <c r="DH125" s="866"/>
      <c r="DI125" s="866"/>
      <c r="DJ125" s="866"/>
      <c r="DK125" s="866"/>
      <c r="DL125" s="866" t="s">
        <v>386</v>
      </c>
      <c r="DM125" s="866"/>
      <c r="DN125" s="866"/>
      <c r="DO125" s="866"/>
      <c r="DP125" s="866"/>
      <c r="DQ125" s="866" t="s">
        <v>477</v>
      </c>
      <c r="DR125" s="866"/>
      <c r="DS125" s="866"/>
      <c r="DT125" s="866"/>
      <c r="DU125" s="866"/>
      <c r="DV125" s="867" t="s">
        <v>465</v>
      </c>
      <c r="DW125" s="867"/>
      <c r="DX125" s="867"/>
      <c r="DY125" s="867"/>
      <c r="DZ125" s="868"/>
    </row>
    <row r="126" spans="1:130" s="226" customFormat="1" ht="26.25" customHeight="1" thickBot="1">
      <c r="A126" s="841"/>
      <c r="B126" s="842"/>
      <c r="C126" s="845" t="s">
        <v>469</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800" t="s">
        <v>386</v>
      </c>
      <c r="AB126" s="801"/>
      <c r="AC126" s="801"/>
      <c r="AD126" s="801"/>
      <c r="AE126" s="802"/>
      <c r="AF126" s="803" t="s">
        <v>477</v>
      </c>
      <c r="AG126" s="801"/>
      <c r="AH126" s="801"/>
      <c r="AI126" s="801"/>
      <c r="AJ126" s="802"/>
      <c r="AK126" s="803" t="s">
        <v>477</v>
      </c>
      <c r="AL126" s="801"/>
      <c r="AM126" s="801"/>
      <c r="AN126" s="801"/>
      <c r="AO126" s="802"/>
      <c r="AP126" s="848" t="s">
        <v>465</v>
      </c>
      <c r="AQ126" s="849"/>
      <c r="AR126" s="849"/>
      <c r="AS126" s="849"/>
      <c r="AT126" s="850"/>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878"/>
      <c r="CL126" s="879"/>
      <c r="CM126" s="879"/>
      <c r="CN126" s="879"/>
      <c r="CO126" s="880"/>
      <c r="CP126" s="836" t="s">
        <v>486</v>
      </c>
      <c r="CQ126" s="771"/>
      <c r="CR126" s="771"/>
      <c r="CS126" s="771"/>
      <c r="CT126" s="771"/>
      <c r="CU126" s="771"/>
      <c r="CV126" s="771"/>
      <c r="CW126" s="771"/>
      <c r="CX126" s="771"/>
      <c r="CY126" s="771"/>
      <c r="CZ126" s="771"/>
      <c r="DA126" s="771"/>
      <c r="DB126" s="771"/>
      <c r="DC126" s="771"/>
      <c r="DD126" s="771"/>
      <c r="DE126" s="771"/>
      <c r="DF126" s="772"/>
      <c r="DG126" s="837">
        <v>33259015</v>
      </c>
      <c r="DH126" s="838"/>
      <c r="DI126" s="838"/>
      <c r="DJ126" s="838"/>
      <c r="DK126" s="838"/>
      <c r="DL126" s="838">
        <v>26573786</v>
      </c>
      <c r="DM126" s="838"/>
      <c r="DN126" s="838"/>
      <c r="DO126" s="838"/>
      <c r="DP126" s="838"/>
      <c r="DQ126" s="838">
        <v>19282962</v>
      </c>
      <c r="DR126" s="838"/>
      <c r="DS126" s="838"/>
      <c r="DT126" s="838"/>
      <c r="DU126" s="838"/>
      <c r="DV126" s="815">
        <v>3.4</v>
      </c>
      <c r="DW126" s="815"/>
      <c r="DX126" s="815"/>
      <c r="DY126" s="815"/>
      <c r="DZ126" s="816"/>
    </row>
    <row r="127" spans="1:130" s="226" customFormat="1" ht="26.25" customHeight="1">
      <c r="A127" s="843"/>
      <c r="B127" s="844"/>
      <c r="C127" s="862" t="s">
        <v>487</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00">
        <v>2604</v>
      </c>
      <c r="AB127" s="801"/>
      <c r="AC127" s="801"/>
      <c r="AD127" s="801"/>
      <c r="AE127" s="802"/>
      <c r="AF127" s="803">
        <v>2604</v>
      </c>
      <c r="AG127" s="801"/>
      <c r="AH127" s="801"/>
      <c r="AI127" s="801"/>
      <c r="AJ127" s="802"/>
      <c r="AK127" s="803">
        <v>2604</v>
      </c>
      <c r="AL127" s="801"/>
      <c r="AM127" s="801"/>
      <c r="AN127" s="801"/>
      <c r="AO127" s="802"/>
      <c r="AP127" s="848">
        <v>0</v>
      </c>
      <c r="AQ127" s="849"/>
      <c r="AR127" s="849"/>
      <c r="AS127" s="849"/>
      <c r="AT127" s="850"/>
      <c r="AU127" s="261"/>
      <c r="AV127" s="261"/>
      <c r="AW127" s="261"/>
      <c r="AX127" s="865" t="s">
        <v>488</v>
      </c>
      <c r="AY127" s="833"/>
      <c r="AZ127" s="833"/>
      <c r="BA127" s="833"/>
      <c r="BB127" s="833"/>
      <c r="BC127" s="833"/>
      <c r="BD127" s="833"/>
      <c r="BE127" s="834"/>
      <c r="BF127" s="832" t="s">
        <v>489</v>
      </c>
      <c r="BG127" s="833"/>
      <c r="BH127" s="833"/>
      <c r="BI127" s="833"/>
      <c r="BJ127" s="833"/>
      <c r="BK127" s="833"/>
      <c r="BL127" s="834"/>
      <c r="BM127" s="832" t="s">
        <v>490</v>
      </c>
      <c r="BN127" s="833"/>
      <c r="BO127" s="833"/>
      <c r="BP127" s="833"/>
      <c r="BQ127" s="833"/>
      <c r="BR127" s="833"/>
      <c r="BS127" s="834"/>
      <c r="BT127" s="832" t="s">
        <v>491</v>
      </c>
      <c r="BU127" s="833"/>
      <c r="BV127" s="833"/>
      <c r="BW127" s="833"/>
      <c r="BX127" s="833"/>
      <c r="BY127" s="833"/>
      <c r="BZ127" s="835"/>
      <c r="CA127" s="261"/>
      <c r="CB127" s="261"/>
      <c r="CC127" s="261"/>
      <c r="CD127" s="262"/>
      <c r="CE127" s="262"/>
      <c r="CF127" s="262"/>
      <c r="CG127" s="259"/>
      <c r="CH127" s="259"/>
      <c r="CI127" s="259"/>
      <c r="CJ127" s="260"/>
      <c r="CK127" s="878"/>
      <c r="CL127" s="879"/>
      <c r="CM127" s="879"/>
      <c r="CN127" s="879"/>
      <c r="CO127" s="880"/>
      <c r="CP127" s="836" t="s">
        <v>492</v>
      </c>
      <c r="CQ127" s="771"/>
      <c r="CR127" s="771"/>
      <c r="CS127" s="771"/>
      <c r="CT127" s="771"/>
      <c r="CU127" s="771"/>
      <c r="CV127" s="771"/>
      <c r="CW127" s="771"/>
      <c r="CX127" s="771"/>
      <c r="CY127" s="771"/>
      <c r="CZ127" s="771"/>
      <c r="DA127" s="771"/>
      <c r="DB127" s="771"/>
      <c r="DC127" s="771"/>
      <c r="DD127" s="771"/>
      <c r="DE127" s="771"/>
      <c r="DF127" s="772"/>
      <c r="DG127" s="837" t="s">
        <v>386</v>
      </c>
      <c r="DH127" s="838"/>
      <c r="DI127" s="838"/>
      <c r="DJ127" s="838"/>
      <c r="DK127" s="838"/>
      <c r="DL127" s="838" t="s">
        <v>477</v>
      </c>
      <c r="DM127" s="838"/>
      <c r="DN127" s="838"/>
      <c r="DO127" s="838"/>
      <c r="DP127" s="838"/>
      <c r="DQ127" s="838" t="s">
        <v>477</v>
      </c>
      <c r="DR127" s="838"/>
      <c r="DS127" s="838"/>
      <c r="DT127" s="838"/>
      <c r="DU127" s="838"/>
      <c r="DV127" s="815" t="s">
        <v>477</v>
      </c>
      <c r="DW127" s="815"/>
      <c r="DX127" s="815"/>
      <c r="DY127" s="815"/>
      <c r="DZ127" s="816"/>
    </row>
    <row r="128" spans="1:130" s="226" customFormat="1" ht="26.25" customHeight="1" thickBot="1">
      <c r="A128" s="817" t="s">
        <v>493</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9" t="s">
        <v>494</v>
      </c>
      <c r="X128" s="819"/>
      <c r="Y128" s="819"/>
      <c r="Z128" s="820"/>
      <c r="AA128" s="821">
        <v>58166352</v>
      </c>
      <c r="AB128" s="822"/>
      <c r="AC128" s="822"/>
      <c r="AD128" s="822"/>
      <c r="AE128" s="823"/>
      <c r="AF128" s="824">
        <v>59694188</v>
      </c>
      <c r="AG128" s="822"/>
      <c r="AH128" s="822"/>
      <c r="AI128" s="822"/>
      <c r="AJ128" s="823"/>
      <c r="AK128" s="824">
        <v>57523402</v>
      </c>
      <c r="AL128" s="822"/>
      <c r="AM128" s="822"/>
      <c r="AN128" s="822"/>
      <c r="AO128" s="823"/>
      <c r="AP128" s="825"/>
      <c r="AQ128" s="826"/>
      <c r="AR128" s="826"/>
      <c r="AS128" s="826"/>
      <c r="AT128" s="827"/>
      <c r="AU128" s="261"/>
      <c r="AV128" s="261"/>
      <c r="AW128" s="261"/>
      <c r="AX128" s="828" t="s">
        <v>495</v>
      </c>
      <c r="AY128" s="829"/>
      <c r="AZ128" s="829"/>
      <c r="BA128" s="829"/>
      <c r="BB128" s="829"/>
      <c r="BC128" s="829"/>
      <c r="BD128" s="829"/>
      <c r="BE128" s="830"/>
      <c r="BF128" s="807" t="s">
        <v>386</v>
      </c>
      <c r="BG128" s="808"/>
      <c r="BH128" s="808"/>
      <c r="BI128" s="808"/>
      <c r="BJ128" s="808"/>
      <c r="BK128" s="808"/>
      <c r="BL128" s="831"/>
      <c r="BM128" s="807">
        <v>11.25</v>
      </c>
      <c r="BN128" s="808"/>
      <c r="BO128" s="808"/>
      <c r="BP128" s="808"/>
      <c r="BQ128" s="808"/>
      <c r="BR128" s="808"/>
      <c r="BS128" s="831"/>
      <c r="BT128" s="807">
        <v>20</v>
      </c>
      <c r="BU128" s="808"/>
      <c r="BV128" s="808"/>
      <c r="BW128" s="808"/>
      <c r="BX128" s="808"/>
      <c r="BY128" s="808"/>
      <c r="BZ128" s="809"/>
      <c r="CA128" s="262"/>
      <c r="CB128" s="262"/>
      <c r="CC128" s="262"/>
      <c r="CD128" s="262"/>
      <c r="CE128" s="262"/>
      <c r="CF128" s="262"/>
      <c r="CG128" s="259"/>
      <c r="CH128" s="259"/>
      <c r="CI128" s="259"/>
      <c r="CJ128" s="260"/>
      <c r="CK128" s="881"/>
      <c r="CL128" s="882"/>
      <c r="CM128" s="882"/>
      <c r="CN128" s="882"/>
      <c r="CO128" s="883"/>
      <c r="CP128" s="810" t="s">
        <v>496</v>
      </c>
      <c r="CQ128" s="749"/>
      <c r="CR128" s="749"/>
      <c r="CS128" s="749"/>
      <c r="CT128" s="749"/>
      <c r="CU128" s="749"/>
      <c r="CV128" s="749"/>
      <c r="CW128" s="749"/>
      <c r="CX128" s="749"/>
      <c r="CY128" s="749"/>
      <c r="CZ128" s="749"/>
      <c r="DA128" s="749"/>
      <c r="DB128" s="749"/>
      <c r="DC128" s="749"/>
      <c r="DD128" s="749"/>
      <c r="DE128" s="749"/>
      <c r="DF128" s="750"/>
      <c r="DG128" s="811">
        <v>631357</v>
      </c>
      <c r="DH128" s="812"/>
      <c r="DI128" s="812"/>
      <c r="DJ128" s="812"/>
      <c r="DK128" s="812"/>
      <c r="DL128" s="812">
        <v>453567</v>
      </c>
      <c r="DM128" s="812"/>
      <c r="DN128" s="812"/>
      <c r="DO128" s="812"/>
      <c r="DP128" s="812"/>
      <c r="DQ128" s="812">
        <v>356081</v>
      </c>
      <c r="DR128" s="812"/>
      <c r="DS128" s="812"/>
      <c r="DT128" s="812"/>
      <c r="DU128" s="812"/>
      <c r="DV128" s="813">
        <v>0.1</v>
      </c>
      <c r="DW128" s="813"/>
      <c r="DX128" s="813"/>
      <c r="DY128" s="813"/>
      <c r="DZ128" s="814"/>
    </row>
    <row r="129" spans="1:131" s="226" customFormat="1" ht="26.25" customHeight="1">
      <c r="A129" s="795" t="s">
        <v>101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497</v>
      </c>
      <c r="X129" s="798"/>
      <c r="Y129" s="798"/>
      <c r="Z129" s="799"/>
      <c r="AA129" s="800">
        <v>561311913</v>
      </c>
      <c r="AB129" s="801"/>
      <c r="AC129" s="801"/>
      <c r="AD129" s="801"/>
      <c r="AE129" s="802"/>
      <c r="AF129" s="803">
        <v>566986166</v>
      </c>
      <c r="AG129" s="801"/>
      <c r="AH129" s="801"/>
      <c r="AI129" s="801"/>
      <c r="AJ129" s="802"/>
      <c r="AK129" s="803">
        <v>642220441</v>
      </c>
      <c r="AL129" s="801"/>
      <c r="AM129" s="801"/>
      <c r="AN129" s="801"/>
      <c r="AO129" s="802"/>
      <c r="AP129" s="804"/>
      <c r="AQ129" s="805"/>
      <c r="AR129" s="805"/>
      <c r="AS129" s="805"/>
      <c r="AT129" s="806"/>
      <c r="AU129" s="263"/>
      <c r="AV129" s="263"/>
      <c r="AW129" s="263"/>
      <c r="AX129" s="770" t="s">
        <v>498</v>
      </c>
      <c r="AY129" s="771"/>
      <c r="AZ129" s="771"/>
      <c r="BA129" s="771"/>
      <c r="BB129" s="771"/>
      <c r="BC129" s="771"/>
      <c r="BD129" s="771"/>
      <c r="BE129" s="772"/>
      <c r="BF129" s="790" t="s">
        <v>464</v>
      </c>
      <c r="BG129" s="791"/>
      <c r="BH129" s="791"/>
      <c r="BI129" s="791"/>
      <c r="BJ129" s="791"/>
      <c r="BK129" s="791"/>
      <c r="BL129" s="792"/>
      <c r="BM129" s="790">
        <v>16.25</v>
      </c>
      <c r="BN129" s="791"/>
      <c r="BO129" s="791"/>
      <c r="BP129" s="791"/>
      <c r="BQ129" s="791"/>
      <c r="BR129" s="791"/>
      <c r="BS129" s="792"/>
      <c r="BT129" s="790">
        <v>30</v>
      </c>
      <c r="BU129" s="793"/>
      <c r="BV129" s="793"/>
      <c r="BW129" s="793"/>
      <c r="BX129" s="793"/>
      <c r="BY129" s="793"/>
      <c r="BZ129" s="79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c r="A130" s="795" t="s">
        <v>499</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500</v>
      </c>
      <c r="X130" s="798"/>
      <c r="Y130" s="798"/>
      <c r="Z130" s="799"/>
      <c r="AA130" s="800">
        <v>79600487</v>
      </c>
      <c r="AB130" s="801"/>
      <c r="AC130" s="801"/>
      <c r="AD130" s="801"/>
      <c r="AE130" s="802"/>
      <c r="AF130" s="803">
        <v>81588009</v>
      </c>
      <c r="AG130" s="801"/>
      <c r="AH130" s="801"/>
      <c r="AI130" s="801"/>
      <c r="AJ130" s="802"/>
      <c r="AK130" s="803">
        <v>79082820</v>
      </c>
      <c r="AL130" s="801"/>
      <c r="AM130" s="801"/>
      <c r="AN130" s="801"/>
      <c r="AO130" s="802"/>
      <c r="AP130" s="804"/>
      <c r="AQ130" s="805"/>
      <c r="AR130" s="805"/>
      <c r="AS130" s="805"/>
      <c r="AT130" s="806"/>
      <c r="AU130" s="263"/>
      <c r="AV130" s="263"/>
      <c r="AW130" s="263"/>
      <c r="AX130" s="770" t="s">
        <v>501</v>
      </c>
      <c r="AY130" s="771"/>
      <c r="AZ130" s="771"/>
      <c r="BA130" s="771"/>
      <c r="BB130" s="771"/>
      <c r="BC130" s="771"/>
      <c r="BD130" s="771"/>
      <c r="BE130" s="772"/>
      <c r="BF130" s="773">
        <v>10.5</v>
      </c>
      <c r="BG130" s="774"/>
      <c r="BH130" s="774"/>
      <c r="BI130" s="774"/>
      <c r="BJ130" s="774"/>
      <c r="BK130" s="774"/>
      <c r="BL130" s="775"/>
      <c r="BM130" s="773">
        <v>25</v>
      </c>
      <c r="BN130" s="774"/>
      <c r="BO130" s="774"/>
      <c r="BP130" s="774"/>
      <c r="BQ130" s="774"/>
      <c r="BR130" s="774"/>
      <c r="BS130" s="775"/>
      <c r="BT130" s="773">
        <v>35</v>
      </c>
      <c r="BU130" s="776"/>
      <c r="BV130" s="776"/>
      <c r="BW130" s="776"/>
      <c r="BX130" s="776"/>
      <c r="BY130" s="776"/>
      <c r="BZ130" s="777"/>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502</v>
      </c>
      <c r="X131" s="781"/>
      <c r="Y131" s="781"/>
      <c r="Z131" s="782"/>
      <c r="AA131" s="783">
        <v>481711426</v>
      </c>
      <c r="AB131" s="784"/>
      <c r="AC131" s="784"/>
      <c r="AD131" s="784"/>
      <c r="AE131" s="785"/>
      <c r="AF131" s="786">
        <v>485398157</v>
      </c>
      <c r="AG131" s="784"/>
      <c r="AH131" s="784"/>
      <c r="AI131" s="784"/>
      <c r="AJ131" s="785"/>
      <c r="AK131" s="786">
        <v>563137621</v>
      </c>
      <c r="AL131" s="784"/>
      <c r="AM131" s="784"/>
      <c r="AN131" s="784"/>
      <c r="AO131" s="785"/>
      <c r="AP131" s="787"/>
      <c r="AQ131" s="788"/>
      <c r="AR131" s="788"/>
      <c r="AS131" s="788"/>
      <c r="AT131" s="789"/>
      <c r="AU131" s="263"/>
      <c r="AV131" s="263"/>
      <c r="AW131" s="263"/>
      <c r="AX131" s="748" t="s">
        <v>503</v>
      </c>
      <c r="AY131" s="749"/>
      <c r="AZ131" s="749"/>
      <c r="BA131" s="749"/>
      <c r="BB131" s="749"/>
      <c r="BC131" s="749"/>
      <c r="BD131" s="749"/>
      <c r="BE131" s="750"/>
      <c r="BF131" s="751">
        <v>125</v>
      </c>
      <c r="BG131" s="752"/>
      <c r="BH131" s="752"/>
      <c r="BI131" s="752"/>
      <c r="BJ131" s="752"/>
      <c r="BK131" s="752"/>
      <c r="BL131" s="753"/>
      <c r="BM131" s="751">
        <v>400</v>
      </c>
      <c r="BN131" s="752"/>
      <c r="BO131" s="752"/>
      <c r="BP131" s="752"/>
      <c r="BQ131" s="752"/>
      <c r="BR131" s="752"/>
      <c r="BS131" s="753"/>
      <c r="BT131" s="754"/>
      <c r="BU131" s="755"/>
      <c r="BV131" s="755"/>
      <c r="BW131" s="755"/>
      <c r="BX131" s="755"/>
      <c r="BY131" s="755"/>
      <c r="BZ131" s="756"/>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c r="A132" s="757" t="s">
        <v>504</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505</v>
      </c>
      <c r="W132" s="761"/>
      <c r="X132" s="761"/>
      <c r="Y132" s="761"/>
      <c r="Z132" s="762"/>
      <c r="AA132" s="763">
        <v>11.914265240000001</v>
      </c>
      <c r="AB132" s="764"/>
      <c r="AC132" s="764"/>
      <c r="AD132" s="764"/>
      <c r="AE132" s="765"/>
      <c r="AF132" s="766">
        <v>11.079825550000001</v>
      </c>
      <c r="AG132" s="764"/>
      <c r="AH132" s="764"/>
      <c r="AI132" s="764"/>
      <c r="AJ132" s="765"/>
      <c r="AK132" s="766">
        <v>8.5382995570000002</v>
      </c>
      <c r="AL132" s="764"/>
      <c r="AM132" s="764"/>
      <c r="AN132" s="764"/>
      <c r="AO132" s="765"/>
      <c r="AP132" s="767"/>
      <c r="AQ132" s="768"/>
      <c r="AR132" s="768"/>
      <c r="AS132" s="768"/>
      <c r="AT132" s="769"/>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40" t="s">
        <v>506</v>
      </c>
      <c r="W133" s="740"/>
      <c r="X133" s="740"/>
      <c r="Y133" s="740"/>
      <c r="Z133" s="741"/>
      <c r="AA133" s="742">
        <v>12.7</v>
      </c>
      <c r="AB133" s="743"/>
      <c r="AC133" s="743"/>
      <c r="AD133" s="743"/>
      <c r="AE133" s="744"/>
      <c r="AF133" s="742">
        <v>11.8</v>
      </c>
      <c r="AG133" s="743"/>
      <c r="AH133" s="743"/>
      <c r="AI133" s="743"/>
      <c r="AJ133" s="744"/>
      <c r="AK133" s="742">
        <v>10.5</v>
      </c>
      <c r="AL133" s="743"/>
      <c r="AM133" s="743"/>
      <c r="AN133" s="743"/>
      <c r="AO133" s="744"/>
      <c r="AP133" s="745"/>
      <c r="AQ133" s="746"/>
      <c r="AR133" s="746"/>
      <c r="AS133" s="746"/>
      <c r="AT133" s="747"/>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4" hidden="1">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sheetData>
  <sheetProtection algorithmName="SHA-512" hashValue="BOS1230MvmyDva3hXEp1znpmMesREd5sWZuklSEhZ5Fml5zTTXCAlkjCCwIYJTmuOI+vhBIPzCcMo+0WoxS1Sw==" saltValue="8PsNQPq7CyU04vsbLdum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70" customWidth="1"/>
    <col min="121" max="121" width="0" style="269" hidden="1" customWidth="1"/>
    <col min="122" max="16384" width="9" style="269" hidden="1"/>
  </cols>
  <sheetData>
    <row r="1" spans="1:120" ht="13.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9"/>
    </row>
    <row r="17" spans="119:120" ht="13.2">
      <c r="DP17" s="269"/>
    </row>
    <row r="18" spans="119:120" ht="13.2"/>
    <row r="19" spans="119:120" ht="13.2"/>
    <row r="20" spans="119:120" ht="13.2">
      <c r="DO20" s="269"/>
      <c r="DP20" s="269"/>
    </row>
    <row r="21" spans="119:120" ht="13.2">
      <c r="DP21" s="269"/>
    </row>
    <row r="22" spans="119:120" ht="13.2"/>
    <row r="23" spans="119:120" ht="13.2">
      <c r="DO23" s="269"/>
      <c r="DP23" s="269"/>
    </row>
    <row r="24" spans="119:120" ht="13.2">
      <c r="DP24" s="269"/>
    </row>
    <row r="25" spans="119:120" ht="13.2">
      <c r="DP25" s="269"/>
    </row>
    <row r="26" spans="119:120" ht="13.2">
      <c r="DO26" s="269"/>
      <c r="DP26" s="269"/>
    </row>
    <row r="27" spans="119:120" ht="13.2"/>
    <row r="28" spans="119:120" ht="13.2">
      <c r="DO28" s="269"/>
      <c r="DP28" s="269"/>
    </row>
    <row r="29" spans="119:120" ht="13.2">
      <c r="DP29" s="269"/>
    </row>
    <row r="30" spans="119:120" ht="13.2"/>
    <row r="31" spans="119:120" ht="13.2">
      <c r="DO31" s="269"/>
      <c r="DP31" s="269"/>
    </row>
    <row r="32" spans="119:120" ht="13.2"/>
    <row r="33" spans="98:120" ht="13.2">
      <c r="DO33" s="269"/>
      <c r="DP33" s="269"/>
    </row>
    <row r="34" spans="98:120" ht="13.2">
      <c r="DM34" s="269"/>
    </row>
    <row r="35" spans="98:120" ht="13.2">
      <c r="CT35" s="269"/>
      <c r="CU35" s="269"/>
      <c r="CV35" s="269"/>
      <c r="CY35" s="269"/>
      <c r="CZ35" s="269"/>
      <c r="DA35" s="269"/>
      <c r="DD35" s="269"/>
      <c r="DE35" s="269"/>
      <c r="DF35" s="269"/>
      <c r="DI35" s="269"/>
      <c r="DJ35" s="269"/>
      <c r="DK35" s="269"/>
      <c r="DM35" s="269"/>
      <c r="DN35" s="269"/>
      <c r="DO35" s="269"/>
      <c r="DP35" s="269"/>
    </row>
    <row r="36" spans="98:120" ht="13.2"/>
    <row r="37" spans="98:120" ht="13.2">
      <c r="CW37" s="269"/>
      <c r="DB37" s="269"/>
      <c r="DG37" s="269"/>
      <c r="DL37" s="269"/>
      <c r="DP37" s="269"/>
    </row>
    <row r="38" spans="98:120" ht="13.2">
      <c r="CT38" s="269"/>
      <c r="CU38" s="269"/>
      <c r="CV38" s="269"/>
      <c r="CW38" s="269"/>
      <c r="CY38" s="269"/>
      <c r="CZ38" s="269"/>
      <c r="DA38" s="269"/>
      <c r="DB38" s="269"/>
      <c r="DD38" s="269"/>
      <c r="DE38" s="269"/>
      <c r="DF38" s="269"/>
      <c r="DG38" s="269"/>
      <c r="DI38" s="269"/>
      <c r="DJ38" s="269"/>
      <c r="DK38" s="269"/>
      <c r="DL38" s="269"/>
      <c r="DN38" s="269"/>
      <c r="DO38" s="269"/>
      <c r="DP38" s="26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9"/>
      <c r="DO49" s="269"/>
      <c r="DP49" s="26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9"/>
      <c r="CS63" s="269"/>
      <c r="CX63" s="269"/>
      <c r="DC63" s="269"/>
      <c r="DH63" s="269"/>
    </row>
    <row r="64" spans="22:120" ht="13.2">
      <c r="V64" s="269"/>
    </row>
    <row r="65" spans="15:120" ht="13.2">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ht="13.2">
      <c r="Q66" s="269"/>
      <c r="S66" s="269"/>
      <c r="U66" s="269"/>
      <c r="DM66" s="269"/>
    </row>
    <row r="67" spans="15:120" ht="13.2">
      <c r="O67" s="269"/>
      <c r="P67" s="269"/>
      <c r="R67" s="269"/>
      <c r="T67" s="269"/>
      <c r="Y67" s="269"/>
      <c r="CT67" s="269"/>
      <c r="CV67" s="269"/>
      <c r="CW67" s="269"/>
      <c r="CY67" s="269"/>
      <c r="DA67" s="269"/>
      <c r="DB67" s="269"/>
      <c r="DD67" s="269"/>
      <c r="DF67" s="269"/>
      <c r="DG67" s="269"/>
      <c r="DI67" s="269"/>
      <c r="DK67" s="269"/>
      <c r="DL67" s="269"/>
      <c r="DN67" s="269"/>
      <c r="DO67" s="269"/>
      <c r="DP67" s="269"/>
    </row>
    <row r="68" spans="15:120" ht="13.2"/>
    <row r="69" spans="15:120" ht="13.2"/>
    <row r="70" spans="15:120" ht="13.2"/>
    <row r="71" spans="15:120" ht="13.2"/>
    <row r="72" spans="15:120" ht="13.2">
      <c r="DP72" s="269"/>
    </row>
    <row r="73" spans="15:120" ht="13.2">
      <c r="DP73" s="26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9"/>
      <c r="CX96" s="269"/>
      <c r="DC96" s="269"/>
      <c r="DH96" s="269"/>
    </row>
    <row r="97" spans="24:120" ht="13.2">
      <c r="CS97" s="269"/>
      <c r="CX97" s="269"/>
      <c r="DC97" s="269"/>
      <c r="DH97" s="269"/>
      <c r="DP97" s="270" t="s">
        <v>507</v>
      </c>
    </row>
    <row r="98" spans="24:120" ht="13.2" hidden="1">
      <c r="CS98" s="269"/>
      <c r="CX98" s="269"/>
      <c r="DC98" s="269"/>
      <c r="DH98" s="269"/>
    </row>
    <row r="99" spans="24:120" ht="13.2" hidden="1">
      <c r="CS99" s="269"/>
      <c r="CX99" s="269"/>
      <c r="DC99" s="269"/>
      <c r="DH99" s="269"/>
    </row>
    <row r="100" spans="24:120" ht="13.2" hidden="1"/>
    <row r="101" spans="24:120" ht="12" hidden="1" customHeight="1">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c r="CU102" s="269"/>
      <c r="CZ102" s="269"/>
      <c r="DE102" s="269"/>
      <c r="DJ102" s="269"/>
      <c r="DM102" s="269"/>
    </row>
    <row r="103" spans="24:120" ht="13.2" hidden="1">
      <c r="CT103" s="269"/>
      <c r="CV103" s="269"/>
      <c r="CW103" s="269"/>
      <c r="CY103" s="269"/>
      <c r="DA103" s="269"/>
      <c r="DB103" s="269"/>
      <c r="DD103" s="269"/>
      <c r="DF103" s="269"/>
      <c r="DG103" s="269"/>
      <c r="DI103" s="269"/>
      <c r="DK103" s="269"/>
      <c r="DL103" s="269"/>
      <c r="DM103" s="269"/>
      <c r="DN103" s="269"/>
      <c r="DO103" s="269"/>
      <c r="DP103" s="269"/>
    </row>
    <row r="104" spans="24:120" ht="13.2" hidden="1">
      <c r="CV104" s="269"/>
      <c r="CW104" s="269"/>
      <c r="DA104" s="269"/>
      <c r="DB104" s="269"/>
      <c r="DF104" s="269"/>
      <c r="DG104" s="269"/>
      <c r="DK104" s="269"/>
      <c r="DL104" s="269"/>
      <c r="DN104" s="269"/>
      <c r="DO104" s="269"/>
      <c r="DP104" s="269"/>
    </row>
    <row r="105" spans="24:120" ht="12.75" hidden="1" customHeight="1"/>
    <row r="106" spans="24:120" ht="13.2" hidden="1"/>
    <row r="107" spans="24:120" ht="13.2" hidden="1"/>
    <row r="108" spans="24:120" ht="13.2" hidden="1"/>
    <row r="109" spans="24:120" ht="13.2" hidden="1"/>
    <row r="110" spans="24:120" ht="13.2" hidden="1"/>
  </sheetData>
  <sheetProtection algorithmName="SHA-512" hashValue="blrZ56oZFXH+kHcb0kPROgFhTg+jMIa1CsGCN8+UP9Wz8PWs1evSTUFcJnK16ePPbg4fhyWN0BAwSQNsYPY9Sg==" saltValue="Fi5l5w4ORsEMwZaqphjrK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0" customWidth="1"/>
    <col min="117" max="16384" width="9" style="269" hidden="1"/>
  </cols>
  <sheetData>
    <row r="1" spans="2:116" ht="13.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ht="13.2"/>
    <row r="3" spans="2:116" ht="13.2"/>
    <row r="4" spans="2:116" ht="13.2">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ht="13.2">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ht="13.2"/>
    <row r="20" spans="9:116" ht="13.2"/>
    <row r="21" spans="9:116" ht="13.2">
      <c r="DL21" s="269"/>
    </row>
    <row r="22" spans="9:116" ht="13.2">
      <c r="DI22" s="269"/>
      <c r="DJ22" s="269"/>
      <c r="DK22" s="269"/>
      <c r="DL22" s="269"/>
    </row>
    <row r="23" spans="9:116" ht="13.2">
      <c r="CY23" s="269"/>
      <c r="CZ23" s="269"/>
      <c r="DA23" s="269"/>
      <c r="DB23" s="269"/>
      <c r="DC23" s="269"/>
      <c r="DD23" s="269"/>
      <c r="DE23" s="269"/>
      <c r="DF23" s="269"/>
      <c r="DG23" s="269"/>
      <c r="DH23" s="269"/>
      <c r="DI23" s="269"/>
      <c r="DJ23" s="269"/>
      <c r="DK23" s="269"/>
      <c r="DL23" s="26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9"/>
      <c r="DA35" s="269"/>
      <c r="DB35" s="269"/>
      <c r="DC35" s="269"/>
      <c r="DD35" s="269"/>
      <c r="DE35" s="269"/>
      <c r="DF35" s="269"/>
      <c r="DG35" s="269"/>
      <c r="DH35" s="269"/>
      <c r="DI35" s="269"/>
      <c r="DJ35" s="269"/>
      <c r="DK35" s="269"/>
      <c r="DL35" s="269"/>
    </row>
    <row r="36" spans="15:116" ht="13.2"/>
    <row r="37" spans="15:116" ht="13.2">
      <c r="DL37" s="269"/>
    </row>
    <row r="38" spans="15:116" ht="13.2">
      <c r="DI38" s="269"/>
      <c r="DJ38" s="269"/>
      <c r="DK38" s="269"/>
      <c r="DL38" s="269"/>
    </row>
    <row r="39" spans="15:116" ht="13.2"/>
    <row r="40" spans="15:116" ht="13.2"/>
    <row r="41" spans="15:116" ht="13.2"/>
    <row r="42" spans="15:116" ht="13.2"/>
    <row r="43" spans="15:116" ht="13.2">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ht="13.2">
      <c r="DL44" s="269"/>
    </row>
    <row r="45" spans="15:116" ht="13.2"/>
    <row r="46" spans="15:116" ht="13.2">
      <c r="DA46" s="269"/>
      <c r="DB46" s="269"/>
      <c r="DC46" s="269"/>
      <c r="DD46" s="269"/>
      <c r="DE46" s="269"/>
      <c r="DF46" s="269"/>
      <c r="DG46" s="269"/>
      <c r="DH46" s="269"/>
      <c r="DI46" s="269"/>
      <c r="DJ46" s="269"/>
      <c r="DK46" s="269"/>
      <c r="DL46" s="269"/>
    </row>
    <row r="47" spans="15:116" ht="13.2"/>
    <row r="48" spans="15:116" ht="13.2"/>
    <row r="49" spans="104:116" ht="13.2"/>
    <row r="50" spans="104:116" ht="13.2">
      <c r="CZ50" s="269"/>
      <c r="DA50" s="269"/>
      <c r="DB50" s="269"/>
      <c r="DC50" s="269"/>
      <c r="DD50" s="269"/>
      <c r="DE50" s="269"/>
      <c r="DF50" s="269"/>
      <c r="DG50" s="269"/>
      <c r="DH50" s="269"/>
      <c r="DI50" s="269"/>
      <c r="DJ50" s="269"/>
      <c r="DK50" s="269"/>
      <c r="DL50" s="269"/>
    </row>
    <row r="51" spans="104:116" ht="13.2"/>
    <row r="52" spans="104:116" ht="13.2"/>
    <row r="53" spans="104:116" ht="13.2">
      <c r="DL53" s="26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9"/>
      <c r="DD67" s="269"/>
      <c r="DE67" s="269"/>
      <c r="DF67" s="269"/>
      <c r="DG67" s="269"/>
      <c r="DH67" s="269"/>
      <c r="DI67" s="269"/>
      <c r="DJ67" s="269"/>
      <c r="DK67" s="269"/>
      <c r="DL67" s="26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nL92LKC3sDAqtua4ugdg/mr3H1sm2UWngw6+xy0DR07uRG7JMfWNk14Fr1EujIZ8aCm065IzWr3jz23cVBVRA==" saltValue="eX2fT567BFFr9xPhpdbp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4140625" style="271" customWidth="1"/>
    <col min="37" max="44" width="17" style="271" customWidth="1"/>
    <col min="45" max="45" width="6.109375" style="278" customWidth="1"/>
    <col min="46" max="46" width="3" style="276" customWidth="1"/>
    <col min="47" max="47" width="19.109375" style="271" hidden="1" customWidth="1"/>
    <col min="48" max="52" width="12.6640625" style="271" hidden="1" customWidth="1"/>
    <col min="53" max="16384" width="8.6640625" style="271" hidden="1"/>
  </cols>
  <sheetData>
    <row r="1" spans="1:46" ht="13.2">
      <c r="AS1" s="272"/>
      <c r="AT1" s="272"/>
    </row>
    <row r="2" spans="1:46" ht="13.2">
      <c r="AS2" s="272"/>
      <c r="AT2" s="272"/>
    </row>
    <row r="3" spans="1:46" ht="13.2">
      <c r="AS3" s="272"/>
      <c r="AT3" s="272"/>
    </row>
    <row r="4" spans="1:46" ht="13.2">
      <c r="AS4" s="272"/>
      <c r="AT4" s="272"/>
    </row>
    <row r="5" spans="1:46" ht="16.2">
      <c r="A5" s="273" t="s">
        <v>508</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ht="13.2">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509</v>
      </c>
      <c r="AL6" s="277"/>
      <c r="AM6" s="277"/>
      <c r="AN6" s="277"/>
      <c r="AO6" s="272"/>
      <c r="AP6" s="272"/>
      <c r="AQ6" s="272"/>
      <c r="AR6" s="272"/>
    </row>
    <row r="7" spans="1:46" ht="13.2">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202" t="s">
        <v>510</v>
      </c>
      <c r="AP7" s="282"/>
      <c r="AQ7" s="283" t="s">
        <v>511</v>
      </c>
      <c r="AR7" s="284"/>
    </row>
    <row r="8" spans="1:46" ht="13.2">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203"/>
      <c r="AP8" s="288" t="s">
        <v>512</v>
      </c>
      <c r="AQ8" s="289" t="s">
        <v>513</v>
      </c>
      <c r="AR8" s="290" t="s">
        <v>514</v>
      </c>
    </row>
    <row r="9" spans="1:46" ht="13.2">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16" t="s">
        <v>515</v>
      </c>
      <c r="AL9" s="1217"/>
      <c r="AM9" s="1217"/>
      <c r="AN9" s="1218"/>
      <c r="AO9" s="291">
        <v>254258570</v>
      </c>
      <c r="AP9" s="291">
        <v>111115</v>
      </c>
      <c r="AQ9" s="292">
        <v>103239</v>
      </c>
      <c r="AR9" s="293">
        <v>7.6</v>
      </c>
    </row>
    <row r="10" spans="1:46" ht="13.2">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16" t="s">
        <v>516</v>
      </c>
      <c r="AL10" s="1217"/>
      <c r="AM10" s="1217"/>
      <c r="AN10" s="1218"/>
      <c r="AO10" s="294">
        <v>1517151</v>
      </c>
      <c r="AP10" s="294">
        <v>663</v>
      </c>
      <c r="AQ10" s="295">
        <v>1489</v>
      </c>
      <c r="AR10" s="296">
        <v>-55.5</v>
      </c>
    </row>
    <row r="11" spans="1:46" ht="13.5" customHeight="1">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16" t="s">
        <v>517</v>
      </c>
      <c r="AL11" s="1217"/>
      <c r="AM11" s="1217"/>
      <c r="AN11" s="1218"/>
      <c r="AO11" s="294">
        <v>2380</v>
      </c>
      <c r="AP11" s="294">
        <v>1</v>
      </c>
      <c r="AQ11" s="295">
        <v>133</v>
      </c>
      <c r="AR11" s="296">
        <v>-99.2</v>
      </c>
    </row>
    <row r="12" spans="1:46" ht="13.5" customHeight="1">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16" t="s">
        <v>518</v>
      </c>
      <c r="AL12" s="1217"/>
      <c r="AM12" s="1217"/>
      <c r="AN12" s="1218"/>
      <c r="AO12" s="294">
        <v>7442599</v>
      </c>
      <c r="AP12" s="294">
        <v>3253</v>
      </c>
      <c r="AQ12" s="295">
        <v>1246</v>
      </c>
      <c r="AR12" s="296">
        <v>161.1</v>
      </c>
    </row>
    <row r="13" spans="1:46" ht="13.5" customHeight="1">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16" t="s">
        <v>519</v>
      </c>
      <c r="AL13" s="1217"/>
      <c r="AM13" s="1217"/>
      <c r="AN13" s="1218"/>
      <c r="AO13" s="294" t="s">
        <v>520</v>
      </c>
      <c r="AP13" s="294" t="s">
        <v>520</v>
      </c>
      <c r="AQ13" s="295">
        <v>5</v>
      </c>
      <c r="AR13" s="296" t="s">
        <v>520</v>
      </c>
    </row>
    <row r="14" spans="1:46" ht="13.5" customHeight="1">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16" t="s">
        <v>521</v>
      </c>
      <c r="AL14" s="1217"/>
      <c r="AM14" s="1217"/>
      <c r="AN14" s="1218"/>
      <c r="AO14" s="294">
        <v>5968313</v>
      </c>
      <c r="AP14" s="294">
        <v>2608</v>
      </c>
      <c r="AQ14" s="295">
        <v>1915</v>
      </c>
      <c r="AR14" s="296">
        <v>36.200000000000003</v>
      </c>
    </row>
    <row r="15" spans="1:46" ht="13.5" customHeight="1">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16" t="s">
        <v>522</v>
      </c>
      <c r="AL15" s="1217"/>
      <c r="AM15" s="1217"/>
      <c r="AN15" s="1218"/>
      <c r="AO15" s="294">
        <v>2883050</v>
      </c>
      <c r="AP15" s="294">
        <v>1260</v>
      </c>
      <c r="AQ15" s="295">
        <v>1191</v>
      </c>
      <c r="AR15" s="296">
        <v>5.8</v>
      </c>
    </row>
    <row r="16" spans="1:46" ht="13.2">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19" t="s">
        <v>523</v>
      </c>
      <c r="AL16" s="1220"/>
      <c r="AM16" s="1220"/>
      <c r="AN16" s="1221"/>
      <c r="AO16" s="294">
        <v>-17060146</v>
      </c>
      <c r="AP16" s="294">
        <v>-7456</v>
      </c>
      <c r="AQ16" s="295">
        <v>-8217</v>
      </c>
      <c r="AR16" s="296">
        <v>-9.3000000000000007</v>
      </c>
    </row>
    <row r="17" spans="1:46" ht="13.2">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219" t="s">
        <v>179</v>
      </c>
      <c r="AL17" s="1220"/>
      <c r="AM17" s="1220"/>
      <c r="AN17" s="1221"/>
      <c r="AO17" s="294">
        <v>255011917</v>
      </c>
      <c r="AP17" s="294">
        <v>111445</v>
      </c>
      <c r="AQ17" s="295">
        <v>101002</v>
      </c>
      <c r="AR17" s="296">
        <v>10.3</v>
      </c>
    </row>
    <row r="18" spans="1:46" ht="13.2">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ht="13.2">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524</v>
      </c>
      <c r="AL19" s="272"/>
      <c r="AM19" s="272"/>
      <c r="AN19" s="272"/>
      <c r="AO19" s="272"/>
      <c r="AP19" s="272"/>
      <c r="AQ19" s="272"/>
      <c r="AR19" s="272"/>
    </row>
    <row r="20" spans="1:46" ht="13.2">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525</v>
      </c>
      <c r="AP20" s="302" t="s">
        <v>526</v>
      </c>
      <c r="AQ20" s="303" t="s">
        <v>527</v>
      </c>
      <c r="AR20" s="304"/>
    </row>
    <row r="21" spans="1:46" s="310" customFormat="1" ht="13.2">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13" t="s">
        <v>528</v>
      </c>
      <c r="AL21" s="1214"/>
      <c r="AM21" s="1214"/>
      <c r="AN21" s="1215"/>
      <c r="AO21" s="306">
        <v>11.44</v>
      </c>
      <c r="AP21" s="307">
        <v>10.73</v>
      </c>
      <c r="AQ21" s="308">
        <v>0.71</v>
      </c>
      <c r="AR21" s="277"/>
      <c r="AS21" s="309"/>
      <c r="AT21" s="305"/>
    </row>
    <row r="22" spans="1:46" s="310" customFormat="1" ht="13.2">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13" t="s">
        <v>529</v>
      </c>
      <c r="AL22" s="1214"/>
      <c r="AM22" s="1214"/>
      <c r="AN22" s="1215"/>
      <c r="AO22" s="311">
        <v>99.7</v>
      </c>
      <c r="AP22" s="312">
        <v>99.9</v>
      </c>
      <c r="AQ22" s="313">
        <v>-0.2</v>
      </c>
      <c r="AR22" s="297"/>
      <c r="AS22" s="309"/>
      <c r="AT22" s="305"/>
    </row>
    <row r="23" spans="1:46" s="310" customFormat="1" ht="13.2">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ht="13.2">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ht="13.2">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ht="13.2">
      <c r="A26" s="277" t="s">
        <v>530</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ht="13.2">
      <c r="A27" s="318" t="s">
        <v>531</v>
      </c>
      <c r="AO27" s="272"/>
      <c r="AP27" s="272"/>
      <c r="AQ27" s="272"/>
      <c r="AR27" s="272"/>
      <c r="AS27" s="272"/>
      <c r="AT27" s="272"/>
    </row>
    <row r="28" spans="1:46" ht="16.2">
      <c r="A28" s="273" t="s">
        <v>532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ht="13.2">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533</v>
      </c>
      <c r="AL29" s="277"/>
      <c r="AM29" s="277"/>
      <c r="AN29" s="277"/>
      <c r="AO29" s="272"/>
      <c r="AP29" s="272"/>
      <c r="AQ29" s="272"/>
      <c r="AR29" s="272"/>
      <c r="AS29" s="320"/>
    </row>
    <row r="30" spans="1:46" ht="13.2">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202" t="s">
        <v>510</v>
      </c>
      <c r="AP30" s="282"/>
      <c r="AQ30" s="283" t="s">
        <v>511</v>
      </c>
      <c r="AR30" s="284"/>
    </row>
    <row r="31" spans="1:46" ht="13.2">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203"/>
      <c r="AP31" s="288" t="s">
        <v>512</v>
      </c>
      <c r="AQ31" s="289" t="s">
        <v>513</v>
      </c>
      <c r="AR31" s="290" t="s">
        <v>514</v>
      </c>
    </row>
    <row r="32" spans="1:46" ht="27" customHeight="1">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204" t="s">
        <v>534</v>
      </c>
      <c r="AL32" s="1205"/>
      <c r="AM32" s="1205"/>
      <c r="AN32" s="1206"/>
      <c r="AO32" s="321">
        <v>75610315</v>
      </c>
      <c r="AP32" s="321">
        <v>33043</v>
      </c>
      <c r="AQ32" s="322">
        <v>32104</v>
      </c>
      <c r="AR32" s="323">
        <v>2.9</v>
      </c>
    </row>
    <row r="33" spans="1:46" ht="13.5" customHeight="1">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204" t="s">
        <v>535</v>
      </c>
      <c r="AL33" s="1205"/>
      <c r="AM33" s="1205"/>
      <c r="AN33" s="1206"/>
      <c r="AO33" s="321">
        <v>10699974</v>
      </c>
      <c r="AP33" s="321">
        <v>4676</v>
      </c>
      <c r="AQ33" s="322">
        <v>2346</v>
      </c>
      <c r="AR33" s="323">
        <v>99.3</v>
      </c>
    </row>
    <row r="34" spans="1:46" ht="27" customHeight="1">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204" t="s">
        <v>536</v>
      </c>
      <c r="AL34" s="1205"/>
      <c r="AM34" s="1205"/>
      <c r="AN34" s="1206"/>
      <c r="AO34" s="321">
        <v>52213054</v>
      </c>
      <c r="AP34" s="321">
        <v>22818</v>
      </c>
      <c r="AQ34" s="322">
        <v>20571</v>
      </c>
      <c r="AR34" s="323">
        <v>10.9</v>
      </c>
    </row>
    <row r="35" spans="1:46" ht="27" customHeight="1">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204" t="s">
        <v>537</v>
      </c>
      <c r="AL35" s="1205"/>
      <c r="AM35" s="1205"/>
      <c r="AN35" s="1206"/>
      <c r="AO35" s="321">
        <v>42170561</v>
      </c>
      <c r="AP35" s="321">
        <v>18429</v>
      </c>
      <c r="AQ35" s="322">
        <v>11957</v>
      </c>
      <c r="AR35" s="323">
        <v>54.1</v>
      </c>
    </row>
    <row r="36" spans="1:46" ht="27" customHeight="1">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204" t="s">
        <v>538</v>
      </c>
      <c r="AL36" s="1205"/>
      <c r="AM36" s="1205"/>
      <c r="AN36" s="1206"/>
      <c r="AO36" s="321">
        <v>3666614</v>
      </c>
      <c r="AP36" s="321">
        <v>1602</v>
      </c>
      <c r="AQ36" s="322">
        <v>209</v>
      </c>
      <c r="AR36" s="323">
        <v>666.5</v>
      </c>
    </row>
    <row r="37" spans="1:46" ht="13.5" customHeight="1">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204" t="s">
        <v>539</v>
      </c>
      <c r="AL37" s="1205"/>
      <c r="AM37" s="1205"/>
      <c r="AN37" s="1206"/>
      <c r="AO37" s="321">
        <v>328081</v>
      </c>
      <c r="AP37" s="321">
        <v>143</v>
      </c>
      <c r="AQ37" s="322">
        <v>1143</v>
      </c>
      <c r="AR37" s="323">
        <v>-87.5</v>
      </c>
    </row>
    <row r="38" spans="1:46" ht="27" customHeight="1">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207" t="s">
        <v>540</v>
      </c>
      <c r="AL38" s="1208"/>
      <c r="AM38" s="1208"/>
      <c r="AN38" s="1209"/>
      <c r="AO38" s="324" t="s">
        <v>520</v>
      </c>
      <c r="AP38" s="324" t="s">
        <v>520</v>
      </c>
      <c r="AQ38" s="325">
        <v>1</v>
      </c>
      <c r="AR38" s="313" t="s">
        <v>520</v>
      </c>
      <c r="AS38" s="320"/>
    </row>
    <row r="39" spans="1:46" ht="13.2">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207" t="s">
        <v>541</v>
      </c>
      <c r="AL39" s="1208"/>
      <c r="AM39" s="1208"/>
      <c r="AN39" s="1209"/>
      <c r="AO39" s="321">
        <v>-57523402</v>
      </c>
      <c r="AP39" s="321">
        <v>-25139</v>
      </c>
      <c r="AQ39" s="322">
        <v>-17221</v>
      </c>
      <c r="AR39" s="323">
        <v>46</v>
      </c>
      <c r="AS39" s="320"/>
    </row>
    <row r="40" spans="1:46" ht="27" customHeight="1">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204" t="s">
        <v>542</v>
      </c>
      <c r="AL40" s="1205"/>
      <c r="AM40" s="1205"/>
      <c r="AN40" s="1206"/>
      <c r="AO40" s="321">
        <v>-79082820</v>
      </c>
      <c r="AP40" s="321">
        <v>-34561</v>
      </c>
      <c r="AQ40" s="322">
        <v>-34244</v>
      </c>
      <c r="AR40" s="323">
        <v>0.9</v>
      </c>
      <c r="AS40" s="320"/>
    </row>
    <row r="41" spans="1:46" ht="13.2">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10" t="s">
        <v>289</v>
      </c>
      <c r="AL41" s="1211"/>
      <c r="AM41" s="1211"/>
      <c r="AN41" s="1212"/>
      <c r="AO41" s="321">
        <v>48082377</v>
      </c>
      <c r="AP41" s="321">
        <v>21013</v>
      </c>
      <c r="AQ41" s="322">
        <v>16865</v>
      </c>
      <c r="AR41" s="323">
        <v>24.6</v>
      </c>
      <c r="AS41" s="320"/>
    </row>
    <row r="42" spans="1:46" ht="13.2">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543</v>
      </c>
      <c r="AL42" s="272"/>
      <c r="AM42" s="272"/>
      <c r="AN42" s="272"/>
      <c r="AO42" s="272"/>
      <c r="AP42" s="272"/>
      <c r="AQ42" s="297"/>
      <c r="AR42" s="297"/>
      <c r="AS42" s="320"/>
    </row>
    <row r="43" spans="1:46" ht="13.2">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ht="13.2">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ht="13.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ht="13.2">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c r="A47" s="330" t="s">
        <v>544</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ht="13.2">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545</v>
      </c>
      <c r="AL48" s="331"/>
      <c r="AM48" s="331"/>
      <c r="AN48" s="331"/>
      <c r="AO48" s="331"/>
      <c r="AP48" s="331"/>
      <c r="AQ48" s="332"/>
      <c r="AR48" s="331"/>
    </row>
    <row r="49" spans="1:44" ht="13.5" customHeight="1">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97" t="s">
        <v>510</v>
      </c>
      <c r="AN49" s="1199" t="s">
        <v>546</v>
      </c>
      <c r="AO49" s="1200"/>
      <c r="AP49" s="1200"/>
      <c r="AQ49" s="1200"/>
      <c r="AR49" s="1201"/>
    </row>
    <row r="50" spans="1:44" ht="13.2">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98"/>
      <c r="AN50" s="337" t="s">
        <v>547</v>
      </c>
      <c r="AO50" s="338" t="s">
        <v>548</v>
      </c>
      <c r="AP50" s="339" t="s">
        <v>549</v>
      </c>
      <c r="AQ50" s="340" t="s">
        <v>550</v>
      </c>
      <c r="AR50" s="341" t="s">
        <v>551</v>
      </c>
    </row>
    <row r="51" spans="1:44" ht="13.2">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552</v>
      </c>
      <c r="AL51" s="334"/>
      <c r="AM51" s="342">
        <v>90609618</v>
      </c>
      <c r="AN51" s="343">
        <v>40184</v>
      </c>
      <c r="AO51" s="344">
        <v>25.6</v>
      </c>
      <c r="AP51" s="345">
        <v>50848</v>
      </c>
      <c r="AQ51" s="346">
        <v>7.9</v>
      </c>
      <c r="AR51" s="347">
        <v>17.7</v>
      </c>
    </row>
    <row r="52" spans="1:44" ht="13.2">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553</v>
      </c>
      <c r="AM52" s="350">
        <v>43572675</v>
      </c>
      <c r="AN52" s="351">
        <v>19324</v>
      </c>
      <c r="AO52" s="352">
        <v>38.799999999999997</v>
      </c>
      <c r="AP52" s="353">
        <v>22583</v>
      </c>
      <c r="AQ52" s="354">
        <v>-2.1</v>
      </c>
      <c r="AR52" s="355">
        <v>40.9</v>
      </c>
    </row>
    <row r="53" spans="1:44" ht="13.2">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554</v>
      </c>
      <c r="AL53" s="334"/>
      <c r="AM53" s="342">
        <v>98801637</v>
      </c>
      <c r="AN53" s="343">
        <v>43709</v>
      </c>
      <c r="AO53" s="344">
        <v>8.8000000000000007</v>
      </c>
      <c r="AP53" s="345">
        <v>53572</v>
      </c>
      <c r="AQ53" s="346">
        <v>5.4</v>
      </c>
      <c r="AR53" s="347">
        <v>3.4</v>
      </c>
    </row>
    <row r="54" spans="1:44" ht="13.2">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553</v>
      </c>
      <c r="AM54" s="350">
        <v>44255817</v>
      </c>
      <c r="AN54" s="351">
        <v>19578</v>
      </c>
      <c r="AO54" s="352">
        <v>1.3</v>
      </c>
      <c r="AP54" s="353">
        <v>25259</v>
      </c>
      <c r="AQ54" s="354">
        <v>11.8</v>
      </c>
      <c r="AR54" s="355">
        <v>-10.5</v>
      </c>
    </row>
    <row r="55" spans="1:44" ht="13.2">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555</v>
      </c>
      <c r="AL55" s="334"/>
      <c r="AM55" s="342">
        <v>82874024</v>
      </c>
      <c r="AN55" s="343">
        <v>36517</v>
      </c>
      <c r="AO55" s="344">
        <v>-16.5</v>
      </c>
      <c r="AP55" s="345">
        <v>51898</v>
      </c>
      <c r="AQ55" s="346">
        <v>-3.1</v>
      </c>
      <c r="AR55" s="347">
        <v>-13.4</v>
      </c>
    </row>
    <row r="56" spans="1:44" ht="13.2">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553</v>
      </c>
      <c r="AM56" s="350">
        <v>42940365</v>
      </c>
      <c r="AN56" s="351">
        <v>18921</v>
      </c>
      <c r="AO56" s="352">
        <v>-3.4</v>
      </c>
      <c r="AP56" s="353">
        <v>25986</v>
      </c>
      <c r="AQ56" s="354">
        <v>2.9</v>
      </c>
      <c r="AR56" s="355">
        <v>-6.3</v>
      </c>
    </row>
    <row r="57" spans="1:44" ht="13.2">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556</v>
      </c>
      <c r="AL57" s="334"/>
      <c r="AM57" s="342">
        <v>93557031</v>
      </c>
      <c r="AN57" s="343">
        <v>41048</v>
      </c>
      <c r="AO57" s="344">
        <v>12.4</v>
      </c>
      <c r="AP57" s="345">
        <v>51684</v>
      </c>
      <c r="AQ57" s="346">
        <v>-0.4</v>
      </c>
      <c r="AR57" s="347">
        <v>12.8</v>
      </c>
    </row>
    <row r="58" spans="1:44" ht="13.2">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553</v>
      </c>
      <c r="AM58" s="350">
        <v>44290016</v>
      </c>
      <c r="AN58" s="351">
        <v>19432</v>
      </c>
      <c r="AO58" s="352">
        <v>2.7</v>
      </c>
      <c r="AP58" s="353">
        <v>26671</v>
      </c>
      <c r="AQ58" s="354">
        <v>2.6</v>
      </c>
      <c r="AR58" s="355">
        <v>0.1</v>
      </c>
    </row>
    <row r="59" spans="1:44" ht="13.2">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557</v>
      </c>
      <c r="AL59" s="334"/>
      <c r="AM59" s="342">
        <v>94974157</v>
      </c>
      <c r="AN59" s="343">
        <v>41505</v>
      </c>
      <c r="AO59" s="344">
        <v>1.1000000000000001</v>
      </c>
      <c r="AP59" s="345">
        <v>52897</v>
      </c>
      <c r="AQ59" s="346">
        <v>2.2999999999999998</v>
      </c>
      <c r="AR59" s="347">
        <v>-1.2</v>
      </c>
    </row>
    <row r="60" spans="1:44" ht="13.2">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553</v>
      </c>
      <c r="AM60" s="350">
        <v>46089450</v>
      </c>
      <c r="AN60" s="351">
        <v>20142</v>
      </c>
      <c r="AO60" s="352">
        <v>3.7</v>
      </c>
      <c r="AP60" s="353">
        <v>27013</v>
      </c>
      <c r="AQ60" s="354">
        <v>1.3</v>
      </c>
      <c r="AR60" s="355">
        <v>2.4</v>
      </c>
    </row>
    <row r="61" spans="1:44" ht="13.2">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558</v>
      </c>
      <c r="AL61" s="356"/>
      <c r="AM61" s="357">
        <v>92163293</v>
      </c>
      <c r="AN61" s="358">
        <v>40593</v>
      </c>
      <c r="AO61" s="359">
        <v>6.3</v>
      </c>
      <c r="AP61" s="360">
        <v>52180</v>
      </c>
      <c r="AQ61" s="361">
        <v>2.4</v>
      </c>
      <c r="AR61" s="347">
        <v>3.9</v>
      </c>
    </row>
    <row r="62" spans="1:44" ht="13.2">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553</v>
      </c>
      <c r="AM62" s="350">
        <v>44229665</v>
      </c>
      <c r="AN62" s="351">
        <v>19479</v>
      </c>
      <c r="AO62" s="352">
        <v>8.6</v>
      </c>
      <c r="AP62" s="353">
        <v>25502</v>
      </c>
      <c r="AQ62" s="354">
        <v>3.3</v>
      </c>
      <c r="AR62" s="355">
        <v>5.3</v>
      </c>
    </row>
    <row r="63" spans="1:44" ht="13.2">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ht="13.2">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ht="13.2">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ht="13.2">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c r="AK67" s="272"/>
      <c r="AL67" s="272"/>
      <c r="AM67" s="272"/>
      <c r="AN67" s="272"/>
      <c r="AO67" s="272"/>
      <c r="AP67" s="272"/>
      <c r="AQ67" s="272"/>
      <c r="AR67" s="272"/>
      <c r="AS67" s="272"/>
      <c r="AT67" s="272"/>
    </row>
    <row r="68" spans="1:46" ht="13.5" hidden="1" customHeight="1">
      <c r="AK68" s="272"/>
      <c r="AL68" s="272"/>
      <c r="AM68" s="272"/>
      <c r="AN68" s="272"/>
      <c r="AO68" s="272"/>
      <c r="AP68" s="272"/>
      <c r="AQ68" s="272"/>
      <c r="AR68" s="272"/>
    </row>
    <row r="69" spans="1:46" ht="13.5" hidden="1" customHeight="1">
      <c r="AK69" s="272"/>
      <c r="AL69" s="272"/>
      <c r="AM69" s="272"/>
      <c r="AN69" s="272"/>
      <c r="AO69" s="272"/>
      <c r="AP69" s="272"/>
      <c r="AQ69" s="272"/>
      <c r="AR69" s="272"/>
    </row>
    <row r="70" spans="1:46" ht="13.2" hidden="1">
      <c r="AK70" s="272"/>
      <c r="AL70" s="272"/>
      <c r="AM70" s="272"/>
      <c r="AN70" s="272"/>
      <c r="AO70" s="272"/>
      <c r="AP70" s="272"/>
      <c r="AQ70" s="272"/>
      <c r="AR70" s="272"/>
    </row>
    <row r="71" spans="1:46" ht="13.2" hidden="1">
      <c r="AK71" s="272"/>
      <c r="AL71" s="272"/>
      <c r="AM71" s="272"/>
      <c r="AN71" s="272"/>
      <c r="AO71" s="272"/>
      <c r="AP71" s="272"/>
      <c r="AQ71" s="272"/>
      <c r="AR71" s="272"/>
    </row>
    <row r="72" spans="1:46" ht="13.2" hidden="1">
      <c r="AK72" s="272"/>
      <c r="AL72" s="272"/>
      <c r="AM72" s="272"/>
      <c r="AN72" s="272"/>
      <c r="AO72" s="272"/>
      <c r="AP72" s="272"/>
      <c r="AQ72" s="272"/>
      <c r="AR72" s="272"/>
    </row>
    <row r="73" spans="1:46" ht="13.2" hidden="1">
      <c r="AK73" s="272"/>
      <c r="AL73" s="272"/>
      <c r="AM73" s="272"/>
      <c r="AN73" s="272"/>
      <c r="AO73" s="272"/>
      <c r="AP73" s="272"/>
      <c r="AQ73" s="272"/>
      <c r="AR73" s="272"/>
    </row>
    <row r="74" spans="1:46" ht="13.2" hidden="1"/>
  </sheetData>
  <sheetProtection algorithmName="SHA-512" hashValue="GY1mEKo1kPVvxhBM2JEYE/lAV1xhnTNn5PSWaHXytrmI+y2EKKm/pXnZzZVEp9YC5hmwPRst3fb2QaPHhZJqFA==" saltValue="/b3wkOONPm5ZiToDVFWj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70" customWidth="1"/>
    <col min="126" max="16384" width="9" style="269" hidden="1"/>
  </cols>
  <sheetData>
    <row r="1" spans="2:125"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ht="13.2">
      <c r="B2" s="269"/>
      <c r="DG2" s="269"/>
    </row>
    <row r="3" spans="2:125" ht="13.2">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ht="13.2"/>
    <row r="5" spans="2:125" ht="13.2"/>
    <row r="6" spans="2:125" ht="13.2"/>
    <row r="7" spans="2:125" ht="13.2"/>
    <row r="8" spans="2:125" ht="13.2"/>
    <row r="9" spans="2:125" ht="13.2">
      <c r="DU9" s="269"/>
    </row>
    <row r="10" spans="2:125" ht="13.2"/>
    <row r="11" spans="2:125" ht="13.2"/>
    <row r="12" spans="2:125" ht="13.2"/>
    <row r="13" spans="2:125" ht="13.2"/>
    <row r="14" spans="2:125" ht="13.2"/>
    <row r="15" spans="2:125" ht="13.2"/>
    <row r="16" spans="2:125" ht="13.2"/>
    <row r="17" spans="125:125" ht="13.2">
      <c r="DU17" s="269"/>
    </row>
    <row r="18" spans="125:125" ht="13.2"/>
    <row r="19" spans="125:125" ht="13.2"/>
    <row r="20" spans="125:125" ht="13.2">
      <c r="DU20" s="269"/>
    </row>
    <row r="21" spans="125:125" ht="13.2">
      <c r="DU21" s="269"/>
    </row>
    <row r="22" spans="125:125" ht="13.2"/>
    <row r="23" spans="125:125" ht="13.2"/>
    <row r="24" spans="125:125" ht="13.2"/>
    <row r="25" spans="125:125" ht="13.2"/>
    <row r="26" spans="125:125" ht="13.2"/>
    <row r="27" spans="125:125" ht="13.2"/>
    <row r="28" spans="125:125" ht="13.2">
      <c r="DU28" s="269"/>
    </row>
    <row r="29" spans="125:125" ht="13.2"/>
    <row r="30" spans="125:125" ht="13.2"/>
    <row r="31" spans="125:125" ht="13.2"/>
    <row r="32" spans="125:125" ht="13.2"/>
    <row r="33" spans="2:125" ht="13.2">
      <c r="B33" s="269"/>
      <c r="G33" s="269"/>
      <c r="I33" s="269"/>
    </row>
    <row r="34" spans="2:125" ht="13.2">
      <c r="C34" s="269"/>
      <c r="P34" s="269"/>
      <c r="DE34" s="269"/>
      <c r="DH34" s="269"/>
    </row>
    <row r="35" spans="2:125" ht="13.2">
      <c r="D35" s="269"/>
      <c r="E35" s="269"/>
      <c r="DG35" s="269"/>
      <c r="DJ35" s="269"/>
      <c r="DP35" s="269"/>
      <c r="DQ35" s="269"/>
      <c r="DR35" s="269"/>
      <c r="DS35" s="269"/>
      <c r="DT35" s="269"/>
      <c r="DU35" s="269"/>
    </row>
    <row r="36" spans="2:125" ht="13.2">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ht="13.2">
      <c r="DU37" s="269"/>
    </row>
    <row r="38" spans="2:125" ht="13.2">
      <c r="DT38" s="269"/>
      <c r="DU38" s="269"/>
    </row>
    <row r="39" spans="2:125" ht="13.2"/>
    <row r="40" spans="2:125" ht="13.2">
      <c r="DH40" s="269"/>
    </row>
    <row r="41" spans="2:125" ht="13.2">
      <c r="DE41" s="269"/>
    </row>
    <row r="42" spans="2:125" ht="13.2">
      <c r="DG42" s="269"/>
      <c r="DJ42" s="269"/>
    </row>
    <row r="43" spans="2:125" ht="13.2">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ht="13.2">
      <c r="DU44" s="269"/>
    </row>
    <row r="45" spans="2:125" ht="13.2"/>
    <row r="46" spans="2:125" ht="13.2"/>
    <row r="47" spans="2:125" ht="13.2"/>
    <row r="48" spans="2:125" ht="13.2">
      <c r="DT48" s="269"/>
      <c r="DU48" s="269"/>
    </row>
    <row r="49" spans="120:125" ht="13.2">
      <c r="DU49" s="269"/>
    </row>
    <row r="50" spans="120:125" ht="13.2">
      <c r="DU50" s="269"/>
    </row>
    <row r="51" spans="120:125" ht="13.2">
      <c r="DP51" s="269"/>
      <c r="DQ51" s="269"/>
      <c r="DR51" s="269"/>
      <c r="DS51" s="269"/>
      <c r="DT51" s="269"/>
      <c r="DU51" s="269"/>
    </row>
    <row r="52" spans="120:125" ht="13.2"/>
    <row r="53" spans="120:125" ht="13.2"/>
    <row r="54" spans="120:125" ht="13.2">
      <c r="DU54" s="269"/>
    </row>
    <row r="55" spans="120:125" ht="13.2"/>
    <row r="56" spans="120:125" ht="13.2"/>
    <row r="57" spans="120:125" ht="13.2"/>
    <row r="58" spans="120:125" ht="13.2">
      <c r="DU58" s="269"/>
    </row>
    <row r="59" spans="120:125" ht="13.2"/>
    <row r="60" spans="120:125" ht="13.2"/>
    <row r="61" spans="120:125" ht="13.2"/>
    <row r="62" spans="120:125" ht="13.2"/>
    <row r="63" spans="120:125" ht="13.2">
      <c r="DU63" s="269"/>
    </row>
    <row r="64" spans="120:125" ht="13.2">
      <c r="DT64" s="269"/>
      <c r="DU64" s="269"/>
    </row>
    <row r="65" spans="123:125" ht="13.2"/>
    <row r="66" spans="123:125" ht="13.2"/>
    <row r="67" spans="123:125" ht="13.2"/>
    <row r="68" spans="123:125" ht="13.2"/>
    <row r="69" spans="123:125" ht="13.2">
      <c r="DS69" s="269"/>
      <c r="DT69" s="269"/>
      <c r="DU69" s="26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9"/>
    </row>
    <row r="83" spans="116:125" ht="13.2">
      <c r="DM83" s="269"/>
      <c r="DN83" s="269"/>
      <c r="DO83" s="269"/>
      <c r="DP83" s="269"/>
      <c r="DQ83" s="269"/>
      <c r="DR83" s="269"/>
      <c r="DS83" s="269"/>
      <c r="DT83" s="269"/>
      <c r="DU83" s="269"/>
    </row>
    <row r="84" spans="116:125" ht="13.2"/>
    <row r="85" spans="116:125" ht="13.2"/>
    <row r="86" spans="116:125" ht="13.2"/>
    <row r="87" spans="116:125" ht="13.2"/>
    <row r="88" spans="116:125" ht="13.2">
      <c r="DU88" s="269"/>
    </row>
    <row r="89" spans="116:125" ht="13.2"/>
    <row r="90" spans="116:125" ht="13.2"/>
    <row r="91" spans="116:125" ht="13.2"/>
    <row r="92" spans="116:125" ht="13.5" customHeight="1"/>
    <row r="93" spans="116:125" ht="13.5" customHeight="1"/>
    <row r="94" spans="116:125" ht="13.5" customHeight="1">
      <c r="DS94" s="269"/>
      <c r="DT94" s="269"/>
      <c r="DU94" s="269"/>
    </row>
    <row r="95" spans="116:125" ht="13.5" customHeight="1">
      <c r="DU95" s="269"/>
    </row>
    <row r="96" spans="116:125" ht="13.5" customHeight="1"/>
    <row r="97" spans="124:125" ht="13.5" customHeight="1"/>
    <row r="98" spans="124:125" ht="13.5" customHeight="1"/>
    <row r="99" spans="124:125" ht="13.5" customHeight="1"/>
    <row r="100" spans="124:125" ht="13.5" customHeight="1"/>
    <row r="101" spans="124:125" ht="13.5" customHeight="1">
      <c r="DU101" s="269"/>
    </row>
    <row r="102" spans="124:125" ht="13.5" customHeight="1"/>
    <row r="103" spans="124:125" ht="13.5" customHeight="1"/>
    <row r="104" spans="124:125" ht="13.5" customHeight="1">
      <c r="DT104" s="269"/>
      <c r="DU104" s="26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9" t="s">
        <v>560</v>
      </c>
    </row>
    <row r="117" spans="125:125" ht="13.5" hidden="1" customHeight="1"/>
    <row r="118" spans="125:125" ht="13.5" hidden="1" customHeight="1"/>
    <row r="119" spans="125:125" ht="13.5" hidden="1" customHeight="1"/>
    <row r="120" spans="125:125" ht="13.5" hidden="1" customHeight="1"/>
    <row r="121" spans="125:125" ht="13.5" hidden="1" customHeight="1">
      <c r="DU121" s="26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ztmcILaxMCpXN+jQ/zdG5+BdRq96cKpp+GgYmTdAe5OwfvMsyIeLdaBr7ImyquHZL8Reu2SJwqrqV/oPecQtA==" saltValue="vZdXnIXPRZVdLnVnzrXK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70" customWidth="1"/>
    <col min="126" max="142" width="0" style="269" hidden="1" customWidth="1"/>
    <col min="143" max="16384" width="9" style="269" hidden="1"/>
  </cols>
  <sheetData>
    <row r="1" spans="1:125" ht="13.5" customHeigh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ht="13.2">
      <c r="B2" s="269"/>
      <c r="T2" s="269"/>
    </row>
    <row r="3" spans="1:125"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9"/>
      <c r="G33" s="269"/>
      <c r="I33" s="269"/>
    </row>
    <row r="34" spans="2:125" ht="13.2">
      <c r="C34" s="269"/>
      <c r="P34" s="269"/>
      <c r="R34" s="269"/>
      <c r="U34" s="269"/>
    </row>
    <row r="35" spans="2:125" ht="13.2">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ht="13.2">
      <c r="F36" s="269"/>
      <c r="H36" s="269"/>
      <c r="J36" s="269"/>
      <c r="K36" s="269"/>
      <c r="L36" s="269"/>
      <c r="M36" s="269"/>
      <c r="N36" s="269"/>
      <c r="O36" s="269"/>
      <c r="Q36" s="269"/>
      <c r="S36" s="269"/>
      <c r="V36" s="269"/>
    </row>
    <row r="37" spans="2:125" ht="13.2"/>
    <row r="38" spans="2:125" ht="13.2"/>
    <row r="39" spans="2:125" ht="13.2"/>
    <row r="40" spans="2:125" ht="13.2">
      <c r="U40" s="269"/>
    </row>
    <row r="41" spans="2:125" ht="13.2">
      <c r="R41" s="269"/>
    </row>
    <row r="42" spans="2:125" ht="13.2">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ht="13.2">
      <c r="Q43" s="269"/>
      <c r="S43" s="269"/>
      <c r="V43" s="26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A+z1rw22nwXOQBoCGnI/x1BHxCks+8/CE7T3GzmLhLspXjz/j/LDNI5Er/KtkoolTRjpJ/PH62h2hmxAlkSA==" saltValue="Y9AzE3u4ZCvFJix3m2+H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22" t="s">
        <v>3</v>
      </c>
      <c r="D47" s="1222"/>
      <c r="E47" s="1223"/>
      <c r="F47" s="11">
        <v>2.46</v>
      </c>
      <c r="G47" s="12">
        <v>2.63</v>
      </c>
      <c r="H47" s="12">
        <v>1.95</v>
      </c>
      <c r="I47" s="12">
        <v>2.48</v>
      </c>
      <c r="J47" s="13">
        <v>2.44</v>
      </c>
    </row>
    <row r="48" spans="2:10" ht="57.75" customHeight="1">
      <c r="B48" s="14"/>
      <c r="C48" s="1224" t="s">
        <v>4</v>
      </c>
      <c r="D48" s="1224"/>
      <c r="E48" s="1225"/>
      <c r="F48" s="15">
        <v>0.32</v>
      </c>
      <c r="G48" s="16">
        <v>0.31</v>
      </c>
      <c r="H48" s="16">
        <v>1.1000000000000001</v>
      </c>
      <c r="I48" s="16">
        <v>0.53</v>
      </c>
      <c r="J48" s="17">
        <v>0.49</v>
      </c>
    </row>
    <row r="49" spans="2:10" ht="57.75" customHeight="1" thickBot="1">
      <c r="B49" s="18"/>
      <c r="C49" s="1226" t="s">
        <v>5</v>
      </c>
      <c r="D49" s="1226"/>
      <c r="E49" s="1227"/>
      <c r="F49" s="19" t="s">
        <v>567</v>
      </c>
      <c r="G49" s="20" t="s">
        <v>568</v>
      </c>
      <c r="H49" s="20" t="s">
        <v>569</v>
      </c>
      <c r="I49" s="20" t="s">
        <v>570</v>
      </c>
      <c r="J49" s="21">
        <v>0.28000000000000003</v>
      </c>
    </row>
    <row r="50" spans="2:10" ht="13.5" customHeight="1"/>
    <row r="51" spans="2:10" ht="13.5" hidden="1" customHeight="1"/>
    <row r="52" spans="2:10" ht="13.5" hidden="1" customHeight="1"/>
    <row r="53" spans="2:10" ht="13.5" hidden="1" customHeight="1"/>
  </sheetData>
  <sheetProtection algorithmName="SHA-512" hashValue="ncMnczM7gEkM02yqp+vNt7hGHUcesMROYmu2PTqGp15KSXjCLRwKGoghoaqJwW0hWxM2zNhg051QvIBG1DOvoA==" saltValue="87idvo2H3QyK6Oeeg32o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2019-03-15T00:47:21Z</cp:lastPrinted>
  <dcterms:created xsi:type="dcterms:W3CDTF">2019-02-14T03:16:24Z</dcterms:created>
  <dcterms:modified xsi:type="dcterms:W3CDTF">2019-08-08T07:56:42Z</dcterms:modified>
  <cp:category/>
</cp:coreProperties>
</file>