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180" windowHeight="10425"/>
  </bookViews>
  <sheets>
    <sheet name="対象人件費等計算書" sheetId="1" r:id="rId1"/>
    <sheet name="対象人件費等計算書 (記載例)" sheetId="4" r:id="rId2"/>
    <sheet name="事務の流れ" sheetId="5" r:id="rId3"/>
  </sheets>
  <definedNames>
    <definedName name="_xlnm.Print_Area" localSheetId="0">対象人件費等計算書!$A$1:$I$136</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7" i="1"/>
  <c r="E50" i="4" l="1"/>
  <c r="E15" i="4"/>
  <c r="E14" i="4"/>
  <c r="E39" i="4"/>
  <c r="E38" i="4"/>
  <c r="E25" i="4"/>
  <c r="E27" i="4" l="1"/>
  <c r="E26" i="4"/>
  <c r="F11" i="4"/>
  <c r="F35" i="4"/>
  <c r="E51" i="4"/>
  <c r="E49" i="1"/>
  <c r="F23" i="4" l="1"/>
  <c r="F37" i="4"/>
  <c r="F38" i="4" s="1"/>
  <c r="F13" i="4"/>
  <c r="F15" i="4" s="1"/>
  <c r="E52" i="4"/>
  <c r="H49" i="1"/>
  <c r="G49" i="1"/>
  <c r="F49" i="1"/>
  <c r="D49" i="1"/>
  <c r="H34" i="1"/>
  <c r="G34" i="1"/>
  <c r="F34" i="1"/>
  <c r="E34" i="1"/>
  <c r="D34" i="1"/>
  <c r="H22" i="1"/>
  <c r="G22" i="1"/>
  <c r="F22" i="1"/>
  <c r="E22" i="1"/>
  <c r="D22" i="1"/>
  <c r="E55" i="4" l="1"/>
  <c r="E56" i="4" s="1"/>
  <c r="E53" i="4"/>
  <c r="G35" i="4"/>
  <c r="F25" i="4"/>
  <c r="F26" i="4" s="1"/>
  <c r="F14" i="4"/>
  <c r="F50" i="4"/>
  <c r="F39" i="4"/>
  <c r="H51" i="1"/>
  <c r="G51" i="1"/>
  <c r="F51" i="1"/>
  <c r="E57" i="4" l="1"/>
  <c r="E58" i="4" s="1"/>
  <c r="F52" i="4"/>
  <c r="G11" i="4"/>
  <c r="G23" i="4"/>
  <c r="G37" i="4"/>
  <c r="G38" i="4" s="1"/>
  <c r="F51" i="4"/>
  <c r="F27" i="4"/>
  <c r="E56" i="1"/>
  <c r="G39" i="4" l="1"/>
  <c r="H35" i="4"/>
  <c r="G25" i="4"/>
  <c r="G26" i="4" s="1"/>
  <c r="G13" i="4"/>
  <c r="G50" i="4"/>
  <c r="F55" i="4"/>
  <c r="F56" i="4" s="1"/>
  <c r="F53" i="4"/>
  <c r="G50" i="1"/>
  <c r="F57" i="4" l="1"/>
  <c r="F58" i="4" s="1"/>
  <c r="G51" i="4"/>
  <c r="G14" i="4"/>
  <c r="H23" i="4"/>
  <c r="H37" i="4"/>
  <c r="H38" i="4" s="1"/>
  <c r="G15" i="4"/>
  <c r="G27" i="4"/>
  <c r="E37" i="1"/>
  <c r="E39" i="1" s="1"/>
  <c r="E25" i="1"/>
  <c r="E27" i="1" s="1"/>
  <c r="H25" i="4" l="1"/>
  <c r="H26" i="4" s="1"/>
  <c r="G52" i="4"/>
  <c r="H11" i="4"/>
  <c r="H39" i="4"/>
  <c r="E41" i="1"/>
  <c r="E40" i="1"/>
  <c r="E29" i="1"/>
  <c r="E28" i="1"/>
  <c r="F25" i="1" s="1"/>
  <c r="F27" i="1" s="1"/>
  <c r="D50" i="1"/>
  <c r="E51" i="1"/>
  <c r="H50" i="1"/>
  <c r="F50" i="1"/>
  <c r="E50" i="1"/>
  <c r="D51" i="1"/>
  <c r="E13" i="1"/>
  <c r="E15" i="1" s="1"/>
  <c r="H50" i="4" l="1"/>
  <c r="H13" i="4"/>
  <c r="H15" i="4" s="1"/>
  <c r="G55" i="4"/>
  <c r="G56" i="4" s="1"/>
  <c r="G53" i="4"/>
  <c r="H27" i="4"/>
  <c r="E52" i="1"/>
  <c r="E17" i="1"/>
  <c r="E16" i="1"/>
  <c r="E54" i="1" s="1"/>
  <c r="E53" i="1"/>
  <c r="F37" i="1"/>
  <c r="F28" i="1"/>
  <c r="G25" i="1" s="1"/>
  <c r="G27" i="1" s="1"/>
  <c r="G57" i="4" l="1"/>
  <c r="G58" i="4" s="1"/>
  <c r="F39" i="1"/>
  <c r="F40" i="1" s="1"/>
  <c r="G37" i="1" s="1"/>
  <c r="G39" i="1" s="1"/>
  <c r="H51" i="4"/>
  <c r="H14" i="4"/>
  <c r="H52" i="4" s="1"/>
  <c r="E55" i="1"/>
  <c r="E57" i="1"/>
  <c r="E58" i="1" s="1"/>
  <c r="E59" i="1" s="1"/>
  <c r="E60" i="1" s="1"/>
  <c r="F13" i="1"/>
  <c r="F15" i="1" s="1"/>
  <c r="F29" i="1"/>
  <c r="F41" i="1" l="1"/>
  <c r="H55" i="4"/>
  <c r="H56" i="4" s="1"/>
  <c r="H53" i="4"/>
  <c r="F52" i="1"/>
  <c r="G28" i="1"/>
  <c r="G40" i="1"/>
  <c r="H57" i="4" l="1"/>
  <c r="H58" i="4" s="1"/>
  <c r="H37" i="1"/>
  <c r="H39" i="1" s="1"/>
  <c r="G41" i="1"/>
  <c r="G29" i="1"/>
  <c r="H25" i="1"/>
  <c r="F53" i="1"/>
  <c r="F16" i="1"/>
  <c r="F17" i="1"/>
  <c r="H27" i="1" l="1"/>
  <c r="H28" i="1" s="1"/>
  <c r="H40" i="1"/>
  <c r="G13" i="1"/>
  <c r="G15" i="1" s="1"/>
  <c r="F54" i="1"/>
  <c r="H29" i="1" l="1"/>
  <c r="G52" i="1"/>
  <c r="G17" i="1"/>
  <c r="H41" i="1"/>
  <c r="F57" i="1"/>
  <c r="F58" i="1" s="1"/>
  <c r="F59" i="1" s="1"/>
  <c r="F60" i="1" s="1"/>
  <c r="F55" i="1"/>
  <c r="G53" i="1" l="1"/>
  <c r="G16" i="1"/>
  <c r="G54" i="1" l="1"/>
  <c r="H13" i="1"/>
  <c r="H15" i="1" s="1"/>
  <c r="H52" i="1" l="1"/>
  <c r="G57" i="1"/>
  <c r="G58" i="1" s="1"/>
  <c r="G59" i="1" s="1"/>
  <c r="G60" i="1" s="1"/>
  <c r="G55" i="1"/>
  <c r="H53" i="1" l="1"/>
  <c r="H16" i="1"/>
  <c r="H17" i="1"/>
  <c r="H54" i="1" l="1"/>
  <c r="H57" i="1" l="1"/>
  <c r="H58" i="1" s="1"/>
  <c r="H59" i="1" s="1"/>
  <c r="H60" i="1" s="1"/>
  <c r="H55"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<sst xmlns="http://schemas.openxmlformats.org/spreadsheetml/2006/main" count="336" uniqueCount="139">
  <si>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</si>
  <si>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</si>
  <si>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</si>
  <si>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</si>
  <si>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</si>
  <si>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</si>
  <si>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</si>
  <si>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</si>
  <si>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</si>
  <si>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</si>
  <si>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</si>
  <si>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</si>
  <si>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</si>
  <si>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</si>
  <si>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</si>
  <si>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</si>
  <si>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</si>
  <si>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</si>
  <si>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</si>
  <si>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</si>
  <si>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</si>
  <si>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</si>
  <si>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</si>
  <si>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</si>
  <si>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</si>
  <si>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</si>
  <si>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</si>
  <si>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</si>
  <si>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</si>
  <si>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</si>
  <si>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</si>
  <si>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</si>
  <si>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</si>
  <si>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</si>
  <si>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</si>
  <si>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</si>
  <si>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</si>
  <si>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</si>
  <si>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</si>
  <si>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</si>
  <si>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</si>
  <si>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</si>
  <si>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</si>
  <si>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</si>
  <si>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</si>
  <si>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</si>
  <si>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</si>
  <si>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</si>
  <si>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</si>
  <si>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</si>
  <si>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</si>
  <si>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</si>
  <si>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</si>
  <si>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</si>
  <si>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</si>
  <si>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</si>
  <si>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</si>
  <si>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</si>
  <si>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</si>
  <si>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</si>
  <si>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</si>
  <si>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</si>
  <si>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</si>
  <si>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</si>
  <si>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</si>
  <si>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</si>
  <si>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</si>
  <si>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</si>
  <si>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</si>
  <si>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</si>
  <si>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</si>
  <si>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</si>
  <si>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</si>
  <si>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</si>
  <si>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</si>
  <si>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</si>
  <si>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</si>
  <si>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</si>
  <si>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</si>
  <si>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</si>
  <si>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</si>
  <si>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</si>
  <si>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</si>
  <si>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</si>
  <si>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</si>
  <si>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</si>
  <si>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</si>
  <si>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</si>
  <si>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</si>
  <si>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</si>
  <si>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</si>
  <si>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</si>
  <si>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</si>
  <si>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</si>
  <si>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</si>
  <si>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</si>
  <si>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</si>
  <si>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</si>
  <si>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</si>
  <si>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</si>
  <si>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</si>
  <si>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</si>
  <si>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</si>
  <si>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</si>
  <si>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</si>
  <si>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</si>
  <si>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</si>
  <si>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</si>
  <si>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</si>
  <si>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</si>
  <si>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</si>
  <si>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</si>
  <si>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</si>
  <si>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</si>
  <si>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</si>
  <si>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</si>
  <si>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</si>
  <si>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</si>
  <si>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</si>
  <si>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</si>
  <si>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</si>
  <si>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</si>
  <si>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</si>
  <si>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</si>
  <si>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</si>
  <si>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</si>
  <si>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</si>
  <si>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</si>
  <si>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</si>
  <si>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</si>
  <si>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</si>
  <si>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施設名：名古屋市障害者スポーツセンター　　　　　　　　　　　　　</t>
    <rPh sb="4" eb="8">
      <t>ナゴヤシ</t>
    </rPh>
    <rPh sb="8" eb="11">
      <t>ショウガイシャ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</si>
  <si>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</si>
  <si>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</si>
  <si>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指定期間：令和5年度～令和9年度</t>
    <rPh sb="2" eb="4">
      <t>キカン</t>
    </rPh>
    <rPh sb="5" eb="7">
      <t>レイワ</t>
    </rPh>
    <rPh sb="8" eb="9">
      <t>ネン</t>
    </rPh>
    <rPh sb="9" eb="10">
      <t>ド</t>
    </rPh>
    <rPh sb="11" eb="13">
      <t>レイワ</t>
    </rPh>
    <rPh sb="14" eb="16">
      <t>ネンド</t>
    </rPh>
    <phoneticPr fontId="1"/>
  </si>
  <si>
    <t>令和6年度
予算算定</t>
    <rPh sb="0" eb="2">
      <t>レイワ</t>
    </rPh>
    <rPh sb="3" eb="5">
      <t>ネンド</t>
    </rPh>
    <rPh sb="6" eb="8">
      <t>ヨサン</t>
    </rPh>
    <rPh sb="8" eb="10">
      <t>サンテイ</t>
    </rPh>
    <phoneticPr fontId="1"/>
  </si>
  <si>
    <t>令和9年度
予算算定</t>
    <rPh sb="0" eb="2">
      <t>レイワ</t>
    </rPh>
    <rPh sb="3" eb="5">
      <t>ネンド</t>
    </rPh>
    <rPh sb="6" eb="8">
      <t>ヨサン</t>
    </rPh>
    <phoneticPr fontId="1"/>
  </si>
  <si>
    <t>令和9年度予算算定用</t>
    <rPh sb="0" eb="2">
      <t>レイワ</t>
    </rPh>
    <rPh sb="3" eb="5">
      <t>ネンド</t>
    </rPh>
    <rPh sb="5" eb="7">
      <t>ヨサン</t>
    </rPh>
    <rPh sb="7" eb="9">
      <t>サンテイ</t>
    </rPh>
    <rPh sb="9" eb="10">
      <t>ヨウ</t>
    </rPh>
    <phoneticPr fontId="1"/>
  </si>
  <si>
    <t>【様式第 5-5】対象人件費等計算書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</si>
</sst>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0" xfId="0" applyFont="1" applyAlignment="1">
      <alignment horizontal="right"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45</xdr:row>
      <xdr:rowOff>0</xdr:rowOff>
    </xdr:from>
    <xdr:to>
      <xdr:col>8</xdr:col>
      <xdr:colOff>314325</xdr:colOff>
      <xdr:row>61</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2</xdr:col>
      <xdr:colOff>1123950</xdr:colOff>
      <xdr:row>2</xdr:row>
      <xdr:rowOff>161925</xdr:rowOff>
    </xdr:to>
    <xdr:sp textlink="">
      <xdr:nvSpPr>
        <xdr:cNvPr id="3" name="Text Box 1"/>
        <xdr:cNvSpPr txBox="1">
          <a:spLocks noChangeArrowheads="1"/>
        </xdr:cNvSpPr>
      </xdr:nvSpPr>
      <xdr:spPr bwMode="auto">
        <a:xfrm>
          <a:off x="0" y="0"/>
          <a:ext cx="2181225" cy="3429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第 </a:t>
          </a:r>
          <a:r>
            <a:rPr lang="en-US" altLang="ja-JP"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ＭＳ 明朝"/>
              <a:ea typeface="ＭＳ 明朝"/>
            </a:rPr>
            <a:t>号様式　収支予算書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tabSelected="1" view="pageBreakPreview" zoomScaleNormal="100" zoomScaleSheetLayoutView="100" workbookViewId="0">
      <selection activeCell="C2" sqref="C2"/>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ht="20.25" customHeight="1" x14ac:dyDescent="0.15">
      <c r="A1" s="146"/>
      <c r="B1" s="146"/>
      <c r="C1" s="146"/>
      <c r="G1" s="145" t="s">
        <v>138</v>
      </c>
      <c r="H1" s="145"/>
      <c r="I1" s="145"/>
    </row>
    <row r="2" spans="1:18" x14ac:dyDescent="0.15">
      <c r="A2" s="95"/>
      <c r="B2" s="95"/>
      <c r="C2" s="95"/>
      <c r="G2" s="131"/>
      <c r="H2" s="131"/>
      <c r="I2" s="131"/>
    </row>
    <row r="3" spans="1:18" x14ac:dyDescent="0.15">
      <c r="G3" s="14"/>
      <c r="H3" s="64" t="s">
        <v>137</v>
      </c>
      <c r="I3" s="31"/>
      <c r="J3" s="9" t="s">
        <v>126</v>
      </c>
    </row>
    <row r="4" spans="1:18" ht="15" thickBot="1" x14ac:dyDescent="0.2"/>
    <row r="5" spans="1:18" ht="15" thickBot="1" x14ac:dyDescent="0.2">
      <c r="C5" s="129" t="s">
        <v>131</v>
      </c>
      <c r="D5" s="39" t="s">
        <v>31</v>
      </c>
      <c r="E5" s="61" t="s">
        <v>33</v>
      </c>
      <c r="F5" s="62"/>
      <c r="G5" s="46"/>
      <c r="H5" s="97"/>
      <c r="I5" s="45"/>
      <c r="J5" s="17" t="s">
        <v>41</v>
      </c>
      <c r="R5" s="3"/>
    </row>
    <row r="6" spans="1:18" x14ac:dyDescent="0.15">
      <c r="C6" s="129" t="s">
        <v>134</v>
      </c>
      <c r="E6" s="66" t="s">
        <v>58</v>
      </c>
      <c r="F6" s="62"/>
      <c r="G6" s="46"/>
      <c r="H6" s="56" t="s">
        <v>30</v>
      </c>
      <c r="I6" s="30"/>
      <c r="J6" s="9" t="s">
        <v>96</v>
      </c>
      <c r="K6" s="4"/>
      <c r="M6" s="3"/>
      <c r="N6" s="3"/>
      <c r="O6" s="3"/>
      <c r="P6" s="3"/>
      <c r="Q6" s="3"/>
      <c r="R6" s="3"/>
    </row>
    <row r="7" spans="1:18" x14ac:dyDescent="0.15">
      <c r="C7" s="65" t="s">
        <v>42</v>
      </c>
      <c r="D7" s="39" t="s">
        <v>116</v>
      </c>
      <c r="E7" s="2" t="s">
        <v>32</v>
      </c>
      <c r="H7" s="23">
        <f>ROUND(H5*1%,0)</f>
        <v>0</v>
      </c>
      <c r="J7" s="17" t="s">
        <v>41</v>
      </c>
      <c r="K7" s="4"/>
      <c r="M7" s="3"/>
      <c r="N7" s="3"/>
      <c r="O7" s="3"/>
      <c r="P7" s="3"/>
      <c r="Q7" s="3"/>
      <c r="R7" s="3"/>
    </row>
    <row r="8" spans="1:18" x14ac:dyDescent="0.15">
      <c r="C8" s="2"/>
      <c r="D8" s="2"/>
      <c r="E8" s="2"/>
      <c r="J8" s="2"/>
      <c r="K8" s="4"/>
      <c r="M8" s="3"/>
      <c r="N8" s="3"/>
      <c r="O8" s="3"/>
      <c r="P8" s="3"/>
      <c r="Q8" s="3"/>
      <c r="R8" s="3"/>
    </row>
    <row r="9" spans="1:18" x14ac:dyDescent="0.15">
      <c r="D9" s="8" t="s">
        <v>27</v>
      </c>
      <c r="H9" s="8" t="s">
        <v>20</v>
      </c>
      <c r="I9" s="47"/>
    </row>
    <row r="10" spans="1:18" ht="29.25" customHeight="1" thickBot="1" x14ac:dyDescent="0.2">
      <c r="B10" s="135" t="s">
        <v>0</v>
      </c>
      <c r="C10" s="11" t="s">
        <v>3</v>
      </c>
      <c r="D10" s="130" t="s">
        <v>132</v>
      </c>
      <c r="E10" s="130" t="s">
        <v>135</v>
      </c>
      <c r="F10" s="130" t="s">
        <v>61</v>
      </c>
      <c r="G10" s="130" t="s">
        <v>133</v>
      </c>
      <c r="H10" s="130" t="s">
        <v>136</v>
      </c>
      <c r="I10" s="44"/>
      <c r="J10" s="9" t="s">
        <v>96</v>
      </c>
    </row>
    <row r="11" spans="1:18" s="6" customFormat="1" ht="26.25" thickBot="1" x14ac:dyDescent="0.2">
      <c r="A11" s="43"/>
      <c r="B11" s="135"/>
      <c r="C11" s="13" t="s">
        <v>59</v>
      </c>
      <c r="D11" s="67"/>
      <c r="E11" s="68"/>
      <c r="F11" s="68"/>
      <c r="G11" s="68"/>
      <c r="H11" s="69"/>
      <c r="I11" s="48"/>
      <c r="J11" s="17" t="s">
        <v>41</v>
      </c>
    </row>
    <row r="12" spans="1:18" ht="26.25" thickBot="1" x14ac:dyDescent="0.2">
      <c r="B12" s="135"/>
      <c r="C12" s="12" t="s">
        <v>60</v>
      </c>
      <c r="D12" s="70"/>
      <c r="E12" s="71"/>
      <c r="F12" s="71"/>
      <c r="G12" s="71"/>
      <c r="H12" s="72"/>
      <c r="I12" s="49"/>
      <c r="J12" s="17" t="s">
        <v>41</v>
      </c>
    </row>
    <row r="13" spans="1:18" ht="28.5" x14ac:dyDescent="0.15">
      <c r="B13" s="135"/>
      <c r="C13" s="20" t="s">
        <v>47</v>
      </c>
      <c r="D13" s="24"/>
      <c r="E13" s="21">
        <f>E12</f>
        <v>0</v>
      </c>
      <c r="F13" s="21">
        <f>F12+E16</f>
        <v>0</v>
      </c>
      <c r="G13" s="21">
        <f>G12+F16</f>
        <v>0</v>
      </c>
      <c r="H13" s="21">
        <f>H12+G16</f>
        <v>0</v>
      </c>
      <c r="I13" s="50"/>
    </row>
    <row r="14" spans="1:18" ht="25.5" x14ac:dyDescent="0.15">
      <c r="B14" s="135"/>
      <c r="C14" s="74" t="s">
        <v>106</v>
      </c>
      <c r="D14" s="127"/>
      <c r="E14" s="128"/>
      <c r="F14" s="128"/>
      <c r="G14" s="128"/>
      <c r="H14" s="128"/>
      <c r="I14" s="73"/>
      <c r="J14" s="9" t="s">
        <v>126</v>
      </c>
    </row>
    <row r="15" spans="1:18" ht="28.5" x14ac:dyDescent="0.15">
      <c r="B15" s="135"/>
      <c r="C15" s="40" t="s">
        <v>117</v>
      </c>
      <c r="D15" s="41"/>
      <c r="E15" s="42">
        <f>ROUND(E13*E14,0)</f>
        <v>0</v>
      </c>
      <c r="F15" s="42">
        <f>ROUND(F13*F14,0)</f>
        <v>0</v>
      </c>
      <c r="G15" s="42">
        <f>ROUND(G13*G14,0)</f>
        <v>0</v>
      </c>
      <c r="H15" s="42">
        <f>ROUND(H13*H14,0)</f>
        <v>0</v>
      </c>
      <c r="I15" s="50"/>
    </row>
    <row r="16" spans="1:18" s="17" customFormat="1" x14ac:dyDescent="0.15">
      <c r="B16" s="135"/>
      <c r="C16" s="32" t="s">
        <v>28</v>
      </c>
      <c r="D16" s="33"/>
      <c r="E16" s="34">
        <f>E15</f>
        <v>0</v>
      </c>
      <c r="F16" s="34">
        <f>E16+F15</f>
        <v>0</v>
      </c>
      <c r="G16" s="34">
        <f>F16+G15</f>
        <v>0</v>
      </c>
      <c r="H16" s="34">
        <f>G16+H15</f>
        <v>0</v>
      </c>
      <c r="I16" s="50"/>
    </row>
    <row r="17" spans="1:10" ht="15" thickBot="1" x14ac:dyDescent="0.2">
      <c r="B17" s="135"/>
      <c r="C17" s="22" t="s">
        <v>23</v>
      </c>
      <c r="D17" s="58"/>
      <c r="E17" s="99">
        <f>E12+E15</f>
        <v>0</v>
      </c>
      <c r="F17" s="99">
        <f>F13+F15</f>
        <v>0</v>
      </c>
      <c r="G17" s="99">
        <f>G13+G15</f>
        <v>0</v>
      </c>
      <c r="H17" s="99">
        <f>H13+H15</f>
        <v>0</v>
      </c>
      <c r="I17" s="50"/>
      <c r="J17" s="9"/>
    </row>
    <row r="18" spans="1:10" ht="26.25" thickBot="1" x14ac:dyDescent="0.2">
      <c r="B18" s="135"/>
      <c r="C18" s="98" t="s">
        <v>97</v>
      </c>
      <c r="D18" s="132"/>
      <c r="E18" s="133"/>
      <c r="F18" s="133"/>
      <c r="G18" s="133"/>
      <c r="H18" s="134"/>
      <c r="J18" s="17" t="s">
        <v>41</v>
      </c>
    </row>
    <row r="19" spans="1:10" ht="26.25" thickBot="1" x14ac:dyDescent="0.2">
      <c r="B19" s="135"/>
      <c r="C19" s="98" t="s">
        <v>130</v>
      </c>
      <c r="D19" s="139"/>
      <c r="E19" s="140"/>
      <c r="F19" s="140"/>
      <c r="G19" s="140"/>
      <c r="H19" s="141"/>
      <c r="J19" s="17" t="s">
        <v>41</v>
      </c>
    </row>
    <row r="20" spans="1:10" x14ac:dyDescent="0.15">
      <c r="D20" s="60"/>
    </row>
    <row r="21" spans="1:10" x14ac:dyDescent="0.15">
      <c r="D21" s="8" t="s">
        <v>27</v>
      </c>
      <c r="H21" s="8" t="s">
        <v>20</v>
      </c>
      <c r="I21" s="47"/>
    </row>
    <row r="22" spans="1:10" ht="29.25" thickBot="1" x14ac:dyDescent="0.2">
      <c r="B22" s="135" t="s">
        <v>1</v>
      </c>
      <c r="C22" s="11" t="s">
        <v>3</v>
      </c>
      <c r="D22" s="10" t="str">
        <f>D$10</f>
        <v>令和5年度
予算算定</v>
      </c>
      <c r="E22" s="10" t="str">
        <f t="shared" ref="E22:H22" si="0">E$10</f>
        <v>令和6年度
予算算定</v>
      </c>
      <c r="F22" s="10" t="str">
        <f t="shared" si="0"/>
        <v>令和7年度
予算算定</v>
      </c>
      <c r="G22" s="10" t="str">
        <f t="shared" si="0"/>
        <v>令和8年度
予算算定</v>
      </c>
      <c r="H22" s="16" t="str">
        <f t="shared" si="0"/>
        <v>令和9年度
予算算定</v>
      </c>
      <c r="I22" s="44"/>
      <c r="J22" s="5"/>
    </row>
    <row r="23" spans="1:10" s="6" customFormat="1" ht="26.25" thickBot="1" x14ac:dyDescent="0.2">
      <c r="A23" s="43"/>
      <c r="B23" s="135"/>
      <c r="C23" s="13" t="s">
        <v>59</v>
      </c>
      <c r="D23" s="67"/>
      <c r="E23" s="68"/>
      <c r="F23" s="68"/>
      <c r="G23" s="68"/>
      <c r="H23" s="69"/>
      <c r="I23" s="48"/>
      <c r="J23" s="17" t="s">
        <v>41</v>
      </c>
    </row>
    <row r="24" spans="1:10" ht="26.25" thickBot="1" x14ac:dyDescent="0.2">
      <c r="B24" s="135"/>
      <c r="C24" s="12" t="s">
        <v>60</v>
      </c>
      <c r="D24" s="70"/>
      <c r="E24" s="71"/>
      <c r="F24" s="71"/>
      <c r="G24" s="71"/>
      <c r="H24" s="72"/>
      <c r="I24" s="49"/>
      <c r="J24" s="17" t="s">
        <v>41</v>
      </c>
    </row>
    <row r="25" spans="1:10" ht="28.5" x14ac:dyDescent="0.15">
      <c r="B25" s="135"/>
      <c r="C25" s="20" t="s">
        <v>47</v>
      </c>
      <c r="D25" s="24"/>
      <c r="E25" s="21">
        <f>E24</f>
        <v>0</v>
      </c>
      <c r="F25" s="21">
        <f>F24+E28</f>
        <v>0</v>
      </c>
      <c r="G25" s="21">
        <f>G24+F28</f>
        <v>0</v>
      </c>
      <c r="H25" s="21">
        <f>H24+G28</f>
        <v>0</v>
      </c>
      <c r="I25" s="50"/>
    </row>
    <row r="26" spans="1:10" ht="25.5" x14ac:dyDescent="0.15">
      <c r="B26" s="135"/>
      <c r="C26" s="74" t="s">
        <v>106</v>
      </c>
      <c r="D26" s="127"/>
      <c r="E26" s="128"/>
      <c r="F26" s="128"/>
      <c r="G26" s="128"/>
      <c r="H26" s="128"/>
      <c r="I26" s="73"/>
      <c r="J26" s="9" t="s">
        <v>126</v>
      </c>
    </row>
    <row r="27" spans="1:10" ht="28.5" x14ac:dyDescent="0.15">
      <c r="B27" s="135"/>
      <c r="C27" s="40" t="s">
        <v>118</v>
      </c>
      <c r="D27" s="41"/>
      <c r="E27" s="42">
        <f>ROUND(E25*E26,0)</f>
        <v>0</v>
      </c>
      <c r="F27" s="42">
        <f>ROUND(F25*F26,0)</f>
        <v>0</v>
      </c>
      <c r="G27" s="42">
        <f>ROUND(G25*G26,0)</f>
        <v>0</v>
      </c>
      <c r="H27" s="42">
        <f>ROUND(H25*H26,0)</f>
        <v>0</v>
      </c>
      <c r="I27" s="50"/>
    </row>
    <row r="28" spans="1:10" s="17" customFormat="1" x14ac:dyDescent="0.15">
      <c r="B28" s="135"/>
      <c r="C28" s="32" t="s">
        <v>28</v>
      </c>
      <c r="D28" s="33"/>
      <c r="E28" s="34">
        <f>E27</f>
        <v>0</v>
      </c>
      <c r="F28" s="34">
        <f>E28+F27</f>
        <v>0</v>
      </c>
      <c r="G28" s="34">
        <f>F28+G27</f>
        <v>0</v>
      </c>
      <c r="H28" s="34">
        <f>G28+H27</f>
        <v>0</v>
      </c>
      <c r="I28" s="50"/>
    </row>
    <row r="29" spans="1:10" ht="15" thickBot="1" x14ac:dyDescent="0.2">
      <c r="B29" s="135"/>
      <c r="C29" s="22" t="s">
        <v>23</v>
      </c>
      <c r="D29" s="58"/>
      <c r="E29" s="99">
        <f>E24+E27</f>
        <v>0</v>
      </c>
      <c r="F29" s="99">
        <f>F25+F27</f>
        <v>0</v>
      </c>
      <c r="G29" s="99">
        <f>G25+G27</f>
        <v>0</v>
      </c>
      <c r="H29" s="99">
        <f>H25+H27</f>
        <v>0</v>
      </c>
      <c r="I29" s="50"/>
    </row>
    <row r="30" spans="1:10" ht="26.25" thickBot="1" x14ac:dyDescent="0.2">
      <c r="B30" s="135"/>
      <c r="C30" s="98" t="s">
        <v>97</v>
      </c>
      <c r="D30" s="132"/>
      <c r="E30" s="133"/>
      <c r="F30" s="133"/>
      <c r="G30" s="133"/>
      <c r="H30" s="134"/>
      <c r="I30" s="50"/>
      <c r="J30" s="17" t="s">
        <v>41</v>
      </c>
    </row>
    <row r="31" spans="1:10" ht="26.25" thickBot="1" x14ac:dyDescent="0.2">
      <c r="B31" s="135"/>
      <c r="C31" s="98" t="s">
        <v>130</v>
      </c>
      <c r="D31" s="132"/>
      <c r="E31" s="133"/>
      <c r="F31" s="133"/>
      <c r="G31" s="133"/>
      <c r="H31" s="134"/>
      <c r="I31" s="50"/>
      <c r="J31" s="17" t="s">
        <v>41</v>
      </c>
    </row>
    <row r="33" spans="1:10" x14ac:dyDescent="0.15">
      <c r="D33" s="8" t="s">
        <v>27</v>
      </c>
      <c r="H33" s="8" t="s">
        <v>20</v>
      </c>
      <c r="I33" s="47"/>
    </row>
    <row r="34" spans="1:10" ht="29.25" thickBot="1" x14ac:dyDescent="0.2">
      <c r="B34" s="135" t="s">
        <v>2</v>
      </c>
      <c r="C34" s="11" t="s">
        <v>3</v>
      </c>
      <c r="D34" s="10" t="str">
        <f>D$10</f>
        <v>令和5年度
予算算定</v>
      </c>
      <c r="E34" s="10" t="str">
        <f t="shared" ref="E34:H34" si="1">E$10</f>
        <v>令和6年度
予算算定</v>
      </c>
      <c r="F34" s="10" t="str">
        <f t="shared" si="1"/>
        <v>令和7年度
予算算定</v>
      </c>
      <c r="G34" s="10" t="str">
        <f t="shared" si="1"/>
        <v>令和8年度
予算算定</v>
      </c>
      <c r="H34" s="16" t="str">
        <f t="shared" si="1"/>
        <v>令和9年度
予算算定</v>
      </c>
      <c r="I34" s="44"/>
      <c r="J34" s="5"/>
    </row>
    <row r="35" spans="1:10" s="6" customFormat="1" ht="26.25" thickBot="1" x14ac:dyDescent="0.2">
      <c r="A35" s="43"/>
      <c r="B35" s="135"/>
      <c r="C35" s="13" t="s">
        <v>59</v>
      </c>
      <c r="D35" s="67"/>
      <c r="E35" s="68"/>
      <c r="F35" s="68"/>
      <c r="G35" s="68"/>
      <c r="H35" s="69"/>
      <c r="I35" s="48"/>
      <c r="J35" s="17" t="s">
        <v>41</v>
      </c>
    </row>
    <row r="36" spans="1:10" ht="26.25" thickBot="1" x14ac:dyDescent="0.2">
      <c r="B36" s="135"/>
      <c r="C36" s="12" t="s">
        <v>60</v>
      </c>
      <c r="D36" s="70"/>
      <c r="E36" s="71"/>
      <c r="F36" s="71"/>
      <c r="G36" s="71"/>
      <c r="H36" s="72"/>
      <c r="I36" s="49"/>
      <c r="J36" s="17" t="s">
        <v>41</v>
      </c>
    </row>
    <row r="37" spans="1:10" ht="28.5" x14ac:dyDescent="0.15">
      <c r="B37" s="135"/>
      <c r="C37" s="20" t="s">
        <v>47</v>
      </c>
      <c r="D37" s="24"/>
      <c r="E37" s="21">
        <f>E36</f>
        <v>0</v>
      </c>
      <c r="F37" s="21">
        <f>F36+E40</f>
        <v>0</v>
      </c>
      <c r="G37" s="21">
        <f>G36+F40</f>
        <v>0</v>
      </c>
      <c r="H37" s="21">
        <f>H36+G40</f>
        <v>0</v>
      </c>
      <c r="I37" s="50"/>
    </row>
    <row r="38" spans="1:10" ht="25.5" x14ac:dyDescent="0.15">
      <c r="B38" s="135"/>
      <c r="C38" s="74" t="s">
        <v>106</v>
      </c>
      <c r="D38" s="127"/>
      <c r="E38" s="128"/>
      <c r="F38" s="128"/>
      <c r="G38" s="128"/>
      <c r="H38" s="128"/>
      <c r="I38" s="51"/>
      <c r="J38" s="9" t="s">
        <v>126</v>
      </c>
    </row>
    <row r="39" spans="1:10" ht="28.5" x14ac:dyDescent="0.15">
      <c r="B39" s="135"/>
      <c r="C39" s="40" t="s">
        <v>119</v>
      </c>
      <c r="D39" s="41"/>
      <c r="E39" s="42">
        <f>ROUND(E37*E38,0)</f>
        <v>0</v>
      </c>
      <c r="F39" s="42">
        <f>ROUND(F37*F38,0)</f>
        <v>0</v>
      </c>
      <c r="G39" s="42">
        <f>ROUND(G37*G38,0)</f>
        <v>0</v>
      </c>
      <c r="H39" s="42">
        <f>ROUND(H37*H38,0)</f>
        <v>0</v>
      </c>
      <c r="I39" s="50"/>
    </row>
    <row r="40" spans="1:10" s="17" customFormat="1" x14ac:dyDescent="0.15">
      <c r="B40" s="135"/>
      <c r="C40" s="32" t="s">
        <v>28</v>
      </c>
      <c r="D40" s="33"/>
      <c r="E40" s="34">
        <f>E39</f>
        <v>0</v>
      </c>
      <c r="F40" s="34">
        <f>E40+F39</f>
        <v>0</v>
      </c>
      <c r="G40" s="34">
        <f>F40+G39</f>
        <v>0</v>
      </c>
      <c r="H40" s="34">
        <f>G40+H39</f>
        <v>0</v>
      </c>
      <c r="I40" s="50"/>
    </row>
    <row r="41" spans="1:10" ht="15" thickBot="1" x14ac:dyDescent="0.2">
      <c r="B41" s="135"/>
      <c r="C41" s="22" t="s">
        <v>23</v>
      </c>
      <c r="D41" s="58"/>
      <c r="E41" s="99">
        <f>E36+E39</f>
        <v>0</v>
      </c>
      <c r="F41" s="99">
        <f>F37+F39</f>
        <v>0</v>
      </c>
      <c r="G41" s="99">
        <f>G37+G39</f>
        <v>0</v>
      </c>
      <c r="H41" s="99">
        <f>H37+H39</f>
        <v>0</v>
      </c>
      <c r="I41" s="50"/>
    </row>
    <row r="42" spans="1:10" ht="26.25" thickBot="1" x14ac:dyDescent="0.2">
      <c r="B42" s="135"/>
      <c r="C42" s="98" t="s">
        <v>97</v>
      </c>
      <c r="D42" s="132"/>
      <c r="E42" s="133"/>
      <c r="F42" s="133"/>
      <c r="G42" s="133"/>
      <c r="H42" s="134"/>
      <c r="I42" s="50"/>
      <c r="J42" s="17" t="s">
        <v>41</v>
      </c>
    </row>
    <row r="43" spans="1:10" ht="26.25" thickBot="1" x14ac:dyDescent="0.2">
      <c r="B43" s="135"/>
      <c r="C43" s="98" t="s">
        <v>130</v>
      </c>
      <c r="D43" s="139"/>
      <c r="E43" s="140"/>
      <c r="F43" s="140"/>
      <c r="G43" s="140"/>
      <c r="H43" s="141"/>
      <c r="I43" s="50"/>
      <c r="J43" s="17" t="s">
        <v>41</v>
      </c>
    </row>
    <row r="44" spans="1:10" s="46" customFormat="1" x14ac:dyDescent="0.15"/>
    <row r="46" spans="1:10" x14ac:dyDescent="0.15">
      <c r="C46" s="54" t="s">
        <v>87</v>
      </c>
    </row>
    <row r="48" spans="1:10" x14ac:dyDescent="0.15">
      <c r="D48" s="8" t="s">
        <v>27</v>
      </c>
      <c r="H48" s="8" t="s">
        <v>20</v>
      </c>
      <c r="I48" s="47"/>
    </row>
    <row r="49" spans="2:17" ht="28.5" x14ac:dyDescent="0.15">
      <c r="B49" s="142" t="s">
        <v>22</v>
      </c>
      <c r="C49" s="26" t="s">
        <v>3</v>
      </c>
      <c r="D49" s="10" t="str">
        <f>D$10</f>
        <v>令和5年度
予算算定</v>
      </c>
      <c r="E49" s="10" t="str">
        <f t="shared" ref="E49:H49" si="2">E$10</f>
        <v>令和6年度
予算算定</v>
      </c>
      <c r="F49" s="10" t="str">
        <f t="shared" si="2"/>
        <v>令和7年度
予算算定</v>
      </c>
      <c r="G49" s="10" t="str">
        <f t="shared" si="2"/>
        <v>令和8年度
予算算定</v>
      </c>
      <c r="H49" s="16" t="str">
        <f t="shared" si="2"/>
        <v>令和9年度
予算算定</v>
      </c>
      <c r="I49" s="44"/>
      <c r="J49" s="5"/>
      <c r="L49" s="77"/>
      <c r="M49" s="77"/>
      <c r="N49" s="77"/>
      <c r="O49" s="77"/>
      <c r="Q49" s="85"/>
    </row>
    <row r="50" spans="2:17" x14ac:dyDescent="0.15">
      <c r="B50" s="143"/>
      <c r="C50" s="27" t="s">
        <v>24</v>
      </c>
      <c r="D50" s="28">
        <f t="shared" ref="D50:H51" si="3">D11+D23+D35</f>
        <v>0</v>
      </c>
      <c r="E50" s="28">
        <f t="shared" si="3"/>
        <v>0</v>
      </c>
      <c r="F50" s="28">
        <f t="shared" si="3"/>
        <v>0</v>
      </c>
      <c r="G50" s="28">
        <f t="shared" si="3"/>
        <v>0</v>
      </c>
      <c r="H50" s="28">
        <f t="shared" si="3"/>
        <v>0</v>
      </c>
      <c r="I50" s="52"/>
      <c r="J50" s="76"/>
      <c r="K50" s="17"/>
      <c r="L50" s="75"/>
      <c r="M50" s="75"/>
      <c r="N50" s="75"/>
      <c r="O50" s="75"/>
      <c r="Q50" s="78"/>
    </row>
    <row r="51" spans="2:17" x14ac:dyDescent="0.15">
      <c r="B51" s="143"/>
      <c r="C51" s="18" t="s">
        <v>25</v>
      </c>
      <c r="D51" s="19">
        <f t="shared" si="3"/>
        <v>0</v>
      </c>
      <c r="E51" s="19">
        <f t="shared" si="3"/>
        <v>0</v>
      </c>
      <c r="F51" s="19">
        <f t="shared" si="3"/>
        <v>0</v>
      </c>
      <c r="G51" s="19">
        <f t="shared" si="3"/>
        <v>0</v>
      </c>
      <c r="H51" s="19">
        <f t="shared" si="3"/>
        <v>0</v>
      </c>
      <c r="I51" s="45"/>
      <c r="J51" s="76"/>
      <c r="L51" s="75"/>
      <c r="M51" s="75"/>
      <c r="N51" s="75"/>
      <c r="O51" s="75"/>
      <c r="Q51" s="78"/>
    </row>
    <row r="52" spans="2:17" ht="28.5" x14ac:dyDescent="0.15">
      <c r="B52" s="143"/>
      <c r="C52" s="82" t="s">
        <v>57</v>
      </c>
      <c r="D52" s="83"/>
      <c r="E52" s="84">
        <f>E13+E25+E37</f>
        <v>0</v>
      </c>
      <c r="F52" s="84">
        <f>F13+F25+F37</f>
        <v>0</v>
      </c>
      <c r="G52" s="84">
        <f>G13+G25+G37</f>
        <v>0</v>
      </c>
      <c r="H52" s="84">
        <f>H13+H25+H37</f>
        <v>0</v>
      </c>
      <c r="I52" s="45"/>
      <c r="J52" s="1" t="s">
        <v>48</v>
      </c>
      <c r="L52" s="75"/>
      <c r="M52" s="75"/>
      <c r="N52" s="75"/>
      <c r="O52" s="75"/>
    </row>
    <row r="53" spans="2:17" x14ac:dyDescent="0.15">
      <c r="B53" s="143"/>
      <c r="C53" s="79" t="s">
        <v>120</v>
      </c>
      <c r="D53" s="80"/>
      <c r="E53" s="81">
        <f t="shared" ref="E53:H54" si="4">SUM(E15,E27,E39)</f>
        <v>0</v>
      </c>
      <c r="F53" s="81">
        <f t="shared" si="4"/>
        <v>0</v>
      </c>
      <c r="G53" s="81">
        <f t="shared" si="4"/>
        <v>0</v>
      </c>
      <c r="H53" s="81">
        <f t="shared" si="4"/>
        <v>0</v>
      </c>
      <c r="I53" s="45"/>
      <c r="J53" s="1" t="s">
        <v>50</v>
      </c>
    </row>
    <row r="54" spans="2:17" s="17" customFormat="1" x14ac:dyDescent="0.15">
      <c r="B54" s="143"/>
      <c r="C54" s="32" t="s">
        <v>29</v>
      </c>
      <c r="D54" s="29"/>
      <c r="E54" s="34">
        <f t="shared" si="4"/>
        <v>0</v>
      </c>
      <c r="F54" s="34">
        <f t="shared" si="4"/>
        <v>0</v>
      </c>
      <c r="G54" s="34">
        <f t="shared" si="4"/>
        <v>0</v>
      </c>
      <c r="H54" s="34">
        <f t="shared" si="4"/>
        <v>0</v>
      </c>
      <c r="I54" s="50"/>
      <c r="J54" s="86" t="s">
        <v>51</v>
      </c>
    </row>
    <row r="55" spans="2:17" x14ac:dyDescent="0.15">
      <c r="B55" s="143"/>
      <c r="C55" s="22" t="s">
        <v>26</v>
      </c>
      <c r="D55" s="25"/>
      <c r="E55" s="23">
        <f>SUM(E51,E54)</f>
        <v>0</v>
      </c>
      <c r="F55" s="23">
        <f t="shared" ref="F55:H55" si="5">SUM(F51,F54)</f>
        <v>0</v>
      </c>
      <c r="G55" s="23">
        <f t="shared" si="5"/>
        <v>0</v>
      </c>
      <c r="H55" s="23">
        <f t="shared" si="5"/>
        <v>0</v>
      </c>
      <c r="I55" s="50"/>
      <c r="J55" s="76"/>
    </row>
    <row r="56" spans="2:17" ht="28.5" x14ac:dyDescent="0.15">
      <c r="B56" s="143"/>
      <c r="C56" s="57" t="s">
        <v>121</v>
      </c>
      <c r="D56" s="58"/>
      <c r="E56" s="136">
        <f>$H$7</f>
        <v>0</v>
      </c>
      <c r="F56" s="137"/>
      <c r="G56" s="137"/>
      <c r="H56" s="138"/>
      <c r="I56" s="50"/>
    </row>
    <row r="57" spans="2:17" ht="29.25" thickBot="1" x14ac:dyDescent="0.2">
      <c r="B57" s="143"/>
      <c r="C57" s="57" t="s">
        <v>95</v>
      </c>
      <c r="D57" s="58"/>
      <c r="E57" s="99">
        <f>E54-$E$56</f>
        <v>0</v>
      </c>
      <c r="F57" s="99">
        <f>F54-$E$56</f>
        <v>0</v>
      </c>
      <c r="G57" s="99">
        <f>G54-$E$56</f>
        <v>0</v>
      </c>
      <c r="H57" s="99">
        <f>H54-$E$56</f>
        <v>0</v>
      </c>
      <c r="I57" s="50"/>
      <c r="J57" s="1" t="s">
        <v>49</v>
      </c>
    </row>
    <row r="58" spans="2:17" ht="28.5" customHeight="1" x14ac:dyDescent="0.15">
      <c r="B58" s="143"/>
      <c r="C58" s="118" t="s">
        <v>107</v>
      </c>
      <c r="D58" s="119"/>
      <c r="E58" s="120">
        <f>MAX(E57,0)</f>
        <v>0</v>
      </c>
      <c r="F58" s="120">
        <f>MAX(F57-E58,0)</f>
        <v>0</v>
      </c>
      <c r="G58" s="120">
        <f>MAX(G57-E58-F58,0)</f>
        <v>0</v>
      </c>
      <c r="H58" s="121">
        <f>MAX(H57-E58-F58-G58,0)</f>
        <v>0</v>
      </c>
      <c r="I58" s="53"/>
      <c r="J58" s="1" t="s">
        <v>49</v>
      </c>
    </row>
    <row r="59" spans="2:17" ht="29.25" thickBot="1" x14ac:dyDescent="0.2">
      <c r="B59" s="143"/>
      <c r="C59" s="122" t="s">
        <v>108</v>
      </c>
      <c r="D59" s="123"/>
      <c r="E59" s="124">
        <f>ROUNDDOWN(E58*0.1,0)</f>
        <v>0</v>
      </c>
      <c r="F59" s="124">
        <f t="shared" ref="F59:H59" si="6">ROUNDDOWN(F58*0.1,0)</f>
        <v>0</v>
      </c>
      <c r="G59" s="124">
        <f t="shared" si="6"/>
        <v>0</v>
      </c>
      <c r="H59" s="125">
        <f t="shared" si="6"/>
        <v>0</v>
      </c>
      <c r="I59" s="53"/>
      <c r="J59" s="1" t="s">
        <v>49</v>
      </c>
    </row>
    <row r="60" spans="2:17" ht="29.25" thickBot="1" x14ac:dyDescent="0.2">
      <c r="B60" s="144"/>
      <c r="C60" s="100" t="s">
        <v>109</v>
      </c>
      <c r="D60" s="101"/>
      <c r="E60" s="102">
        <f>E58+E59</f>
        <v>0</v>
      </c>
      <c r="F60" s="102">
        <f t="shared" ref="F60:H60" si="7">F58+F59</f>
        <v>0</v>
      </c>
      <c r="G60" s="102">
        <f t="shared" si="7"/>
        <v>0</v>
      </c>
      <c r="H60" s="103">
        <f t="shared" si="7"/>
        <v>0</v>
      </c>
      <c r="I60" s="53"/>
      <c r="J60" s="1" t="s">
        <v>49</v>
      </c>
    </row>
    <row r="61" spans="2:17" x14ac:dyDescent="0.15">
      <c r="B61" s="35"/>
      <c r="C61" s="36"/>
      <c r="D61" s="37"/>
      <c r="E61" s="37"/>
      <c r="F61" s="37"/>
      <c r="G61" s="37"/>
      <c r="H61" s="37"/>
      <c r="I61" s="53"/>
    </row>
    <row r="62" spans="2:17" x14ac:dyDescent="0.15">
      <c r="B62" s="35"/>
      <c r="C62" s="36"/>
      <c r="D62" s="37"/>
      <c r="E62" s="37"/>
      <c r="F62" s="37"/>
      <c r="G62" s="37"/>
      <c r="H62" s="37"/>
      <c r="I62" s="53"/>
    </row>
    <row r="63" spans="2:17" x14ac:dyDescent="0.15">
      <c r="B63" s="35"/>
      <c r="C63" s="96" t="s">
        <v>88</v>
      </c>
      <c r="D63" s="37"/>
      <c r="E63" s="37"/>
      <c r="F63" s="37"/>
      <c r="G63" s="37"/>
      <c r="H63" s="37"/>
      <c r="I63" s="53"/>
    </row>
    <row r="64" spans="2:17" x14ac:dyDescent="0.15">
      <c r="B64" s="35"/>
      <c r="C64" s="36"/>
      <c r="D64" s="37"/>
      <c r="E64" s="37"/>
      <c r="F64" s="37"/>
      <c r="G64" s="37"/>
      <c r="H64" s="37"/>
      <c r="I64" s="53"/>
    </row>
    <row r="65" spans="2:11" x14ac:dyDescent="0.15">
      <c r="B65" s="38" t="s">
        <v>89</v>
      </c>
      <c r="C65" s="36"/>
      <c r="D65" s="37"/>
      <c r="E65" s="37"/>
      <c r="F65" s="37"/>
      <c r="G65" s="37"/>
      <c r="H65" s="37"/>
      <c r="I65" s="53"/>
      <c r="K65" s="3"/>
    </row>
    <row r="66" spans="2:11" x14ac:dyDescent="0.15">
      <c r="B66" s="38"/>
      <c r="C66" s="36"/>
      <c r="D66" s="37"/>
      <c r="E66" s="37"/>
      <c r="F66" s="37"/>
      <c r="G66" s="37"/>
      <c r="H66" s="37"/>
      <c r="I66" s="53"/>
      <c r="K66" s="3"/>
    </row>
    <row r="67" spans="2:11" x14ac:dyDescent="0.15">
      <c r="B67" s="38"/>
      <c r="C67" s="36"/>
      <c r="D67" s="37"/>
      <c r="E67" s="37"/>
      <c r="F67" s="37"/>
      <c r="G67" s="37"/>
      <c r="H67" s="37"/>
      <c r="I67" s="53"/>
      <c r="K67" s="3"/>
    </row>
    <row r="68" spans="2:11" x14ac:dyDescent="0.15">
      <c r="B68" s="38" t="s">
        <v>64</v>
      </c>
      <c r="C68" s="36"/>
      <c r="D68" s="37"/>
      <c r="E68" s="37"/>
      <c r="F68" s="37"/>
      <c r="G68" s="37"/>
      <c r="H68" s="37"/>
      <c r="I68" s="53"/>
      <c r="K68" s="3"/>
    </row>
    <row r="69" spans="2:11" x14ac:dyDescent="0.15">
      <c r="B69" s="3" t="s">
        <v>104</v>
      </c>
      <c r="C69" s="36"/>
      <c r="D69" s="37"/>
      <c r="E69" s="37"/>
      <c r="F69" s="37"/>
      <c r="G69" s="37"/>
      <c r="H69" s="37"/>
      <c r="I69" s="53"/>
      <c r="K69" s="3"/>
    </row>
    <row r="70" spans="2:11" x14ac:dyDescent="0.15">
      <c r="B70" s="63" t="s">
        <v>103</v>
      </c>
      <c r="C70" s="36"/>
      <c r="D70" s="37"/>
      <c r="E70" s="37"/>
      <c r="F70" s="37"/>
      <c r="G70" s="37"/>
      <c r="H70" s="37"/>
      <c r="I70" s="53"/>
    </row>
    <row r="71" spans="2:11" x14ac:dyDescent="0.15">
      <c r="B71" s="63"/>
      <c r="C71" s="36"/>
      <c r="D71" s="37"/>
      <c r="E71" s="37"/>
      <c r="F71" s="37"/>
      <c r="G71" s="37"/>
      <c r="H71" s="37"/>
      <c r="I71" s="53"/>
    </row>
    <row r="72" spans="2:11" x14ac:dyDescent="0.15">
      <c r="B72" s="3" t="s">
        <v>67</v>
      </c>
      <c r="C72" s="36"/>
      <c r="D72" s="37"/>
      <c r="E72" s="37"/>
      <c r="F72" s="37"/>
      <c r="G72" s="37"/>
      <c r="H72" s="37"/>
      <c r="I72" s="53"/>
    </row>
    <row r="73" spans="2:11" x14ac:dyDescent="0.15">
      <c r="B73" s="3" t="s">
        <v>111</v>
      </c>
      <c r="C73" s="36"/>
      <c r="D73" s="37"/>
      <c r="E73" s="37"/>
      <c r="F73" s="37"/>
      <c r="G73" s="37"/>
      <c r="H73" s="37"/>
      <c r="I73" s="53"/>
    </row>
    <row r="74" spans="2:11" x14ac:dyDescent="0.15">
      <c r="B74" s="3" t="s">
        <v>110</v>
      </c>
      <c r="C74" s="36"/>
      <c r="D74" s="37"/>
      <c r="E74" s="37"/>
      <c r="F74" s="37"/>
      <c r="G74" s="37"/>
      <c r="H74" s="37"/>
      <c r="I74" s="53"/>
    </row>
    <row r="75" spans="2:11" x14ac:dyDescent="0.15">
      <c r="B75" s="3" t="s">
        <v>34</v>
      </c>
      <c r="C75" s="36"/>
      <c r="D75" s="37"/>
      <c r="E75" s="37"/>
      <c r="F75" s="37"/>
      <c r="G75" s="37"/>
      <c r="H75" s="37"/>
      <c r="I75" s="53"/>
    </row>
    <row r="76" spans="2:11" x14ac:dyDescent="0.15">
      <c r="B76" s="59" t="s">
        <v>53</v>
      </c>
      <c r="C76" s="36"/>
      <c r="D76" s="37"/>
      <c r="E76" s="37"/>
      <c r="F76" s="37"/>
      <c r="G76" s="37"/>
      <c r="H76" s="37"/>
      <c r="I76" s="53"/>
    </row>
    <row r="77" spans="2:11" x14ac:dyDescent="0.15">
      <c r="B77" s="59" t="s">
        <v>52</v>
      </c>
      <c r="C77" s="36"/>
      <c r="D77" s="37"/>
      <c r="E77" s="37"/>
      <c r="F77" s="37"/>
      <c r="G77" s="37"/>
      <c r="H77" s="37"/>
      <c r="I77" s="53"/>
    </row>
    <row r="78" spans="2:11" x14ac:dyDescent="0.15">
      <c r="B78" s="59"/>
      <c r="C78" s="36"/>
      <c r="D78" s="37"/>
      <c r="E78" s="37"/>
      <c r="F78" s="37"/>
      <c r="G78" s="37"/>
      <c r="H78" s="37"/>
      <c r="I78" s="53"/>
    </row>
    <row r="79" spans="2:11" x14ac:dyDescent="0.15">
      <c r="B79" s="3" t="s">
        <v>83</v>
      </c>
      <c r="C79" s="36"/>
      <c r="D79" s="37"/>
      <c r="E79" s="37"/>
      <c r="F79" s="37"/>
      <c r="G79" s="37"/>
      <c r="H79" s="37"/>
      <c r="I79" s="53"/>
    </row>
    <row r="80" spans="2:11" x14ac:dyDescent="0.15">
      <c r="B80" s="59" t="s">
        <v>98</v>
      </c>
      <c r="C80" s="36"/>
      <c r="D80" s="37"/>
      <c r="E80" s="37"/>
      <c r="F80" s="37"/>
      <c r="G80" s="37"/>
      <c r="H80" s="37"/>
      <c r="I80" s="53"/>
    </row>
    <row r="81" spans="2:9" x14ac:dyDescent="0.15">
      <c r="B81" s="59"/>
      <c r="C81" s="36"/>
      <c r="D81" s="37"/>
      <c r="E81" s="37"/>
      <c r="F81" s="37"/>
      <c r="G81" s="37"/>
      <c r="H81" s="37"/>
      <c r="I81" s="53"/>
    </row>
    <row r="82" spans="2:9" x14ac:dyDescent="0.15">
      <c r="B82" s="59"/>
      <c r="C82" s="36"/>
      <c r="D82" s="37"/>
      <c r="E82" s="37"/>
      <c r="F82" s="37"/>
      <c r="G82" s="37"/>
      <c r="H82" s="37"/>
      <c r="I82" s="53"/>
    </row>
    <row r="83" spans="2:9" x14ac:dyDescent="0.15">
      <c r="B83" s="38" t="s">
        <v>65</v>
      </c>
      <c r="C83" s="36"/>
      <c r="D83" s="37"/>
      <c r="E83" s="37"/>
      <c r="F83" s="37"/>
      <c r="G83" s="37"/>
      <c r="H83" s="37"/>
      <c r="I83" s="53"/>
    </row>
    <row r="84" spans="2:9" x14ac:dyDescent="0.15">
      <c r="B84" s="3" t="s">
        <v>85</v>
      </c>
      <c r="C84" s="36"/>
      <c r="D84" s="37"/>
      <c r="E84" s="37"/>
      <c r="F84" s="37"/>
      <c r="G84" s="37"/>
      <c r="H84" s="37"/>
      <c r="I84" s="53"/>
    </row>
    <row r="85" spans="2:9" x14ac:dyDescent="0.15">
      <c r="B85" s="3" t="s">
        <v>127</v>
      </c>
      <c r="C85" s="36"/>
      <c r="D85" s="37"/>
      <c r="E85" s="37"/>
      <c r="F85" s="37"/>
      <c r="G85" s="37"/>
      <c r="H85" s="37"/>
      <c r="I85" s="53"/>
    </row>
    <row r="86" spans="2:9" x14ac:dyDescent="0.15">
      <c r="B86" s="3" t="s">
        <v>112</v>
      </c>
      <c r="C86" s="36"/>
      <c r="D86" s="37"/>
      <c r="E86" s="37"/>
      <c r="F86" s="37"/>
      <c r="G86" s="37"/>
      <c r="H86" s="37"/>
      <c r="I86" s="53"/>
    </row>
    <row r="87" spans="2:9" x14ac:dyDescent="0.15">
      <c r="B87" s="3" t="s">
        <v>122</v>
      </c>
      <c r="C87" s="36"/>
      <c r="D87" s="37"/>
      <c r="E87" s="37"/>
      <c r="F87" s="37"/>
      <c r="G87" s="37"/>
      <c r="H87" s="37"/>
      <c r="I87" s="53"/>
    </row>
    <row r="88" spans="2:9" x14ac:dyDescent="0.15">
      <c r="B88" s="3" t="s">
        <v>123</v>
      </c>
      <c r="C88" s="36"/>
      <c r="D88" s="37"/>
      <c r="E88" s="37"/>
      <c r="F88" s="37"/>
      <c r="G88" s="37"/>
      <c r="H88" s="37"/>
      <c r="I88" s="53"/>
    </row>
    <row r="89" spans="2:9" x14ac:dyDescent="0.15">
      <c r="B89" s="3" t="s">
        <v>124</v>
      </c>
      <c r="C89" s="36"/>
      <c r="D89" s="37"/>
      <c r="E89" s="37"/>
      <c r="F89" s="37"/>
      <c r="G89" s="37"/>
      <c r="H89" s="37"/>
      <c r="I89" s="53"/>
    </row>
    <row r="90" spans="2:9" x14ac:dyDescent="0.15">
      <c r="B90" s="3" t="s">
        <v>113</v>
      </c>
      <c r="C90" s="36"/>
      <c r="D90" s="37"/>
      <c r="E90" s="37"/>
      <c r="F90" s="37"/>
      <c r="G90" s="37"/>
      <c r="H90" s="37"/>
      <c r="I90" s="53"/>
    </row>
    <row r="91" spans="2:9" x14ac:dyDescent="0.15">
      <c r="B91" s="55" t="s">
        <v>114</v>
      </c>
      <c r="C91" s="36"/>
      <c r="D91" s="37"/>
      <c r="E91" s="37"/>
      <c r="F91" s="37"/>
      <c r="G91" s="37"/>
      <c r="H91" s="37"/>
      <c r="I91" s="53"/>
    </row>
    <row r="92" spans="2:9" x14ac:dyDescent="0.15">
      <c r="B92" s="55"/>
      <c r="C92" s="36"/>
      <c r="D92" s="37"/>
      <c r="E92" s="37"/>
      <c r="F92" s="37"/>
      <c r="G92" s="37"/>
      <c r="H92" s="37"/>
      <c r="I92" s="53"/>
    </row>
    <row r="93" spans="2:9" x14ac:dyDescent="0.15">
      <c r="B93" s="55" t="s">
        <v>99</v>
      </c>
      <c r="C93" s="36"/>
      <c r="D93" s="37"/>
      <c r="E93" s="37"/>
      <c r="F93" s="37"/>
      <c r="G93" s="37"/>
      <c r="H93" s="37"/>
      <c r="I93" s="53"/>
    </row>
    <row r="94" spans="2:9" x14ac:dyDescent="0.15">
      <c r="B94" s="55"/>
      <c r="C94" s="36"/>
      <c r="D94" s="37"/>
      <c r="E94" s="37"/>
      <c r="F94" s="37"/>
      <c r="G94" s="37"/>
      <c r="H94" s="37"/>
      <c r="I94" s="53"/>
    </row>
    <row r="95" spans="2:9" x14ac:dyDescent="0.15">
      <c r="B95" s="55" t="s">
        <v>68</v>
      </c>
      <c r="C95" s="36"/>
      <c r="D95" s="37"/>
      <c r="E95" s="37"/>
      <c r="F95" s="37"/>
      <c r="G95" s="37"/>
      <c r="H95" s="37"/>
      <c r="I95" s="53"/>
    </row>
    <row r="96" spans="2:9" x14ac:dyDescent="0.15">
      <c r="B96" s="55" t="s">
        <v>115</v>
      </c>
      <c r="C96" s="36"/>
      <c r="D96" s="37"/>
      <c r="E96" s="37"/>
      <c r="F96" s="37"/>
      <c r="G96" s="37"/>
      <c r="H96" s="37"/>
      <c r="I96" s="53"/>
    </row>
    <row r="97" spans="2:9" x14ac:dyDescent="0.15">
      <c r="B97" s="55"/>
      <c r="C97" s="36"/>
      <c r="D97" s="37"/>
      <c r="E97" s="37"/>
      <c r="F97" s="37"/>
      <c r="G97" s="37"/>
      <c r="H97" s="37"/>
      <c r="I97" s="53"/>
    </row>
    <row r="98" spans="2:9" x14ac:dyDescent="0.15">
      <c r="B98" s="55"/>
      <c r="C98" s="36"/>
      <c r="D98" s="37"/>
      <c r="E98" s="37"/>
      <c r="F98" s="37"/>
      <c r="G98" s="37"/>
      <c r="H98" s="37"/>
      <c r="I98" s="53"/>
    </row>
    <row r="99" spans="2:9" x14ac:dyDescent="0.15">
      <c r="B99" s="38" t="s">
        <v>66</v>
      </c>
      <c r="C99" s="36"/>
      <c r="D99" s="37"/>
      <c r="E99" s="37"/>
      <c r="F99" s="37"/>
      <c r="G99" s="37"/>
      <c r="H99" s="37"/>
      <c r="I99" s="53"/>
    </row>
    <row r="100" spans="2:9" x14ac:dyDescent="0.15">
      <c r="B100" s="3" t="s">
        <v>93</v>
      </c>
      <c r="C100" s="36"/>
      <c r="D100" s="37"/>
      <c r="E100" s="37"/>
      <c r="F100" s="37"/>
      <c r="G100" s="37"/>
      <c r="H100" s="37"/>
      <c r="I100" s="53"/>
    </row>
    <row r="101" spans="2:9" x14ac:dyDescent="0.15">
      <c r="B101" s="55"/>
      <c r="C101" s="36"/>
      <c r="D101" s="37"/>
      <c r="E101" s="37"/>
      <c r="F101" s="37"/>
      <c r="G101" s="37"/>
      <c r="H101" s="37"/>
      <c r="I101" s="53"/>
    </row>
    <row r="102" spans="2:9" x14ac:dyDescent="0.15">
      <c r="B102" s="15" t="s">
        <v>21</v>
      </c>
    </row>
    <row r="103" spans="2:9" x14ac:dyDescent="0.15">
      <c r="B103" s="15"/>
    </row>
    <row r="104" spans="2:9" x14ac:dyDescent="0.15">
      <c r="B104" s="7" t="s">
        <v>100</v>
      </c>
    </row>
    <row r="105" spans="2:9" x14ac:dyDescent="0.15">
      <c r="B105" s="7"/>
    </row>
    <row r="106" spans="2:9" x14ac:dyDescent="0.15">
      <c r="B106" s="7" t="s">
        <v>40</v>
      </c>
    </row>
    <row r="107" spans="2:9" x14ac:dyDescent="0.15">
      <c r="B107" s="7"/>
    </row>
    <row r="108" spans="2:9" x14ac:dyDescent="0.15">
      <c r="B108" s="7" t="s">
        <v>4</v>
      </c>
      <c r="C108" s="7"/>
    </row>
    <row r="109" spans="2:9" x14ac:dyDescent="0.15">
      <c r="B109" s="76" t="s">
        <v>55</v>
      </c>
      <c r="C109" s="7"/>
    </row>
    <row r="110" spans="2:9" x14ac:dyDescent="0.15">
      <c r="B110" s="76" t="s">
        <v>54</v>
      </c>
      <c r="C110" s="7"/>
    </row>
    <row r="111" spans="2:9" x14ac:dyDescent="0.15">
      <c r="C111" s="87" t="s">
        <v>5</v>
      </c>
      <c r="D111" s="88"/>
      <c r="E111" s="88"/>
      <c r="F111" s="88"/>
      <c r="G111" s="89"/>
    </row>
    <row r="112" spans="2:9" x14ac:dyDescent="0.15">
      <c r="C112" s="90" t="s">
        <v>15</v>
      </c>
      <c r="D112" s="3"/>
      <c r="E112" s="3"/>
      <c r="F112" s="3"/>
      <c r="G112" s="91"/>
    </row>
    <row r="113" spans="2:7" x14ac:dyDescent="0.15">
      <c r="C113" s="90" t="s">
        <v>6</v>
      </c>
      <c r="D113" s="3"/>
      <c r="E113" s="3"/>
      <c r="F113" s="3"/>
      <c r="G113" s="91"/>
    </row>
    <row r="114" spans="2:7" x14ac:dyDescent="0.15">
      <c r="C114" s="90" t="s">
        <v>16</v>
      </c>
      <c r="D114" s="3"/>
      <c r="E114" s="3"/>
      <c r="F114" s="3"/>
      <c r="G114" s="91"/>
    </row>
    <row r="115" spans="2:7" x14ac:dyDescent="0.15">
      <c r="C115" s="90" t="s">
        <v>7</v>
      </c>
      <c r="D115" s="3"/>
      <c r="E115" s="3"/>
      <c r="F115" s="3"/>
      <c r="G115" s="91"/>
    </row>
    <row r="116" spans="2:7" x14ac:dyDescent="0.15">
      <c r="C116" s="92" t="s">
        <v>17</v>
      </c>
      <c r="D116" s="93"/>
      <c r="E116" s="93"/>
      <c r="F116" s="93"/>
      <c r="G116" s="94"/>
    </row>
    <row r="117" spans="2:7" x14ac:dyDescent="0.15">
      <c r="C117" s="59"/>
      <c r="D117" s="3"/>
      <c r="E117" s="3"/>
      <c r="F117" s="3"/>
    </row>
    <row r="118" spans="2:7" x14ac:dyDescent="0.15">
      <c r="B118" s="7" t="s">
        <v>18</v>
      </c>
      <c r="C118" s="7"/>
    </row>
    <row r="119" spans="2:7" x14ac:dyDescent="0.15">
      <c r="B119" s="76" t="s">
        <v>8</v>
      </c>
      <c r="C119" s="7"/>
    </row>
    <row r="120" spans="2:7" x14ac:dyDescent="0.15">
      <c r="B120" s="76" t="s">
        <v>46</v>
      </c>
      <c r="C120" s="7"/>
    </row>
    <row r="121" spans="2:7" x14ac:dyDescent="0.15">
      <c r="B121" s="76" t="s">
        <v>45</v>
      </c>
      <c r="C121" s="7"/>
    </row>
    <row r="122" spans="2:7" x14ac:dyDescent="0.15">
      <c r="C122" s="87" t="s">
        <v>9</v>
      </c>
      <c r="D122" s="88"/>
      <c r="E122" s="88"/>
      <c r="F122" s="88"/>
      <c r="G122" s="89"/>
    </row>
    <row r="123" spans="2:7" x14ac:dyDescent="0.15">
      <c r="C123" s="90" t="s">
        <v>10</v>
      </c>
      <c r="D123" s="3"/>
      <c r="E123" s="3"/>
      <c r="F123" s="3"/>
      <c r="G123" s="91"/>
    </row>
    <row r="124" spans="2:7" x14ac:dyDescent="0.15">
      <c r="C124" s="90" t="s">
        <v>11</v>
      </c>
      <c r="D124" s="3"/>
      <c r="E124" s="3"/>
      <c r="F124" s="3"/>
      <c r="G124" s="91"/>
    </row>
    <row r="125" spans="2:7" x14ac:dyDescent="0.15">
      <c r="C125" s="92" t="s">
        <v>12</v>
      </c>
      <c r="D125" s="93"/>
      <c r="E125" s="93"/>
      <c r="F125" s="93"/>
      <c r="G125" s="94"/>
    </row>
    <row r="126" spans="2:7" x14ac:dyDescent="0.15">
      <c r="B126" s="76" t="s">
        <v>19</v>
      </c>
      <c r="C126" s="7"/>
      <c r="G126" s="3"/>
    </row>
    <row r="127" spans="2:7" x14ac:dyDescent="0.15">
      <c r="B127" s="76"/>
      <c r="C127" s="7"/>
      <c r="G127" s="3"/>
    </row>
    <row r="128" spans="2:7" x14ac:dyDescent="0.15">
      <c r="B128" s="7" t="s">
        <v>101</v>
      </c>
      <c r="C128" s="7"/>
      <c r="G128" s="3"/>
    </row>
    <row r="129" spans="2:7" x14ac:dyDescent="0.15">
      <c r="B129" s="7" t="s">
        <v>44</v>
      </c>
      <c r="C129" s="7"/>
      <c r="G129" s="3"/>
    </row>
    <row r="130" spans="2:7" x14ac:dyDescent="0.15">
      <c r="B130" s="7" t="s">
        <v>43</v>
      </c>
      <c r="C130" s="7"/>
      <c r="G130" s="3"/>
    </row>
    <row r="131" spans="2:7" x14ac:dyDescent="0.15">
      <c r="C131" s="87" t="s">
        <v>13</v>
      </c>
      <c r="D131" s="88"/>
      <c r="E131" s="88"/>
      <c r="F131" s="88"/>
      <c r="G131" s="89"/>
    </row>
    <row r="132" spans="2:7" x14ac:dyDescent="0.15">
      <c r="C132" s="92" t="s">
        <v>14</v>
      </c>
      <c r="D132" s="93"/>
      <c r="E132" s="93"/>
      <c r="F132" s="93"/>
      <c r="G132" s="94"/>
    </row>
    <row r="133" spans="2:7" x14ac:dyDescent="0.15">
      <c r="B133" s="76" t="s">
        <v>56</v>
      </c>
      <c r="C133" s="7"/>
    </row>
    <row r="134" spans="2:7" x14ac:dyDescent="0.15">
      <c r="B134" s="76"/>
      <c r="C134" s="7"/>
    </row>
    <row r="135" spans="2:7" x14ac:dyDescent="0.15">
      <c r="B135" s="7" t="s">
        <v>128</v>
      </c>
      <c r="C135" s="7"/>
    </row>
    <row r="136" spans="2:7" x14ac:dyDescent="0.15">
      <c r="B136" s="7" t="s">
        <v>94</v>
      </c>
    </row>
  </sheetData>
  <mergeCells count="13">
    <mergeCell ref="G1:I1"/>
    <mergeCell ref="D18:H18"/>
    <mergeCell ref="D19:H19"/>
    <mergeCell ref="B10:B19"/>
    <mergeCell ref="D30:H30"/>
    <mergeCell ref="A1:C1"/>
    <mergeCell ref="D31:H31"/>
    <mergeCell ref="B22:B31"/>
    <mergeCell ref="B34:B43"/>
    <mergeCell ref="E56:H56"/>
    <mergeCell ref="D42:H42"/>
    <mergeCell ref="D43:H43"/>
    <mergeCell ref="B49:B60"/>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20" max="8" man="1"/>
    <brk id="32" max="8" man="1"/>
    <brk id="44" max="8" man="1"/>
    <brk id="64" max="8" man="1"/>
    <brk id="10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E6" sqref="E6"/>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137</v>
      </c>
      <c r="I1" s="31"/>
      <c r="J1" s="9" t="s">
        <v>125</v>
      </c>
    </row>
    <row r="2" spans="2:18" ht="15" thickBot="1" x14ac:dyDescent="0.2"/>
    <row r="3" spans="2:18" ht="15" thickBot="1" x14ac:dyDescent="0.2">
      <c r="C3" s="129" t="s">
        <v>86</v>
      </c>
      <c r="D3" s="39" t="s">
        <v>31</v>
      </c>
      <c r="E3" s="61" t="s">
        <v>33</v>
      </c>
      <c r="F3" s="62"/>
      <c r="G3" s="46"/>
      <c r="H3" s="97">
        <v>10000000</v>
      </c>
      <c r="I3" s="45"/>
      <c r="J3" s="17" t="s">
        <v>41</v>
      </c>
      <c r="R3" s="3"/>
    </row>
    <row r="4" spans="2:18" x14ac:dyDescent="0.15">
      <c r="C4" s="129" t="s">
        <v>134</v>
      </c>
      <c r="E4" s="66" t="s">
        <v>58</v>
      </c>
      <c r="F4" s="62"/>
      <c r="G4" s="46"/>
      <c r="H4" s="95" t="s">
        <v>30</v>
      </c>
      <c r="I4" s="30"/>
      <c r="J4" s="9" t="s">
        <v>96</v>
      </c>
      <c r="K4" s="4"/>
      <c r="M4" s="3"/>
      <c r="N4" s="3"/>
      <c r="O4" s="3"/>
      <c r="P4" s="3"/>
      <c r="Q4" s="3"/>
      <c r="R4" s="3"/>
    </row>
    <row r="5" spans="2:18" x14ac:dyDescent="0.15">
      <c r="C5" s="65" t="s">
        <v>62</v>
      </c>
      <c r="D5" s="39" t="s">
        <v>116</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5" t="s">
        <v>0</v>
      </c>
      <c r="C8" s="11" t="s">
        <v>3</v>
      </c>
      <c r="D8" s="130" t="s">
        <v>132</v>
      </c>
      <c r="E8" s="130" t="s">
        <v>135</v>
      </c>
      <c r="F8" s="130" t="s">
        <v>61</v>
      </c>
      <c r="G8" s="130" t="s">
        <v>133</v>
      </c>
      <c r="H8" s="130" t="s">
        <v>136</v>
      </c>
      <c r="I8" s="44"/>
      <c r="J8" s="9" t="s">
        <v>96</v>
      </c>
    </row>
    <row r="9" spans="2:18" s="95" customFormat="1" ht="26.25" thickBot="1" x14ac:dyDescent="0.2">
      <c r="B9" s="135"/>
      <c r="C9" s="13" t="s">
        <v>59</v>
      </c>
      <c r="D9" s="67">
        <v>1</v>
      </c>
      <c r="E9" s="68">
        <v>1</v>
      </c>
      <c r="F9" s="68">
        <v>1</v>
      </c>
      <c r="G9" s="68">
        <v>1</v>
      </c>
      <c r="H9" s="69">
        <v>1</v>
      </c>
      <c r="I9" s="48"/>
      <c r="J9" s="17" t="s">
        <v>41</v>
      </c>
    </row>
    <row r="10" spans="2:18" ht="26.25" thickBot="1" x14ac:dyDescent="0.2">
      <c r="B10" s="135"/>
      <c r="C10" s="12" t="s">
        <v>60</v>
      </c>
      <c r="D10" s="70">
        <v>4000000</v>
      </c>
      <c r="E10" s="71">
        <v>4000000</v>
      </c>
      <c r="F10" s="71">
        <v>4000000</v>
      </c>
      <c r="G10" s="71">
        <v>4000000</v>
      </c>
      <c r="H10" s="72">
        <v>4000000</v>
      </c>
      <c r="I10" s="49"/>
      <c r="J10" s="17" t="s">
        <v>41</v>
      </c>
    </row>
    <row r="11" spans="2:18" ht="28.5" x14ac:dyDescent="0.15">
      <c r="B11" s="135"/>
      <c r="C11" s="20" t="s">
        <v>47</v>
      </c>
      <c r="D11" s="24"/>
      <c r="E11" s="21">
        <f>E10</f>
        <v>4000000</v>
      </c>
      <c r="F11" s="21">
        <f>F10+E14</f>
        <v>4012000</v>
      </c>
      <c r="G11" s="21">
        <f>G10+F14</f>
        <v>4024036</v>
      </c>
      <c r="H11" s="21">
        <f>H10+G14</f>
        <v>4036108</v>
      </c>
      <c r="I11" s="50"/>
    </row>
    <row r="12" spans="2:18" ht="25.5" x14ac:dyDescent="0.15">
      <c r="B12" s="135"/>
      <c r="C12" s="74" t="s">
        <v>106</v>
      </c>
      <c r="D12" s="127"/>
      <c r="E12" s="128">
        <v>3.0000000000000001E-3</v>
      </c>
      <c r="F12" s="128">
        <v>3.0000000000000001E-3</v>
      </c>
      <c r="G12" s="128">
        <v>3.0000000000000001E-3</v>
      </c>
      <c r="H12" s="128">
        <v>3.0000000000000001E-3</v>
      </c>
      <c r="I12" s="73"/>
      <c r="J12" s="9" t="s">
        <v>125</v>
      </c>
    </row>
    <row r="13" spans="2:18" ht="28.5" x14ac:dyDescent="0.15">
      <c r="B13" s="135"/>
      <c r="C13" s="40" t="s">
        <v>117</v>
      </c>
      <c r="D13" s="41"/>
      <c r="E13" s="42">
        <f>ROUND(E11*E12,0)</f>
        <v>12000</v>
      </c>
      <c r="F13" s="42">
        <f>ROUND(F11*F12,0)</f>
        <v>12036</v>
      </c>
      <c r="G13" s="42">
        <f>ROUND(G11*G12,0)</f>
        <v>12072</v>
      </c>
      <c r="H13" s="42">
        <f>ROUND(H11*H12,0)</f>
        <v>12108</v>
      </c>
      <c r="I13" s="50"/>
    </row>
    <row r="14" spans="2:18" s="17" customFormat="1" x14ac:dyDescent="0.15">
      <c r="B14" s="135"/>
      <c r="C14" s="32" t="s">
        <v>28</v>
      </c>
      <c r="D14" s="33"/>
      <c r="E14" s="34">
        <f>E13</f>
        <v>12000</v>
      </c>
      <c r="F14" s="34">
        <f>E14+F13</f>
        <v>24036</v>
      </c>
      <c r="G14" s="34">
        <f>F14+G13</f>
        <v>36108</v>
      </c>
      <c r="H14" s="34">
        <f>G14+H13</f>
        <v>48216</v>
      </c>
      <c r="I14" s="50"/>
    </row>
    <row r="15" spans="2:18" ht="15" thickBot="1" x14ac:dyDescent="0.2">
      <c r="B15" s="135"/>
      <c r="C15" s="22" t="s">
        <v>23</v>
      </c>
      <c r="D15" s="58"/>
      <c r="E15" s="99">
        <f>E10+E13</f>
        <v>4012000</v>
      </c>
      <c r="F15" s="99">
        <f>F11+F13</f>
        <v>4024036</v>
      </c>
      <c r="G15" s="99">
        <f>G11+G13</f>
        <v>4036108</v>
      </c>
      <c r="H15" s="99">
        <f>H11+H13</f>
        <v>4048216</v>
      </c>
      <c r="I15" s="50"/>
      <c r="J15" s="9"/>
    </row>
    <row r="16" spans="2:18" ht="26.25" thickBot="1" x14ac:dyDescent="0.2">
      <c r="B16" s="135"/>
      <c r="C16" s="98" t="s">
        <v>97</v>
      </c>
      <c r="D16" s="132" t="s">
        <v>37</v>
      </c>
      <c r="E16" s="133"/>
      <c r="F16" s="133"/>
      <c r="G16" s="133"/>
      <c r="H16" s="134"/>
      <c r="J16" s="17" t="s">
        <v>41</v>
      </c>
    </row>
    <row r="17" spans="2:10" ht="26.25" thickBot="1" x14ac:dyDescent="0.2">
      <c r="B17" s="135"/>
      <c r="C17" s="98" t="s">
        <v>130</v>
      </c>
      <c r="D17" s="139" t="s">
        <v>36</v>
      </c>
      <c r="E17" s="140"/>
      <c r="F17" s="140"/>
      <c r="G17" s="140"/>
      <c r="H17" s="141"/>
      <c r="J17" s="17" t="s">
        <v>41</v>
      </c>
    </row>
    <row r="18" spans="2:10" x14ac:dyDescent="0.15">
      <c r="D18" s="60"/>
    </row>
    <row r="19" spans="2:10" x14ac:dyDescent="0.15">
      <c r="D19" s="8" t="s">
        <v>27</v>
      </c>
      <c r="H19" s="8" t="s">
        <v>20</v>
      </c>
      <c r="I19" s="47"/>
    </row>
    <row r="20" spans="2:10" ht="29.25" thickBot="1" x14ac:dyDescent="0.2">
      <c r="B20" s="135"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5" customFormat="1" ht="26.25" thickBot="1" x14ac:dyDescent="0.2">
      <c r="B21" s="135"/>
      <c r="C21" s="13" t="s">
        <v>59</v>
      </c>
      <c r="D21" s="67">
        <v>1</v>
      </c>
      <c r="E21" s="68">
        <v>1</v>
      </c>
      <c r="F21" s="68">
        <v>1</v>
      </c>
      <c r="G21" s="68">
        <v>1</v>
      </c>
      <c r="H21" s="69">
        <v>1</v>
      </c>
      <c r="I21" s="48"/>
      <c r="J21" s="17" t="s">
        <v>41</v>
      </c>
    </row>
    <row r="22" spans="2:10" ht="26.25" thickBot="1" x14ac:dyDescent="0.2">
      <c r="B22" s="135"/>
      <c r="C22" s="12" t="s">
        <v>60</v>
      </c>
      <c r="D22" s="70">
        <v>2000000</v>
      </c>
      <c r="E22" s="71">
        <v>2000000</v>
      </c>
      <c r="F22" s="71">
        <v>2000000</v>
      </c>
      <c r="G22" s="71">
        <v>2000000</v>
      </c>
      <c r="H22" s="72">
        <v>2000000</v>
      </c>
      <c r="I22" s="49"/>
      <c r="J22" s="17" t="s">
        <v>41</v>
      </c>
    </row>
    <row r="23" spans="2:10" ht="28.5" x14ac:dyDescent="0.15">
      <c r="B23" s="135"/>
      <c r="C23" s="20" t="s">
        <v>47</v>
      </c>
      <c r="D23" s="24"/>
      <c r="E23" s="21">
        <f>E22</f>
        <v>2000000</v>
      </c>
      <c r="F23" s="21">
        <f>F22+E26</f>
        <v>2006000</v>
      </c>
      <c r="G23" s="21">
        <f>G22+F26</f>
        <v>2012018</v>
      </c>
      <c r="H23" s="21">
        <f>H22+G26</f>
        <v>2018054</v>
      </c>
      <c r="I23" s="50"/>
    </row>
    <row r="24" spans="2:10" ht="25.5" x14ac:dyDescent="0.15">
      <c r="B24" s="135"/>
      <c r="C24" s="74" t="s">
        <v>106</v>
      </c>
      <c r="D24" s="127"/>
      <c r="E24" s="128">
        <v>3.0000000000000001E-3</v>
      </c>
      <c r="F24" s="128">
        <v>3.0000000000000001E-3</v>
      </c>
      <c r="G24" s="128">
        <v>3.0000000000000001E-3</v>
      </c>
      <c r="H24" s="128">
        <v>3.0000000000000001E-3</v>
      </c>
      <c r="I24" s="73"/>
      <c r="J24" s="9" t="s">
        <v>125</v>
      </c>
    </row>
    <row r="25" spans="2:10" ht="28.5" x14ac:dyDescent="0.15">
      <c r="B25" s="135"/>
      <c r="C25" s="40" t="s">
        <v>118</v>
      </c>
      <c r="D25" s="41"/>
      <c r="E25" s="42">
        <f>ROUND(E23*E24,0)</f>
        <v>6000</v>
      </c>
      <c r="F25" s="42">
        <f>ROUND(F23*F24,0)</f>
        <v>6018</v>
      </c>
      <c r="G25" s="42">
        <f>ROUND(G23*G24,0)</f>
        <v>6036</v>
      </c>
      <c r="H25" s="42">
        <f>ROUND(H23*H24,0)</f>
        <v>6054</v>
      </c>
      <c r="I25" s="50"/>
    </row>
    <row r="26" spans="2:10" s="17" customFormat="1" x14ac:dyDescent="0.15">
      <c r="B26" s="135"/>
      <c r="C26" s="32" t="s">
        <v>28</v>
      </c>
      <c r="D26" s="33"/>
      <c r="E26" s="34">
        <f>E25</f>
        <v>6000</v>
      </c>
      <c r="F26" s="34">
        <f>E26+F25</f>
        <v>12018</v>
      </c>
      <c r="G26" s="34">
        <f>F26+G25</f>
        <v>18054</v>
      </c>
      <c r="H26" s="34">
        <f>G26+H25</f>
        <v>24108</v>
      </c>
      <c r="I26" s="50"/>
    </row>
    <row r="27" spans="2:10" ht="15" thickBot="1" x14ac:dyDescent="0.2">
      <c r="B27" s="135"/>
      <c r="C27" s="22" t="s">
        <v>23</v>
      </c>
      <c r="D27" s="58"/>
      <c r="E27" s="99">
        <f>E22+E25</f>
        <v>2006000</v>
      </c>
      <c r="F27" s="99">
        <f>F23+F25</f>
        <v>2012018</v>
      </c>
      <c r="G27" s="99">
        <f>G23+G25</f>
        <v>2018054</v>
      </c>
      <c r="H27" s="99">
        <f>H23+H25</f>
        <v>2024108</v>
      </c>
      <c r="I27" s="50"/>
    </row>
    <row r="28" spans="2:10" ht="26.25" thickBot="1" x14ac:dyDescent="0.2">
      <c r="B28" s="135"/>
      <c r="C28" s="98" t="s">
        <v>97</v>
      </c>
      <c r="D28" s="132" t="s">
        <v>37</v>
      </c>
      <c r="E28" s="133"/>
      <c r="F28" s="133"/>
      <c r="G28" s="133"/>
      <c r="H28" s="134"/>
      <c r="I28" s="50"/>
      <c r="J28" s="17" t="s">
        <v>41</v>
      </c>
    </row>
    <row r="29" spans="2:10" ht="26.25" thickBot="1" x14ac:dyDescent="0.2">
      <c r="B29" s="135"/>
      <c r="C29" s="98" t="s">
        <v>130</v>
      </c>
      <c r="D29" s="139" t="s">
        <v>36</v>
      </c>
      <c r="E29" s="140"/>
      <c r="F29" s="140"/>
      <c r="G29" s="140"/>
      <c r="H29" s="141"/>
      <c r="I29" s="50"/>
      <c r="J29" s="17" t="s">
        <v>41</v>
      </c>
    </row>
    <row r="31" spans="2:10" x14ac:dyDescent="0.15">
      <c r="D31" s="8" t="s">
        <v>27</v>
      </c>
      <c r="H31" s="8" t="s">
        <v>20</v>
      </c>
      <c r="I31" s="47"/>
    </row>
    <row r="32" spans="2:10" ht="29.25" thickBot="1" x14ac:dyDescent="0.2">
      <c r="B32" s="135"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5" customFormat="1" ht="26.25" thickBot="1" x14ac:dyDescent="0.2">
      <c r="B33" s="135"/>
      <c r="C33" s="13" t="s">
        <v>59</v>
      </c>
      <c r="D33" s="67">
        <v>3</v>
      </c>
      <c r="E33" s="68">
        <v>3</v>
      </c>
      <c r="F33" s="68">
        <v>3</v>
      </c>
      <c r="G33" s="68">
        <v>3</v>
      </c>
      <c r="H33" s="69">
        <v>3</v>
      </c>
      <c r="I33" s="48"/>
      <c r="J33" s="17" t="s">
        <v>41</v>
      </c>
    </row>
    <row r="34" spans="2:17" ht="26.25" thickBot="1" x14ac:dyDescent="0.2">
      <c r="B34" s="135"/>
      <c r="C34" s="12" t="s">
        <v>60</v>
      </c>
      <c r="D34" s="70">
        <v>2500000</v>
      </c>
      <c r="E34" s="71">
        <v>2500000</v>
      </c>
      <c r="F34" s="71">
        <v>2500000</v>
      </c>
      <c r="G34" s="71">
        <v>2500000</v>
      </c>
      <c r="H34" s="72">
        <v>2500000</v>
      </c>
      <c r="I34" s="49"/>
      <c r="J34" s="17" t="s">
        <v>41</v>
      </c>
    </row>
    <row r="35" spans="2:17" ht="28.5" x14ac:dyDescent="0.15">
      <c r="B35" s="135"/>
      <c r="C35" s="20" t="s">
        <v>47</v>
      </c>
      <c r="D35" s="24"/>
      <c r="E35" s="21">
        <f>E34</f>
        <v>2500000</v>
      </c>
      <c r="F35" s="21">
        <f>F34+E38</f>
        <v>2575000</v>
      </c>
      <c r="G35" s="21">
        <f>G34+F38</f>
        <v>2652250</v>
      </c>
      <c r="H35" s="21">
        <f>H34+G38</f>
        <v>2731818</v>
      </c>
      <c r="I35" s="50"/>
    </row>
    <row r="36" spans="2:17" ht="25.5" x14ac:dyDescent="0.15">
      <c r="B36" s="135"/>
      <c r="C36" s="74" t="s">
        <v>106</v>
      </c>
      <c r="D36" s="127"/>
      <c r="E36" s="128">
        <v>0.03</v>
      </c>
      <c r="F36" s="128">
        <v>0.03</v>
      </c>
      <c r="G36" s="128">
        <v>0.03</v>
      </c>
      <c r="H36" s="128">
        <v>0.03</v>
      </c>
      <c r="I36" s="51"/>
      <c r="J36" s="9" t="s">
        <v>125</v>
      </c>
    </row>
    <row r="37" spans="2:17" ht="28.5" x14ac:dyDescent="0.15">
      <c r="B37" s="135"/>
      <c r="C37" s="40" t="s">
        <v>119</v>
      </c>
      <c r="D37" s="41"/>
      <c r="E37" s="42">
        <f>ROUND(E35*E36,0)</f>
        <v>75000</v>
      </c>
      <c r="F37" s="42">
        <f>ROUND(F35*F36,0)</f>
        <v>77250</v>
      </c>
      <c r="G37" s="42">
        <f>ROUND(G35*G36,0)</f>
        <v>79568</v>
      </c>
      <c r="H37" s="42">
        <f>ROUND(H35*H36,0)</f>
        <v>81955</v>
      </c>
      <c r="I37" s="50"/>
    </row>
    <row r="38" spans="2:17" s="17" customFormat="1" x14ac:dyDescent="0.15">
      <c r="B38" s="135"/>
      <c r="C38" s="32" t="s">
        <v>28</v>
      </c>
      <c r="D38" s="33"/>
      <c r="E38" s="34">
        <f>E37</f>
        <v>75000</v>
      </c>
      <c r="F38" s="34">
        <f>E38+F37</f>
        <v>152250</v>
      </c>
      <c r="G38" s="34">
        <f>F38+G37</f>
        <v>231818</v>
      </c>
      <c r="H38" s="34">
        <f>G38+H37</f>
        <v>313773</v>
      </c>
      <c r="I38" s="50"/>
    </row>
    <row r="39" spans="2:17" ht="15" thickBot="1" x14ac:dyDescent="0.2">
      <c r="B39" s="135"/>
      <c r="C39" s="22" t="s">
        <v>23</v>
      </c>
      <c r="D39" s="58"/>
      <c r="E39" s="99">
        <f>E34+E37</f>
        <v>2575000</v>
      </c>
      <c r="F39" s="99">
        <f>F35+F37</f>
        <v>2652250</v>
      </c>
      <c r="G39" s="99">
        <f>G35+G37</f>
        <v>2731818</v>
      </c>
      <c r="H39" s="99">
        <f>H35+H37</f>
        <v>2813773</v>
      </c>
      <c r="I39" s="50"/>
    </row>
    <row r="40" spans="2:17" ht="26.25" thickBot="1" x14ac:dyDescent="0.2">
      <c r="B40" s="135"/>
      <c r="C40" s="98" t="s">
        <v>97</v>
      </c>
      <c r="D40" s="132" t="s">
        <v>38</v>
      </c>
      <c r="E40" s="133"/>
      <c r="F40" s="133"/>
      <c r="G40" s="133"/>
      <c r="H40" s="134"/>
      <c r="I40" s="50"/>
      <c r="J40" s="17" t="s">
        <v>41</v>
      </c>
    </row>
    <row r="41" spans="2:17" ht="26.25" thickBot="1" x14ac:dyDescent="0.2">
      <c r="B41" s="135"/>
      <c r="C41" s="98" t="s">
        <v>130</v>
      </c>
      <c r="D41" s="139" t="s">
        <v>39</v>
      </c>
      <c r="E41" s="140"/>
      <c r="F41" s="140"/>
      <c r="G41" s="140"/>
      <c r="H41" s="141"/>
      <c r="I41" s="50"/>
      <c r="J41" s="17" t="s">
        <v>41</v>
      </c>
    </row>
    <row r="42" spans="2:17" s="46" customFormat="1" x14ac:dyDescent="0.15"/>
    <row r="44" spans="2:17" x14ac:dyDescent="0.15">
      <c r="C44" s="54" t="s">
        <v>87</v>
      </c>
    </row>
    <row r="46" spans="2:17" x14ac:dyDescent="0.15">
      <c r="D46" s="8" t="s">
        <v>27</v>
      </c>
      <c r="H46" s="8" t="s">
        <v>20</v>
      </c>
      <c r="I46" s="47"/>
    </row>
    <row r="47" spans="2:17" ht="28.5" x14ac:dyDescent="0.15">
      <c r="B47" s="142" t="s">
        <v>22</v>
      </c>
      <c r="C47" s="126"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2:17" x14ac:dyDescent="0.15">
      <c r="B48" s="143"/>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3"/>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3"/>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43"/>
      <c r="C51" s="79" t="s">
        <v>120</v>
      </c>
      <c r="D51" s="80"/>
      <c r="E51" s="81">
        <f t="shared" ref="E51:H52" si="4">SUM(E13,E25,E37)</f>
        <v>93000</v>
      </c>
      <c r="F51" s="81">
        <f t="shared" si="4"/>
        <v>95304</v>
      </c>
      <c r="G51" s="81">
        <f t="shared" si="4"/>
        <v>97676</v>
      </c>
      <c r="H51" s="81">
        <f t="shared" si="4"/>
        <v>100117</v>
      </c>
      <c r="I51" s="45"/>
      <c r="J51" s="1" t="s">
        <v>50</v>
      </c>
    </row>
    <row r="52" spans="2:17" s="17" customFormat="1" x14ac:dyDescent="0.15">
      <c r="B52" s="143"/>
      <c r="C52" s="32" t="s">
        <v>29</v>
      </c>
      <c r="D52" s="29"/>
      <c r="E52" s="34">
        <f t="shared" si="4"/>
        <v>93000</v>
      </c>
      <c r="F52" s="34">
        <f t="shared" si="4"/>
        <v>188304</v>
      </c>
      <c r="G52" s="34">
        <f t="shared" si="4"/>
        <v>285980</v>
      </c>
      <c r="H52" s="34">
        <f t="shared" si="4"/>
        <v>386097</v>
      </c>
      <c r="I52" s="50"/>
      <c r="J52" s="86" t="s">
        <v>51</v>
      </c>
    </row>
    <row r="53" spans="2:17" x14ac:dyDescent="0.15">
      <c r="B53" s="143"/>
      <c r="C53" s="22" t="s">
        <v>26</v>
      </c>
      <c r="D53" s="25"/>
      <c r="E53" s="23">
        <f>SUM(E49,E52)</f>
        <v>8593000</v>
      </c>
      <c r="F53" s="23">
        <f t="shared" ref="F53:H53" si="5">SUM(F49,F52)</f>
        <v>8688304</v>
      </c>
      <c r="G53" s="23">
        <f t="shared" si="5"/>
        <v>8785980</v>
      </c>
      <c r="H53" s="23">
        <f t="shared" si="5"/>
        <v>8886097</v>
      </c>
      <c r="I53" s="50"/>
      <c r="J53" s="76"/>
    </row>
    <row r="54" spans="2:17" ht="28.5" x14ac:dyDescent="0.15">
      <c r="B54" s="143"/>
      <c r="C54" s="57" t="s">
        <v>121</v>
      </c>
      <c r="D54" s="58"/>
      <c r="E54" s="136">
        <f>$H$5</f>
        <v>100000</v>
      </c>
      <c r="F54" s="137"/>
      <c r="G54" s="137"/>
      <c r="H54" s="138"/>
      <c r="I54" s="50"/>
    </row>
    <row r="55" spans="2:17" ht="29.25" thickBot="1" x14ac:dyDescent="0.2">
      <c r="B55" s="143"/>
      <c r="C55" s="57" t="s">
        <v>95</v>
      </c>
      <c r="D55" s="58"/>
      <c r="E55" s="99">
        <f>E52-$E$54</f>
        <v>-7000</v>
      </c>
      <c r="F55" s="99">
        <f>F52-$E$54</f>
        <v>88304</v>
      </c>
      <c r="G55" s="99">
        <f>G52-$E$54</f>
        <v>185980</v>
      </c>
      <c r="H55" s="99">
        <f>H52-$E$54</f>
        <v>286097</v>
      </c>
      <c r="I55" s="50"/>
      <c r="J55" s="1" t="s">
        <v>49</v>
      </c>
    </row>
    <row r="56" spans="2:17" ht="28.5" customHeight="1" x14ac:dyDescent="0.15">
      <c r="B56" s="143"/>
      <c r="C56" s="118" t="s">
        <v>107</v>
      </c>
      <c r="D56" s="119"/>
      <c r="E56" s="120">
        <f>MAX(E55,0)</f>
        <v>0</v>
      </c>
      <c r="F56" s="120">
        <f>MAX(F55-E56,0)</f>
        <v>88304</v>
      </c>
      <c r="G56" s="120">
        <f>MAX(G55-E56-F56,0)</f>
        <v>97676</v>
      </c>
      <c r="H56" s="121">
        <f>MAX(H55-E56-F56-G56,0)</f>
        <v>100117</v>
      </c>
      <c r="I56" s="53"/>
      <c r="J56" s="1" t="s">
        <v>49</v>
      </c>
    </row>
    <row r="57" spans="2:17" ht="29.25" thickBot="1" x14ac:dyDescent="0.2">
      <c r="B57" s="143"/>
      <c r="C57" s="122" t="s">
        <v>108</v>
      </c>
      <c r="D57" s="123"/>
      <c r="E57" s="124">
        <f>ROUNDDOWN(E56*0.1,0)</f>
        <v>0</v>
      </c>
      <c r="F57" s="124">
        <f t="shared" ref="F57:H57" si="6">ROUNDDOWN(F56*0.1,0)</f>
        <v>8830</v>
      </c>
      <c r="G57" s="124">
        <f t="shared" si="6"/>
        <v>9767</v>
      </c>
      <c r="H57" s="125">
        <f t="shared" si="6"/>
        <v>10011</v>
      </c>
      <c r="I57" s="53"/>
      <c r="J57" s="1" t="s">
        <v>49</v>
      </c>
    </row>
    <row r="58" spans="2:17" ht="29.25" thickBot="1" x14ac:dyDescent="0.2">
      <c r="B58" s="144"/>
      <c r="C58" s="100" t="s">
        <v>109</v>
      </c>
      <c r="D58" s="101"/>
      <c r="E58" s="102">
        <f>E56+E57</f>
        <v>0</v>
      </c>
      <c r="F58" s="102">
        <f t="shared" ref="F58:H58" si="7">F56+F57</f>
        <v>97134</v>
      </c>
      <c r="G58" s="102">
        <f t="shared" si="7"/>
        <v>107443</v>
      </c>
      <c r="H58" s="103">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88</v>
      </c>
      <c r="D61" s="37"/>
      <c r="E61" s="37"/>
      <c r="F61" s="37"/>
      <c r="G61" s="37"/>
      <c r="H61" s="37"/>
      <c r="I61" s="53"/>
    </row>
    <row r="62" spans="2:17" x14ac:dyDescent="0.15">
      <c r="B62" s="35"/>
      <c r="C62" s="36"/>
      <c r="D62" s="37"/>
      <c r="E62" s="37"/>
      <c r="F62" s="37"/>
      <c r="G62" s="37"/>
      <c r="H62" s="37"/>
      <c r="I62" s="53"/>
    </row>
    <row r="63" spans="2:17" x14ac:dyDescent="0.15">
      <c r="B63" s="38" t="s">
        <v>89</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64</v>
      </c>
      <c r="C66" s="36"/>
      <c r="D66" s="37"/>
      <c r="E66" s="37"/>
      <c r="F66" s="37"/>
      <c r="G66" s="37"/>
      <c r="H66" s="37"/>
      <c r="I66" s="53"/>
      <c r="K66" s="3"/>
    </row>
    <row r="67" spans="2:11" x14ac:dyDescent="0.15">
      <c r="B67" s="3" t="s">
        <v>104</v>
      </c>
      <c r="C67" s="36"/>
      <c r="D67" s="37"/>
      <c r="E67" s="37"/>
      <c r="F67" s="37"/>
      <c r="G67" s="37"/>
      <c r="H67" s="37"/>
      <c r="I67" s="53"/>
      <c r="K67" s="3"/>
    </row>
    <row r="68" spans="2:11" x14ac:dyDescent="0.15">
      <c r="B68" s="63" t="s">
        <v>103</v>
      </c>
      <c r="C68" s="36"/>
      <c r="D68" s="37"/>
      <c r="E68" s="37"/>
      <c r="F68" s="37"/>
      <c r="G68" s="37"/>
      <c r="H68" s="37"/>
      <c r="I68" s="53"/>
    </row>
    <row r="69" spans="2:11" x14ac:dyDescent="0.15">
      <c r="B69" s="63"/>
      <c r="C69" s="36"/>
      <c r="D69" s="37"/>
      <c r="E69" s="37"/>
      <c r="F69" s="37"/>
      <c r="G69" s="37"/>
      <c r="H69" s="37"/>
      <c r="I69" s="53"/>
    </row>
    <row r="70" spans="2:11" x14ac:dyDescent="0.15">
      <c r="B70" s="3" t="s">
        <v>67</v>
      </c>
      <c r="C70" s="36"/>
      <c r="D70" s="37"/>
      <c r="E70" s="37"/>
      <c r="F70" s="37"/>
      <c r="G70" s="37"/>
      <c r="H70" s="37"/>
      <c r="I70" s="53"/>
    </row>
    <row r="71" spans="2:11" x14ac:dyDescent="0.15">
      <c r="B71" s="3" t="s">
        <v>111</v>
      </c>
      <c r="C71" s="36"/>
      <c r="D71" s="37"/>
      <c r="E71" s="37"/>
      <c r="F71" s="37"/>
      <c r="G71" s="37"/>
      <c r="H71" s="37"/>
      <c r="I71" s="53"/>
    </row>
    <row r="72" spans="2:11" x14ac:dyDescent="0.15">
      <c r="B72" s="3" t="s">
        <v>110</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83</v>
      </c>
      <c r="C77" s="36"/>
      <c r="D77" s="37"/>
      <c r="E77" s="37"/>
      <c r="F77" s="37"/>
      <c r="G77" s="37"/>
      <c r="H77" s="37"/>
      <c r="I77" s="53"/>
    </row>
    <row r="78" spans="2:11" x14ac:dyDescent="0.15">
      <c r="B78" s="59" t="s">
        <v>98</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65</v>
      </c>
      <c r="C81" s="36"/>
      <c r="D81" s="37"/>
      <c r="E81" s="37"/>
      <c r="F81" s="37"/>
      <c r="G81" s="37"/>
      <c r="H81" s="37"/>
      <c r="I81" s="53"/>
    </row>
    <row r="82" spans="2:9" x14ac:dyDescent="0.15">
      <c r="B82" s="3" t="s">
        <v>85</v>
      </c>
      <c r="C82" s="36"/>
      <c r="D82" s="37"/>
      <c r="E82" s="37"/>
      <c r="F82" s="37"/>
      <c r="G82" s="37"/>
      <c r="H82" s="37"/>
      <c r="I82" s="53"/>
    </row>
    <row r="83" spans="2:9" x14ac:dyDescent="0.15">
      <c r="B83" s="3" t="s">
        <v>129</v>
      </c>
      <c r="C83" s="36"/>
      <c r="D83" s="37"/>
      <c r="E83" s="37"/>
      <c r="F83" s="37"/>
      <c r="G83" s="37"/>
      <c r="H83" s="37"/>
      <c r="I83" s="53"/>
    </row>
    <row r="84" spans="2:9" x14ac:dyDescent="0.15">
      <c r="B84" s="3" t="s">
        <v>112</v>
      </c>
      <c r="C84" s="36"/>
      <c r="D84" s="37"/>
      <c r="E84" s="37"/>
      <c r="F84" s="37"/>
      <c r="G84" s="37"/>
      <c r="H84" s="37"/>
      <c r="I84" s="53"/>
    </row>
    <row r="85" spans="2:9" x14ac:dyDescent="0.15">
      <c r="B85" s="3" t="s">
        <v>122</v>
      </c>
      <c r="C85" s="36"/>
      <c r="D85" s="37"/>
      <c r="E85" s="37"/>
      <c r="F85" s="37"/>
      <c r="G85" s="37"/>
      <c r="H85" s="37"/>
      <c r="I85" s="53"/>
    </row>
    <row r="86" spans="2:9" x14ac:dyDescent="0.15">
      <c r="B86" s="3" t="s">
        <v>123</v>
      </c>
      <c r="C86" s="36"/>
      <c r="D86" s="37"/>
      <c r="E86" s="37"/>
      <c r="F86" s="37"/>
      <c r="G86" s="37"/>
      <c r="H86" s="37"/>
      <c r="I86" s="53"/>
    </row>
    <row r="87" spans="2:9" x14ac:dyDescent="0.15">
      <c r="B87" s="3" t="s">
        <v>124</v>
      </c>
      <c r="C87" s="36"/>
      <c r="D87" s="37"/>
      <c r="E87" s="37"/>
      <c r="F87" s="37"/>
      <c r="G87" s="37"/>
      <c r="H87" s="37"/>
      <c r="I87" s="53"/>
    </row>
    <row r="88" spans="2:9" x14ac:dyDescent="0.15">
      <c r="B88" s="3" t="s">
        <v>113</v>
      </c>
      <c r="C88" s="36"/>
      <c r="D88" s="37"/>
      <c r="E88" s="37"/>
      <c r="F88" s="37"/>
      <c r="G88" s="37"/>
      <c r="H88" s="37"/>
      <c r="I88" s="53"/>
    </row>
    <row r="89" spans="2:9" x14ac:dyDescent="0.15">
      <c r="B89" s="55" t="s">
        <v>114</v>
      </c>
      <c r="C89" s="36"/>
      <c r="D89" s="37"/>
      <c r="E89" s="37"/>
      <c r="F89" s="37"/>
      <c r="G89" s="37"/>
      <c r="H89" s="37"/>
      <c r="I89" s="53"/>
    </row>
    <row r="90" spans="2:9" x14ac:dyDescent="0.15">
      <c r="B90" s="55"/>
      <c r="C90" s="36"/>
      <c r="D90" s="37"/>
      <c r="E90" s="37"/>
      <c r="F90" s="37"/>
      <c r="G90" s="37"/>
      <c r="H90" s="37"/>
      <c r="I90" s="53"/>
    </row>
    <row r="91" spans="2:9" x14ac:dyDescent="0.15">
      <c r="B91" s="55" t="s">
        <v>99</v>
      </c>
      <c r="C91" s="36"/>
      <c r="D91" s="37"/>
      <c r="E91" s="37"/>
      <c r="F91" s="37"/>
      <c r="G91" s="37"/>
      <c r="H91" s="37"/>
      <c r="I91" s="53"/>
    </row>
    <row r="92" spans="2:9" x14ac:dyDescent="0.15">
      <c r="B92" s="55"/>
      <c r="C92" s="36"/>
      <c r="D92" s="37"/>
      <c r="E92" s="37"/>
      <c r="F92" s="37"/>
      <c r="G92" s="37"/>
      <c r="H92" s="37"/>
      <c r="I92" s="53"/>
    </row>
    <row r="93" spans="2:9" x14ac:dyDescent="0.15">
      <c r="B93" s="55" t="s">
        <v>68</v>
      </c>
      <c r="C93" s="36"/>
      <c r="D93" s="37"/>
      <c r="E93" s="37"/>
      <c r="F93" s="37"/>
      <c r="G93" s="37"/>
      <c r="H93" s="37"/>
      <c r="I93" s="53"/>
    </row>
    <row r="94" spans="2:9" x14ac:dyDescent="0.15">
      <c r="B94" s="55" t="s">
        <v>115</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66</v>
      </c>
      <c r="C97" s="36"/>
      <c r="D97" s="37"/>
      <c r="E97" s="37"/>
      <c r="F97" s="37"/>
      <c r="G97" s="37"/>
      <c r="H97" s="37"/>
      <c r="I97" s="53"/>
    </row>
    <row r="98" spans="2:9" x14ac:dyDescent="0.15">
      <c r="B98" s="3" t="s">
        <v>93</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100</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101</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128</v>
      </c>
      <c r="C133" s="7"/>
    </row>
    <row r="134" spans="2:7" x14ac:dyDescent="0.15">
      <c r="B134" s="7" t="s">
        <v>94</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F2" sqref="F2"/>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50" t="s">
        <v>79</v>
      </c>
      <c r="B1" s="150"/>
      <c r="C1" s="150"/>
      <c r="D1" s="150"/>
      <c r="E1" s="150"/>
      <c r="F1" s="150"/>
    </row>
    <row r="2" spans="1:6" ht="18.75" customHeight="1" x14ac:dyDescent="0.15">
      <c r="B2" s="104"/>
    </row>
    <row r="3" spans="1:6" s="110" customFormat="1" ht="29.25" thickBot="1" x14ac:dyDescent="0.2">
      <c r="A3" s="113" t="s">
        <v>69</v>
      </c>
      <c r="B3" s="114" t="s">
        <v>63</v>
      </c>
      <c r="C3" s="115"/>
      <c r="D3" s="114" t="s">
        <v>74</v>
      </c>
      <c r="E3" s="116"/>
      <c r="F3" s="114" t="s">
        <v>73</v>
      </c>
    </row>
    <row r="4" spans="1:6" ht="84.75" customHeight="1" x14ac:dyDescent="0.15">
      <c r="A4" s="149" t="s">
        <v>70</v>
      </c>
      <c r="B4" s="151" t="s">
        <v>72</v>
      </c>
      <c r="C4" s="153"/>
      <c r="D4" s="154"/>
      <c r="E4" s="155" t="s">
        <v>75</v>
      </c>
      <c r="F4" s="156" t="s">
        <v>81</v>
      </c>
    </row>
    <row r="5" spans="1:6" x14ac:dyDescent="0.15">
      <c r="A5" s="152"/>
      <c r="B5" s="147"/>
      <c r="C5" s="153"/>
      <c r="D5" s="154"/>
      <c r="E5" s="155"/>
      <c r="F5" s="157"/>
    </row>
    <row r="6" spans="1:6" ht="87" customHeight="1" x14ac:dyDescent="0.15">
      <c r="A6" s="152"/>
      <c r="B6" s="147"/>
      <c r="C6" s="105"/>
      <c r="D6" s="109" t="s">
        <v>82</v>
      </c>
      <c r="E6" s="111" t="s">
        <v>78</v>
      </c>
      <c r="F6" s="105"/>
    </row>
    <row r="7" spans="1:6" ht="93" customHeight="1" x14ac:dyDescent="0.15">
      <c r="A7" s="152"/>
      <c r="B7" s="147"/>
      <c r="C7" s="105"/>
      <c r="D7" s="105"/>
      <c r="E7" s="111"/>
      <c r="F7" s="109" t="s">
        <v>84</v>
      </c>
    </row>
    <row r="8" spans="1:6" x14ac:dyDescent="0.15">
      <c r="A8" s="108"/>
      <c r="B8" s="105"/>
      <c r="C8" s="105"/>
      <c r="D8" s="105"/>
      <c r="E8" s="111"/>
      <c r="F8" s="105"/>
    </row>
    <row r="9" spans="1:6" ht="141" customHeight="1" x14ac:dyDescent="0.15">
      <c r="A9" s="152" t="s">
        <v>71</v>
      </c>
      <c r="B9" s="147" t="s">
        <v>77</v>
      </c>
      <c r="C9" s="105"/>
      <c r="D9" s="105"/>
      <c r="E9" s="111" t="s">
        <v>75</v>
      </c>
      <c r="F9" s="109" t="s">
        <v>105</v>
      </c>
    </row>
    <row r="10" spans="1:6" ht="73.5" customHeight="1" x14ac:dyDescent="0.15">
      <c r="A10" s="152"/>
      <c r="B10" s="147"/>
      <c r="C10" s="105"/>
      <c r="D10" s="109" t="s">
        <v>102</v>
      </c>
      <c r="E10" s="111" t="s">
        <v>76</v>
      </c>
      <c r="F10" s="105"/>
    </row>
    <row r="11" spans="1:6" ht="76.5" customHeight="1" x14ac:dyDescent="0.15">
      <c r="A11" s="152"/>
      <c r="B11" s="147"/>
      <c r="C11" s="105"/>
      <c r="D11" s="105"/>
      <c r="F11" s="109" t="s">
        <v>91</v>
      </c>
    </row>
    <row r="12" spans="1:6" x14ac:dyDescent="0.15">
      <c r="A12" s="112"/>
      <c r="B12" s="147"/>
      <c r="C12" s="105"/>
      <c r="D12" s="105"/>
      <c r="F12" s="105"/>
    </row>
    <row r="13" spans="1:6" ht="68.25" customHeight="1" x14ac:dyDescent="0.15">
      <c r="A13" s="148" t="s">
        <v>80</v>
      </c>
      <c r="B13" s="147"/>
      <c r="C13" s="105"/>
      <c r="D13" s="105"/>
      <c r="E13" s="111"/>
      <c r="F13" s="117" t="s">
        <v>92</v>
      </c>
    </row>
    <row r="14" spans="1:6" ht="48.75" customHeight="1" x14ac:dyDescent="0.15">
      <c r="A14" s="149"/>
      <c r="B14" s="147"/>
      <c r="C14" s="105"/>
      <c r="D14" s="147" t="s">
        <v>90</v>
      </c>
      <c r="E14" s="147"/>
      <c r="F14" s="147"/>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2022-06-10T06:51:49Z</dcterms:modified>
</cp:coreProperties>
</file>