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heckCompatibility="1" defaultThemeVersion="124226"/>
  <mc:AlternateContent xmlns:mc="http://schemas.openxmlformats.org/markup-compatibility/2006">
    <mc:Choice Requires="x15">
      <x15ac:absPath xmlns:x15ac="http://schemas.microsoft.com/office/spreadsheetml/2010/11/ac" url="\\a22gf02v\共有フォルダ4\緑地維持課\共有サーバー\☆指導審査係\【05-02 TeamGreen NiceGreen】\【01 様式】\R5.4~\"/>
    </mc:Choice>
  </mc:AlternateContent>
  <bookViews>
    <workbookView xWindow="-105" yWindow="-105" windowWidth="19425" windowHeight="10305" activeTab="1"/>
  </bookViews>
  <sheets>
    <sheet name="記入例" sheetId="3" r:id="rId1"/>
    <sheet name="NICE GREEN評価シート" sheetId="5" r:id="rId2"/>
  </sheets>
  <definedNames>
    <definedName name="_xlnm.Print_Area" localSheetId="1">'NICE GREEN評価シート'!$A$1:$Q$159</definedName>
    <definedName name="_xlnm.Print_Area" localSheetId="0">記入例!$A$1:$Q$159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0" i="3" l="1"/>
  <c r="O101" i="5" l="1"/>
  <c r="O101" i="3"/>
  <c r="X154" i="5"/>
  <c r="O148" i="5"/>
  <c r="X145" i="5"/>
  <c r="O139" i="5"/>
  <c r="X136" i="5"/>
  <c r="O130" i="5"/>
  <c r="X127" i="5"/>
  <c r="X128" i="5" s="1"/>
  <c r="O121" i="5"/>
  <c r="Y114" i="5"/>
  <c r="O112" i="5"/>
  <c r="Y103" i="5"/>
  <c r="O94" i="5"/>
  <c r="X90" i="5"/>
  <c r="X88" i="5"/>
  <c r="X86" i="5"/>
  <c r="M81" i="5"/>
  <c r="O78" i="5"/>
  <c r="X63" i="5"/>
  <c r="M56" i="5"/>
  <c r="M59" i="5" s="1"/>
  <c r="Y35" i="5"/>
  <c r="M30" i="5"/>
  <c r="M15" i="5"/>
  <c r="M56" i="3"/>
  <c r="O50" i="3" s="1"/>
  <c r="X154" i="3"/>
  <c r="O148" i="3"/>
  <c r="X145" i="3"/>
  <c r="O139" i="3"/>
  <c r="X136" i="3"/>
  <c r="O130" i="3"/>
  <c r="O121" i="3"/>
  <c r="M81" i="3"/>
  <c r="O112" i="3"/>
  <c r="Y114" i="3"/>
  <c r="Y103" i="3"/>
  <c r="O94" i="3"/>
  <c r="O78" i="3"/>
  <c r="X90" i="3"/>
  <c r="X88" i="3"/>
  <c r="M15" i="3"/>
  <c r="L17" i="3" s="1"/>
  <c r="N33" i="3" s="1"/>
  <c r="X127" i="3"/>
  <c r="X86" i="3"/>
  <c r="X63" i="3"/>
  <c r="Y35" i="3"/>
  <c r="O28" i="5" l="1"/>
  <c r="O50" i="5"/>
  <c r="L17" i="5"/>
  <c r="N33" i="5" s="1"/>
  <c r="M59" i="3"/>
  <c r="O28" i="3"/>
  <c r="G4" i="3" s="1"/>
  <c r="X128" i="3"/>
  <c r="G4" i="5" l="1"/>
  <c r="N4" i="5" s="1"/>
  <c r="L4" i="5" l="1"/>
  <c r="M4" i="5"/>
  <c r="N4" i="3"/>
  <c r="M4" i="3"/>
  <c r="L4" i="3"/>
</calcChain>
</file>

<file path=xl/sharedStrings.xml><?xml version="1.0" encoding="utf-8"?>
<sst xmlns="http://schemas.openxmlformats.org/spreadsheetml/2006/main" count="338" uniqueCount="110">
  <si>
    <t>50～79</t>
    <phoneticPr fontId="1"/>
  </si>
  <si>
    <t>80～</t>
    <phoneticPr fontId="1"/>
  </si>
  <si>
    <t>敷地面積を入力して下さい</t>
    <rPh sb="0" eb="2">
      <t>シキチ</t>
    </rPh>
    <rPh sb="2" eb="4">
      <t>メンセキ</t>
    </rPh>
    <rPh sb="5" eb="7">
      <t>ニュウリョク</t>
    </rPh>
    <rPh sb="9" eb="10">
      <t>クダ</t>
    </rPh>
    <phoneticPr fontId="1"/>
  </si>
  <si>
    <t>㎡</t>
    <phoneticPr fontId="1"/>
  </si>
  <si>
    <t>敷地の建ぺい率の最高限度を選択してください</t>
    <rPh sb="0" eb="2">
      <t>シキチ</t>
    </rPh>
    <rPh sb="3" eb="4">
      <t>ケン</t>
    </rPh>
    <rPh sb="6" eb="7">
      <t>リツ</t>
    </rPh>
    <rPh sb="8" eb="10">
      <t>サイコウ</t>
    </rPh>
    <rPh sb="10" eb="12">
      <t>ゲンド</t>
    </rPh>
    <rPh sb="13" eb="15">
      <t>センタク</t>
    </rPh>
    <phoneticPr fontId="1"/>
  </si>
  <si>
    <t>50%以下</t>
    <rPh sb="3" eb="5">
      <t>イカ</t>
    </rPh>
    <phoneticPr fontId="1"/>
  </si>
  <si>
    <t>　</t>
    <phoneticPr fontId="1"/>
  </si>
  <si>
    <t>50%を超え60%以下</t>
    <rPh sb="4" eb="5">
      <t>コ</t>
    </rPh>
    <rPh sb="9" eb="11">
      <t>イカ</t>
    </rPh>
    <phoneticPr fontId="1"/>
  </si>
  <si>
    <t>→この敷地の基準緑化率は</t>
    <rPh sb="3" eb="5">
      <t>シキチ</t>
    </rPh>
    <rPh sb="6" eb="8">
      <t>キジュン</t>
    </rPh>
    <rPh sb="8" eb="10">
      <t>リョッカ</t>
    </rPh>
    <rPh sb="10" eb="11">
      <t>リツ</t>
    </rPh>
    <phoneticPr fontId="1"/>
  </si>
  <si>
    <t>です</t>
    <phoneticPr fontId="1"/>
  </si>
  <si>
    <t>60%超</t>
    <rPh sb="3" eb="4">
      <t>コ</t>
    </rPh>
    <phoneticPr fontId="1"/>
  </si>
  <si>
    <t>　①緑化面積</t>
    <rPh sb="2" eb="4">
      <t>リョッカ</t>
    </rPh>
    <rPh sb="4" eb="6">
      <t>メンセキ</t>
    </rPh>
    <phoneticPr fontId="1"/>
  </si>
  <si>
    <t>緑化面積の合計を入力してください</t>
    <rPh sb="0" eb="2">
      <t>リョッカ</t>
    </rPh>
    <rPh sb="2" eb="4">
      <t>メンセキ</t>
    </rPh>
    <rPh sb="5" eb="7">
      <t>ゴウケイ</t>
    </rPh>
    <rPh sb="8" eb="10">
      <t>ニュウリョク</t>
    </rPh>
    <phoneticPr fontId="1"/>
  </si>
  <si>
    <t>緑化率</t>
    <rPh sb="0" eb="2">
      <t>リョッカ</t>
    </rPh>
    <rPh sb="2" eb="3">
      <t>リツ</t>
    </rPh>
    <phoneticPr fontId="1"/>
  </si>
  <si>
    <t>→</t>
    <phoneticPr fontId="1"/>
  </si>
  <si>
    <t>10点</t>
    <rPh sb="2" eb="3">
      <t>テン</t>
    </rPh>
    <phoneticPr fontId="1"/>
  </si>
  <si>
    <t>（最小は30㎡）</t>
    <rPh sb="1" eb="3">
      <t>サイショウ</t>
    </rPh>
    <phoneticPr fontId="1"/>
  </si>
  <si>
    <t>20点</t>
    <rPh sb="2" eb="3">
      <t>テン</t>
    </rPh>
    <phoneticPr fontId="1"/>
  </si>
  <si>
    <t>（最小は40㎡）</t>
    <rPh sb="1" eb="3">
      <t>サイショウ</t>
    </rPh>
    <phoneticPr fontId="1"/>
  </si>
  <si>
    <t>本</t>
    <rPh sb="0" eb="1">
      <t>ホン</t>
    </rPh>
    <phoneticPr fontId="1"/>
  </si>
  <si>
    <t>高木面積</t>
    <rPh sb="0" eb="1">
      <t>タカ</t>
    </rPh>
    <rPh sb="1" eb="2">
      <t>キ</t>
    </rPh>
    <rPh sb="2" eb="4">
      <t>メンセキ</t>
    </rPh>
    <phoneticPr fontId="1"/>
  </si>
  <si>
    <t>面積割合</t>
    <rPh sb="0" eb="2">
      <t>メンセキ</t>
    </rPh>
    <rPh sb="2" eb="4">
      <t>ワリアイ</t>
    </rPh>
    <phoneticPr fontId="1"/>
  </si>
  <si>
    <t>　③接道緑化</t>
    <rPh sb="2" eb="3">
      <t>セッ</t>
    </rPh>
    <rPh sb="3" eb="4">
      <t>ミチ</t>
    </rPh>
    <rPh sb="4" eb="6">
      <t>リョッカ</t>
    </rPh>
    <phoneticPr fontId="1"/>
  </si>
  <si>
    <t>ｍ</t>
    <phoneticPr fontId="1"/>
  </si>
  <si>
    <t>接道延長割合</t>
    <rPh sb="0" eb="1">
      <t>セッ</t>
    </rPh>
    <rPh sb="1" eb="2">
      <t>ミチ</t>
    </rPh>
    <rPh sb="2" eb="4">
      <t>エンチョウ</t>
    </rPh>
    <rPh sb="4" eb="6">
      <t>ワリアイ</t>
    </rPh>
    <phoneticPr fontId="1"/>
  </si>
  <si>
    <t>接道緑化延長を入力してください</t>
    <rPh sb="0" eb="1">
      <t>セッ</t>
    </rPh>
    <rPh sb="1" eb="2">
      <t>ミチ</t>
    </rPh>
    <rPh sb="2" eb="4">
      <t>リョッカ</t>
    </rPh>
    <rPh sb="4" eb="6">
      <t>エンチョウ</t>
    </rPh>
    <rPh sb="7" eb="9">
      <t>ニュウリョク</t>
    </rPh>
    <phoneticPr fontId="1"/>
  </si>
  <si>
    <t>30点</t>
    <rPh sb="2" eb="3">
      <t>テン</t>
    </rPh>
    <phoneticPr fontId="1"/>
  </si>
  <si>
    <t>NICE GREEN評価シート</t>
    <rPh sb="10" eb="12">
      <t>ヒョウカ</t>
    </rPh>
    <phoneticPr fontId="1"/>
  </si>
  <si>
    <t>市街化調整区域</t>
    <rPh sb="0" eb="7">
      <t>シガイカチョウセイクイキ</t>
    </rPh>
    <phoneticPr fontId="1"/>
  </si>
  <si>
    <t>風致地区</t>
    <rPh sb="0" eb="2">
      <t>フウチ</t>
    </rPh>
    <rPh sb="2" eb="4">
      <t>チク</t>
    </rPh>
    <phoneticPr fontId="1"/>
  </si>
  <si>
    <t>地区計画</t>
    <rPh sb="0" eb="2">
      <t>チク</t>
    </rPh>
    <rPh sb="2" eb="4">
      <t>ケイカク</t>
    </rPh>
    <phoneticPr fontId="1"/>
  </si>
  <si>
    <t>入力してください</t>
    <rPh sb="0" eb="2">
      <t>ニュウリョク</t>
    </rPh>
    <phoneticPr fontId="1"/>
  </si>
  <si>
    <t>緑化率</t>
    <rPh sb="0" eb="3">
      <t>リョッカリツ</t>
    </rPh>
    <phoneticPr fontId="1"/>
  </si>
  <si>
    <t>.</t>
    <phoneticPr fontId="1"/>
  </si>
  <si>
    <t>敷地面積に対して、緑化面積が基準緑化率＋1%以上2%未満</t>
    <rPh sb="0" eb="2">
      <t>シキチ</t>
    </rPh>
    <rPh sb="2" eb="4">
      <t>メンセキ</t>
    </rPh>
    <rPh sb="5" eb="6">
      <t>タイ</t>
    </rPh>
    <rPh sb="9" eb="11">
      <t>リョッカ</t>
    </rPh>
    <rPh sb="11" eb="13">
      <t>メンセキ</t>
    </rPh>
    <rPh sb="14" eb="16">
      <t>キジュン</t>
    </rPh>
    <rPh sb="16" eb="18">
      <t>リョッカ</t>
    </rPh>
    <rPh sb="18" eb="19">
      <t>リツ</t>
    </rPh>
    <rPh sb="22" eb="24">
      <t>イジョウ</t>
    </rPh>
    <rPh sb="26" eb="28">
      <t>ミマン</t>
    </rPh>
    <phoneticPr fontId="1"/>
  </si>
  <si>
    <t>（最小は20㎡）</t>
    <rPh sb="1" eb="3">
      <t>サイショウ</t>
    </rPh>
    <phoneticPr fontId="1"/>
  </si>
  <si>
    <t>（最小は50㎡）</t>
    <rPh sb="1" eb="3">
      <t>サイショウ</t>
    </rPh>
    <phoneticPr fontId="1"/>
  </si>
  <si>
    <t>敷地面積に対して、緑化面積が基準緑化率＋2%以上5％未満</t>
    <rPh sb="0" eb="2">
      <t>シキチ</t>
    </rPh>
    <rPh sb="2" eb="4">
      <t>メンセキ</t>
    </rPh>
    <rPh sb="5" eb="6">
      <t>タイ</t>
    </rPh>
    <rPh sb="9" eb="11">
      <t>リョッカ</t>
    </rPh>
    <rPh sb="11" eb="13">
      <t>メンセキ</t>
    </rPh>
    <rPh sb="14" eb="16">
      <t>キジュン</t>
    </rPh>
    <rPh sb="16" eb="18">
      <t>リョッカ</t>
    </rPh>
    <rPh sb="18" eb="19">
      <t>リツ</t>
    </rPh>
    <rPh sb="22" eb="24">
      <t>イジョウ</t>
    </rPh>
    <rPh sb="26" eb="28">
      <t>ミマン</t>
    </rPh>
    <phoneticPr fontId="1"/>
  </si>
  <si>
    <t>敷地面積に対して、緑化面積が基準緑化率＋5%以上10％未満</t>
    <rPh sb="0" eb="2">
      <t>シキチ</t>
    </rPh>
    <rPh sb="2" eb="4">
      <t>メンセキ</t>
    </rPh>
    <rPh sb="5" eb="6">
      <t>タイ</t>
    </rPh>
    <rPh sb="9" eb="11">
      <t>リョッカ</t>
    </rPh>
    <rPh sb="11" eb="13">
      <t>メンセキ</t>
    </rPh>
    <rPh sb="14" eb="16">
      <t>キジュン</t>
    </rPh>
    <rPh sb="16" eb="18">
      <t>リョッカ</t>
    </rPh>
    <rPh sb="18" eb="19">
      <t>リツ</t>
    </rPh>
    <rPh sb="22" eb="24">
      <t>イジョウ</t>
    </rPh>
    <rPh sb="27" eb="29">
      <t>ミマン</t>
    </rPh>
    <phoneticPr fontId="1"/>
  </si>
  <si>
    <t>敷地面積に対して、緑化面積が基準緑化率＋10%以上</t>
    <rPh sb="0" eb="2">
      <t>シキチ</t>
    </rPh>
    <rPh sb="2" eb="4">
      <t>メンセキ</t>
    </rPh>
    <rPh sb="5" eb="6">
      <t>タイ</t>
    </rPh>
    <rPh sb="9" eb="11">
      <t>リョッカ</t>
    </rPh>
    <rPh sb="11" eb="13">
      <t>メンセキ</t>
    </rPh>
    <rPh sb="14" eb="16">
      <t>キジュン</t>
    </rPh>
    <rPh sb="16" eb="18">
      <t>リョッカ</t>
    </rPh>
    <rPh sb="18" eb="19">
      <t>リツ</t>
    </rPh>
    <rPh sb="23" eb="25">
      <t>イジョウ</t>
    </rPh>
    <phoneticPr fontId="1"/>
  </si>
  <si>
    <t>5点</t>
    <rPh sb="1" eb="2">
      <t>テン</t>
    </rPh>
    <phoneticPr fontId="1"/>
  </si>
  <si>
    <t>　②樹木植栽</t>
    <rPh sb="2" eb="4">
      <t>ジュモク</t>
    </rPh>
    <rPh sb="3" eb="4">
      <t>キ</t>
    </rPh>
    <rPh sb="4" eb="6">
      <t>ショクサイ</t>
    </rPh>
    <phoneticPr fontId="1"/>
  </si>
  <si>
    <t>樹木の本数を入力してください</t>
    <rPh sb="0" eb="2">
      <t>ジュモク</t>
    </rPh>
    <rPh sb="3" eb="5">
      <t>ホンスウ</t>
    </rPh>
    <rPh sb="6" eb="8">
      <t>ニュウリョク</t>
    </rPh>
    <phoneticPr fontId="1"/>
  </si>
  <si>
    <r>
      <t>高木</t>
    </r>
    <r>
      <rPr>
        <sz val="8"/>
        <rFont val="HG丸ｺﾞｼｯｸM-PRO"/>
        <family val="3"/>
        <charset val="128"/>
      </rPr>
      <t xml:space="preserve">
（H4.0m以上）</t>
    </r>
    <rPh sb="0" eb="1">
      <t>タカ</t>
    </rPh>
    <rPh sb="1" eb="2">
      <t>キ</t>
    </rPh>
    <rPh sb="9" eb="11">
      <t>イジョウ</t>
    </rPh>
    <phoneticPr fontId="1"/>
  </si>
  <si>
    <r>
      <t xml:space="preserve">中高木
</t>
    </r>
    <r>
      <rPr>
        <sz val="8"/>
        <rFont val="HG丸ｺﾞｼｯｸM-PRO"/>
        <family val="3"/>
        <charset val="128"/>
      </rPr>
      <t>（H2.5m以上H4.0ｍ未満）</t>
    </r>
    <rPh sb="0" eb="1">
      <t>チュウ</t>
    </rPh>
    <rPh sb="1" eb="2">
      <t>タカ</t>
    </rPh>
    <rPh sb="2" eb="3">
      <t>キ</t>
    </rPh>
    <rPh sb="17" eb="19">
      <t>ミマン</t>
    </rPh>
    <phoneticPr fontId="1"/>
  </si>
  <si>
    <r>
      <t xml:space="preserve">中木
</t>
    </r>
    <r>
      <rPr>
        <sz val="8"/>
        <rFont val="HG丸ｺﾞｼｯｸM-PRO"/>
        <family val="3"/>
        <charset val="128"/>
      </rPr>
      <t>（H1.0m以上H2.5ｍ未満）</t>
    </r>
    <rPh sb="0" eb="2">
      <t>チュウボク</t>
    </rPh>
    <phoneticPr fontId="1"/>
  </si>
  <si>
    <r>
      <t xml:space="preserve">低木
</t>
    </r>
    <r>
      <rPr>
        <sz val="8"/>
        <rFont val="HG丸ｺﾞｼｯｸM-PRO"/>
        <family val="3"/>
        <charset val="128"/>
      </rPr>
      <t>（H0.3m以上H1.0ｍ未満）</t>
    </r>
    <rPh sb="0" eb="2">
      <t>テイボク</t>
    </rPh>
    <phoneticPr fontId="1"/>
  </si>
  <si>
    <t>緑化率＝緑化面積／敷地面積×100</t>
    <rPh sb="0" eb="2">
      <t>リョッカ</t>
    </rPh>
    <rPh sb="2" eb="3">
      <t>リツ</t>
    </rPh>
    <rPh sb="4" eb="6">
      <t>リョッカ</t>
    </rPh>
    <rPh sb="6" eb="8">
      <t>メンセキ</t>
    </rPh>
    <rPh sb="9" eb="11">
      <t>シキチ</t>
    </rPh>
    <rPh sb="11" eb="13">
      <t>メンセキ</t>
    </rPh>
    <phoneticPr fontId="1"/>
  </si>
  <si>
    <t>樹木換算面積</t>
    <rPh sb="0" eb="2">
      <t>ジュモク</t>
    </rPh>
    <rPh sb="2" eb="4">
      <t>カンサン</t>
    </rPh>
    <rPh sb="4" eb="6">
      <t>メンセキ</t>
    </rPh>
    <phoneticPr fontId="1"/>
  </si>
  <si>
    <t>樹木換算面積(㎡)＝（高木本数＋中高木本数
　　　　　＋将来高木なることが見込める中木）×10
　　　　　＋中木本数×3＋低木本数×0.2</t>
    <rPh sb="0" eb="2">
      <t>ジュモク</t>
    </rPh>
    <rPh sb="2" eb="4">
      <t>カンサン</t>
    </rPh>
    <rPh sb="4" eb="6">
      <t>メンセキ</t>
    </rPh>
    <rPh sb="11" eb="13">
      <t>コウボク</t>
    </rPh>
    <rPh sb="13" eb="15">
      <t>ホンスウ</t>
    </rPh>
    <rPh sb="16" eb="18">
      <t>チュウコウ</t>
    </rPh>
    <rPh sb="18" eb="19">
      <t>ボク</t>
    </rPh>
    <rPh sb="19" eb="21">
      <t>ホンスウ</t>
    </rPh>
    <rPh sb="28" eb="30">
      <t>ショウライ</t>
    </rPh>
    <rPh sb="30" eb="32">
      <t>コウボク</t>
    </rPh>
    <rPh sb="37" eb="39">
      <t>ミコ</t>
    </rPh>
    <rPh sb="41" eb="43">
      <t>チュウボク</t>
    </rPh>
    <rPh sb="54" eb="56">
      <t>チュウボク</t>
    </rPh>
    <rPh sb="56" eb="58">
      <t>ホンスウ</t>
    </rPh>
    <rPh sb="61" eb="63">
      <t>テイボク</t>
    </rPh>
    <rPh sb="63" eb="65">
      <t>ホンスウ</t>
    </rPh>
    <phoneticPr fontId="1"/>
  </si>
  <si>
    <t>40点</t>
    <rPh sb="2" eb="3">
      <t>テン</t>
    </rPh>
    <phoneticPr fontId="1"/>
  </si>
  <si>
    <t>※異なる用途地域にまたがる場合、地区計画の場合は数値を直接入力してください。</t>
    <rPh sb="1" eb="2">
      <t>コト</t>
    </rPh>
    <rPh sb="4" eb="6">
      <t>ヨウト</t>
    </rPh>
    <rPh sb="6" eb="8">
      <t>チイキ</t>
    </rPh>
    <rPh sb="13" eb="15">
      <t>バアイ</t>
    </rPh>
    <rPh sb="16" eb="18">
      <t>チク</t>
    </rPh>
    <rPh sb="18" eb="20">
      <t>ケイカク</t>
    </rPh>
    <rPh sb="21" eb="23">
      <t>バアイ</t>
    </rPh>
    <rPh sb="24" eb="26">
      <t>スウチ</t>
    </rPh>
    <rPh sb="27" eb="29">
      <t>チョクセツ</t>
    </rPh>
    <rPh sb="29" eb="31">
      <t>ニュウリョク</t>
    </rPh>
    <phoneticPr fontId="1"/>
  </si>
  <si>
    <t>敷地の接道緑化の延長が、接道延長全体の70%以上</t>
    <rPh sb="0" eb="2">
      <t>シキチ</t>
    </rPh>
    <rPh sb="3" eb="4">
      <t>セッ</t>
    </rPh>
    <rPh sb="4" eb="5">
      <t>ミチ</t>
    </rPh>
    <rPh sb="5" eb="7">
      <t>リョッカ</t>
    </rPh>
    <rPh sb="8" eb="10">
      <t>エンチョウ</t>
    </rPh>
    <rPh sb="12" eb="13">
      <t>セッ</t>
    </rPh>
    <rPh sb="13" eb="14">
      <t>ミチ</t>
    </rPh>
    <rPh sb="14" eb="16">
      <t>エンチョウ</t>
    </rPh>
    <rPh sb="16" eb="18">
      <t>ゼンタイ</t>
    </rPh>
    <rPh sb="22" eb="24">
      <t>イジョウ</t>
    </rPh>
    <phoneticPr fontId="1"/>
  </si>
  <si>
    <t>敷地の接道緑化の延長が、接道延長全体の30%以上50%未満</t>
    <rPh sb="0" eb="2">
      <t>シキチ</t>
    </rPh>
    <rPh sb="3" eb="4">
      <t>セッ</t>
    </rPh>
    <rPh sb="4" eb="5">
      <t>ミチ</t>
    </rPh>
    <rPh sb="5" eb="7">
      <t>リョッカ</t>
    </rPh>
    <rPh sb="8" eb="10">
      <t>エンチョウ</t>
    </rPh>
    <rPh sb="12" eb="13">
      <t>セッ</t>
    </rPh>
    <rPh sb="13" eb="14">
      <t>ミチ</t>
    </rPh>
    <rPh sb="14" eb="16">
      <t>エンチョウ</t>
    </rPh>
    <rPh sb="16" eb="18">
      <t>ゼンタイ</t>
    </rPh>
    <rPh sb="22" eb="24">
      <t>イジョウ</t>
    </rPh>
    <rPh sb="27" eb="29">
      <t>ミマン</t>
    </rPh>
    <phoneticPr fontId="1"/>
  </si>
  <si>
    <t>敷地の接道緑化の延長が、接道延長全体の50%以上70％未満</t>
    <rPh sb="0" eb="2">
      <t>シキチ</t>
    </rPh>
    <rPh sb="3" eb="4">
      <t>セッ</t>
    </rPh>
    <rPh sb="4" eb="5">
      <t>ミチ</t>
    </rPh>
    <rPh sb="5" eb="7">
      <t>リョッカ</t>
    </rPh>
    <rPh sb="8" eb="10">
      <t>エンチョウ</t>
    </rPh>
    <rPh sb="12" eb="13">
      <t>セッ</t>
    </rPh>
    <rPh sb="13" eb="14">
      <t>ミチ</t>
    </rPh>
    <rPh sb="14" eb="16">
      <t>エンチョウ</t>
    </rPh>
    <rPh sb="16" eb="18">
      <t>ゼンタイ</t>
    </rPh>
    <rPh sb="22" eb="24">
      <t>イジョウ</t>
    </rPh>
    <rPh sb="27" eb="29">
      <t>ミマン</t>
    </rPh>
    <phoneticPr fontId="1"/>
  </si>
  <si>
    <t>敷地面積の1%以上（最小は2㎡以上）</t>
    <rPh sb="0" eb="2">
      <t>シキチ</t>
    </rPh>
    <rPh sb="2" eb="4">
      <t>メンセキ</t>
    </rPh>
    <rPh sb="7" eb="9">
      <t>イジョウ</t>
    </rPh>
    <rPh sb="10" eb="12">
      <t>サイショウ</t>
    </rPh>
    <rPh sb="15" eb="17">
      <t>イジョウ</t>
    </rPh>
    <phoneticPr fontId="1"/>
  </si>
  <si>
    <t>　④季節の草花の植栽</t>
    <rPh sb="2" eb="4">
      <t>キセツ</t>
    </rPh>
    <rPh sb="5" eb="6">
      <t>クサ</t>
    </rPh>
    <rPh sb="6" eb="7">
      <t>ハナ</t>
    </rPh>
    <rPh sb="8" eb="10">
      <t>ショクサイ</t>
    </rPh>
    <phoneticPr fontId="1"/>
  </si>
  <si>
    <t>公開性のある緑化面積の合計を入力してください</t>
    <rPh sb="0" eb="3">
      <t>コウカイセイ</t>
    </rPh>
    <rPh sb="6" eb="8">
      <t>リョッカ</t>
    </rPh>
    <rPh sb="8" eb="10">
      <t>メンセキ</t>
    </rPh>
    <rPh sb="11" eb="13">
      <t>ゴウケイ</t>
    </rPh>
    <rPh sb="14" eb="16">
      <t>ニュウリョク</t>
    </rPh>
    <phoneticPr fontId="1"/>
  </si>
  <si>
    <t>公開性のある緑化面積が緑化面積全体の25％以上50％未満
　　　　　　　あるいは100㎡以上ある　　（最小は10㎡）</t>
    <rPh sb="0" eb="2">
      <t>コウカイ</t>
    </rPh>
    <rPh sb="2" eb="3">
      <t>セイ</t>
    </rPh>
    <rPh sb="6" eb="8">
      <t>リョッカ</t>
    </rPh>
    <rPh sb="8" eb="10">
      <t>メンセキ</t>
    </rPh>
    <rPh sb="11" eb="13">
      <t>リョッカ</t>
    </rPh>
    <rPh sb="13" eb="15">
      <t>メンセキ</t>
    </rPh>
    <rPh sb="15" eb="17">
      <t>ゼンタイ</t>
    </rPh>
    <rPh sb="21" eb="23">
      <t>イジョウ</t>
    </rPh>
    <rPh sb="26" eb="28">
      <t>ミマン</t>
    </rPh>
    <rPh sb="44" eb="46">
      <t>イジョウ</t>
    </rPh>
    <phoneticPr fontId="1"/>
  </si>
  <si>
    <t>公開性のある緑化面積が緑化面積全体の50％以上
　　　　　　　あるいは200㎡以上ある　　（最小は20㎡）</t>
    <rPh sb="0" eb="2">
      <t>コウカイ</t>
    </rPh>
    <rPh sb="2" eb="3">
      <t>セイ</t>
    </rPh>
    <rPh sb="6" eb="8">
      <t>リョッカ</t>
    </rPh>
    <rPh sb="8" eb="10">
      <t>メンセキ</t>
    </rPh>
    <rPh sb="11" eb="13">
      <t>リョッカ</t>
    </rPh>
    <rPh sb="13" eb="15">
      <t>メンセキ</t>
    </rPh>
    <rPh sb="15" eb="17">
      <t>ゼンタイ</t>
    </rPh>
    <rPh sb="21" eb="23">
      <t>イジョウ</t>
    </rPh>
    <rPh sb="39" eb="41">
      <t>イジョウ</t>
    </rPh>
    <phoneticPr fontId="1"/>
  </si>
  <si>
    <t>　⑤公開性のある緑化面積</t>
    <rPh sb="2" eb="5">
      <t>コウカイセイ</t>
    </rPh>
    <rPh sb="8" eb="10">
      <t>リョッカ</t>
    </rPh>
    <rPh sb="10" eb="12">
      <t>メンセキ</t>
    </rPh>
    <phoneticPr fontId="1"/>
  </si>
  <si>
    <t>公開性のある垂直面への緑化面積の合計を入力してください</t>
    <rPh sb="0" eb="3">
      <t>コウカイセイ</t>
    </rPh>
    <rPh sb="6" eb="8">
      <t>スイチョク</t>
    </rPh>
    <rPh sb="8" eb="9">
      <t>メン</t>
    </rPh>
    <rPh sb="11" eb="13">
      <t>リョッカ</t>
    </rPh>
    <rPh sb="13" eb="15">
      <t>メンセキ</t>
    </rPh>
    <rPh sb="16" eb="18">
      <t>ゴウケイ</t>
    </rPh>
    <rPh sb="19" eb="21">
      <t>ニュウリョク</t>
    </rPh>
    <phoneticPr fontId="1"/>
  </si>
  <si>
    <t>　⑥公開性のある垂直面緑化面積</t>
    <rPh sb="2" eb="5">
      <t>コウカイセイ</t>
    </rPh>
    <rPh sb="8" eb="10">
      <t>スイチョク</t>
    </rPh>
    <rPh sb="10" eb="11">
      <t>メン</t>
    </rPh>
    <rPh sb="11" eb="13">
      <t>リョッカ</t>
    </rPh>
    <rPh sb="13" eb="15">
      <t>メンセキ</t>
    </rPh>
    <phoneticPr fontId="1"/>
  </si>
  <si>
    <t>公開性のある建築物外壁への緑化面積およびフェンス・擁壁・看板など工作物垂直面へのが緑化面積が敷地面積の2％以上ある</t>
    <rPh sb="0" eb="2">
      <t>コウカイ</t>
    </rPh>
    <rPh sb="2" eb="3">
      <t>セイ</t>
    </rPh>
    <rPh sb="6" eb="9">
      <t>ケンチクブツ</t>
    </rPh>
    <rPh sb="9" eb="11">
      <t>ガイヘキ</t>
    </rPh>
    <rPh sb="13" eb="15">
      <t>リョクカ</t>
    </rPh>
    <rPh sb="15" eb="17">
      <t>メンセキ</t>
    </rPh>
    <rPh sb="25" eb="27">
      <t>ヨウヘキ</t>
    </rPh>
    <rPh sb="28" eb="30">
      <t>カンバン</t>
    </rPh>
    <rPh sb="32" eb="35">
      <t>コウサクブツ</t>
    </rPh>
    <rPh sb="35" eb="37">
      <t>スイチョク</t>
    </rPh>
    <rPh sb="37" eb="38">
      <t>メン</t>
    </rPh>
    <rPh sb="41" eb="43">
      <t>リョッカ</t>
    </rPh>
    <rPh sb="43" eb="45">
      <t>メンセキ</t>
    </rPh>
    <rPh sb="46" eb="48">
      <t>シキチ</t>
    </rPh>
    <rPh sb="48" eb="50">
      <t>メンセキ</t>
    </rPh>
    <rPh sb="53" eb="55">
      <t>イジョウ</t>
    </rPh>
    <phoneticPr fontId="1"/>
  </si>
  <si>
    <t>【敷地の条件】</t>
    <rPh sb="1" eb="3">
      <t>シキチ</t>
    </rPh>
    <rPh sb="4" eb="6">
      <t>ジョウケン</t>
    </rPh>
    <phoneticPr fontId="1"/>
  </si>
  <si>
    <t>【評価認定基準】</t>
    <rPh sb="1" eb="3">
      <t>ヒョウカ</t>
    </rPh>
    <rPh sb="3" eb="5">
      <t>ニンテイ</t>
    </rPh>
    <rPh sb="5" eb="7">
      <t>キジュン</t>
    </rPh>
    <phoneticPr fontId="1"/>
  </si>
  <si>
    <t>　のいずれかを満たすことが条件です</t>
    <rPh sb="7" eb="8">
      <t>ミ</t>
    </rPh>
    <rPh sb="13" eb="15">
      <t>ジョウケン</t>
    </rPh>
    <phoneticPr fontId="1"/>
  </si>
  <si>
    <t>　⑦既存樹木の保全</t>
    <rPh sb="2" eb="4">
      <t>キゾン</t>
    </rPh>
    <rPh sb="4" eb="6">
      <t>ジュモク</t>
    </rPh>
    <rPh sb="7" eb="9">
      <t>ホゼン</t>
    </rPh>
    <phoneticPr fontId="1"/>
  </si>
  <si>
    <t>あり</t>
  </si>
  <si>
    <t>－</t>
  </si>
  <si>
    <t>　⑧樹名板の設置</t>
    <rPh sb="2" eb="4">
      <t>ジュメイ</t>
    </rPh>
    <rPh sb="4" eb="5">
      <t>イタ</t>
    </rPh>
    <rPh sb="6" eb="8">
      <t>セッチ</t>
    </rPh>
    <phoneticPr fontId="1"/>
  </si>
  <si>
    <t>　⑩生きものの住処・餌場の設置</t>
    <rPh sb="2" eb="3">
      <t>イ</t>
    </rPh>
    <rPh sb="7" eb="9">
      <t>スミカ</t>
    </rPh>
    <rPh sb="10" eb="12">
      <t>エサバ</t>
    </rPh>
    <rPh sb="13" eb="15">
      <t>セッチ</t>
    </rPh>
    <phoneticPr fontId="1"/>
  </si>
  <si>
    <t>　⑨在来種の植栽</t>
    <rPh sb="2" eb="5">
      <t>ザイライシュ</t>
    </rPh>
    <rPh sb="6" eb="8">
      <t>ショクサイ</t>
    </rPh>
    <phoneticPr fontId="1"/>
  </si>
  <si>
    <r>
      <t xml:space="preserve">季節の草花が植栽されている面積を入力してください 
</t>
    </r>
    <r>
      <rPr>
        <sz val="10"/>
        <rFont val="HG丸ｺﾞｼｯｸM-PRO"/>
        <family val="3"/>
        <charset val="128"/>
      </rPr>
      <t>　※公開性のある場所に全景が視認できるよう植栽されたものに限ります</t>
    </r>
    <rPh sb="0" eb="2">
      <t>キセツ</t>
    </rPh>
    <rPh sb="3" eb="5">
      <t>クサバナ</t>
    </rPh>
    <rPh sb="6" eb="8">
      <t>ショクサイ</t>
    </rPh>
    <rPh sb="13" eb="15">
      <t>メンセキ</t>
    </rPh>
    <rPh sb="16" eb="18">
      <t>ニュウリョク</t>
    </rPh>
    <rPh sb="47" eb="49">
      <t>ショクサイ</t>
    </rPh>
    <rPh sb="55" eb="56">
      <t>カギ</t>
    </rPh>
    <phoneticPr fontId="1"/>
  </si>
  <si>
    <t>→この敷地の必要最低緑化面積は</t>
    <rPh sb="3" eb="5">
      <t>シキチ</t>
    </rPh>
    <rPh sb="6" eb="8">
      <t>ヒツヨウ</t>
    </rPh>
    <rPh sb="8" eb="10">
      <t>サイテイ</t>
    </rPh>
    <rPh sb="10" eb="12">
      <t>リョッカ</t>
    </rPh>
    <rPh sb="12" eb="14">
      <t>メンセキ</t>
    </rPh>
    <phoneticPr fontId="1"/>
  </si>
  <si>
    <t>必要最低緑化面積＝敷地面積×基準緑化率</t>
    <rPh sb="0" eb="2">
      <t>ヒツヨウ</t>
    </rPh>
    <rPh sb="2" eb="4">
      <t>サイテイ</t>
    </rPh>
    <rPh sb="4" eb="6">
      <t>リョッカ</t>
    </rPh>
    <rPh sb="6" eb="8">
      <t>メンセキ</t>
    </rPh>
    <rPh sb="9" eb="11">
      <t>シキチ</t>
    </rPh>
    <rPh sb="11" eb="13">
      <t>メンセキ</t>
    </rPh>
    <rPh sb="14" eb="16">
      <t>キジュン</t>
    </rPh>
    <rPh sb="16" eb="19">
      <t>リョッカリツ</t>
    </rPh>
    <phoneticPr fontId="1"/>
  </si>
  <si>
    <t>周囲2m以内に競合する樹木や工作物が
存在しない中木が対象です</t>
    <rPh sb="0" eb="2">
      <t>シュウイ</t>
    </rPh>
    <rPh sb="4" eb="6">
      <t>イナイ</t>
    </rPh>
    <rPh sb="7" eb="9">
      <t>キョウゴウ</t>
    </rPh>
    <rPh sb="11" eb="13">
      <t>ジュモク</t>
    </rPh>
    <rPh sb="14" eb="17">
      <t>コウサクブツ</t>
    </rPh>
    <rPh sb="19" eb="21">
      <t>ソンザイ</t>
    </rPh>
    <rPh sb="24" eb="26">
      <t>チュウボク</t>
    </rPh>
    <rPh sb="27" eb="29">
      <t>タイショウ</t>
    </rPh>
    <phoneticPr fontId="1"/>
  </si>
  <si>
    <t>敷地面積に対して、樹木換算面積が3%以上5%未満</t>
    <rPh sb="0" eb="2">
      <t>シキチ</t>
    </rPh>
    <rPh sb="2" eb="4">
      <t>メンセキ</t>
    </rPh>
    <rPh sb="5" eb="6">
      <t>タイ</t>
    </rPh>
    <rPh sb="9" eb="11">
      <t>ジュモク</t>
    </rPh>
    <rPh sb="11" eb="13">
      <t>カンサン</t>
    </rPh>
    <rPh sb="13" eb="15">
      <t>メンセキ</t>
    </rPh>
    <rPh sb="18" eb="20">
      <t>イジョウ</t>
    </rPh>
    <rPh sb="22" eb="24">
      <t>ミマン</t>
    </rPh>
    <phoneticPr fontId="1"/>
  </si>
  <si>
    <t>敷地面積に対して、樹木換算面積が5%以上10%未満</t>
    <rPh sb="0" eb="2">
      <t>シキチ</t>
    </rPh>
    <rPh sb="2" eb="4">
      <t>メンセキ</t>
    </rPh>
    <rPh sb="5" eb="6">
      <t>タイ</t>
    </rPh>
    <rPh sb="9" eb="11">
      <t>ジュモク</t>
    </rPh>
    <rPh sb="11" eb="13">
      <t>カンサン</t>
    </rPh>
    <rPh sb="13" eb="15">
      <t>メンセキ</t>
    </rPh>
    <rPh sb="18" eb="20">
      <t>イジョウ</t>
    </rPh>
    <rPh sb="23" eb="25">
      <t>ミマン</t>
    </rPh>
    <phoneticPr fontId="1"/>
  </si>
  <si>
    <t>敷地面積に対して、樹木換算面積が10%以上30%未満</t>
    <rPh sb="0" eb="2">
      <t>シキチ</t>
    </rPh>
    <rPh sb="2" eb="4">
      <t>メンセキ</t>
    </rPh>
    <rPh sb="5" eb="6">
      <t>タイ</t>
    </rPh>
    <rPh sb="9" eb="11">
      <t>ジュモク</t>
    </rPh>
    <rPh sb="11" eb="13">
      <t>カンサン</t>
    </rPh>
    <rPh sb="13" eb="15">
      <t>メンセキ</t>
    </rPh>
    <rPh sb="19" eb="21">
      <t>イジョウ</t>
    </rPh>
    <rPh sb="24" eb="26">
      <t>ミマン</t>
    </rPh>
    <phoneticPr fontId="1"/>
  </si>
  <si>
    <t>敷地面積に対して、樹木換算面積が30%以上50%未満</t>
    <rPh sb="0" eb="2">
      <t>シキチ</t>
    </rPh>
    <rPh sb="2" eb="4">
      <t>メンセキ</t>
    </rPh>
    <rPh sb="5" eb="6">
      <t>タイ</t>
    </rPh>
    <rPh sb="9" eb="11">
      <t>ジュモク</t>
    </rPh>
    <rPh sb="11" eb="13">
      <t>カンサン</t>
    </rPh>
    <rPh sb="13" eb="15">
      <t>メンセキ</t>
    </rPh>
    <rPh sb="19" eb="21">
      <t>イジョウ</t>
    </rPh>
    <rPh sb="24" eb="26">
      <t>ミマン</t>
    </rPh>
    <phoneticPr fontId="1"/>
  </si>
  <si>
    <t>敷地面積に対して、樹木換算面積が50%以上</t>
    <rPh sb="0" eb="2">
      <t>シキチ</t>
    </rPh>
    <rPh sb="2" eb="4">
      <t>メンセキ</t>
    </rPh>
    <rPh sb="5" eb="6">
      <t>タイ</t>
    </rPh>
    <rPh sb="9" eb="11">
      <t>ジュモク</t>
    </rPh>
    <rPh sb="11" eb="13">
      <t>カンサン</t>
    </rPh>
    <rPh sb="13" eb="15">
      <t>メンセキ</t>
    </rPh>
    <rPh sb="19" eb="21">
      <t>イジョウ</t>
    </rPh>
    <phoneticPr fontId="1"/>
  </si>
  <si>
    <t>樹木換算率</t>
    <rPh sb="0" eb="2">
      <t>ジュモク</t>
    </rPh>
    <rPh sb="2" eb="4">
      <t>カンサン</t>
    </rPh>
    <rPh sb="4" eb="5">
      <t>リツ</t>
    </rPh>
    <phoneticPr fontId="1"/>
  </si>
  <si>
    <t>樹木換算率＝樹木換算面積／敷地面積×100</t>
    <rPh sb="0" eb="2">
      <t>ジュモク</t>
    </rPh>
    <rPh sb="2" eb="4">
      <t>カンサン</t>
    </rPh>
    <rPh sb="6" eb="8">
      <t>ジュモク</t>
    </rPh>
    <rPh sb="8" eb="10">
      <t>カンサン</t>
    </rPh>
    <phoneticPr fontId="1"/>
  </si>
  <si>
    <r>
      <rPr>
        <sz val="11"/>
        <color rgb="FFFF0000"/>
        <rFont val="HG丸ｺﾞｼｯｸM-PRO"/>
        <family val="3"/>
        <charset val="128"/>
      </rPr>
      <t>接道緑化率＝接道緑化延長／接道延長×100</t>
    </r>
    <r>
      <rPr>
        <sz val="11"/>
        <color rgb="FF0000FF"/>
        <rFont val="HG丸ｺﾞｼｯｸM-PRO"/>
        <family val="3"/>
        <charset val="128"/>
      </rPr>
      <t>　　　　　</t>
    </r>
    <r>
      <rPr>
        <b/>
        <sz val="11"/>
        <color rgb="FF0000FF"/>
        <rFont val="HG丸ｺﾞｼｯｸM-PRO"/>
        <family val="3"/>
        <charset val="128"/>
      </rPr>
      <t>接道緑化率</t>
    </r>
    <rPh sb="0" eb="2">
      <t>セツドウ</t>
    </rPh>
    <rPh sb="2" eb="4">
      <t>リョクカ</t>
    </rPh>
    <rPh sb="4" eb="5">
      <t>リツ</t>
    </rPh>
    <rPh sb="6" eb="8">
      <t>セツドウ</t>
    </rPh>
    <rPh sb="8" eb="10">
      <t>リョッカ</t>
    </rPh>
    <rPh sb="10" eb="12">
      <t>エンチョウ</t>
    </rPh>
    <rPh sb="13" eb="15">
      <t>セツドウ</t>
    </rPh>
    <rPh sb="15" eb="17">
      <t>エンチョウ</t>
    </rPh>
    <rPh sb="26" eb="28">
      <t>セツドウ</t>
    </rPh>
    <rPh sb="28" eb="31">
      <t>リョッカリツ</t>
    </rPh>
    <phoneticPr fontId="1"/>
  </si>
  <si>
    <t>※公開性とは「道路から容易に眺望できること」「不特定の人が立ち入って見ることができること」</t>
    <rPh sb="1" eb="3">
      <t>コウカイ</t>
    </rPh>
    <rPh sb="3" eb="4">
      <t>セイ</t>
    </rPh>
    <rPh sb="7" eb="9">
      <t>ドウロ</t>
    </rPh>
    <rPh sb="11" eb="13">
      <t>ヨウイ</t>
    </rPh>
    <rPh sb="14" eb="16">
      <t>チョウボウ</t>
    </rPh>
    <phoneticPr fontId="1"/>
  </si>
  <si>
    <t>当該樹木の全景がわかる写真を添付</t>
    <rPh sb="0" eb="2">
      <t>トウガイ</t>
    </rPh>
    <rPh sb="2" eb="4">
      <t>ジュモク</t>
    </rPh>
    <rPh sb="5" eb="7">
      <t>ゼンケイ</t>
    </rPh>
    <rPh sb="11" eb="13">
      <t>シャシン</t>
    </rPh>
    <rPh sb="14" eb="16">
      <t>テンプ</t>
    </rPh>
    <phoneticPr fontId="1"/>
  </si>
  <si>
    <t>構造がわかる写真・カタログの写しなどを添付</t>
    <rPh sb="0" eb="2">
      <t>コウゾウ</t>
    </rPh>
    <rPh sb="6" eb="8">
      <t>シャシン</t>
    </rPh>
    <rPh sb="14" eb="15">
      <t>ウツ</t>
    </rPh>
    <rPh sb="19" eb="21">
      <t>テンプ</t>
    </rPh>
    <phoneticPr fontId="1"/>
  </si>
  <si>
    <t>樹木一覧に当該樹木がわかるように表記</t>
    <rPh sb="0" eb="2">
      <t>ジュモク</t>
    </rPh>
    <rPh sb="2" eb="4">
      <t>イチラン</t>
    </rPh>
    <rPh sb="5" eb="7">
      <t>トウガイ</t>
    </rPh>
    <rPh sb="7" eb="9">
      <t>ジュモク</t>
    </rPh>
    <rPh sb="16" eb="18">
      <t>ヒョウキ</t>
    </rPh>
    <phoneticPr fontId="1"/>
  </si>
  <si>
    <t>当該植物・当該場所がわかるように平面図に表記
巣箱・水場などは写真・カタログの写しなどを添付</t>
    <rPh sb="0" eb="2">
      <t>トウガイ</t>
    </rPh>
    <rPh sb="2" eb="4">
      <t>ショクブツ</t>
    </rPh>
    <rPh sb="5" eb="7">
      <t>トウガイ</t>
    </rPh>
    <rPh sb="7" eb="9">
      <t>バショ</t>
    </rPh>
    <rPh sb="16" eb="19">
      <t>ヘイメンズ</t>
    </rPh>
    <rPh sb="20" eb="22">
      <t>ヒョウキ</t>
    </rPh>
    <rPh sb="23" eb="25">
      <t>スバコ</t>
    </rPh>
    <rPh sb="26" eb="28">
      <t>ミズバ</t>
    </rPh>
    <rPh sb="31" eb="33">
      <t>シャシン</t>
    </rPh>
    <rPh sb="39" eb="40">
      <t>ウツ</t>
    </rPh>
    <rPh sb="44" eb="46">
      <t>テンプ</t>
    </rPh>
    <phoneticPr fontId="1"/>
  </si>
  <si>
    <t>上記中木のうち将来高木に
なることが見込めるもの</t>
    <rPh sb="0" eb="2">
      <t>ジョウキ</t>
    </rPh>
    <rPh sb="2" eb="4">
      <t>チュウボク</t>
    </rPh>
    <rPh sb="7" eb="9">
      <t>ショウライ</t>
    </rPh>
    <rPh sb="9" eb="11">
      <t>コウボク</t>
    </rPh>
    <rPh sb="18" eb="20">
      <t>ミコ</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</si>
  <si>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</si>
  <si>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</si>
  <si>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</si>
  <si>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</si>
  <si>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</si>
  <si>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</si>
  <si>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</si>
  <si>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</si>
  <si>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</si>
  <si>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</si>
  <si>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30～49</t>
    <phoneticPr fontId="1"/>
  </si>
  <si>
    <t>※数値は接道延長を除き小数点第2位以下を切り捨てた数値を入力してください</t>
    <rPh sb="1" eb="3">
      <t>スウチ</t>
    </rPh>
    <rPh sb="4" eb="6">
      <t>セツドウ</t>
    </rPh>
    <rPh sb="6" eb="8">
      <t>エンチョウ</t>
    </rPh>
    <rPh sb="9" eb="10">
      <t>ノゾ</t>
    </rPh>
    <phoneticPr fontId="1"/>
  </si>
  <si>
    <r>
      <t>敷地の接道延長を入力してください</t>
    </r>
    <r>
      <rPr>
        <sz val="10"/>
        <rFont val="HG丸ｺﾞｼｯｸM-PRO"/>
        <family val="3"/>
        <charset val="128"/>
      </rPr>
      <t>（小数点第2位以下切り上げ）</t>
    </r>
    <rPh sb="0" eb="2">
      <t>シキチ</t>
    </rPh>
    <rPh sb="3" eb="4">
      <t>セッ</t>
    </rPh>
    <rPh sb="4" eb="5">
      <t>ミチ</t>
    </rPh>
    <rPh sb="5" eb="7">
      <t>エンチョウ</t>
    </rPh>
    <rPh sb="8" eb="10">
      <t>ニュウリョク</t>
    </rPh>
    <rPh sb="17" eb="21">
      <t>ショウスウテンダイ</t>
    </rPh>
    <rPh sb="22" eb="25">
      <t>イイカ</t>
    </rPh>
    <rPh sb="25" eb="26">
      <t>キ</t>
    </rPh>
    <rPh sb="27" eb="28">
      <t>ア</t>
    </rPh>
    <phoneticPr fontId="1"/>
  </si>
  <si>
    <r>
      <t>敷地の接道延長を入力してください</t>
    </r>
    <r>
      <rPr>
        <sz val="10"/>
        <rFont val="HG丸ｺﾞｼｯｸM-PRO"/>
        <family val="3"/>
        <charset val="128"/>
      </rPr>
      <t>（小数点第2位以下切り上げ）</t>
    </r>
    <rPh sb="0" eb="2">
      <t>シキチ</t>
    </rPh>
    <rPh sb="3" eb="4">
      <t>セッ</t>
    </rPh>
    <rPh sb="4" eb="5">
      <t>ミチ</t>
    </rPh>
    <rPh sb="5" eb="7">
      <t>エンチョウ</t>
    </rPh>
    <rPh sb="8" eb="10">
      <t>ニュウリョク</t>
    </rPh>
    <phoneticPr fontId="1"/>
  </si>
  <si>
    <t>50%を超え60%以下</t>
  </si>
  <si>
    <t>植栽後概ね10年以上経過している高木が1本以上ありますか？</t>
    <rPh sb="0" eb="2">
      <t>ショクサイ</t>
    </rPh>
    <rPh sb="2" eb="3">
      <t>ゴ</t>
    </rPh>
    <rPh sb="3" eb="4">
      <t>オオム</t>
    </rPh>
    <rPh sb="7" eb="8">
      <t>ネン</t>
    </rPh>
    <rPh sb="8" eb="10">
      <t>イジョウ</t>
    </rPh>
    <rPh sb="10" eb="12">
      <t>ケイカ</t>
    </rPh>
    <rPh sb="16" eb="18">
      <t>コウボク</t>
    </rPh>
    <rPh sb="20" eb="21">
      <t>ホン</t>
    </rPh>
    <rPh sb="21" eb="23">
      <t>イジョウ</t>
    </rPh>
    <phoneticPr fontId="1"/>
  </si>
  <si>
    <t>在来種の樹木を植栽樹種の10％以上植栽していますか？</t>
    <rPh sb="0" eb="3">
      <t>ザイライシュ</t>
    </rPh>
    <rPh sb="4" eb="6">
      <t>ジュモク</t>
    </rPh>
    <rPh sb="7" eb="9">
      <t>ショクサイ</t>
    </rPh>
    <rPh sb="9" eb="11">
      <t>ジュシュ</t>
    </rPh>
    <rPh sb="15" eb="17">
      <t>イジョウ</t>
    </rPh>
    <rPh sb="17" eb="19">
      <t>ショクサイ</t>
    </rPh>
    <phoneticPr fontId="1"/>
  </si>
  <si>
    <t>生きものの餌場となる植物（実のなる樹など）を植栽していますか？あるいは巣箱・水場などを設置していますか？</t>
    <rPh sb="0" eb="1">
      <t>イ</t>
    </rPh>
    <rPh sb="5" eb="7">
      <t>エサバ</t>
    </rPh>
    <rPh sb="10" eb="12">
      <t>ショクブツ</t>
    </rPh>
    <rPh sb="13" eb="14">
      <t>ミ</t>
    </rPh>
    <rPh sb="17" eb="18">
      <t>キ</t>
    </rPh>
    <rPh sb="22" eb="24">
      <t>ショクサイ</t>
    </rPh>
    <rPh sb="35" eb="37">
      <t>スバコ</t>
    </rPh>
    <rPh sb="38" eb="40">
      <t>ミズバ</t>
    </rPh>
    <rPh sb="43" eb="45">
      <t>セッチ</t>
    </rPh>
    <phoneticPr fontId="1"/>
  </si>
  <si>
    <r>
      <t>公開性のある主要な樹木の半数以上に樹名板を設置していますか？　</t>
    </r>
    <r>
      <rPr>
        <sz val="10"/>
        <rFont val="HG丸ｺﾞｼｯｸM-PRO"/>
        <family val="3"/>
        <charset val="128"/>
      </rPr>
      <t>※容易に視認できる場所に設置してあるものに限ります</t>
    </r>
    <rPh sb="0" eb="3">
      <t>コウカイセイ</t>
    </rPh>
    <rPh sb="6" eb="8">
      <t>シュヨウ</t>
    </rPh>
    <rPh sb="9" eb="11">
      <t>ジュモク</t>
    </rPh>
    <rPh sb="12" eb="14">
      <t>ハンスウ</t>
    </rPh>
    <rPh sb="14" eb="16">
      <t>イジョウ</t>
    </rPh>
    <rPh sb="17" eb="18">
      <t>ジュ</t>
    </rPh>
    <rPh sb="18" eb="19">
      <t>メイ</t>
    </rPh>
    <rPh sb="19" eb="20">
      <t>イタ</t>
    </rPh>
    <rPh sb="21" eb="23">
      <t>セッチ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</si>
</sst>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0_ "/>
    <numFmt numFmtId="178" formatCode="0_ "/>
    <numFmt numFmtId="179" formatCode="#,##0.0_ "/>
    <numFmt numFmtId="180" formatCode="0.0%"/>
    <numFmt numFmtId="181" formatCode="#,##0.0&quot;m2&quot;;[Red]\-#,##0"/>
    <numFmt numFmtId="182" formatCode="#,##0&quot;点&quot;;[Red]\-#,##0"/>
    <numFmt numFmtId="183" formatCode="#,##0.&quot;&quot;;[Red]\-#,##0"/>
    <numFmt numFmtId="184" formatCode="#,##0.00_ "/>
    <numFmt numFmtId="185" formatCode="#,##0.0&quot;㎡&quot;;[Red]\-#,##0"/>
  </numFmts>
  <fonts count="29" x14ac:knownFonts="1">
    <font>
      <sz val="11"/>
      <name val="ＭＳ Ｐゴシック"/>
      <family val="3"/>
      <charset val="128"/>
    </font>
    <font>
      <sz val="6"/>
      <name val="ＭＳ Ｐゴシック"/>
      <family val="3"/>
      <charset val="128"/>
    </font>
    <font>
      <sz val="11"/>
      <name val="HG丸ｺﾞｼｯｸM-PRO"/>
      <family val="3"/>
      <charset val="128"/>
    </font>
    <font>
      <sz val="20"/>
      <name val="HG創英角ﾎﾟｯﾌﾟ体"/>
      <family val="3"/>
      <charset val="128"/>
    </font>
    <font>
      <sz val="18"/>
      <color indexed="17"/>
      <name val="HG丸ｺﾞｼｯｸM-PRO"/>
      <family val="3"/>
      <charset val="128"/>
    </font>
    <font>
      <sz val="16"/>
      <name val="HG丸ｺﾞｼｯｸM-PRO"/>
      <family val="3"/>
      <charset val="128"/>
    </font>
    <font>
      <sz val="11"/>
      <color indexed="10"/>
      <name val="HG丸ｺﾞｼｯｸM-PRO"/>
      <family val="3"/>
      <charset val="128"/>
    </font>
    <font>
      <sz val="14"/>
      <color indexed="8"/>
      <name val="HG丸ｺﾞｼｯｸM-PRO"/>
      <family val="3"/>
      <charset val="128"/>
    </font>
    <font>
      <sz val="10"/>
      <name val="HG丸ｺﾞｼｯｸM-PRO"/>
      <family val="3"/>
      <charset val="128"/>
    </font>
    <font>
      <sz val="14"/>
      <name val="HG丸ｺﾞｼｯｸM-PRO"/>
      <family val="3"/>
      <charset val="128"/>
    </font>
    <font>
      <sz val="11"/>
      <color indexed="17"/>
      <name val="HG丸ｺﾞｼｯｸM-PRO"/>
      <family val="3"/>
      <charset val="128"/>
    </font>
    <font>
      <sz val="8"/>
      <name val="HG丸ｺﾞｼｯｸM-PRO"/>
      <family val="3"/>
      <charset val="128"/>
    </font>
    <font>
      <sz val="12"/>
      <name val="HG丸ｺﾞｼｯｸM-PRO"/>
      <family val="3"/>
      <charset val="128"/>
    </font>
    <font>
      <b/>
      <sz val="11"/>
      <color indexed="12"/>
      <name val="HG丸ｺﾞｼｯｸM-PRO"/>
      <family val="3"/>
      <charset val="128"/>
    </font>
    <font>
      <sz val="11"/>
      <color indexed="48"/>
      <name val="HG丸ｺﾞｼｯｸM-PRO"/>
      <family val="3"/>
      <charset val="128"/>
    </font>
    <font>
      <sz val="9"/>
      <name val="HG丸ｺﾞｼｯｸM-PRO"/>
      <family val="3"/>
      <charset val="128"/>
    </font>
    <font>
      <sz val="10"/>
      <color rgb="FFFF0000"/>
      <name val="HG丸ｺﾞｼｯｸM-PRO"/>
      <family val="3"/>
      <charset val="128"/>
    </font>
    <font>
      <sz val="10"/>
      <color rgb="FF0070C0"/>
      <name val="HG丸ｺﾞｼｯｸM-PRO"/>
      <family val="3"/>
      <charset val="128"/>
    </font>
    <font>
      <sz val="10"/>
      <color indexed="10"/>
      <name val="HG丸ｺﾞｼｯｸM-PRO"/>
      <family val="3"/>
      <charset val="128"/>
    </font>
    <font>
      <b/>
      <sz val="18"/>
      <color indexed="8"/>
      <name val="HG丸ｺﾞｼｯｸM-PRO"/>
      <family val="3"/>
      <charset val="128"/>
    </font>
    <font>
      <b/>
      <sz val="28"/>
      <color theme="9"/>
      <name val="HG丸ｺﾞｼｯｸM-PRO"/>
      <family val="3"/>
      <charset val="128"/>
    </font>
    <font>
      <b/>
      <sz val="16"/>
      <name val="HG丸ｺﾞｼｯｸM-PRO"/>
      <family val="3"/>
      <charset val="128"/>
    </font>
    <font>
      <b/>
      <sz val="18"/>
      <name val="HG丸ｺﾞｼｯｸM-PRO"/>
      <family val="3"/>
      <charset val="128"/>
    </font>
    <font>
      <sz val="11"/>
      <color theme="1"/>
      <name val="HG丸ｺﾞｼｯｸM-PRO"/>
      <family val="3"/>
      <charset val="128"/>
    </font>
    <font>
      <sz val="11"/>
      <color rgb="FF0000FF"/>
      <name val="HG丸ｺﾞｼｯｸM-PRO"/>
      <family val="3"/>
      <charset val="128"/>
    </font>
    <font>
      <b/>
      <sz val="11"/>
      <color rgb="FF0000FF"/>
      <name val="HG丸ｺﾞｼｯｸM-PRO"/>
      <family val="3"/>
      <charset val="128"/>
    </font>
    <font>
      <sz val="11"/>
      <color rgb="FFFF0000"/>
      <name val="HG丸ｺﾞｼｯｸM-PRO"/>
      <family val="3"/>
      <charset val="128"/>
    </font>
    <font>
      <b/>
      <sz val="20"/>
      <name val="HG丸ｺﾞｼｯｸM-PRO"/>
      <family val="3"/>
      <charset val="128"/>
    </font>
    <font>
      <sz val="8"/>
      <color theme="1"/>
      <name val="HG丸ｺﾞｼｯｸM-PRO"/>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theme="0"/>
        <bgColor indexed="64"/>
      </patternFill>
    </fill>
    <fill>
      <patternFill patternType="solid">
        <fgColor rgb="FFFFFF0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ck">
        <color indexed="10"/>
      </left>
      <right style="thick">
        <color indexed="10"/>
      </right>
      <top style="thick">
        <color indexed="10"/>
      </top>
      <bottom style="thick">
        <color indexed="10"/>
      </bottom>
      <diagonal/>
    </border>
    <border>
      <left/>
      <right/>
      <top style="thick">
        <color indexed="10"/>
      </top>
      <bottom/>
      <diagonal/>
    </border>
    <border>
      <left style="thin">
        <color indexed="10"/>
      </left>
      <right style="thin">
        <color indexed="10"/>
      </right>
      <top style="thin">
        <color indexed="10"/>
      </top>
      <bottom style="thin">
        <color indexed="1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Dashed">
        <color indexed="13"/>
      </left>
      <right/>
      <top style="mediumDashed">
        <color indexed="13"/>
      </top>
      <bottom/>
      <diagonal/>
    </border>
    <border>
      <left/>
      <right/>
      <top style="mediumDashed">
        <color indexed="13"/>
      </top>
      <bottom/>
      <diagonal/>
    </border>
    <border>
      <left/>
      <right style="mediumDashed">
        <color indexed="13"/>
      </right>
      <top style="mediumDashed">
        <color indexed="13"/>
      </top>
      <bottom/>
      <diagonal/>
    </border>
    <border>
      <left style="mediumDashed">
        <color indexed="13"/>
      </left>
      <right/>
      <top/>
      <bottom/>
      <diagonal/>
    </border>
    <border>
      <left/>
      <right style="mediumDashed">
        <color indexed="13"/>
      </right>
      <top/>
      <bottom/>
      <diagonal/>
    </border>
    <border>
      <left style="mediumDashed">
        <color indexed="13"/>
      </left>
      <right/>
      <top/>
      <bottom style="mediumDashed">
        <color indexed="13"/>
      </bottom>
      <diagonal/>
    </border>
    <border>
      <left/>
      <right/>
      <top/>
      <bottom style="mediumDashed">
        <color indexed="13"/>
      </bottom>
      <diagonal/>
    </border>
    <border>
      <left/>
      <right style="mediumDashed">
        <color indexed="13"/>
      </right>
      <top/>
      <bottom style="mediumDashed">
        <color indexed="13"/>
      </bottom>
      <diagonal/>
    </border>
    <border>
      <left style="mediumDashed">
        <color indexed="11"/>
      </left>
      <right/>
      <top style="mediumDashed">
        <color indexed="11"/>
      </top>
      <bottom/>
      <diagonal/>
    </border>
    <border>
      <left/>
      <right/>
      <top style="mediumDashed">
        <color indexed="11"/>
      </top>
      <bottom/>
      <diagonal/>
    </border>
    <border>
      <left/>
      <right style="mediumDashed">
        <color indexed="11"/>
      </right>
      <top style="mediumDashed">
        <color indexed="11"/>
      </top>
      <bottom/>
      <diagonal/>
    </border>
    <border>
      <left style="mediumDashed">
        <color indexed="11"/>
      </left>
      <right/>
      <top/>
      <bottom/>
      <diagonal/>
    </border>
    <border>
      <left/>
      <right style="mediumDashed">
        <color indexed="11"/>
      </right>
      <top/>
      <bottom/>
      <diagonal/>
    </border>
    <border>
      <left style="mediumDashed">
        <color indexed="11"/>
      </left>
      <right/>
      <top/>
      <bottom style="mediumDashed">
        <color indexed="11"/>
      </bottom>
      <diagonal/>
    </border>
    <border>
      <left/>
      <right/>
      <top/>
      <bottom style="mediumDashed">
        <color indexed="11"/>
      </bottom>
      <diagonal/>
    </border>
    <border>
      <left/>
      <right style="mediumDashed">
        <color indexed="11"/>
      </right>
      <top/>
      <bottom style="mediumDashed">
        <color indexed="11"/>
      </bottom>
      <diagonal/>
    </border>
    <border>
      <left/>
      <right/>
      <top style="thin">
        <color indexed="10"/>
      </top>
      <bottom/>
      <diagonal/>
    </border>
    <border>
      <left style="thin">
        <color indexed="10"/>
      </left>
      <right/>
      <top style="thin">
        <color indexed="10"/>
      </top>
      <bottom style="thin">
        <color indexed="10"/>
      </bottom>
      <diagonal/>
    </border>
    <border>
      <left/>
      <right style="thin">
        <color indexed="10"/>
      </right>
      <top style="thin">
        <color indexed="10"/>
      </top>
      <bottom style="thin">
        <color indexed="10"/>
      </bottom>
      <diagonal/>
    </border>
    <border>
      <left style="thick">
        <color indexed="10"/>
      </left>
      <right/>
      <top style="thick">
        <color indexed="10"/>
      </top>
      <bottom/>
      <diagonal/>
    </border>
    <border>
      <left/>
      <right style="thick">
        <color indexed="10"/>
      </right>
      <top style="thick">
        <color indexed="10"/>
      </top>
      <bottom/>
      <diagonal/>
    </border>
    <border>
      <left style="thick">
        <color indexed="10"/>
      </left>
      <right/>
      <top/>
      <bottom style="thick">
        <color indexed="10"/>
      </bottom>
      <diagonal/>
    </border>
    <border>
      <left/>
      <right style="thick">
        <color indexed="10"/>
      </right>
      <top/>
      <bottom style="thick">
        <color indexed="10"/>
      </bottom>
      <diagonal/>
    </border>
    <border>
      <left/>
      <right style="thin">
        <color indexed="10"/>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Dashed">
        <color rgb="FF00FF00"/>
      </left>
      <right/>
      <top style="mediumDashed">
        <color rgb="FF00FF00"/>
      </top>
      <bottom/>
      <diagonal/>
    </border>
    <border>
      <left/>
      <right/>
      <top style="mediumDashed">
        <color rgb="FF00FF00"/>
      </top>
      <bottom/>
      <diagonal/>
    </border>
    <border>
      <left/>
      <right style="mediumDashed">
        <color rgb="FF00FF00"/>
      </right>
      <top style="mediumDashed">
        <color rgb="FF00FF00"/>
      </top>
      <bottom/>
      <diagonal/>
    </border>
    <border>
      <left style="mediumDashed">
        <color rgb="FF00FF00"/>
      </left>
      <right/>
      <top/>
      <bottom/>
      <diagonal/>
    </border>
    <border>
      <left/>
      <right style="mediumDashed">
        <color rgb="FF00FF00"/>
      </right>
      <top/>
      <bottom/>
      <diagonal/>
    </border>
    <border>
      <left style="mediumDashed">
        <color rgb="FF00FF00"/>
      </left>
      <right/>
      <top/>
      <bottom style="mediumDashed">
        <color rgb="FF00FF00"/>
      </bottom>
      <diagonal/>
    </border>
    <border>
      <left/>
      <right/>
      <top/>
      <bottom style="mediumDashed">
        <color rgb="FF00FF00"/>
      </bottom>
      <diagonal/>
    </border>
    <border>
      <left/>
      <right style="mediumDashed">
        <color rgb="FF00FF00"/>
      </right>
      <top/>
      <bottom style="mediumDashed">
        <color rgb="FF00FF00"/>
      </bottom>
      <diagonal/>
    </border>
    <border>
      <left style="mediumDashed">
        <color rgb="FFFFFF00"/>
      </left>
      <right/>
      <top style="mediumDashed">
        <color rgb="FFFFFF00"/>
      </top>
      <bottom/>
      <diagonal/>
    </border>
    <border>
      <left/>
      <right/>
      <top style="mediumDashed">
        <color rgb="FFFFFF00"/>
      </top>
      <bottom/>
      <diagonal/>
    </border>
    <border>
      <left/>
      <right style="mediumDashed">
        <color rgb="FFFFFF00"/>
      </right>
      <top style="mediumDashed">
        <color rgb="FFFFFF00"/>
      </top>
      <bottom/>
      <diagonal/>
    </border>
    <border>
      <left style="mediumDashed">
        <color rgb="FFFFFF00"/>
      </left>
      <right/>
      <top/>
      <bottom/>
      <diagonal/>
    </border>
    <border>
      <left/>
      <right style="mediumDashed">
        <color rgb="FFFFFF00"/>
      </right>
      <top/>
      <bottom/>
      <diagonal/>
    </border>
    <border>
      <left style="mediumDashed">
        <color rgb="FFFFFF00"/>
      </left>
      <right/>
      <top/>
      <bottom style="mediumDashed">
        <color rgb="FFFFFF00"/>
      </bottom>
      <diagonal/>
    </border>
    <border>
      <left/>
      <right/>
      <top/>
      <bottom style="mediumDashed">
        <color rgb="FFFFFF00"/>
      </bottom>
      <diagonal/>
    </border>
    <border>
      <left/>
      <right style="mediumDashed">
        <color rgb="FFFFFF00"/>
      </right>
      <top/>
      <bottom style="mediumDashed">
        <color rgb="FFFFFF00"/>
      </bottom>
      <diagonal/>
    </border>
  </borders>
  <cellStyleXfs count="1">
    <xf numFmtId="0" fontId="0" fillId="0" borderId="0">
      <alignment vertical="center"/>
    </xf>
  </cellStyleXfs>
  <cellXfs count="21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2" borderId="0" xfId="0" applyFont="1" applyFill="1">
      <alignment vertical="center"/>
    </xf>
    <xf numFmtId="0" fontId="2" fillId="2" borderId="0" xfId="0" applyFont="1" applyFill="1" applyAlignment="1">
      <alignment horizontal="center" vertical="center"/>
    </xf>
    <xf numFmtId="0" fontId="5" fillId="2" borderId="0" xfId="0" applyFont="1" applyFill="1">
      <alignment vertical="center"/>
    </xf>
    <xf numFmtId="0" fontId="6" fillId="2" borderId="0" xfId="0" applyFont="1" applyFill="1">
      <alignment vertical="center"/>
    </xf>
    <xf numFmtId="0" fontId="7" fillId="2" borderId="0" xfId="0" applyFont="1" applyFill="1">
      <alignment vertical="center"/>
    </xf>
    <xf numFmtId="0" fontId="8" fillId="2" borderId="0" xfId="0" applyFont="1" applyFill="1" applyAlignment="1">
      <alignment horizontal="center" vertical="center"/>
    </xf>
    <xf numFmtId="0" fontId="9" fillId="0" borderId="0" xfId="0" applyFont="1">
      <alignment vertical="center"/>
    </xf>
    <xf numFmtId="0" fontId="2" fillId="2" borderId="2" xfId="0" applyFont="1" applyFill="1" applyBorder="1">
      <alignment vertical="center"/>
    </xf>
    <xf numFmtId="0" fontId="2" fillId="2" borderId="3" xfId="0" applyFont="1" applyFill="1" applyBorder="1">
      <alignment vertical="center"/>
    </xf>
    <xf numFmtId="0" fontId="5" fillId="2" borderId="3" xfId="0" applyFont="1" applyFill="1" applyBorder="1">
      <alignment vertical="center"/>
    </xf>
    <xf numFmtId="0" fontId="2" fillId="2" borderId="3" xfId="0" applyFont="1" applyFill="1" applyBorder="1" applyAlignment="1">
      <alignment horizontal="center" vertical="center"/>
    </xf>
    <xf numFmtId="0" fontId="2" fillId="2" borderId="4" xfId="0" applyFont="1" applyFill="1" applyBorder="1">
      <alignment vertical="center"/>
    </xf>
    <xf numFmtId="0" fontId="2" fillId="2" borderId="5" xfId="0" applyFont="1" applyFill="1" applyBorder="1" applyAlignment="1">
      <alignment horizontal="center" vertical="center"/>
    </xf>
    <xf numFmtId="0" fontId="2" fillId="2" borderId="6" xfId="0" applyFont="1" applyFill="1" applyBorder="1">
      <alignment vertical="center"/>
    </xf>
    <xf numFmtId="0" fontId="2" fillId="3" borderId="0" xfId="0" applyFont="1" applyFill="1">
      <alignment vertical="center"/>
    </xf>
    <xf numFmtId="0" fontId="9" fillId="3" borderId="0" xfId="0" applyFont="1" applyFill="1">
      <alignment vertical="center"/>
    </xf>
    <xf numFmtId="0" fontId="2" fillId="3" borderId="0" xfId="0" applyFont="1" applyFill="1" applyAlignment="1">
      <alignment horizontal="center" vertical="center"/>
    </xf>
    <xf numFmtId="0" fontId="10" fillId="0" borderId="0" xfId="0" applyFont="1">
      <alignment vertical="center"/>
    </xf>
    <xf numFmtId="0" fontId="2" fillId="2" borderId="5" xfId="0" applyFont="1" applyFill="1" applyBorder="1">
      <alignment vertical="center"/>
    </xf>
    <xf numFmtId="0" fontId="2" fillId="0" borderId="6" xfId="0" applyFont="1" applyBorder="1">
      <alignment vertical="center"/>
    </xf>
    <xf numFmtId="0" fontId="11" fillId="3" borderId="0" xfId="0" applyFont="1" applyFill="1">
      <alignment vertical="center"/>
    </xf>
    <xf numFmtId="9" fontId="2" fillId="0" borderId="1" xfId="0" applyNumberFormat="1" applyFont="1" applyBorder="1" applyAlignment="1">
      <alignment horizontal="center" vertical="center"/>
    </xf>
    <xf numFmtId="0" fontId="2" fillId="3" borderId="0" xfId="0" applyFont="1" applyFill="1" applyAlignment="1">
      <alignment horizontal="right" vertical="center"/>
    </xf>
    <xf numFmtId="0" fontId="11" fillId="3" borderId="0" xfId="0" applyFont="1" applyFill="1" applyAlignment="1">
      <alignment horizontal="left" vertical="center"/>
    </xf>
    <xf numFmtId="0" fontId="12" fillId="3" borderId="0" xfId="0" applyFont="1" applyFill="1" applyAlignment="1">
      <alignment horizontal="center" vertical="center"/>
    </xf>
    <xf numFmtId="0" fontId="8" fillId="3" borderId="0" xfId="0" applyFont="1" applyFill="1" applyAlignment="1">
      <alignment horizontal="center" vertical="center"/>
    </xf>
    <xf numFmtId="177" fontId="2" fillId="3" borderId="0" xfId="0" applyNumberFormat="1" applyFont="1" applyFill="1">
      <alignment vertical="center"/>
    </xf>
    <xf numFmtId="178" fontId="9" fillId="3" borderId="0" xfId="0" applyNumberFormat="1" applyFont="1" applyFill="1" applyAlignment="1">
      <alignment horizontal="center" vertical="center"/>
    </xf>
    <xf numFmtId="182" fontId="9" fillId="2" borderId="7" xfId="0" applyNumberFormat="1" applyFont="1" applyFill="1" applyBorder="1" applyAlignment="1">
      <alignment horizontal="center" vertical="center"/>
    </xf>
    <xf numFmtId="180" fontId="2" fillId="0" borderId="1" xfId="0" applyNumberFormat="1" applyFont="1" applyBorder="1" applyAlignment="1">
      <alignment horizontal="center" vertical="center"/>
    </xf>
    <xf numFmtId="176" fontId="9" fillId="3" borderId="0" xfId="0" applyNumberFormat="1" applyFont="1" applyFill="1" applyAlignment="1">
      <alignment horizontal="center" vertical="center"/>
    </xf>
    <xf numFmtId="0" fontId="2" fillId="3" borderId="8" xfId="0" applyFont="1" applyFill="1" applyBorder="1" applyAlignment="1">
      <alignment horizontal="center" vertical="center"/>
    </xf>
    <xf numFmtId="176" fontId="2" fillId="3" borderId="0" xfId="0" applyNumberFormat="1" applyFont="1" applyFill="1">
      <alignment vertical="center"/>
    </xf>
    <xf numFmtId="0" fontId="2" fillId="2" borderId="0" xfId="0" applyFont="1" applyFill="1" applyAlignment="1">
      <alignment horizontal="left" vertical="center"/>
    </xf>
    <xf numFmtId="0" fontId="2" fillId="2" borderId="0" xfId="0" applyFont="1" applyFill="1" applyAlignment="1">
      <alignment horizontal="right" vertical="center"/>
    </xf>
    <xf numFmtId="0" fontId="9" fillId="3" borderId="0" xfId="0" applyFont="1" applyFill="1" applyAlignment="1">
      <alignment horizontal="right" vertical="center"/>
    </xf>
    <xf numFmtId="0" fontId="2" fillId="0" borderId="10" xfId="0" applyFont="1" applyBorder="1">
      <alignment vertical="center"/>
    </xf>
    <xf numFmtId="0" fontId="2" fillId="0" borderId="11" xfId="0" applyFont="1" applyBorder="1">
      <alignment vertical="center"/>
    </xf>
    <xf numFmtId="181" fontId="2" fillId="0" borderId="1" xfId="0" applyNumberFormat="1" applyFont="1" applyBorder="1">
      <alignment vertical="center"/>
    </xf>
    <xf numFmtId="180" fontId="2" fillId="0" borderId="1" xfId="0" applyNumberFormat="1" applyFont="1" applyBorder="1">
      <alignment vertical="center"/>
    </xf>
    <xf numFmtId="9" fontId="2" fillId="0" borderId="1" xfId="0" applyNumberFormat="1" applyFont="1" applyBorder="1">
      <alignment vertical="center"/>
    </xf>
    <xf numFmtId="0" fontId="2" fillId="0" borderId="0" xfId="0" quotePrefix="1" applyFont="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3" xfId="0" applyFont="1" applyFill="1" applyBorder="1" applyAlignment="1">
      <alignment horizontal="center" vertical="center"/>
    </xf>
    <xf numFmtId="0" fontId="2" fillId="2" borderId="14" xfId="0" applyFont="1" applyFill="1" applyBorder="1">
      <alignment vertical="center"/>
    </xf>
    <xf numFmtId="0" fontId="3" fillId="2" borderId="0" xfId="0" applyFont="1" applyFill="1">
      <alignment vertical="center"/>
    </xf>
    <xf numFmtId="0" fontId="5" fillId="3" borderId="15" xfId="0" applyFont="1" applyFill="1" applyBorder="1">
      <alignment vertical="center"/>
    </xf>
    <xf numFmtId="0" fontId="2" fillId="3" borderId="16" xfId="0" applyFont="1" applyFill="1" applyBorder="1">
      <alignment vertical="center"/>
    </xf>
    <xf numFmtId="0" fontId="2" fillId="3" borderId="17" xfId="0" applyFont="1" applyFill="1" applyBorder="1">
      <alignment vertical="center"/>
    </xf>
    <xf numFmtId="0" fontId="9" fillId="3" borderId="18" xfId="0" applyFont="1" applyFill="1" applyBorder="1">
      <alignment vertical="center"/>
    </xf>
    <xf numFmtId="0" fontId="2" fillId="3" borderId="19" xfId="0" applyFont="1" applyFill="1" applyBorder="1">
      <alignment vertical="center"/>
    </xf>
    <xf numFmtId="0" fontId="2" fillId="0" borderId="0" xfId="0" applyFont="1" applyAlignment="1">
      <alignment vertical="center" textRotation="255"/>
    </xf>
    <xf numFmtId="0" fontId="2" fillId="3" borderId="18" xfId="0" applyFont="1" applyFill="1" applyBorder="1">
      <alignment vertical="center"/>
    </xf>
    <xf numFmtId="0" fontId="2" fillId="3" borderId="18" xfId="0" applyFont="1" applyFill="1" applyBorder="1" applyAlignment="1"/>
    <xf numFmtId="0" fontId="2" fillId="3" borderId="20" xfId="0" applyFont="1" applyFill="1" applyBorder="1">
      <alignment vertical="center"/>
    </xf>
    <xf numFmtId="0" fontId="2" fillId="3" borderId="21" xfId="0" applyFont="1" applyFill="1" applyBorder="1">
      <alignment vertical="center"/>
    </xf>
    <xf numFmtId="0" fontId="2" fillId="3" borderId="21" xfId="0" applyFont="1" applyFill="1" applyBorder="1" applyAlignment="1">
      <alignment horizontal="center" vertical="center"/>
    </xf>
    <xf numFmtId="0" fontId="2" fillId="3" borderId="22" xfId="0" applyFont="1" applyFill="1" applyBorder="1">
      <alignment vertical="center"/>
    </xf>
    <xf numFmtId="0" fontId="2" fillId="3" borderId="23" xfId="0" applyFont="1" applyFill="1" applyBorder="1">
      <alignment vertical="center"/>
    </xf>
    <xf numFmtId="0" fontId="2" fillId="3" borderId="24" xfId="0" applyFont="1" applyFill="1" applyBorder="1">
      <alignment vertical="center"/>
    </xf>
    <xf numFmtId="0" fontId="2" fillId="3" borderId="25" xfId="0" applyFont="1" applyFill="1" applyBorder="1">
      <alignment vertical="center"/>
    </xf>
    <xf numFmtId="0" fontId="9" fillId="3" borderId="26" xfId="0" applyFont="1" applyFill="1" applyBorder="1">
      <alignment vertical="center"/>
    </xf>
    <xf numFmtId="179" fontId="9" fillId="4" borderId="9" xfId="0" applyNumberFormat="1" applyFont="1" applyFill="1" applyBorder="1" applyAlignment="1">
      <alignment horizontal="right" vertical="center"/>
    </xf>
    <xf numFmtId="0" fontId="2" fillId="3" borderId="27" xfId="0" applyFont="1" applyFill="1" applyBorder="1">
      <alignment vertical="center"/>
    </xf>
    <xf numFmtId="0" fontId="2" fillId="3" borderId="26" xfId="0" applyFont="1" applyFill="1" applyBorder="1">
      <alignment vertical="center"/>
    </xf>
    <xf numFmtId="0" fontId="6" fillId="3" borderId="28" xfId="0" applyFont="1" applyFill="1" applyBorder="1">
      <alignment vertical="center"/>
    </xf>
    <xf numFmtId="0" fontId="2" fillId="3" borderId="29" xfId="0" applyFont="1" applyFill="1" applyBorder="1">
      <alignment vertical="center"/>
    </xf>
    <xf numFmtId="0" fontId="2" fillId="3" borderId="29" xfId="0" applyFont="1" applyFill="1" applyBorder="1" applyAlignment="1">
      <alignment horizontal="center" vertical="center"/>
    </xf>
    <xf numFmtId="0" fontId="2" fillId="3" borderId="30" xfId="0" applyFont="1" applyFill="1" applyBorder="1">
      <alignment vertical="center"/>
    </xf>
    <xf numFmtId="0" fontId="12" fillId="2" borderId="0" xfId="0" applyFont="1" applyFill="1">
      <alignment vertical="center"/>
    </xf>
    <xf numFmtId="0" fontId="12" fillId="2" borderId="0" xfId="0" applyFont="1" applyFill="1" applyAlignment="1">
      <alignment horizontal="center" vertical="center"/>
    </xf>
    <xf numFmtId="0" fontId="12" fillId="2" borderId="0" xfId="0" applyFont="1" applyFill="1" applyAlignment="1">
      <alignment horizontal="right" vertical="center"/>
    </xf>
    <xf numFmtId="176" fontId="9" fillId="4" borderId="9" xfId="0" applyNumberFormat="1" applyFont="1" applyFill="1" applyBorder="1" applyAlignment="1">
      <alignment horizontal="center" vertical="center"/>
    </xf>
    <xf numFmtId="179" fontId="9" fillId="4" borderId="9" xfId="0" applyNumberFormat="1" applyFont="1" applyFill="1" applyBorder="1" applyAlignment="1">
      <alignment horizontal="center" vertical="center"/>
    </xf>
    <xf numFmtId="177" fontId="9" fillId="4" borderId="9" xfId="0" applyNumberFormat="1" applyFont="1" applyFill="1" applyBorder="1" applyAlignment="1">
      <alignment horizontal="center" vertical="center"/>
    </xf>
    <xf numFmtId="0" fontId="2" fillId="3" borderId="31" xfId="0" applyFont="1" applyFill="1" applyBorder="1">
      <alignment vertical="center"/>
    </xf>
    <xf numFmtId="0" fontId="2" fillId="0" borderId="1" xfId="0" applyFont="1" applyBorder="1" applyAlignment="1">
      <alignment horizontal="left" vertical="center"/>
    </xf>
    <xf numFmtId="0" fontId="2" fillId="0" borderId="1" xfId="0" applyFont="1" applyBorder="1">
      <alignment vertical="center"/>
    </xf>
    <xf numFmtId="0" fontId="6" fillId="3" borderId="26" xfId="0" applyFont="1" applyFill="1" applyBorder="1">
      <alignment vertical="center"/>
    </xf>
    <xf numFmtId="0" fontId="6" fillId="3" borderId="0" xfId="0" applyFont="1" applyFill="1">
      <alignment vertical="center"/>
    </xf>
    <xf numFmtId="9" fontId="2" fillId="0" borderId="0" xfId="0" applyNumberFormat="1" applyFont="1">
      <alignment vertical="center"/>
    </xf>
    <xf numFmtId="0" fontId="9" fillId="3" borderId="38" xfId="0" applyFont="1" applyFill="1" applyBorder="1">
      <alignment vertical="center"/>
    </xf>
    <xf numFmtId="176" fontId="11" fillId="3" borderId="0" xfId="0" applyNumberFormat="1" applyFont="1" applyFill="1" applyAlignment="1">
      <alignment vertical="center" wrapText="1"/>
    </xf>
    <xf numFmtId="176" fontId="11" fillId="3" borderId="38" xfId="0" applyNumberFormat="1" applyFont="1" applyFill="1" applyBorder="1" applyAlignment="1">
      <alignment vertical="center" wrapText="1"/>
    </xf>
    <xf numFmtId="0" fontId="2" fillId="0" borderId="3" xfId="0" applyFont="1" applyBorder="1">
      <alignment vertical="center"/>
    </xf>
    <xf numFmtId="0" fontId="2" fillId="0" borderId="3" xfId="0" applyFont="1" applyBorder="1" applyAlignment="1">
      <alignment horizontal="center" vertical="center"/>
    </xf>
    <xf numFmtId="0" fontId="2" fillId="0" borderId="13" xfId="0" applyFont="1" applyBorder="1">
      <alignment vertical="center"/>
    </xf>
    <xf numFmtId="0" fontId="2" fillId="0" borderId="13" xfId="0" applyFont="1" applyBorder="1" applyAlignment="1">
      <alignment horizontal="center" vertical="center"/>
    </xf>
    <xf numFmtId="0" fontId="20" fillId="2" borderId="1" xfId="0" applyFont="1" applyFill="1" applyBorder="1" applyAlignment="1">
      <alignment horizontal="center" vertical="center"/>
    </xf>
    <xf numFmtId="0" fontId="21" fillId="2" borderId="0" xfId="0" applyFont="1" applyFill="1">
      <alignment vertical="center"/>
    </xf>
    <xf numFmtId="0" fontId="2" fillId="2" borderId="0" xfId="0" applyFont="1" applyFill="1" applyAlignment="1"/>
    <xf numFmtId="0" fontId="2" fillId="2" borderId="13" xfId="0" applyFont="1" applyFill="1" applyBorder="1" applyAlignment="1">
      <alignment horizontal="left" vertical="center"/>
    </xf>
    <xf numFmtId="0" fontId="12" fillId="2" borderId="13" xfId="0" applyFont="1" applyFill="1" applyBorder="1">
      <alignment vertical="center"/>
    </xf>
    <xf numFmtId="0" fontId="12" fillId="2" borderId="13" xfId="0" applyFont="1" applyFill="1" applyBorder="1" applyAlignment="1">
      <alignment horizontal="center" vertical="center"/>
    </xf>
    <xf numFmtId="0" fontId="18" fillId="3" borderId="0" xfId="0" applyFont="1" applyFill="1">
      <alignment vertical="center"/>
    </xf>
    <xf numFmtId="0" fontId="2" fillId="3" borderId="41" xfId="0" applyFont="1" applyFill="1" applyBorder="1">
      <alignment vertical="center"/>
    </xf>
    <xf numFmtId="0" fontId="2" fillId="3" borderId="42" xfId="0" applyFont="1" applyFill="1" applyBorder="1">
      <alignment vertical="center"/>
    </xf>
    <xf numFmtId="0" fontId="2" fillId="3" borderId="43" xfId="0" applyFont="1" applyFill="1" applyBorder="1">
      <alignment vertical="center"/>
    </xf>
    <xf numFmtId="0" fontId="9" fillId="3" borderId="44" xfId="0" applyFont="1" applyFill="1" applyBorder="1">
      <alignment vertical="center"/>
    </xf>
    <xf numFmtId="0" fontId="2" fillId="3" borderId="45" xfId="0" applyFont="1" applyFill="1" applyBorder="1">
      <alignment vertical="center"/>
    </xf>
    <xf numFmtId="0" fontId="2" fillId="3" borderId="44" xfId="0" applyFont="1" applyFill="1" applyBorder="1">
      <alignment vertical="center"/>
    </xf>
    <xf numFmtId="0" fontId="6" fillId="3" borderId="44" xfId="0" applyFont="1" applyFill="1" applyBorder="1">
      <alignment vertical="center"/>
    </xf>
    <xf numFmtId="0" fontId="2" fillId="3" borderId="46" xfId="0" applyFont="1" applyFill="1" applyBorder="1">
      <alignment vertical="center"/>
    </xf>
    <xf numFmtId="0" fontId="2" fillId="3" borderId="47" xfId="0" applyFont="1" applyFill="1" applyBorder="1">
      <alignment vertical="center"/>
    </xf>
    <xf numFmtId="0" fontId="9" fillId="3" borderId="47" xfId="0" applyFont="1" applyFill="1" applyBorder="1" applyAlignment="1">
      <alignment horizontal="right" vertical="center"/>
    </xf>
    <xf numFmtId="176" fontId="2" fillId="3" borderId="47" xfId="0" applyNumberFormat="1" applyFont="1" applyFill="1" applyBorder="1">
      <alignment vertical="center"/>
    </xf>
    <xf numFmtId="0" fontId="9" fillId="3" borderId="47" xfId="0" applyFont="1" applyFill="1" applyBorder="1">
      <alignment vertical="center"/>
    </xf>
    <xf numFmtId="0" fontId="2" fillId="3" borderId="47" xfId="0" applyFont="1" applyFill="1" applyBorder="1" applyAlignment="1">
      <alignment horizontal="center" vertical="center"/>
    </xf>
    <xf numFmtId="0" fontId="2" fillId="3" borderId="48" xfId="0" applyFont="1" applyFill="1" applyBorder="1">
      <alignment vertical="center"/>
    </xf>
    <xf numFmtId="0" fontId="6" fillId="3" borderId="46" xfId="0" applyFont="1" applyFill="1" applyBorder="1">
      <alignment vertical="center"/>
    </xf>
    <xf numFmtId="0" fontId="6" fillId="3" borderId="47" xfId="0" applyFont="1" applyFill="1" applyBorder="1">
      <alignment vertical="center"/>
    </xf>
    <xf numFmtId="0" fontId="5" fillId="3" borderId="49" xfId="0" applyFont="1" applyFill="1" applyBorder="1">
      <alignment vertical="center"/>
    </xf>
    <xf numFmtId="0" fontId="2" fillId="3" borderId="50" xfId="0" applyFont="1" applyFill="1" applyBorder="1">
      <alignment vertical="center"/>
    </xf>
    <xf numFmtId="0" fontId="2" fillId="3" borderId="50" xfId="0" applyFont="1" applyFill="1" applyBorder="1" applyAlignment="1">
      <alignment horizontal="center" vertical="center"/>
    </xf>
    <xf numFmtId="0" fontId="2" fillId="3" borderId="51" xfId="0" applyFont="1" applyFill="1" applyBorder="1">
      <alignment vertical="center"/>
    </xf>
    <xf numFmtId="0" fontId="9" fillId="3" borderId="52" xfId="0" applyFont="1" applyFill="1" applyBorder="1">
      <alignment vertical="center"/>
    </xf>
    <xf numFmtId="0" fontId="2" fillId="3" borderId="53" xfId="0" applyFont="1" applyFill="1" applyBorder="1">
      <alignment vertical="center"/>
    </xf>
    <xf numFmtId="0" fontId="6" fillId="3" borderId="54" xfId="0" applyFont="1" applyFill="1" applyBorder="1">
      <alignment vertical="center"/>
    </xf>
    <xf numFmtId="0" fontId="6" fillId="3" borderId="55" xfId="0" applyFont="1" applyFill="1" applyBorder="1">
      <alignment vertical="center"/>
    </xf>
    <xf numFmtId="0" fontId="2" fillId="3" borderId="55" xfId="0" applyFont="1" applyFill="1" applyBorder="1">
      <alignment vertical="center"/>
    </xf>
    <xf numFmtId="0" fontId="2" fillId="3" borderId="55" xfId="0" applyFont="1" applyFill="1" applyBorder="1" applyAlignment="1">
      <alignment horizontal="center" vertical="center"/>
    </xf>
    <xf numFmtId="0" fontId="2" fillId="3" borderId="56" xfId="0" applyFont="1" applyFill="1" applyBorder="1">
      <alignment vertical="center"/>
    </xf>
    <xf numFmtId="0" fontId="27" fillId="2" borderId="5" xfId="0" applyFont="1" applyFill="1" applyBorder="1" applyAlignment="1">
      <alignment horizontal="center" vertical="top" textRotation="255" indent="1"/>
    </xf>
    <xf numFmtId="0" fontId="27" fillId="2" borderId="0" xfId="0" applyFont="1" applyFill="1" applyAlignment="1">
      <alignment horizontal="center" vertical="top" textRotation="255" indent="1"/>
    </xf>
    <xf numFmtId="0" fontId="27" fillId="2" borderId="0" xfId="0" applyFont="1" applyFill="1" applyAlignment="1">
      <alignment vertical="top" textRotation="255" indent="1"/>
    </xf>
    <xf numFmtId="0" fontId="27" fillId="2" borderId="5" xfId="0" applyFont="1" applyFill="1" applyBorder="1" applyAlignment="1">
      <alignment vertical="top" textRotation="255" indent="1"/>
    </xf>
    <xf numFmtId="0" fontId="27" fillId="2" borderId="12" xfId="0" applyFont="1" applyFill="1" applyBorder="1" applyAlignment="1">
      <alignment horizontal="center" vertical="top" textRotation="255" indent="1"/>
    </xf>
    <xf numFmtId="0" fontId="27" fillId="2" borderId="13" xfId="0" applyFont="1" applyFill="1" applyBorder="1" applyAlignment="1">
      <alignment vertical="top" textRotation="255" indent="1"/>
    </xf>
    <xf numFmtId="0" fontId="27" fillId="2" borderId="2" xfId="0" applyFont="1" applyFill="1" applyBorder="1" applyAlignment="1">
      <alignment horizontal="center" vertical="top" textRotation="255" indent="1"/>
    </xf>
    <xf numFmtId="0" fontId="27" fillId="2" borderId="3" xfId="0" applyFont="1" applyFill="1" applyBorder="1" applyAlignment="1">
      <alignment vertical="top" textRotation="255" indent="1"/>
    </xf>
    <xf numFmtId="0" fontId="14" fillId="2" borderId="3" xfId="0" applyFont="1" applyFill="1" applyBorder="1">
      <alignment vertical="center"/>
    </xf>
    <xf numFmtId="0" fontId="2" fillId="2" borderId="3" xfId="0" applyFont="1" applyFill="1" applyBorder="1" applyAlignment="1">
      <alignment horizontal="right" vertical="center"/>
    </xf>
    <xf numFmtId="0" fontId="27" fillId="2" borderId="3" xfId="0" applyFont="1" applyFill="1" applyBorder="1" applyAlignment="1">
      <alignment horizontal="center" vertical="top" textRotation="255" indent="1"/>
    </xf>
    <xf numFmtId="0" fontId="2" fillId="2" borderId="3" xfId="0" applyFont="1" applyFill="1" applyBorder="1" applyAlignment="1">
      <alignment horizontal="left" vertical="center"/>
    </xf>
    <xf numFmtId="0" fontId="12" fillId="2" borderId="3" xfId="0" applyFont="1" applyFill="1" applyBorder="1">
      <alignment vertical="center"/>
    </xf>
    <xf numFmtId="0" fontId="12" fillId="2" borderId="3" xfId="0" applyFont="1" applyFill="1" applyBorder="1" applyAlignment="1">
      <alignment horizontal="center" vertical="center"/>
    </xf>
    <xf numFmtId="0" fontId="27" fillId="2" borderId="13" xfId="0" applyFont="1" applyFill="1" applyBorder="1" applyAlignment="1">
      <alignment horizontal="center" vertical="top" textRotation="255" indent="1"/>
    </xf>
    <xf numFmtId="180" fontId="9" fillId="2" borderId="9" xfId="0" applyNumberFormat="1" applyFont="1" applyFill="1" applyBorder="1" applyAlignment="1" applyProtection="1">
      <alignment horizontal="right" vertical="center"/>
      <protection locked="0"/>
    </xf>
    <xf numFmtId="0" fontId="2" fillId="6" borderId="0" xfId="0" applyFont="1" applyFill="1">
      <alignment vertical="center"/>
    </xf>
    <xf numFmtId="0" fontId="28" fillId="3" borderId="0" xfId="0" applyFont="1" applyFill="1" applyAlignment="1">
      <alignment wrapText="1"/>
    </xf>
    <xf numFmtId="0" fontId="28" fillId="3" borderId="38" xfId="0" applyFont="1" applyFill="1" applyBorder="1" applyAlignment="1">
      <alignment wrapText="1"/>
    </xf>
    <xf numFmtId="0" fontId="2" fillId="3" borderId="38" xfId="0" applyFont="1" applyFill="1" applyBorder="1">
      <alignment vertical="center"/>
    </xf>
    <xf numFmtId="0" fontId="27" fillId="2" borderId="5" xfId="0" applyFont="1" applyFill="1" applyBorder="1" applyAlignment="1">
      <alignment horizontal="left" vertical="top" textRotation="255" indent="1"/>
    </xf>
    <xf numFmtId="0" fontId="27" fillId="2" borderId="0" xfId="0" applyFont="1" applyFill="1" applyAlignment="1">
      <alignment horizontal="left" vertical="top" textRotation="255" indent="1"/>
    </xf>
    <xf numFmtId="0" fontId="2" fillId="0" borderId="1" xfId="0" applyFont="1" applyBorder="1" applyAlignment="1">
      <alignment horizontal="center" vertical="center"/>
    </xf>
    <xf numFmtId="0" fontId="13" fillId="3" borderId="42" xfId="0" applyFont="1" applyFill="1" applyBorder="1" applyAlignment="1">
      <alignment horizontal="center" vertical="center"/>
    </xf>
    <xf numFmtId="0" fontId="9" fillId="3" borderId="44" xfId="0" applyFont="1" applyFill="1" applyBorder="1" applyAlignment="1">
      <alignment vertical="center" wrapText="1"/>
    </xf>
    <xf numFmtId="0" fontId="9" fillId="3" borderId="0" xfId="0" applyFont="1" applyFill="1" applyAlignment="1">
      <alignment vertical="center" wrapText="1"/>
    </xf>
    <xf numFmtId="0" fontId="12" fillId="2" borderId="0" xfId="0" applyFont="1" applyFill="1" applyAlignment="1">
      <alignment horizontal="center" vertical="center"/>
    </xf>
    <xf numFmtId="0" fontId="2" fillId="2" borderId="0" xfId="0" applyFont="1" applyFill="1" applyAlignment="1">
      <alignment horizontal="left" wrapText="1"/>
    </xf>
    <xf numFmtId="0" fontId="27" fillId="2" borderId="5" xfId="0" applyFont="1" applyFill="1" applyBorder="1" applyAlignment="1">
      <alignment horizontal="center" vertical="top" textRotation="255" indent="1"/>
    </xf>
    <xf numFmtId="0" fontId="27" fillId="2" borderId="0" xfId="0" applyFont="1" applyFill="1" applyAlignment="1">
      <alignment horizontal="center" vertical="top" textRotation="255" indent="1"/>
    </xf>
    <xf numFmtId="0" fontId="13" fillId="3" borderId="42" xfId="0" applyFont="1" applyFill="1" applyBorder="1" applyAlignment="1">
      <alignment horizontal="right" vertical="center"/>
    </xf>
    <xf numFmtId="0" fontId="9" fillId="3" borderId="44" xfId="0" applyFont="1" applyFill="1" applyBorder="1" applyAlignment="1">
      <alignment horizontal="left" vertical="center" wrapText="1"/>
    </xf>
    <xf numFmtId="0" fontId="9" fillId="3" borderId="0" xfId="0" applyFont="1" applyFill="1" applyBorder="1" applyAlignment="1">
      <alignment horizontal="left" vertical="center" wrapText="1"/>
    </xf>
    <xf numFmtId="0" fontId="13" fillId="3" borderId="24" xfId="0" applyFont="1" applyFill="1" applyBorder="1" applyAlignment="1">
      <alignment horizontal="center" vertical="center"/>
    </xf>
    <xf numFmtId="0" fontId="9" fillId="3" borderId="44" xfId="0" applyFont="1" applyFill="1" applyBorder="1" applyAlignment="1">
      <alignment horizontal="left" vertical="top" wrapText="1"/>
    </xf>
    <xf numFmtId="0" fontId="9" fillId="3" borderId="0" xfId="0" applyFont="1" applyFill="1" applyAlignment="1">
      <alignment horizontal="left" vertical="top" wrapText="1"/>
    </xf>
    <xf numFmtId="0" fontId="9" fillId="5" borderId="39" xfId="0" applyFont="1" applyFill="1" applyBorder="1" applyAlignment="1">
      <alignment horizontal="center" vertical="center"/>
    </xf>
    <xf numFmtId="0" fontId="9" fillId="5" borderId="40" xfId="0" applyFont="1" applyFill="1" applyBorder="1" applyAlignment="1">
      <alignment horizontal="center" vertical="center"/>
    </xf>
    <xf numFmtId="0" fontId="9" fillId="3" borderId="0" xfId="0" applyFont="1" applyFill="1" applyAlignment="1">
      <alignment horizontal="left" vertical="center"/>
    </xf>
    <xf numFmtId="0" fontId="23" fillId="3" borderId="0" xfId="0" applyFont="1" applyFill="1" applyAlignment="1">
      <alignment horizontal="center" vertical="center"/>
    </xf>
    <xf numFmtId="0" fontId="23" fillId="3" borderId="6" xfId="0" applyFont="1" applyFill="1" applyBorder="1" applyAlignment="1">
      <alignment horizontal="center" vertical="center"/>
    </xf>
    <xf numFmtId="0" fontId="18" fillId="3" borderId="0" xfId="0" applyFont="1" applyFill="1" applyAlignment="1">
      <alignment horizontal="center" vertical="center"/>
    </xf>
    <xf numFmtId="0" fontId="2" fillId="0" borderId="1" xfId="0" applyFont="1" applyBorder="1" applyAlignment="1">
      <alignment horizontal="left" vertical="center"/>
    </xf>
    <xf numFmtId="0" fontId="2" fillId="2" borderId="0" xfId="0" applyFont="1" applyFill="1" applyAlignment="1">
      <alignment horizontal="left" vertical="top" wrapText="1"/>
    </xf>
    <xf numFmtId="0" fontId="2" fillId="2" borderId="0" xfId="0" applyFont="1" applyFill="1" applyAlignment="1">
      <alignment horizontal="left" vertical="center" wrapText="1"/>
    </xf>
    <xf numFmtId="0" fontId="13" fillId="3" borderId="42" xfId="0" applyFont="1" applyFill="1" applyBorder="1" applyAlignment="1">
      <alignment horizontal="left" vertical="center"/>
    </xf>
    <xf numFmtId="0" fontId="12" fillId="3" borderId="0" xfId="0" applyFont="1" applyFill="1" applyAlignment="1">
      <alignment horizontal="center" vertical="center" wrapText="1"/>
    </xf>
    <xf numFmtId="0" fontId="12" fillId="3" borderId="38" xfId="0" applyFont="1" applyFill="1" applyBorder="1" applyAlignment="1">
      <alignment horizontal="center" vertical="center"/>
    </xf>
    <xf numFmtId="0" fontId="15" fillId="3" borderId="0" xfId="0" applyFont="1" applyFill="1" applyAlignment="1">
      <alignment horizontal="center" vertical="center" wrapText="1"/>
    </xf>
    <xf numFmtId="0" fontId="15" fillId="3" borderId="38" xfId="0" applyFont="1" applyFill="1" applyBorder="1" applyAlignment="1">
      <alignment horizontal="center" vertical="center" wrapText="1"/>
    </xf>
    <xf numFmtId="0" fontId="24" fillId="3" borderId="0" xfId="0" applyFont="1" applyFill="1" applyAlignment="1">
      <alignment horizontal="right" vertical="center"/>
    </xf>
    <xf numFmtId="0" fontId="24" fillId="3" borderId="6" xfId="0" applyFont="1" applyFill="1" applyBorder="1" applyAlignment="1">
      <alignment horizontal="right" vertical="center"/>
    </xf>
    <xf numFmtId="0" fontId="6" fillId="3" borderId="46" xfId="0" applyFont="1" applyFill="1" applyBorder="1" applyAlignment="1">
      <alignment horizontal="left" vertical="center"/>
    </xf>
    <xf numFmtId="0" fontId="6" fillId="3" borderId="47" xfId="0" applyFont="1" applyFill="1" applyBorder="1" applyAlignment="1">
      <alignment horizontal="left" vertical="center"/>
    </xf>
    <xf numFmtId="180" fontId="9" fillId="5" borderId="39" xfId="0" applyNumberFormat="1" applyFont="1" applyFill="1" applyBorder="1" applyAlignment="1">
      <alignment horizontal="center" vertical="center"/>
    </xf>
    <xf numFmtId="180" fontId="9" fillId="5" borderId="40" xfId="0" applyNumberFormat="1" applyFont="1" applyFill="1" applyBorder="1" applyAlignment="1">
      <alignment horizontal="center" vertical="center"/>
    </xf>
    <xf numFmtId="185" fontId="9" fillId="2" borderId="32" xfId="0" applyNumberFormat="1" applyFont="1" applyFill="1" applyBorder="1" applyAlignment="1">
      <alignment horizontal="right" vertical="center"/>
    </xf>
    <xf numFmtId="185" fontId="9" fillId="2" borderId="33" xfId="0" applyNumberFormat="1" applyFont="1" applyFill="1" applyBorder="1" applyAlignment="1">
      <alignment horizontal="right" vertical="center"/>
    </xf>
    <xf numFmtId="0" fontId="25" fillId="3" borderId="0" xfId="0" applyFont="1" applyFill="1" applyAlignment="1">
      <alignment horizontal="right" vertical="center"/>
    </xf>
    <xf numFmtId="176" fontId="11" fillId="3" borderId="0" xfId="0" applyNumberFormat="1" applyFont="1" applyFill="1" applyAlignment="1">
      <alignment horizontal="left" vertical="center" wrapText="1"/>
    </xf>
    <xf numFmtId="176" fontId="11" fillId="3" borderId="38" xfId="0" applyNumberFormat="1" applyFont="1" applyFill="1" applyBorder="1" applyAlignment="1">
      <alignment horizontal="left" vertical="center" wrapText="1"/>
    </xf>
    <xf numFmtId="180" fontId="9" fillId="5" borderId="39" xfId="0" applyNumberFormat="1" applyFont="1" applyFill="1" applyBorder="1" applyAlignment="1">
      <alignment horizontal="right" vertical="center"/>
    </xf>
    <xf numFmtId="180" fontId="9" fillId="5" borderId="40" xfId="0" applyNumberFormat="1" applyFont="1" applyFill="1" applyBorder="1" applyAlignment="1">
      <alignment horizontal="right" vertical="center"/>
    </xf>
    <xf numFmtId="0" fontId="4" fillId="2" borderId="0" xfId="0" applyFont="1" applyFill="1" applyAlignment="1">
      <alignment horizontal="center"/>
    </xf>
    <xf numFmtId="0" fontId="4" fillId="2" borderId="13" xfId="0" applyFont="1" applyFill="1" applyBorder="1" applyAlignment="1">
      <alignment horizontal="center"/>
    </xf>
    <xf numFmtId="182" fontId="19" fillId="2" borderId="32" xfId="0" applyNumberFormat="1" applyFont="1" applyFill="1" applyBorder="1" applyAlignment="1">
      <alignment horizontal="center" vertical="center"/>
    </xf>
    <xf numFmtId="182" fontId="19" fillId="2" borderId="33" xfId="0" applyNumberFormat="1" applyFont="1" applyFill="1" applyBorder="1" applyAlignment="1">
      <alignment horizontal="center" vertical="center"/>
    </xf>
    <xf numFmtId="0" fontId="2" fillId="2" borderId="5" xfId="0" applyFont="1" applyFill="1" applyBorder="1" applyAlignment="1">
      <alignment horizontal="center" vertical="center"/>
    </xf>
    <xf numFmtId="0" fontId="2" fillId="2" borderId="0" xfId="0" applyFont="1" applyFill="1" applyAlignment="1">
      <alignment horizontal="center" vertical="center"/>
    </xf>
    <xf numFmtId="184" fontId="9" fillId="4" borderId="32" xfId="0" applyNumberFormat="1" applyFont="1" applyFill="1" applyBorder="1" applyAlignment="1">
      <alignment horizontal="right" vertical="center"/>
    </xf>
    <xf numFmtId="184" fontId="9" fillId="4" borderId="33" xfId="0" applyNumberFormat="1" applyFont="1" applyFill="1" applyBorder="1" applyAlignment="1">
      <alignment horizontal="right" vertical="center"/>
    </xf>
    <xf numFmtId="176" fontId="8" fillId="4" borderId="32" xfId="0" applyNumberFormat="1" applyFont="1" applyFill="1" applyBorder="1" applyAlignment="1">
      <alignment horizontal="center" vertical="center"/>
    </xf>
    <xf numFmtId="176" fontId="8" fillId="4" borderId="33" xfId="0" applyNumberFormat="1" applyFont="1" applyFill="1" applyBorder="1" applyAlignment="1">
      <alignment horizontal="center" vertical="center"/>
    </xf>
    <xf numFmtId="177" fontId="11" fillId="3" borderId="0" xfId="0" applyNumberFormat="1" applyFont="1" applyFill="1" applyAlignment="1">
      <alignment horizontal="left" vertical="center" wrapText="1"/>
    </xf>
    <xf numFmtId="177" fontId="11" fillId="3" borderId="38" xfId="0" applyNumberFormat="1" applyFont="1" applyFill="1" applyBorder="1" applyAlignment="1">
      <alignment horizontal="left" vertical="center" wrapText="1"/>
    </xf>
    <xf numFmtId="0" fontId="25" fillId="3" borderId="6" xfId="0" applyFont="1" applyFill="1" applyBorder="1" applyAlignment="1">
      <alignment horizontal="right" vertical="center"/>
    </xf>
    <xf numFmtId="0" fontId="18" fillId="3" borderId="0" xfId="0" applyFont="1" applyFill="1" applyAlignment="1">
      <alignment horizontal="left" vertical="center"/>
    </xf>
    <xf numFmtId="0" fontId="13" fillId="3" borderId="24" xfId="0" applyFont="1" applyFill="1" applyBorder="1" applyAlignment="1">
      <alignment horizontal="left" vertical="center"/>
    </xf>
    <xf numFmtId="183" fontId="7" fillId="2" borderId="34" xfId="0" applyNumberFormat="1" applyFont="1" applyFill="1" applyBorder="1" applyAlignment="1">
      <alignment horizontal="center" vertical="center"/>
    </xf>
    <xf numFmtId="183" fontId="7" fillId="2" borderId="35" xfId="0" applyNumberFormat="1" applyFont="1" applyFill="1" applyBorder="1" applyAlignment="1">
      <alignment horizontal="center" vertical="center"/>
    </xf>
    <xf numFmtId="183" fontId="7" fillId="2" borderId="36" xfId="0" applyNumberFormat="1" applyFont="1" applyFill="1" applyBorder="1" applyAlignment="1">
      <alignment horizontal="center" vertical="center"/>
    </xf>
    <xf numFmtId="183" fontId="7" fillId="2" borderId="37" xfId="0" applyNumberFormat="1" applyFont="1" applyFill="1" applyBorder="1" applyAlignment="1">
      <alignment horizontal="center" vertical="center"/>
    </xf>
    <xf numFmtId="0" fontId="22" fillId="2" borderId="0" xfId="0" applyFont="1" applyFill="1" applyAlignment="1">
      <alignment horizontal="left" vertical="top"/>
    </xf>
    <xf numFmtId="0" fontId="17" fillId="3" borderId="0" xfId="0" applyFont="1" applyFill="1" applyAlignment="1">
      <alignment horizontal="right" vertical="center" wrapText="1" indent="2"/>
    </xf>
    <xf numFmtId="0" fontId="18" fillId="3" borderId="0" xfId="0" applyFont="1" applyFill="1" applyAlignment="1">
      <alignment horizontal="right" vertical="center"/>
    </xf>
    <xf numFmtId="0" fontId="16" fillId="3" borderId="0" xfId="0" applyFont="1" applyFill="1" applyAlignment="1">
      <alignment horizontal="left" vertical="center" wrapText="1"/>
    </xf>
    <xf numFmtId="0" fontId="16" fillId="3" borderId="0" xfId="0" applyFont="1" applyFill="1" applyAlignment="1">
      <alignment horizontal="left" vertical="center"/>
    </xf>
  </cellXfs>
  <cellStyles count="1">
    <cellStyle name="標準" xfId="0" builtinId="0"/>
  </cellStyles>
  <dxfs count="0"/>
  <tableStyles count="0" defaultTableStyle="TableStyleMedium9" defaultPivotStyle="PivotStyleLight16"/>
  <colors>
    <mruColors>
      <color rgb="FF00FF00"/>
      <color rgb="FFCCFFFF"/>
      <color rgb="FFFFFF99"/>
      <color rgb="FFFFFFCC"/>
      <color rgb="FF0000FF"/>
      <color rgb="FFBBF8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2</xdr:col>
      <xdr:colOff>111125</xdr:colOff>
      <xdr:row>3</xdr:row>
      <xdr:rowOff>22225</xdr:rowOff>
    </xdr:from>
    <xdr:to>
      <xdr:col>5</xdr:col>
      <xdr:colOff>339725</xdr:colOff>
      <xdr:row>4</xdr:row>
      <xdr:rowOff>19118</xdr:rowOff>
    </xdr:to>
    <xdr:sp textlink="">
      <xdr:nvSpPr>
        <xdr:cNvPr id="7" name="AutoShape 6">
          <a:extLst>
            <a:ext uri="{FF2B5EF4-FFF2-40B4-BE49-F238E27FC236}">
              <a16:creationId xmlns:a16="http://schemas.microsoft.com/office/drawing/2014/main" id="{811DAB5F-7DC9-CD10-A2A6-442273B90264}"/>
            </a:ext>
          </a:extLst>
        </xdr:cNvPr>
        <xdr:cNvSpPr>
          <a:spLocks noChangeArrowheads="1"/>
        </xdr:cNvSpPr>
      </xdr:nvSpPr>
      <xdr:spPr bwMode="auto">
        <a:xfrm>
          <a:off x="781050" y="752475"/>
          <a:ext cx="1381125" cy="304800"/>
        </a:xfrm>
        <a:prstGeom prst="homePlate">
          <a:avLst>
            <a:gd name="adj" fmla="val 113281"/>
          </a:avLst>
        </a:prstGeom>
        <a:solidFill>
          <a:srgbClr val="BBF896"/>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600" b="0" i="0" u="none" strike="noStrike" baseline="0">
              <a:solidFill>
                <a:srgbClr val="000000"/>
              </a:solidFill>
              <a:latin typeface="HG丸ｺﾞｼｯｸM-PRO"/>
              <a:ea typeface="HG丸ｺﾞｼｯｸM-PRO"/>
            </a:rPr>
            <a:t>合計点</a:t>
          </a:r>
        </a:p>
      </xdr:txBody>
    </xdr:sp>
    <xdr:clientData/>
  </xdr:twoCellAnchor>
  <xdr:twoCellAnchor>
    <xdr:from>
      <xdr:col>8</xdr:col>
      <xdr:colOff>139700</xdr:colOff>
      <xdr:row>3</xdr:row>
      <xdr:rowOff>22225</xdr:rowOff>
    </xdr:from>
    <xdr:to>
      <xdr:col>10</xdr:col>
      <xdr:colOff>473156</xdr:colOff>
      <xdr:row>4</xdr:row>
      <xdr:rowOff>19118</xdr:rowOff>
    </xdr:to>
    <xdr:sp textlink="">
      <xdr:nvSpPr>
        <xdr:cNvPr id="8" name="AutoShape 7">
          <a:extLst>
            <a:ext uri="{FF2B5EF4-FFF2-40B4-BE49-F238E27FC236}">
              <a16:creationId xmlns:a16="http://schemas.microsoft.com/office/drawing/2014/main" id="{7860784B-F207-A884-B1D6-B5BE9E43BDD9}"/>
            </a:ext>
          </a:extLst>
        </xdr:cNvPr>
        <xdr:cNvSpPr>
          <a:spLocks noChangeArrowheads="1"/>
        </xdr:cNvSpPr>
      </xdr:nvSpPr>
      <xdr:spPr bwMode="auto">
        <a:xfrm>
          <a:off x="3552825" y="752475"/>
          <a:ext cx="1590675" cy="304800"/>
        </a:xfrm>
        <a:prstGeom prst="homePlate">
          <a:avLst>
            <a:gd name="adj" fmla="val 130469"/>
          </a:avLst>
        </a:prstGeom>
        <a:solidFill>
          <a:srgbClr val="BBF896"/>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600" b="0" i="0" u="none" strike="noStrike" baseline="0">
              <a:solidFill>
                <a:srgbClr val="000000"/>
              </a:solidFill>
              <a:latin typeface="HG丸ｺﾞｼｯｸM-PRO"/>
              <a:ea typeface="HG丸ｺﾞｼｯｸM-PRO"/>
            </a:rPr>
            <a:t>認定ランク</a:t>
          </a:r>
        </a:p>
      </xdr:txBody>
    </xdr:sp>
    <xdr:clientData/>
  </xdr:twoCellAnchor>
  <xdr:twoCellAnchor>
    <xdr:from>
      <xdr:col>19</xdr:col>
      <xdr:colOff>1073150</xdr:colOff>
      <xdr:row>12</xdr:row>
      <xdr:rowOff>124279</xdr:rowOff>
    </xdr:from>
    <xdr:to>
      <xdr:col>44</xdr:col>
      <xdr:colOff>273050</xdr:colOff>
      <xdr:row>20</xdr:row>
      <xdr:rowOff>114300</xdr:rowOff>
    </xdr:to>
    <xdr:sp textlink="">
      <xdr:nvSpPr>
        <xdr:cNvPr id="9" name="AutoShape 8">
          <a:extLst>
            <a:ext uri="{FF2B5EF4-FFF2-40B4-BE49-F238E27FC236}">
              <a16:creationId xmlns:a16="http://schemas.microsoft.com/office/drawing/2014/main" id="{AA6DB9E9-A5A8-C85C-1EC7-6561D62ED461}"/>
            </a:ext>
          </a:extLst>
        </xdr:cNvPr>
        <xdr:cNvSpPr>
          <a:spLocks noChangeArrowheads="1"/>
        </xdr:cNvSpPr>
      </xdr:nvSpPr>
      <xdr:spPr bwMode="auto">
        <a:xfrm>
          <a:off x="9848850" y="3172279"/>
          <a:ext cx="12001500" cy="1806121"/>
        </a:xfrm>
        <a:prstGeom prst="foldedCorner">
          <a:avLst>
            <a:gd name="adj" fmla="val 0"/>
          </a:avLst>
        </a:prstGeom>
        <a:solidFill>
          <a:srgbClr val="FFFFFF"/>
        </a:solidFill>
        <a:ln w="19050">
          <a:solidFill>
            <a:srgbClr val="FFFF00"/>
          </a:solidFill>
          <a:round/>
          <a:headEnd/>
          <a:tailEnd/>
        </a:ln>
      </xdr:spPr>
      <xdr:txBody>
        <a:bodyPr vertOverflow="clip" wrap="square" lIns="36576" tIns="72000" rIns="0" bIns="18288" anchor="t" upright="1"/>
        <a:lstStyle/>
        <a:p>
          <a:pPr algn="l" rtl="0">
            <a:lnSpc>
              <a:spcPts val="1400"/>
            </a:lnSpc>
            <a:defRPr sz="1000"/>
          </a:pPr>
          <a:r>
            <a:rPr lang="ja-JP" altLang="en-US" sz="1400" b="1" i="0" u="none" strike="noStrike" baseline="0">
              <a:solidFill>
                <a:srgbClr val="000000"/>
              </a:solidFill>
              <a:latin typeface="HG丸ｺﾞｼｯｸM-PRO"/>
              <a:ea typeface="HG丸ｺﾞｼｯｸM-PRO"/>
            </a:rPr>
            <a:t>建ぺい率と基準緑化率</a:t>
          </a:r>
          <a:endParaRPr lang="en-US" altLang="ja-JP" sz="1400" b="1" i="0" u="none" strike="noStrike" baseline="0">
            <a:solidFill>
              <a:srgbClr val="000000"/>
            </a:solidFill>
            <a:latin typeface="HG丸ｺﾞｼｯｸM-PRO"/>
            <a:ea typeface="HG丸ｺﾞｼｯｸM-PRO"/>
          </a:endParaRPr>
        </a:p>
        <a:p>
          <a:pPr algn="l" rtl="0">
            <a:lnSpc>
              <a:spcPts val="1400"/>
            </a:lnSpc>
            <a:defRPr sz="1000"/>
          </a:pPr>
          <a:r>
            <a:rPr lang="ja-JP" altLang="en-US" sz="1400" b="0" i="0" u="none" strike="noStrike" baseline="0">
              <a:solidFill>
                <a:srgbClr val="000000"/>
              </a:solidFill>
              <a:latin typeface="HG丸ｺﾞｼｯｸM-PRO"/>
              <a:ea typeface="HG丸ｺﾞｼｯｸM-PRO"/>
            </a:rPr>
            <a:t>・「建ぺい率の最高限度」とは、基本的に各用途地域で定められている指定建ぺい率です。</a:t>
          </a:r>
        </a:p>
        <a:p>
          <a:pPr algn="l" rtl="0">
            <a:lnSpc>
              <a:spcPts val="1400"/>
            </a:lnSpc>
            <a:defRPr sz="1000"/>
          </a:pPr>
          <a:r>
            <a:rPr lang="ja-JP" altLang="en-US" sz="1400" b="0" i="0" u="none" strike="noStrike" baseline="0">
              <a:solidFill>
                <a:srgbClr val="000000"/>
              </a:solidFill>
              <a:latin typeface="HG丸ｺﾞｼｯｸM-PRO"/>
              <a:ea typeface="HG丸ｺﾞｼｯｸM-PRO"/>
            </a:rPr>
            <a:t>　ただし、角地緩和が適用される場合や防火地域の指定区域内で耐火建築物等を建築する場合、準防火地域の指定区域内で準耐火建築物等を</a:t>
          </a:r>
          <a:endParaRPr lang="en-US" altLang="ja-JP" sz="1400" b="0" i="0" u="none" strike="noStrike" baseline="0">
            <a:solidFill>
              <a:srgbClr val="000000"/>
            </a:solidFill>
            <a:latin typeface="HG丸ｺﾞｼｯｸM-PRO"/>
            <a:ea typeface="HG丸ｺﾞｼｯｸM-PRO"/>
          </a:endParaRPr>
        </a:p>
        <a:p>
          <a:pPr algn="l" rtl="0">
            <a:lnSpc>
              <a:spcPts val="1400"/>
            </a:lnSpc>
            <a:defRPr sz="1000"/>
          </a:pPr>
          <a:r>
            <a:rPr lang="ja-JP" altLang="en-US" sz="1400" b="0" i="0" u="none" strike="noStrike" baseline="0">
              <a:solidFill>
                <a:srgbClr val="000000"/>
              </a:solidFill>
              <a:latin typeface="HG丸ｺﾞｼｯｸM-PRO"/>
              <a:ea typeface="HG丸ｺﾞｼｯｸM-PRO"/>
            </a:rPr>
            <a:t>　建築する場合で、建ぺい率の緩和が適用される場合は、緩和された後の建ぺい率が建ぺい率の最高限度となります。</a:t>
          </a:r>
          <a:endParaRPr lang="en-US" altLang="ja-JP" sz="1400" b="0" i="0" u="none" strike="noStrike" baseline="0">
            <a:solidFill>
              <a:srgbClr val="000000"/>
            </a:solidFill>
            <a:latin typeface="HG丸ｺﾞｼｯｸM-PRO"/>
            <a:ea typeface="HG丸ｺﾞｼｯｸM-PRO"/>
          </a:endParaRPr>
        </a:p>
        <a:p>
          <a:pPr algn="l" rtl="0">
            <a:lnSpc>
              <a:spcPts val="1400"/>
            </a:lnSpc>
            <a:defRPr sz="1000"/>
          </a:pPr>
          <a:r>
            <a:rPr lang="ja-JP" altLang="en-US" sz="1400" b="0" i="0" u="none" strike="noStrike" baseline="0">
              <a:solidFill>
                <a:srgbClr val="000000"/>
              </a:solidFill>
              <a:latin typeface="HG丸ｺﾞｼｯｸM-PRO"/>
              <a:ea typeface="HG丸ｺﾞｼｯｸM-PRO"/>
            </a:rPr>
            <a:t>　（ウェブサイト「名古屋市都市計画情報提供サービス」で用途地域指定図を提供していますのでご利用ください）</a:t>
          </a:r>
          <a:endParaRPr lang="en-US" altLang="ja-JP" sz="1400" b="0" i="0" u="none" strike="noStrike" baseline="0">
            <a:solidFill>
              <a:srgbClr val="000000"/>
            </a:solidFill>
            <a:latin typeface="HG丸ｺﾞｼｯｸM-PRO"/>
            <a:ea typeface="HG丸ｺﾞｼｯｸM-PRO"/>
          </a:endParaRPr>
        </a:p>
        <a:p>
          <a:pPr algn="l" rtl="0">
            <a:lnSpc>
              <a:spcPts val="1400"/>
            </a:lnSpc>
            <a:defRPr sz="1000"/>
          </a:pPr>
          <a:r>
            <a:rPr lang="ja-JP" altLang="en-US" sz="1400" b="0" i="0" u="none" strike="noStrike" baseline="0">
              <a:solidFill>
                <a:srgbClr val="000000"/>
              </a:solidFill>
              <a:latin typeface="HG丸ｺﾞｼｯｸM-PRO"/>
              <a:ea typeface="HG丸ｺﾞｼｯｸM-PRO"/>
            </a:rPr>
            <a:t>・風致地区に該当する場合は「風致地区」を選択してください。</a:t>
          </a:r>
          <a:endParaRPr lang="en-US" altLang="ja-JP" sz="1400" b="0" i="0" u="none" strike="noStrike" baseline="0">
            <a:solidFill>
              <a:srgbClr val="000000"/>
            </a:solidFill>
            <a:latin typeface="HG丸ｺﾞｼｯｸM-PRO"/>
            <a:ea typeface="HG丸ｺﾞｼｯｸM-PRO"/>
          </a:endParaRPr>
        </a:p>
        <a:p>
          <a:pPr algn="l" rtl="0">
            <a:lnSpc>
              <a:spcPts val="1400"/>
            </a:lnSpc>
            <a:defRPr sz="1000"/>
          </a:pPr>
          <a:r>
            <a:rPr lang="ja-JP" altLang="en-US" sz="1400" b="0" i="0" u="none" strike="noStrike" baseline="0">
              <a:solidFill>
                <a:srgbClr val="000000"/>
              </a:solidFill>
              <a:latin typeface="HG丸ｺﾞｼｯｸM-PRO"/>
              <a:ea typeface="HG丸ｺﾞｼｯｸM-PRO"/>
            </a:rPr>
            <a:t>・緑化率の最低限度が定められている地区計画に該当する場合は、「地区計画」を選択し、当該地区計画の緑化率の最低限度を入力してください。</a:t>
          </a:r>
          <a:endParaRPr lang="en-US" altLang="ja-JP" sz="1400" b="0" i="0" u="none" strike="noStrike" baseline="0">
            <a:solidFill>
              <a:srgbClr val="000000"/>
            </a:solidFill>
            <a:latin typeface="HG丸ｺﾞｼｯｸM-PRO"/>
            <a:ea typeface="HG丸ｺﾞｼｯｸM-PRO"/>
          </a:endParaRPr>
        </a:p>
        <a:p>
          <a:pPr algn="l" rtl="0">
            <a:lnSpc>
              <a:spcPts val="1400"/>
            </a:lnSpc>
            <a:defRPr sz="1000"/>
          </a:pPr>
          <a:r>
            <a:rPr lang="ja-JP" altLang="en-US" sz="1400" b="0" i="0" u="none" strike="noStrike" baseline="0">
              <a:solidFill>
                <a:srgbClr val="000000"/>
              </a:solidFill>
              <a:latin typeface="HG丸ｺﾞｼｯｸM-PRO"/>
              <a:ea typeface="HG丸ｺﾞｼｯｸM-PRO"/>
            </a:rPr>
            <a:t>・敷地が基準緑化率の異なる区域にまたがる場合は、面積に応じて基準緑化率を加重平均した値（小数点第</a:t>
          </a:r>
          <a:r>
            <a:rPr lang="en-US" altLang="ja-JP" sz="1400" b="0" i="0" u="none" strike="noStrike" baseline="0">
              <a:solidFill>
                <a:srgbClr val="000000"/>
              </a:solidFill>
              <a:latin typeface="HG丸ｺﾞｼｯｸM-PRO"/>
              <a:ea typeface="HG丸ｺﾞｼｯｸM-PRO"/>
            </a:rPr>
            <a:t>2</a:t>
          </a:r>
          <a:r>
            <a:rPr lang="ja-JP" altLang="en-US" sz="1400" b="0" i="0" u="none" strike="noStrike" baseline="0">
              <a:solidFill>
                <a:srgbClr val="000000"/>
              </a:solidFill>
              <a:latin typeface="HG丸ｺﾞｼｯｸM-PRO"/>
              <a:ea typeface="HG丸ｺﾞｼｯｸM-PRO"/>
            </a:rPr>
            <a:t>位以下を切り上げ）を直接入力</a:t>
          </a:r>
          <a:endParaRPr lang="en-US" altLang="ja-JP" sz="1400" b="0" i="0" u="none" strike="noStrike" baseline="0">
            <a:solidFill>
              <a:srgbClr val="000000"/>
            </a:solidFill>
            <a:latin typeface="HG丸ｺﾞｼｯｸM-PRO"/>
            <a:ea typeface="HG丸ｺﾞｼｯｸM-PRO"/>
          </a:endParaRPr>
        </a:p>
        <a:p>
          <a:pPr algn="l" rtl="0">
            <a:lnSpc>
              <a:spcPts val="1800"/>
            </a:lnSpc>
            <a:defRPr sz="1000"/>
          </a:pPr>
          <a:r>
            <a:rPr lang="ja-JP" altLang="en-US" sz="1400" b="0" i="0" u="none" strike="noStrike" baseline="0">
              <a:solidFill>
                <a:srgbClr val="000000"/>
              </a:solidFill>
              <a:latin typeface="HG丸ｺﾞｼｯｸM-PRO"/>
              <a:ea typeface="HG丸ｺﾞｼｯｸM-PRO"/>
            </a:rPr>
            <a:t>　して下さい。</a:t>
          </a:r>
        </a:p>
      </xdr:txBody>
    </xdr:sp>
    <xdr:clientData/>
  </xdr:twoCellAnchor>
  <xdr:twoCellAnchor>
    <xdr:from>
      <xdr:col>19</xdr:col>
      <xdr:colOff>1077912</xdr:colOff>
      <xdr:row>25</xdr:row>
      <xdr:rowOff>156029</xdr:rowOff>
    </xdr:from>
    <xdr:to>
      <xdr:col>44</xdr:col>
      <xdr:colOff>268288</xdr:colOff>
      <xdr:row>37</xdr:row>
      <xdr:rowOff>190500</xdr:rowOff>
    </xdr:to>
    <xdr:sp textlink="">
      <xdr:nvSpPr>
        <xdr:cNvPr id="10" name="AutoShape 9">
          <a:extLst>
            <a:ext uri="{FF2B5EF4-FFF2-40B4-BE49-F238E27FC236}">
              <a16:creationId xmlns:a16="http://schemas.microsoft.com/office/drawing/2014/main" id="{E9149180-C28A-46AF-DEEE-BF05088DA2E9}"/>
            </a:ext>
          </a:extLst>
        </xdr:cNvPr>
        <xdr:cNvSpPr>
          <a:spLocks noChangeArrowheads="1"/>
        </xdr:cNvSpPr>
      </xdr:nvSpPr>
      <xdr:spPr bwMode="auto">
        <a:xfrm>
          <a:off x="9853612" y="6036129"/>
          <a:ext cx="11991976" cy="2168071"/>
        </a:xfrm>
        <a:prstGeom prst="foldedCorner">
          <a:avLst>
            <a:gd name="adj" fmla="val 149"/>
          </a:avLst>
        </a:prstGeom>
        <a:solidFill>
          <a:srgbClr val="FFFFFF"/>
        </a:solidFill>
        <a:ln w="19050">
          <a:solidFill>
            <a:srgbClr val="00FF00"/>
          </a:solidFill>
          <a:round/>
          <a:headEnd/>
          <a:tailEnd/>
        </a:ln>
      </xdr:spPr>
      <xdr:txBody>
        <a:bodyPr vertOverflow="clip" wrap="square" lIns="36576" tIns="72000" rIns="0" bIns="18288" anchor="t" upright="1"/>
        <a:lstStyle/>
        <a:p>
          <a:pPr algn="l" rtl="0">
            <a:lnSpc>
              <a:spcPts val="2200"/>
            </a:lnSpc>
            <a:defRPr sz="1000"/>
          </a:pPr>
          <a:r>
            <a:rPr lang="ja-JP" altLang="en-US" sz="1400" b="1" i="0" u="none" strike="noStrike" baseline="0">
              <a:solidFill>
                <a:srgbClr val="000000"/>
              </a:solidFill>
              <a:latin typeface="HG丸ｺﾞｼｯｸM-PRO"/>
              <a:ea typeface="HG丸ｺﾞｼｯｸM-PRO"/>
            </a:rPr>
            <a:t>①緑化面積</a:t>
          </a:r>
          <a:endParaRPr lang="en-US" altLang="ja-JP" sz="1400" b="1" i="0" u="none" strike="noStrike" baseline="0">
            <a:solidFill>
              <a:srgbClr val="000000"/>
            </a:solidFill>
            <a:latin typeface="HG丸ｺﾞｼｯｸM-PRO"/>
            <a:ea typeface="HG丸ｺﾞｼｯｸM-PRO"/>
          </a:endParaRPr>
        </a:p>
        <a:p>
          <a:pPr algn="l" rtl="0">
            <a:lnSpc>
              <a:spcPts val="2200"/>
            </a:lnSpc>
            <a:defRPr sz="1000"/>
          </a:pPr>
          <a:r>
            <a:rPr lang="ja-JP" altLang="en-US" sz="1400" b="0" i="0" u="none" strike="noStrike" baseline="0">
              <a:solidFill>
                <a:srgbClr val="000000"/>
              </a:solidFill>
              <a:latin typeface="HG丸ｺﾞｼｯｸM-PRO"/>
              <a:ea typeface="HG丸ｺﾞｼｯｸM-PRO"/>
            </a:rPr>
            <a:t>・緑化面積の計算方法は、緑化地域制度における計算方法と同じです。</a:t>
          </a:r>
        </a:p>
        <a:p>
          <a:pPr algn="l" rtl="0">
            <a:lnSpc>
              <a:spcPts val="2200"/>
            </a:lnSpc>
            <a:defRPr sz="1000"/>
          </a:pPr>
          <a:r>
            <a:rPr lang="ja-JP" altLang="en-US" sz="1400" b="0" i="0" u="none" strike="noStrike" baseline="0">
              <a:solidFill>
                <a:srgbClr val="000000"/>
              </a:solidFill>
              <a:latin typeface="HG丸ｺﾞｼｯｸM-PRO"/>
              <a:ea typeface="HG丸ｺﾞｼｯｸM-PRO"/>
            </a:rPr>
            <a:t>・緑化地域制度における計算方法、緑化面積の算出に必要な「配置図」や「求積図」の作成方法については、</a:t>
          </a:r>
          <a:endParaRPr lang="en-US" altLang="ja-JP" sz="1400" b="0" i="0" u="none" strike="noStrike" baseline="0">
            <a:solidFill>
              <a:srgbClr val="000000"/>
            </a:solidFill>
            <a:latin typeface="HG丸ｺﾞｼｯｸM-PRO"/>
            <a:ea typeface="HG丸ｺﾞｼｯｸM-PRO"/>
          </a:endParaRPr>
        </a:p>
        <a:p>
          <a:pPr algn="l" rtl="0">
            <a:lnSpc>
              <a:spcPts val="2200"/>
            </a:lnSpc>
            <a:defRPr sz="1000"/>
          </a:pPr>
          <a:r>
            <a:rPr lang="ja-JP" altLang="en-US" sz="1400" b="0" i="0" u="none" strike="noStrike" baseline="0">
              <a:solidFill>
                <a:srgbClr val="0000FF"/>
              </a:solidFill>
              <a:latin typeface="HG丸ｺﾞｼｯｸM-PRO"/>
              <a:ea typeface="HG丸ｺﾞｼｯｸM-PRO"/>
            </a:rPr>
            <a:t>　　　名古屋市公式ウェブサイト</a:t>
          </a:r>
          <a:r>
            <a:rPr lang="en-US" altLang="ja-JP" sz="1400" b="0" i="0" u="none" strike="noStrike" baseline="0">
              <a:solidFill>
                <a:srgbClr val="0000FF"/>
              </a:solidFill>
              <a:latin typeface="HG丸ｺﾞｼｯｸM-PRO"/>
              <a:ea typeface="HG丸ｺﾞｼｯｸM-PRO"/>
            </a:rPr>
            <a:t>⇒</a:t>
          </a:r>
          <a:r>
            <a:rPr lang="ja-JP" altLang="en-US" sz="1400" b="0" i="0" u="none" strike="noStrike" baseline="0">
              <a:solidFill>
                <a:srgbClr val="0000FF"/>
              </a:solidFill>
              <a:latin typeface="HG丸ｺﾞｼｯｸM-PRO"/>
              <a:ea typeface="HG丸ｺﾞｼｯｸM-PRO"/>
            </a:rPr>
            <a:t>事業向け情報⇒道路・川・みどり</a:t>
          </a:r>
          <a:endParaRPr lang="en-US" altLang="ja-JP" sz="1400" b="0" i="0" u="none" strike="noStrike" baseline="0">
            <a:solidFill>
              <a:srgbClr val="0000FF"/>
            </a:solidFill>
            <a:latin typeface="HG丸ｺﾞｼｯｸM-PRO"/>
            <a:ea typeface="HG丸ｺﾞｼｯｸM-PRO"/>
          </a:endParaRPr>
        </a:p>
        <a:p>
          <a:pPr algn="l" rtl="0">
            <a:lnSpc>
              <a:spcPts val="2200"/>
            </a:lnSpc>
            <a:defRPr sz="1000"/>
          </a:pPr>
          <a:r>
            <a:rPr lang="ja-JP" altLang="en-US" sz="1400" b="0" i="0" u="none" strike="noStrike" baseline="0">
              <a:solidFill>
                <a:srgbClr val="0000FF"/>
              </a:solidFill>
              <a:latin typeface="HG丸ｺﾞｼｯｸM-PRO"/>
              <a:ea typeface="HG丸ｺﾞｼｯｸM-PRO"/>
            </a:rPr>
            <a:t>　　　⇒緑化地域、風致地区、特別緑地保全地区、みどりの補助金等⇒緑化地域制度について⇒緑化地域制度マニュアル</a:t>
          </a:r>
          <a:endParaRPr lang="en-US" altLang="ja-JP" sz="1400" b="0" i="0" u="none" strike="noStrike" baseline="0">
            <a:solidFill>
              <a:srgbClr val="0000FF"/>
            </a:solidFill>
            <a:latin typeface="HG丸ｺﾞｼｯｸM-PRO"/>
            <a:ea typeface="HG丸ｺﾞｼｯｸM-PRO"/>
          </a:endParaRPr>
        </a:p>
        <a:p>
          <a:pPr algn="l" rtl="0">
            <a:lnSpc>
              <a:spcPts val="2200"/>
            </a:lnSpc>
            <a:defRPr sz="1000"/>
          </a:pPr>
          <a:r>
            <a:rPr lang="ja-JP" altLang="en-US" sz="1400" b="0" i="0" u="none" strike="noStrike" baseline="0">
              <a:solidFill>
                <a:srgbClr val="0000FF"/>
              </a:solidFill>
              <a:latin typeface="HG丸ｺﾞｼｯｸM-PRO"/>
              <a:ea typeface="HG丸ｺﾞｼｯｸM-PRO"/>
            </a:rPr>
            <a:t>　　　　　　　</a:t>
          </a:r>
          <a:r>
            <a:rPr lang="en-US" altLang="ja-JP" sz="1400" b="0" i="0" u="none" strike="noStrike" baseline="0">
              <a:solidFill>
                <a:srgbClr val="0000FF"/>
              </a:solidFill>
              <a:latin typeface="HG丸ｺﾞｼｯｸM-PRO"/>
              <a:ea typeface="HG丸ｺﾞｼｯｸM-PRO"/>
            </a:rPr>
            <a:t>https://www.city.nagoya.jp/ryokuseidoboku/page/0000008169.html</a:t>
          </a:r>
        </a:p>
        <a:p>
          <a:pPr algn="l" rtl="0">
            <a:lnSpc>
              <a:spcPts val="2200"/>
            </a:lnSpc>
            <a:defRPr sz="1000"/>
          </a:pPr>
          <a:r>
            <a:rPr lang="ja-JP" altLang="en-US" sz="1400" b="0" i="0" u="none" strike="noStrike" baseline="0">
              <a:solidFill>
                <a:srgbClr val="000000"/>
              </a:solidFill>
              <a:latin typeface="HG丸ｺﾞｼｯｸM-PRO"/>
              <a:ea typeface="HG丸ｺﾞｼｯｸM-PRO"/>
            </a:rPr>
            <a:t>　　　を参考にして下さい。</a:t>
          </a:r>
          <a:endParaRPr lang="ja-JP" altLang="en-US" sz="1400" b="0" i="0" u="none" strike="noStrike" baseline="0">
            <a:solidFill>
              <a:srgbClr val="0000FF"/>
            </a:solidFill>
            <a:latin typeface="HG丸ｺﾞｼｯｸM-PRO"/>
            <a:ea typeface="HG丸ｺﾞｼｯｸM-PRO"/>
          </a:endParaRPr>
        </a:p>
      </xdr:txBody>
    </xdr:sp>
    <xdr:clientData/>
  </xdr:twoCellAnchor>
  <xdr:twoCellAnchor>
    <xdr:from>
      <xdr:col>18</xdr:col>
      <xdr:colOff>79375</xdr:colOff>
      <xdr:row>6</xdr:row>
      <xdr:rowOff>149896</xdr:rowOff>
    </xdr:from>
    <xdr:to>
      <xdr:col>19</xdr:col>
      <xdr:colOff>949325</xdr:colOff>
      <xdr:row>8</xdr:row>
      <xdr:rowOff>177880</xdr:rowOff>
    </xdr:to>
    <xdr:sp textlink="">
      <xdr:nvSpPr>
        <xdr:cNvPr id="3503" name="AutoShape 15">
          <a:extLst>
            <a:ext uri="{FF2B5EF4-FFF2-40B4-BE49-F238E27FC236}">
              <a16:creationId xmlns:a16="http://schemas.microsoft.com/office/drawing/2014/main" id="{6CFE7C5F-CA33-3213-DE06-8019F30C9F23}"/>
            </a:ext>
          </a:extLst>
        </xdr:cNvPr>
        <xdr:cNvSpPr>
          <a:spLocks noChangeArrowheads="1"/>
        </xdr:cNvSpPr>
      </xdr:nvSpPr>
      <xdr:spPr bwMode="auto">
        <a:xfrm>
          <a:off x="8664575" y="1864396"/>
          <a:ext cx="1060450" cy="396284"/>
        </a:xfrm>
        <a:custGeom>
          <a:avLst/>
          <a:gdLst>
            <a:gd name="T0" fmla="*/ 2147483646 w 21600"/>
            <a:gd name="T1" fmla="*/ 0 h 21600"/>
            <a:gd name="T2" fmla="*/ 0 w 21600"/>
            <a:gd name="T3" fmla="*/ 2147483646 h 21600"/>
            <a:gd name="T4" fmla="*/ 2147483646 w 21600"/>
            <a:gd name="T5" fmla="*/ 2147483646 h 21600"/>
            <a:gd name="T6" fmla="*/ 2147483646 w 21600"/>
            <a:gd name="T7" fmla="*/ 2147483646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00"/>
        </a:solidFill>
        <a:ln w="9525">
          <a:solidFill>
            <a:srgbClr val="000000"/>
          </a:solidFill>
          <a:miter lim="800000"/>
          <a:headEnd/>
          <a:tailEnd/>
        </a:ln>
      </xdr:spPr>
    </xdr:sp>
    <xdr:clientData/>
  </xdr:twoCellAnchor>
  <xdr:twoCellAnchor>
    <xdr:from>
      <xdr:col>18</xdr:col>
      <xdr:colOff>57150</xdr:colOff>
      <xdr:row>26</xdr:row>
      <xdr:rowOff>184150</xdr:rowOff>
    </xdr:from>
    <xdr:to>
      <xdr:col>19</xdr:col>
      <xdr:colOff>971550</xdr:colOff>
      <xdr:row>27</xdr:row>
      <xdr:rowOff>330200</xdr:rowOff>
    </xdr:to>
    <xdr:sp textlink="">
      <xdr:nvSpPr>
        <xdr:cNvPr id="3505" name="AutoShape 17">
          <a:extLst>
            <a:ext uri="{FF2B5EF4-FFF2-40B4-BE49-F238E27FC236}">
              <a16:creationId xmlns:a16="http://schemas.microsoft.com/office/drawing/2014/main" id="{6E15B4C4-43B7-A105-C357-570095F4F9F8}"/>
            </a:ext>
          </a:extLst>
        </xdr:cNvPr>
        <xdr:cNvSpPr>
          <a:spLocks noChangeArrowheads="1"/>
        </xdr:cNvSpPr>
      </xdr:nvSpPr>
      <xdr:spPr bwMode="auto">
        <a:xfrm>
          <a:off x="8642350" y="6280150"/>
          <a:ext cx="1104900" cy="336550"/>
        </a:xfrm>
        <a:custGeom>
          <a:avLst/>
          <a:gdLst>
            <a:gd name="T0" fmla="*/ 2147483646 w 21600"/>
            <a:gd name="T1" fmla="*/ 0 h 21600"/>
            <a:gd name="T2" fmla="*/ 0 w 21600"/>
            <a:gd name="T3" fmla="*/ 2147483646 h 21600"/>
            <a:gd name="T4" fmla="*/ 2147483646 w 21600"/>
            <a:gd name="T5" fmla="*/ 2147483646 h 21600"/>
            <a:gd name="T6" fmla="*/ 2147483646 w 21600"/>
            <a:gd name="T7" fmla="*/ 2147483646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00FF00"/>
        </a:solidFill>
        <a:ln w="9525">
          <a:solidFill>
            <a:srgbClr val="000000"/>
          </a:solidFill>
          <a:miter lim="800000"/>
          <a:headEnd/>
          <a:tailEnd/>
        </a:ln>
      </xdr:spPr>
    </xdr:sp>
    <xdr:clientData/>
  </xdr:twoCellAnchor>
  <xdr:twoCellAnchor>
    <xdr:from>
      <xdr:col>19</xdr:col>
      <xdr:colOff>1098550</xdr:colOff>
      <xdr:row>4</xdr:row>
      <xdr:rowOff>38554</xdr:rowOff>
    </xdr:from>
    <xdr:to>
      <xdr:col>44</xdr:col>
      <xdr:colOff>247650</xdr:colOff>
      <xdr:row>11</xdr:row>
      <xdr:rowOff>0</xdr:rowOff>
    </xdr:to>
    <xdr:sp textlink="">
      <xdr:nvSpPr>
        <xdr:cNvPr id="24" name="AutoShape 23">
          <a:extLst>
            <a:ext uri="{FF2B5EF4-FFF2-40B4-BE49-F238E27FC236}">
              <a16:creationId xmlns:a16="http://schemas.microsoft.com/office/drawing/2014/main" id="{910537C9-A3BC-652D-26F5-08057F32EC4F}"/>
            </a:ext>
          </a:extLst>
        </xdr:cNvPr>
        <xdr:cNvSpPr>
          <a:spLocks noChangeArrowheads="1"/>
        </xdr:cNvSpPr>
      </xdr:nvSpPr>
      <xdr:spPr bwMode="auto">
        <a:xfrm>
          <a:off x="9874250" y="1168854"/>
          <a:ext cx="11950700" cy="1701346"/>
        </a:xfrm>
        <a:prstGeom prst="foldedCorner">
          <a:avLst>
            <a:gd name="adj" fmla="val 0"/>
          </a:avLst>
        </a:prstGeom>
        <a:solidFill>
          <a:srgbClr val="FFFFFF"/>
        </a:solidFill>
        <a:ln w="19050">
          <a:solidFill>
            <a:srgbClr val="FFFF00"/>
          </a:solidFill>
          <a:round/>
          <a:headEnd/>
          <a:tailEnd/>
        </a:ln>
      </xdr:spPr>
      <xdr:txBody>
        <a:bodyPr vertOverflow="clip" wrap="square" lIns="36576" tIns="72000" rIns="0" bIns="0" anchor="t" upright="1"/>
        <a:lstStyle/>
        <a:p>
          <a:pPr algn="l" rtl="0">
            <a:lnSpc>
              <a:spcPts val="1500"/>
            </a:lnSpc>
            <a:defRPr sz="1000"/>
          </a:pPr>
          <a:r>
            <a:rPr lang="ja-JP" altLang="en-US" sz="1400" b="1" i="0" u="none" strike="noStrike" baseline="0">
              <a:solidFill>
                <a:srgbClr val="000000"/>
              </a:solidFill>
              <a:latin typeface="HG丸ｺﾞｼｯｸM-PRO"/>
              <a:ea typeface="HG丸ｺﾞｼｯｸM-PRO"/>
            </a:rPr>
            <a:t>敷地面積</a:t>
          </a:r>
          <a:endParaRPr lang="en-US" altLang="ja-JP" sz="1400" b="1" i="0" u="none" strike="noStrike" baseline="0">
            <a:solidFill>
              <a:srgbClr val="000000"/>
            </a:solidFill>
            <a:latin typeface="HG丸ｺﾞｼｯｸM-PRO"/>
            <a:ea typeface="HG丸ｺﾞｼｯｸM-PRO"/>
          </a:endParaRPr>
        </a:p>
        <a:p>
          <a:pPr algn="l" rtl="0">
            <a:lnSpc>
              <a:spcPts val="1500"/>
            </a:lnSpc>
            <a:defRPr sz="1000"/>
          </a:pPr>
          <a:r>
            <a:rPr lang="en-US" altLang="ja-JP" sz="1400" b="0" i="0" u="none" strike="noStrike" baseline="0">
              <a:solidFill>
                <a:srgbClr val="000000"/>
              </a:solidFill>
              <a:latin typeface="HG丸ｺﾞｼｯｸM-PRO"/>
              <a:ea typeface="HG丸ｺﾞｼｯｸM-PRO"/>
            </a:rPr>
            <a:t>【①</a:t>
          </a:r>
          <a:r>
            <a:rPr lang="ja-JP" altLang="en-US" sz="1400" b="0" i="0" u="none" strike="noStrike" baseline="0">
              <a:solidFill>
                <a:srgbClr val="000000"/>
              </a:solidFill>
              <a:latin typeface="HG丸ｺﾞｼｯｸM-PRO"/>
              <a:ea typeface="HG丸ｺﾞｼｯｸM-PRO"/>
            </a:rPr>
            <a:t>評価の対象である緑化施設が、建築行為に伴って整備される場合</a:t>
          </a:r>
          <a:r>
            <a:rPr lang="en-US" altLang="ja-JP" sz="1400" b="0" i="0" u="none" strike="noStrike" baseline="0">
              <a:solidFill>
                <a:srgbClr val="000000"/>
              </a:solidFill>
              <a:latin typeface="HG丸ｺﾞｼｯｸM-PRO"/>
              <a:ea typeface="HG丸ｺﾞｼｯｸM-PRO"/>
            </a:rPr>
            <a:t>】</a:t>
          </a:r>
        </a:p>
        <a:p>
          <a:pPr algn="l" rtl="0">
            <a:lnSpc>
              <a:spcPts val="1500"/>
            </a:lnSpc>
            <a:defRPr sz="1000"/>
          </a:pPr>
          <a:r>
            <a:rPr lang="ja-JP" altLang="en-US" sz="1400" b="0" i="0" u="none" strike="noStrike" baseline="0">
              <a:solidFill>
                <a:srgbClr val="000000"/>
              </a:solidFill>
              <a:latin typeface="HG丸ｺﾞｼｯｸM-PRO"/>
              <a:ea typeface="HG丸ｺﾞｼｯｸM-PRO"/>
            </a:rPr>
            <a:t>　⇒建築確認申請の敷地面積を入力して下さい。</a:t>
          </a:r>
        </a:p>
        <a:p>
          <a:pPr algn="l" rtl="0">
            <a:lnSpc>
              <a:spcPts val="1500"/>
            </a:lnSpc>
            <a:defRPr sz="1000"/>
          </a:pPr>
          <a:r>
            <a:rPr lang="en-US" altLang="ja-JP" sz="1400" b="0" i="0" u="none" strike="noStrike" baseline="0">
              <a:solidFill>
                <a:srgbClr val="000000"/>
              </a:solidFill>
              <a:latin typeface="HG丸ｺﾞｼｯｸM-PRO"/>
              <a:ea typeface="HG丸ｺﾞｼｯｸM-PRO"/>
            </a:rPr>
            <a:t>【②</a:t>
          </a:r>
          <a:r>
            <a:rPr lang="ja-JP" altLang="en-US" sz="1400" b="0" i="0" u="none" strike="noStrike" baseline="0">
              <a:solidFill>
                <a:srgbClr val="000000"/>
              </a:solidFill>
              <a:latin typeface="HG丸ｺﾞｼｯｸM-PRO"/>
              <a:ea typeface="HG丸ｺﾞｼｯｸM-PRO"/>
            </a:rPr>
            <a:t>評価の対象である緑化施設が、建築行為を伴なわずに単独で整備される場合</a:t>
          </a:r>
          <a:r>
            <a:rPr lang="en-US" altLang="ja-JP" sz="1400" b="0" i="0" u="none" strike="noStrike" baseline="0">
              <a:solidFill>
                <a:srgbClr val="000000"/>
              </a:solidFill>
              <a:latin typeface="HG丸ｺﾞｼｯｸM-PRO"/>
              <a:ea typeface="HG丸ｺﾞｼｯｸM-PRO"/>
            </a:rPr>
            <a:t>】</a:t>
          </a:r>
        </a:p>
        <a:p>
          <a:pPr algn="l" rtl="0">
            <a:lnSpc>
              <a:spcPts val="1500"/>
            </a:lnSpc>
            <a:defRPr sz="1000"/>
          </a:pPr>
          <a:r>
            <a:rPr lang="en-US" altLang="ja-JP" sz="1400" b="0" i="0" u="none" strike="noStrike" baseline="0">
              <a:solidFill>
                <a:srgbClr val="000000"/>
              </a:solidFill>
              <a:latin typeface="HG丸ｺﾞｼｯｸM-PRO"/>
              <a:ea typeface="HG丸ｺﾞｼｯｸM-PRO"/>
            </a:rPr>
            <a:t>【③</a:t>
          </a:r>
          <a:r>
            <a:rPr lang="ja-JP" altLang="en-US" sz="1400" b="0" i="0" u="none" strike="noStrike" baseline="0">
              <a:solidFill>
                <a:srgbClr val="000000"/>
              </a:solidFill>
              <a:latin typeface="HG丸ｺﾞｼｯｸM-PRO"/>
              <a:ea typeface="HG丸ｺﾞｼｯｸM-PRO"/>
            </a:rPr>
            <a:t>評価の対象である緑化施設が既に整備されている場合</a:t>
          </a:r>
          <a:r>
            <a:rPr lang="en-US" altLang="ja-JP" sz="1400" b="0" i="0" u="none" strike="noStrike" baseline="0">
              <a:solidFill>
                <a:srgbClr val="000000"/>
              </a:solidFill>
              <a:latin typeface="HG丸ｺﾞｼｯｸM-PRO"/>
              <a:ea typeface="HG丸ｺﾞｼｯｸM-PRO"/>
            </a:rPr>
            <a:t>】</a:t>
          </a:r>
        </a:p>
        <a:p>
          <a:pPr algn="l" rtl="0">
            <a:lnSpc>
              <a:spcPts val="1500"/>
            </a:lnSpc>
            <a:defRPr sz="1000"/>
          </a:pPr>
          <a:r>
            <a:rPr lang="ja-JP" altLang="en-US" sz="1400" b="0" i="0" u="none" strike="noStrike" baseline="0">
              <a:solidFill>
                <a:srgbClr val="000000"/>
              </a:solidFill>
              <a:latin typeface="HG丸ｺﾞｼｯｸM-PRO"/>
              <a:ea typeface="HG丸ｺﾞｼｯｸM-PRO"/>
            </a:rPr>
            <a:t>　⇒以前申請した建築確認申請の敷地面積がわかる場合はその数字を入力して下さい。</a:t>
          </a:r>
        </a:p>
        <a:p>
          <a:pPr algn="l" rtl="0">
            <a:lnSpc>
              <a:spcPts val="1900"/>
            </a:lnSpc>
            <a:defRPr sz="1000"/>
          </a:pPr>
          <a:r>
            <a:rPr lang="ja-JP" altLang="en-US" sz="1400" b="0" i="0" u="none" strike="noStrike" baseline="0">
              <a:solidFill>
                <a:srgbClr val="000000"/>
              </a:solidFill>
              <a:latin typeface="HG丸ｺﾞｼｯｸM-PRO"/>
              <a:ea typeface="HG丸ｺﾞｼｯｸM-PRO"/>
            </a:rPr>
            <a:t>　⇒建築確認申請の敷地面積が不明な場合、もしくは敷地に建築物がない場合は、機能上一体である敷地面積（小数点第３位以下切り捨て）</a:t>
          </a:r>
          <a:endParaRPr lang="en-US" altLang="ja-JP" sz="1400" b="0" i="0" u="none" strike="noStrike" baseline="0">
            <a:solidFill>
              <a:srgbClr val="000000"/>
            </a:solidFill>
            <a:latin typeface="HG丸ｺﾞｼｯｸM-PRO"/>
            <a:ea typeface="HG丸ｺﾞｼｯｸM-PRO"/>
          </a:endParaRPr>
        </a:p>
        <a:p>
          <a:pPr algn="l" rtl="0">
            <a:lnSpc>
              <a:spcPts val="1800"/>
            </a:lnSpc>
            <a:defRPr sz="1000"/>
          </a:pPr>
          <a:r>
            <a:rPr lang="ja-JP" altLang="en-US" sz="1400" b="0" i="0" u="none" strike="noStrike" baseline="0">
              <a:solidFill>
                <a:srgbClr val="000000"/>
              </a:solidFill>
              <a:latin typeface="HG丸ｺﾞｼｯｸM-PRO"/>
              <a:ea typeface="HG丸ｺﾞｼｯｸM-PRO"/>
            </a:rPr>
            <a:t>　　を入力して下さい。その場合は敷地の大きさや形状のわかる図面（手書きのものでも可）を添付して下さい。</a:t>
          </a:r>
        </a:p>
      </xdr:txBody>
    </xdr:sp>
    <xdr:clientData/>
  </xdr:twoCellAnchor>
  <xdr:twoCellAnchor>
    <xdr:from>
      <xdr:col>9</xdr:col>
      <xdr:colOff>387350</xdr:colOff>
      <xdr:row>52</xdr:row>
      <xdr:rowOff>190500</xdr:rowOff>
    </xdr:from>
    <xdr:to>
      <xdr:col>10</xdr:col>
      <xdr:colOff>95250</xdr:colOff>
      <xdr:row>52</xdr:row>
      <xdr:rowOff>311150</xdr:rowOff>
    </xdr:to>
    <xdr:sp textlink="">
      <xdr:nvSpPr>
        <xdr:cNvPr id="2" name="矢印: 右 1">
          <a:extLst>
            <a:ext uri="{FF2B5EF4-FFF2-40B4-BE49-F238E27FC236}">
              <a16:creationId xmlns:a16="http://schemas.microsoft.com/office/drawing/2014/main" id="{A18BBEE6-6405-39AE-0D9C-1E06F7B8D795}"/>
            </a:ext>
          </a:extLst>
        </xdr:cNvPr>
        <xdr:cNvSpPr/>
      </xdr:nvSpPr>
      <xdr:spPr>
        <a:xfrm>
          <a:off x="4064000" y="9607550"/>
          <a:ext cx="266700" cy="120650"/>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70C0"/>
            </a:solidFill>
          </a:endParaRPr>
        </a:p>
      </xdr:txBody>
    </xdr:sp>
    <xdr:clientData/>
  </xdr:twoCellAnchor>
  <xdr:twoCellAnchor>
    <xdr:from>
      <xdr:col>19</xdr:col>
      <xdr:colOff>1077912</xdr:colOff>
      <xdr:row>48</xdr:row>
      <xdr:rowOff>16329</xdr:rowOff>
    </xdr:from>
    <xdr:to>
      <xdr:col>44</xdr:col>
      <xdr:colOff>268288</xdr:colOff>
      <xdr:row>55</xdr:row>
      <xdr:rowOff>88900</xdr:rowOff>
    </xdr:to>
    <xdr:sp textlink="">
      <xdr:nvSpPr>
        <xdr:cNvPr id="21" name="AutoShape 9">
          <a:extLst>
            <a:ext uri="{FF2B5EF4-FFF2-40B4-BE49-F238E27FC236}">
              <a16:creationId xmlns:a16="http://schemas.microsoft.com/office/drawing/2014/main" id="{23291FC1-BCCF-4155-AB28-0D0E9AF7AC4F}"/>
            </a:ext>
          </a:extLst>
        </xdr:cNvPr>
        <xdr:cNvSpPr>
          <a:spLocks noChangeArrowheads="1"/>
        </xdr:cNvSpPr>
      </xdr:nvSpPr>
      <xdr:spPr bwMode="auto">
        <a:xfrm>
          <a:off x="9853612" y="9896929"/>
          <a:ext cx="11991976" cy="2256971"/>
        </a:xfrm>
        <a:prstGeom prst="foldedCorner">
          <a:avLst>
            <a:gd name="adj" fmla="val 849"/>
          </a:avLst>
        </a:prstGeom>
        <a:solidFill>
          <a:srgbClr val="FFFFFF"/>
        </a:solidFill>
        <a:ln w="19050">
          <a:solidFill>
            <a:srgbClr val="00FF00"/>
          </a:solidFill>
          <a:round/>
          <a:headEnd/>
          <a:tailEnd/>
        </a:ln>
      </xdr:spPr>
      <xdr:txBody>
        <a:bodyPr vertOverflow="clip" wrap="square" lIns="36576" tIns="72000" rIns="0" bIns="18288" anchor="t" upright="1"/>
        <a:lstStyle/>
        <a:p>
          <a:pPr algn="l" rtl="0">
            <a:lnSpc>
              <a:spcPts val="2200"/>
            </a:lnSpc>
            <a:defRPr sz="1000"/>
          </a:pPr>
          <a:r>
            <a:rPr lang="ja-JP" altLang="en-US" sz="1400" b="1" i="0" u="none" strike="noStrike" baseline="0">
              <a:solidFill>
                <a:srgbClr val="000000"/>
              </a:solidFill>
              <a:latin typeface="HG丸ｺﾞｼｯｸM-PRO"/>
              <a:ea typeface="HG丸ｺﾞｼｯｸM-PRO"/>
            </a:rPr>
            <a:t>②樹木植栽</a:t>
          </a:r>
          <a:endParaRPr lang="en-US" altLang="ja-JP" sz="1400" b="1" i="0" u="none" strike="noStrike" baseline="0">
            <a:solidFill>
              <a:srgbClr val="000000"/>
            </a:solidFill>
            <a:latin typeface="HG丸ｺﾞｼｯｸM-PRO"/>
            <a:ea typeface="HG丸ｺﾞｼｯｸM-PRO"/>
          </a:endParaRPr>
        </a:p>
        <a:p>
          <a:pPr algn="l" rtl="0">
            <a:lnSpc>
              <a:spcPts val="2200"/>
            </a:lnSpc>
            <a:defRPr sz="1000"/>
          </a:pPr>
          <a:r>
            <a:rPr lang="ja-JP" altLang="en-US" sz="1400" b="0" i="0" u="none" strike="noStrike" baseline="0">
              <a:solidFill>
                <a:srgbClr val="000000"/>
              </a:solidFill>
              <a:latin typeface="HG丸ｺﾞｼｯｸM-PRO"/>
              <a:ea typeface="HG丸ｺﾞｼｯｸM-PRO"/>
            </a:rPr>
            <a:t>・新植・既存を問わず敷地内の樹木すべてを計上できます。</a:t>
          </a:r>
          <a:endParaRPr lang="en-US" altLang="ja-JP" sz="1400" b="0" i="0" u="none" strike="noStrike" baseline="0">
            <a:solidFill>
              <a:srgbClr val="000000"/>
            </a:solidFill>
            <a:latin typeface="HG丸ｺﾞｼｯｸM-PRO"/>
            <a:ea typeface="HG丸ｺﾞｼｯｸM-PRO"/>
          </a:endParaRPr>
        </a:p>
        <a:p>
          <a:pPr algn="l" rtl="0">
            <a:lnSpc>
              <a:spcPts val="2200"/>
            </a:lnSpc>
            <a:defRPr sz="1000"/>
          </a:pPr>
          <a:r>
            <a:rPr lang="ja-JP" altLang="en-US" sz="1400" b="0" i="0" u="none" strike="noStrike" baseline="0">
              <a:solidFill>
                <a:srgbClr val="000000"/>
              </a:solidFill>
              <a:latin typeface="HG丸ｺﾞｼｯｸM-PRO"/>
              <a:ea typeface="HG丸ｺﾞｼｯｸM-PRO"/>
            </a:rPr>
            <a:t>・樹木の高さは申請時の高さ（計画認定の場合は完了時の高さ）で判断します。</a:t>
          </a:r>
          <a:endParaRPr lang="en-US" altLang="ja-JP" sz="1400" b="0" i="0" u="none" strike="noStrike" baseline="0">
            <a:solidFill>
              <a:srgbClr val="000000"/>
            </a:solidFill>
            <a:latin typeface="HG丸ｺﾞｼｯｸM-PRO"/>
            <a:ea typeface="HG丸ｺﾞｼｯｸM-PRO"/>
          </a:endParaRPr>
        </a:p>
        <a:p>
          <a:pPr algn="l" rtl="0">
            <a:lnSpc>
              <a:spcPts val="2200"/>
            </a:lnSpc>
            <a:defRPr sz="1000"/>
          </a:pPr>
          <a:r>
            <a:rPr lang="ja-JP" altLang="en-US" sz="1400" b="0" i="0" u="none" strike="noStrike" baseline="0">
              <a:solidFill>
                <a:srgbClr val="000000"/>
              </a:solidFill>
              <a:latin typeface="HG丸ｺﾞｼｯｸM-PRO"/>
              <a:ea typeface="HG丸ｺﾞｼｯｸM-PRO"/>
            </a:rPr>
            <a:t>・タケ、ササ類は低木扱いとします。</a:t>
          </a:r>
          <a:endParaRPr lang="en-US" altLang="ja-JP" sz="1400" b="0" i="0" u="none" strike="noStrike" baseline="0">
            <a:solidFill>
              <a:srgbClr val="000000"/>
            </a:solidFill>
            <a:latin typeface="HG丸ｺﾞｼｯｸM-PRO"/>
            <a:ea typeface="HG丸ｺﾞｼｯｸM-PRO"/>
          </a:endParaRPr>
        </a:p>
        <a:p>
          <a:pPr algn="l" rtl="0">
            <a:lnSpc>
              <a:spcPts val="2200"/>
            </a:lnSpc>
            <a:defRPr sz="1000"/>
          </a:pPr>
          <a:r>
            <a:rPr lang="ja-JP" altLang="en-US" sz="1400" b="0" i="0" u="none" strike="noStrike" baseline="0">
              <a:solidFill>
                <a:srgbClr val="000000"/>
              </a:solidFill>
              <a:latin typeface="HG丸ｺﾞｼｯｸM-PRO"/>
              <a:ea typeface="HG丸ｺﾞｼｯｸM-PRO"/>
            </a:rPr>
            <a:t>・ヤシ、ドラセナなどの特殊樹は幹高を「高さ（樹高）」とします。</a:t>
          </a:r>
          <a:endParaRPr lang="en-US" altLang="ja-JP" sz="1400" b="0" i="0" u="none" strike="noStrike" baseline="0">
            <a:solidFill>
              <a:srgbClr val="000000"/>
            </a:solidFill>
            <a:latin typeface="HG丸ｺﾞｼｯｸM-PRO"/>
            <a:ea typeface="HG丸ｺﾞｼｯｸM-PRO"/>
          </a:endParaRPr>
        </a:p>
        <a:p>
          <a:pPr algn="l" rtl="0">
            <a:lnSpc>
              <a:spcPts val="2200"/>
            </a:lnSpc>
            <a:defRPr sz="1000"/>
          </a:pPr>
          <a:r>
            <a:rPr lang="ja-JP" altLang="en-US" sz="1400" b="0" i="0" u="none" strike="noStrike" baseline="0">
              <a:solidFill>
                <a:srgbClr val="000000"/>
              </a:solidFill>
              <a:latin typeface="HG丸ｺﾞｼｯｸM-PRO"/>
              <a:ea typeface="HG丸ｺﾞｼｯｸM-PRO"/>
            </a:rPr>
            <a:t>・「将来高木になることが見込める中木」は、当該樹木の幹芯の位置を中心に半径</a:t>
          </a:r>
          <a:r>
            <a:rPr lang="en-US" altLang="ja-JP" sz="1400" b="0" i="0" u="none" strike="noStrike" baseline="0">
              <a:solidFill>
                <a:srgbClr val="000000"/>
              </a:solidFill>
              <a:latin typeface="HG丸ｺﾞｼｯｸM-PRO"/>
              <a:ea typeface="HG丸ｺﾞｼｯｸM-PRO"/>
            </a:rPr>
            <a:t>2</a:t>
          </a:r>
          <a:r>
            <a:rPr lang="ja-JP" altLang="en-US" sz="1400" b="0" i="0" u="none" strike="noStrike" baseline="0">
              <a:solidFill>
                <a:srgbClr val="000000"/>
              </a:solidFill>
              <a:latin typeface="HG丸ｺﾞｼｯｸM-PRO"/>
              <a:ea typeface="HG丸ｺﾞｼｯｸM-PRO"/>
            </a:rPr>
            <a:t>ｍ以内に競合する樹木や建築物や塀、その他工作物が無く、</a:t>
          </a:r>
          <a:endParaRPr lang="en-US" altLang="ja-JP" sz="1400" b="0" i="0" u="none" strike="noStrike" baseline="0">
            <a:solidFill>
              <a:srgbClr val="000000"/>
            </a:solidFill>
            <a:latin typeface="HG丸ｺﾞｼｯｸM-PRO"/>
            <a:ea typeface="HG丸ｺﾞｼｯｸM-PRO"/>
          </a:endParaRPr>
        </a:p>
        <a:p>
          <a:pPr algn="l" rtl="0">
            <a:lnSpc>
              <a:spcPts val="2200"/>
            </a:lnSpc>
            <a:defRPr sz="1000"/>
          </a:pPr>
          <a:r>
            <a:rPr lang="ja-JP" altLang="en-US" sz="1400" b="0" i="0" u="none" strike="noStrike" baseline="0">
              <a:solidFill>
                <a:srgbClr val="000000"/>
              </a:solidFill>
              <a:latin typeface="HG丸ｺﾞｼｯｸM-PRO"/>
              <a:ea typeface="HG丸ｺﾞｼｯｸM-PRO"/>
            </a:rPr>
            <a:t>　将来樹高</a:t>
          </a:r>
          <a:r>
            <a:rPr lang="en-US" altLang="ja-JP" sz="1400" b="0" i="0" u="none" strike="noStrike" baseline="0">
              <a:solidFill>
                <a:srgbClr val="000000"/>
              </a:solidFill>
              <a:latin typeface="HG丸ｺﾞｼｯｸM-PRO"/>
              <a:ea typeface="HG丸ｺﾞｼｯｸM-PRO"/>
            </a:rPr>
            <a:t>4</a:t>
          </a:r>
          <a:r>
            <a:rPr lang="ja-JP" altLang="en-US" sz="1400" b="0" i="0" u="none" strike="noStrike" baseline="0">
              <a:solidFill>
                <a:srgbClr val="000000"/>
              </a:solidFill>
              <a:latin typeface="HG丸ｺﾞｼｯｸM-PRO"/>
              <a:ea typeface="HG丸ｺﾞｼｯｸM-PRO"/>
            </a:rPr>
            <a:t>ｍ以上に成長することが見込める樹種が対象です。当該樹木がわかるように平面図に表記してください。</a:t>
          </a:r>
          <a:endParaRPr lang="en-US" altLang="ja-JP" sz="1400" b="0" i="0" u="none" strike="noStrike" baseline="0">
            <a:solidFill>
              <a:srgbClr val="000000"/>
            </a:solidFill>
            <a:latin typeface="HG丸ｺﾞｼｯｸM-PRO"/>
            <a:ea typeface="HG丸ｺﾞｼｯｸM-PRO"/>
          </a:endParaRPr>
        </a:p>
      </xdr:txBody>
    </xdr:sp>
    <xdr:clientData/>
  </xdr:twoCellAnchor>
  <xdr:twoCellAnchor>
    <xdr:from>
      <xdr:col>18</xdr:col>
      <xdr:colOff>57150</xdr:colOff>
      <xdr:row>49</xdr:row>
      <xdr:rowOff>95250</xdr:rowOff>
    </xdr:from>
    <xdr:to>
      <xdr:col>19</xdr:col>
      <xdr:colOff>971550</xdr:colOff>
      <xdr:row>50</xdr:row>
      <xdr:rowOff>50800</xdr:rowOff>
    </xdr:to>
    <xdr:sp textlink="">
      <xdr:nvSpPr>
        <xdr:cNvPr id="22" name="AutoShape 17">
          <a:extLst>
            <a:ext uri="{FF2B5EF4-FFF2-40B4-BE49-F238E27FC236}">
              <a16:creationId xmlns:a16="http://schemas.microsoft.com/office/drawing/2014/main" id="{2D8D6731-0AF6-4D99-A9A0-D8205625D031}"/>
            </a:ext>
          </a:extLst>
        </xdr:cNvPr>
        <xdr:cNvSpPr>
          <a:spLocks noChangeArrowheads="1"/>
        </xdr:cNvSpPr>
      </xdr:nvSpPr>
      <xdr:spPr bwMode="auto">
        <a:xfrm>
          <a:off x="8642350" y="10166350"/>
          <a:ext cx="1104900" cy="336550"/>
        </a:xfrm>
        <a:custGeom>
          <a:avLst/>
          <a:gdLst>
            <a:gd name="T0" fmla="*/ 2147483646 w 21600"/>
            <a:gd name="T1" fmla="*/ 0 h 21600"/>
            <a:gd name="T2" fmla="*/ 0 w 21600"/>
            <a:gd name="T3" fmla="*/ 2147483646 h 21600"/>
            <a:gd name="T4" fmla="*/ 2147483646 w 21600"/>
            <a:gd name="T5" fmla="*/ 2147483646 h 21600"/>
            <a:gd name="T6" fmla="*/ 2147483646 w 21600"/>
            <a:gd name="T7" fmla="*/ 2147483646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00FF00"/>
        </a:solidFill>
        <a:ln w="9525">
          <a:solidFill>
            <a:srgbClr val="000000"/>
          </a:solidFill>
          <a:miter lim="800000"/>
          <a:headEnd/>
          <a:tailEnd/>
        </a:ln>
      </xdr:spPr>
    </xdr:sp>
    <xdr:clientData/>
  </xdr:twoCellAnchor>
  <xdr:twoCellAnchor>
    <xdr:from>
      <xdr:col>19</xdr:col>
      <xdr:colOff>1073150</xdr:colOff>
      <xdr:row>65</xdr:row>
      <xdr:rowOff>206829</xdr:rowOff>
    </xdr:from>
    <xdr:to>
      <xdr:col>44</xdr:col>
      <xdr:colOff>273050</xdr:colOff>
      <xdr:row>90</xdr:row>
      <xdr:rowOff>177800</xdr:rowOff>
    </xdr:to>
    <xdr:sp textlink="">
      <xdr:nvSpPr>
        <xdr:cNvPr id="23" name="AutoShape 9">
          <a:extLst>
            <a:ext uri="{FF2B5EF4-FFF2-40B4-BE49-F238E27FC236}">
              <a16:creationId xmlns:a16="http://schemas.microsoft.com/office/drawing/2014/main" id="{5838D877-C955-443C-9314-E49955FEB739}"/>
            </a:ext>
          </a:extLst>
        </xdr:cNvPr>
        <xdr:cNvSpPr>
          <a:spLocks noChangeArrowheads="1"/>
        </xdr:cNvSpPr>
      </xdr:nvSpPr>
      <xdr:spPr bwMode="auto">
        <a:xfrm>
          <a:off x="9848850" y="13402129"/>
          <a:ext cx="12001500" cy="3844471"/>
        </a:xfrm>
        <a:prstGeom prst="foldedCorner">
          <a:avLst>
            <a:gd name="adj" fmla="val 0"/>
          </a:avLst>
        </a:prstGeom>
        <a:solidFill>
          <a:srgbClr val="FFFFFF"/>
        </a:solidFill>
        <a:ln w="19050">
          <a:solidFill>
            <a:srgbClr val="00FF00"/>
          </a:solidFill>
          <a:round/>
          <a:headEnd/>
          <a:tailEnd/>
        </a:ln>
      </xdr:spPr>
      <xdr:txBody>
        <a:bodyPr vertOverflow="clip" wrap="square" lIns="36576" tIns="72000" rIns="0" bIns="18288" anchor="t" upright="1"/>
        <a:lstStyle/>
        <a:p>
          <a:pPr algn="l" rtl="0">
            <a:lnSpc>
              <a:spcPts val="2200"/>
            </a:lnSpc>
            <a:defRPr sz="1000"/>
          </a:pPr>
          <a:r>
            <a:rPr lang="ja-JP" altLang="en-US" sz="1400" b="1" i="0" u="none" strike="noStrike" baseline="0">
              <a:solidFill>
                <a:srgbClr val="000000"/>
              </a:solidFill>
              <a:latin typeface="HG丸ｺﾞｼｯｸM-PRO"/>
              <a:ea typeface="HG丸ｺﾞｼｯｸM-PRO"/>
            </a:rPr>
            <a:t>③接道緑化</a:t>
          </a:r>
          <a:endParaRPr lang="en-US" altLang="ja-JP" sz="1400" b="1" i="0" u="none" strike="noStrike" baseline="0">
            <a:solidFill>
              <a:srgbClr val="000000"/>
            </a:solidFill>
            <a:latin typeface="HG丸ｺﾞｼｯｸM-PRO"/>
            <a:ea typeface="HG丸ｺﾞｼｯｸM-PRO"/>
          </a:endParaRPr>
        </a:p>
        <a:p>
          <a:pPr algn="l" rtl="0">
            <a:lnSpc>
              <a:spcPts val="2200"/>
            </a:lnSpc>
            <a:defRPr sz="1000"/>
          </a:pPr>
          <a:r>
            <a:rPr lang="ja-JP" altLang="en-US" sz="1400" b="0" i="0" u="none" strike="noStrike" baseline="0">
              <a:solidFill>
                <a:srgbClr val="000000"/>
              </a:solidFill>
              <a:latin typeface="HG丸ｺﾞｼｯｸM-PRO"/>
              <a:ea typeface="HG丸ｺﾞｼｯｸM-PRO"/>
            </a:rPr>
            <a:t>・「敷地の接道延長」とは、敷地が道路に接する延長をいいます。</a:t>
          </a:r>
        </a:p>
        <a:p>
          <a:pPr algn="l" rtl="0">
            <a:lnSpc>
              <a:spcPts val="2200"/>
            </a:lnSpc>
            <a:defRPr sz="1000"/>
          </a:pPr>
          <a:r>
            <a:rPr lang="ja-JP" altLang="en-US" sz="1400" b="0" i="0" u="none" strike="noStrike" baseline="0">
              <a:solidFill>
                <a:srgbClr val="000000"/>
              </a:solidFill>
              <a:latin typeface="HG丸ｺﾞｼｯｸM-PRO"/>
              <a:ea typeface="HG丸ｺﾞｼｯｸM-PRO"/>
            </a:rPr>
            <a:t>・「接道緑化延長」とは、敷地の接道面から</a:t>
          </a:r>
          <a:r>
            <a:rPr lang="en-US" altLang="ja-JP" sz="1400" b="0" i="0" u="none" strike="noStrike" baseline="0">
              <a:solidFill>
                <a:srgbClr val="000000"/>
              </a:solidFill>
              <a:latin typeface="HG丸ｺﾞｼｯｸM-PRO"/>
              <a:ea typeface="HG丸ｺﾞｼｯｸM-PRO"/>
            </a:rPr>
            <a:t>7m</a:t>
          </a:r>
          <a:r>
            <a:rPr lang="ja-JP" altLang="en-US" sz="1400" b="0" i="0" u="none" strike="noStrike" baseline="0">
              <a:solidFill>
                <a:srgbClr val="000000"/>
              </a:solidFill>
              <a:latin typeface="HG丸ｺﾞｼｯｸM-PRO"/>
              <a:ea typeface="HG丸ｺﾞｼｯｸM-PRO"/>
            </a:rPr>
            <a:t>以内の範囲に整備された道路から見える緑化（＊）の延長の合計（重複部および緑化面積として</a:t>
          </a:r>
          <a:endParaRPr lang="en-US" altLang="ja-JP" sz="1400" b="0" i="0" u="none" strike="noStrike" baseline="0">
            <a:solidFill>
              <a:srgbClr val="000000"/>
            </a:solidFill>
            <a:latin typeface="HG丸ｺﾞｼｯｸM-PRO"/>
            <a:ea typeface="HG丸ｺﾞｼｯｸM-PRO"/>
          </a:endParaRPr>
        </a:p>
        <a:p>
          <a:pPr algn="l" rtl="0">
            <a:lnSpc>
              <a:spcPts val="2200"/>
            </a:lnSpc>
            <a:defRPr sz="1000"/>
          </a:pPr>
          <a:r>
            <a:rPr lang="ja-JP" altLang="en-US" sz="1400" b="0" i="0" u="none" strike="noStrike" baseline="0">
              <a:solidFill>
                <a:srgbClr val="000000"/>
              </a:solidFill>
              <a:latin typeface="HG丸ｺﾞｼｯｸM-PRO"/>
              <a:ea typeface="HG丸ｺﾞｼｯｸM-PRO"/>
            </a:rPr>
            <a:t>　計上できない部分は除く）です。</a:t>
          </a:r>
          <a:endParaRPr lang="en-US" altLang="ja-JP" sz="1400" b="0" i="0" u="none" strike="noStrike" baseline="0">
            <a:solidFill>
              <a:srgbClr val="000000"/>
            </a:solidFill>
            <a:latin typeface="HG丸ｺﾞｼｯｸM-PRO"/>
            <a:ea typeface="HG丸ｺﾞｼｯｸM-PRO"/>
          </a:endParaRPr>
        </a:p>
        <a:p>
          <a:pPr algn="l" rtl="0">
            <a:lnSpc>
              <a:spcPts val="2200"/>
            </a:lnSpc>
            <a:defRPr sz="1000"/>
          </a:pPr>
          <a:r>
            <a:rPr lang="ja-JP" altLang="en-US" sz="1400" b="0" i="0" u="none" strike="noStrike" baseline="0">
              <a:solidFill>
                <a:srgbClr val="000000"/>
              </a:solidFill>
              <a:latin typeface="HG丸ｺﾞｼｯｸM-PRO"/>
              <a:ea typeface="HG丸ｺﾞｼｯｸM-PRO"/>
            </a:rPr>
            <a:t>　　（＊）「道路から２ｍ以内の範囲は樹高</a:t>
          </a:r>
          <a:r>
            <a:rPr lang="en-US" altLang="ja-JP" sz="1400" b="0" i="0" u="none" strike="noStrike" baseline="0">
              <a:solidFill>
                <a:srgbClr val="000000"/>
              </a:solidFill>
              <a:latin typeface="HG丸ｺﾞｼｯｸM-PRO"/>
              <a:ea typeface="HG丸ｺﾞｼｯｸM-PRO"/>
            </a:rPr>
            <a:t>15㎝</a:t>
          </a:r>
          <a:r>
            <a:rPr lang="ja-JP" altLang="en-US" sz="1400" b="0" i="0" u="none" strike="noStrike" baseline="0">
              <a:solidFill>
                <a:srgbClr val="000000"/>
              </a:solidFill>
              <a:latin typeface="HG丸ｺﾞｼｯｸM-PRO"/>
              <a:ea typeface="HG丸ｺﾞｼｯｸM-PRO"/>
            </a:rPr>
            <a:t>以上」「道路から２～７ｍの範囲は樹高１ｍ以上」で、樹木の葉と葉が触れ合う程度の密度で</a:t>
          </a:r>
          <a:endParaRPr lang="en-US" altLang="ja-JP" sz="1400" b="0" i="0" u="none" strike="noStrike" baseline="0">
            <a:solidFill>
              <a:srgbClr val="000000"/>
            </a:solidFill>
            <a:latin typeface="HG丸ｺﾞｼｯｸM-PRO"/>
            <a:ea typeface="HG丸ｺﾞｼｯｸM-PRO"/>
          </a:endParaRPr>
        </a:p>
        <a:p>
          <a:pPr algn="l" rtl="0">
            <a:lnSpc>
              <a:spcPts val="2200"/>
            </a:lnSpc>
            <a:defRPr sz="1000"/>
          </a:pPr>
          <a:r>
            <a:rPr lang="ja-JP" altLang="en-US" sz="1400" b="0" i="0" u="none" strike="noStrike" baseline="0">
              <a:solidFill>
                <a:srgbClr val="000000"/>
              </a:solidFill>
              <a:latin typeface="HG丸ｺﾞｼｯｸM-PRO"/>
              <a:ea typeface="HG丸ｺﾞｼｯｸM-PRO"/>
            </a:rPr>
            <a:t>　　　　列に植えられた樹木</a:t>
          </a:r>
          <a:r>
            <a:rPr lang="en-US" altLang="ja-JP" sz="1400" b="0" i="0" u="none" strike="noStrike" baseline="0">
              <a:solidFill>
                <a:srgbClr val="000000"/>
              </a:solidFill>
              <a:latin typeface="HG丸ｺﾞｼｯｸM-PRO"/>
              <a:ea typeface="HG丸ｺﾞｼｯｸM-PRO"/>
            </a:rPr>
            <a:t>(</a:t>
          </a:r>
          <a:r>
            <a:rPr lang="ja-JP" altLang="en-US" sz="1400" b="0" i="0" u="none" strike="noStrike" baseline="0">
              <a:solidFill>
                <a:srgbClr val="000000"/>
              </a:solidFill>
              <a:latin typeface="HG丸ｺﾞｼｯｸM-PRO"/>
              <a:ea typeface="HG丸ｺﾞｼｯｸM-PRO"/>
            </a:rPr>
            <a:t>列植</a:t>
          </a:r>
          <a:r>
            <a:rPr lang="en-US" altLang="ja-JP" sz="1400" b="0" i="0" u="none" strike="noStrike" baseline="0">
              <a:solidFill>
                <a:srgbClr val="000000"/>
              </a:solidFill>
              <a:latin typeface="HG丸ｺﾞｼｯｸM-PRO"/>
              <a:ea typeface="HG丸ｺﾞｼｯｸM-PRO"/>
            </a:rPr>
            <a:t>)</a:t>
          </a:r>
          <a:r>
            <a:rPr lang="ja-JP" altLang="en-US" sz="1400" b="0" i="0" u="none" strike="noStrike" baseline="0">
              <a:solidFill>
                <a:srgbClr val="000000"/>
              </a:solidFill>
              <a:latin typeface="HG丸ｺﾞｼｯｸM-PRO"/>
              <a:ea typeface="HG丸ｺﾞｼｯｸM-PRO"/>
            </a:rPr>
            <a:t>のうち道路から見えるもの（塀などで隠れる場合は、上部が</a:t>
          </a:r>
          <a:r>
            <a:rPr lang="en-US" altLang="ja-JP" sz="1400" b="0" i="0" u="none" strike="noStrike" baseline="0">
              <a:solidFill>
                <a:srgbClr val="000000"/>
              </a:solidFill>
              <a:latin typeface="HG丸ｺﾞｼｯｸM-PRO"/>
              <a:ea typeface="HG丸ｺﾞｼｯｸM-PRO"/>
            </a:rPr>
            <a:t>50㎝</a:t>
          </a:r>
          <a:r>
            <a:rPr lang="ja-JP" altLang="en-US" sz="1400" b="0" i="0" u="none" strike="noStrike" baseline="0">
              <a:solidFill>
                <a:srgbClr val="000000"/>
              </a:solidFill>
              <a:latin typeface="HG丸ｺﾞｼｯｸM-PRO"/>
              <a:ea typeface="HG丸ｺﾞｼｯｸM-PRO"/>
            </a:rPr>
            <a:t>以上見えていれば計上可）に限ります。</a:t>
          </a:r>
          <a:endParaRPr lang="en-US" altLang="ja-JP" sz="1400" b="0" i="0" u="none" strike="noStrike" baseline="0">
            <a:solidFill>
              <a:srgbClr val="000000"/>
            </a:solidFill>
            <a:latin typeface="HG丸ｺﾞｼｯｸM-PRO"/>
            <a:ea typeface="HG丸ｺﾞｼｯｸM-PRO"/>
          </a:endParaRPr>
        </a:p>
        <a:p>
          <a:pPr algn="l" rtl="0">
            <a:lnSpc>
              <a:spcPts val="2200"/>
            </a:lnSpc>
            <a:defRPr sz="1000"/>
          </a:pPr>
          <a:r>
            <a:rPr lang="ja-JP" altLang="en-US" sz="1400" b="0" i="0" u="none" strike="noStrike" baseline="0">
              <a:solidFill>
                <a:srgbClr val="000000"/>
              </a:solidFill>
              <a:latin typeface="HG丸ｺﾞｼｯｸM-PRO"/>
              <a:ea typeface="HG丸ｺﾞｼｯｸM-PRO"/>
            </a:rPr>
            <a:t>　　　　芝・地被植物および列植ではない低木は該当しません。</a:t>
          </a:r>
        </a:p>
        <a:p>
          <a:pPr algn="l" rtl="0">
            <a:lnSpc>
              <a:spcPts val="2200"/>
            </a:lnSpc>
            <a:defRPr sz="1000"/>
          </a:pPr>
          <a:r>
            <a:rPr lang="ja-JP" altLang="en-US" sz="1400" b="0" i="0" u="none" strike="noStrike" baseline="0">
              <a:solidFill>
                <a:srgbClr val="000000"/>
              </a:solidFill>
              <a:latin typeface="HG丸ｺﾞｼｯｸM-PRO"/>
              <a:ea typeface="HG丸ｺﾞｼｯｸM-PRO"/>
            </a:rPr>
            <a:t>　　　　高木･中高木については、樹木を植えた位置を長さの中心として、高木は</a:t>
          </a:r>
          <a:r>
            <a:rPr lang="en-US" altLang="ja-JP" sz="1400" b="0" i="0" u="none" strike="noStrike" baseline="0">
              <a:solidFill>
                <a:srgbClr val="000000"/>
              </a:solidFill>
              <a:latin typeface="HG丸ｺﾞｼｯｸM-PRO"/>
              <a:ea typeface="HG丸ｺﾞｼｯｸM-PRO"/>
            </a:rPr>
            <a:t>2.1</a:t>
          </a:r>
          <a:r>
            <a:rPr lang="ja-JP" altLang="en-US" sz="1400" b="0" i="0" u="none" strike="noStrike" baseline="0">
              <a:solidFill>
                <a:srgbClr val="000000"/>
              </a:solidFill>
              <a:latin typeface="HG丸ｺﾞｼｯｸM-PRO"/>
              <a:ea typeface="HG丸ｺﾞｼｯｸM-PRO"/>
            </a:rPr>
            <a:t>ｍ、中高木は</a:t>
          </a:r>
          <a:r>
            <a:rPr lang="en-US" altLang="ja-JP" sz="1400" b="0" i="0" u="none" strike="noStrike" baseline="0">
              <a:solidFill>
                <a:srgbClr val="000000"/>
              </a:solidFill>
              <a:latin typeface="HG丸ｺﾞｼｯｸM-PRO"/>
              <a:ea typeface="HG丸ｺﾞｼｯｸM-PRO"/>
            </a:rPr>
            <a:t>1.6</a:t>
          </a:r>
          <a:r>
            <a:rPr lang="ja-JP" altLang="en-US" sz="1400" b="0" i="0" u="none" strike="noStrike" baseline="0">
              <a:solidFill>
                <a:srgbClr val="000000"/>
              </a:solidFill>
              <a:latin typeface="HG丸ｺﾞｼｯｸM-PRO"/>
              <a:ea typeface="HG丸ｺﾞｼｯｸM-PRO"/>
            </a:rPr>
            <a:t>ｍを接道緑化延長として計上できます。</a:t>
          </a:r>
          <a:endParaRPr lang="en-US" altLang="ja-JP" sz="1400" b="0" i="0" u="none" strike="noStrike" baseline="0">
            <a:solidFill>
              <a:srgbClr val="000000"/>
            </a:solidFill>
            <a:latin typeface="HG丸ｺﾞｼｯｸM-PRO"/>
            <a:ea typeface="HG丸ｺﾞｼｯｸM-PRO"/>
          </a:endParaRPr>
        </a:p>
        <a:p>
          <a:pPr algn="l" rtl="0">
            <a:lnSpc>
              <a:spcPts val="2200"/>
            </a:lnSpc>
            <a:defRPr sz="1000"/>
          </a:pPr>
          <a:r>
            <a:rPr lang="ja-JP" altLang="en-US" sz="1400" b="0" i="0" u="none" strike="noStrike" baseline="0">
              <a:solidFill>
                <a:srgbClr val="000000"/>
              </a:solidFill>
              <a:latin typeface="HG丸ｺﾞｼｯｸM-PRO"/>
              <a:ea typeface="HG丸ｺﾞｼｯｸM-PRO"/>
            </a:rPr>
            <a:t>　　　　奥行き方向へ緑化した場合は、その長さの半分を接道緑化延長に加えることができます。</a:t>
          </a:r>
          <a:endParaRPr lang="en-US" altLang="ja-JP" sz="1400" b="0" i="0" u="none" strike="noStrike" baseline="0">
            <a:solidFill>
              <a:srgbClr val="000000"/>
            </a:solidFill>
            <a:latin typeface="HG丸ｺﾞｼｯｸM-PRO"/>
            <a:ea typeface="HG丸ｺﾞｼｯｸM-PRO"/>
          </a:endParaRPr>
        </a:p>
        <a:p>
          <a:pPr algn="l" rtl="0">
            <a:lnSpc>
              <a:spcPts val="2200"/>
            </a:lnSpc>
            <a:defRPr sz="1000"/>
          </a:pPr>
          <a:r>
            <a:rPr lang="ja-JP" altLang="en-US" sz="1400" b="0" i="0" u="none" strike="noStrike" baseline="0">
              <a:solidFill>
                <a:srgbClr val="000000"/>
              </a:solidFill>
              <a:latin typeface="HG丸ｺﾞｼｯｸM-PRO"/>
              <a:ea typeface="HG丸ｺﾞｼｯｸM-PRO"/>
            </a:rPr>
            <a:t>　　　　つる植物などを建築物や工作物の壁面に緑化した場合も、その延長を接道緑化延長に加えることができます。</a:t>
          </a:r>
        </a:p>
        <a:p>
          <a:pPr algn="l" rtl="0">
            <a:lnSpc>
              <a:spcPts val="2200"/>
            </a:lnSpc>
            <a:defRPr sz="1000"/>
          </a:pPr>
          <a:r>
            <a:rPr lang="ja-JP" altLang="en-US" sz="1400" b="0" i="0" u="none" strike="noStrike" baseline="0">
              <a:solidFill>
                <a:srgbClr val="000000"/>
              </a:solidFill>
              <a:latin typeface="HG丸ｺﾞｼｯｸM-PRO"/>
              <a:ea typeface="HG丸ｺﾞｼｯｸM-PRO"/>
            </a:rPr>
            <a:t>・緑化面積の算出のために作成する「配置図」や「求積図」に、接道面から</a:t>
          </a:r>
          <a:r>
            <a:rPr lang="en-US" altLang="ja-JP" sz="1400" b="0" i="0" u="none" strike="noStrike" baseline="0">
              <a:solidFill>
                <a:srgbClr val="000000"/>
              </a:solidFill>
              <a:latin typeface="HG丸ｺﾞｼｯｸM-PRO"/>
              <a:ea typeface="HG丸ｺﾞｼｯｸM-PRO"/>
            </a:rPr>
            <a:t>2</a:t>
          </a:r>
          <a:r>
            <a:rPr lang="ja-JP" altLang="en-US" sz="1400" b="0" i="0" u="none" strike="noStrike" baseline="0">
              <a:solidFill>
                <a:srgbClr val="000000"/>
              </a:solidFill>
              <a:latin typeface="HG丸ｺﾞｼｯｸM-PRO"/>
              <a:ea typeface="HG丸ｺﾞｼｯｸM-PRO"/>
            </a:rPr>
            <a:t>ｍおよび</a:t>
          </a:r>
          <a:r>
            <a:rPr lang="en-US" altLang="ja-JP" sz="1400" b="0" i="0" u="none" strike="noStrike" baseline="0">
              <a:solidFill>
                <a:srgbClr val="000000"/>
              </a:solidFill>
              <a:latin typeface="HG丸ｺﾞｼｯｸM-PRO"/>
              <a:ea typeface="HG丸ｺﾞｼｯｸM-PRO"/>
            </a:rPr>
            <a:t>7m</a:t>
          </a:r>
          <a:r>
            <a:rPr lang="ja-JP" altLang="en-US" sz="1400" b="0" i="0" u="none" strike="noStrike" baseline="0">
              <a:solidFill>
                <a:srgbClr val="000000"/>
              </a:solidFill>
              <a:latin typeface="HG丸ｺﾞｼｯｸM-PRO"/>
              <a:ea typeface="HG丸ｺﾞｼｯｸM-PRO"/>
            </a:rPr>
            <a:t>のところにラインを引き、「接道緑化延長」を算出して</a:t>
          </a:r>
          <a:endParaRPr lang="en-US" altLang="ja-JP" sz="1400" b="0" i="0" u="none" strike="noStrike" baseline="0">
            <a:solidFill>
              <a:srgbClr val="000000"/>
            </a:solidFill>
            <a:latin typeface="HG丸ｺﾞｼｯｸM-PRO"/>
            <a:ea typeface="HG丸ｺﾞｼｯｸM-PRO"/>
          </a:endParaRPr>
        </a:p>
        <a:p>
          <a:pPr algn="l" rtl="0">
            <a:lnSpc>
              <a:spcPts val="2200"/>
            </a:lnSpc>
            <a:defRPr sz="1000"/>
          </a:pPr>
          <a:r>
            <a:rPr lang="ja-JP" altLang="en-US" sz="1400" b="0" i="0" u="none" strike="noStrike" baseline="0">
              <a:solidFill>
                <a:srgbClr val="000000"/>
              </a:solidFill>
              <a:latin typeface="HG丸ｺﾞｼｯｸM-PRO"/>
              <a:ea typeface="HG丸ｺﾞｼｯｸM-PRO"/>
            </a:rPr>
            <a:t>　下さい。</a:t>
          </a:r>
          <a:endParaRPr lang="en-US" altLang="ja-JP" sz="1400" b="0" i="0" u="none" strike="noStrike" baseline="0">
            <a:solidFill>
              <a:srgbClr val="000000"/>
            </a:solidFill>
            <a:latin typeface="HG丸ｺﾞｼｯｸM-PRO"/>
            <a:ea typeface="HG丸ｺﾞｼｯｸM-PRO"/>
          </a:endParaRPr>
        </a:p>
        <a:p>
          <a:pPr algn="l" rtl="0">
            <a:lnSpc>
              <a:spcPts val="2200"/>
            </a:lnSpc>
            <a:defRPr sz="1000"/>
          </a:pPr>
          <a:endParaRPr lang="ja-JP" altLang="en-US" sz="1400" b="0" i="0" u="none" strike="noStrike" baseline="0">
            <a:solidFill>
              <a:srgbClr val="000000"/>
            </a:solidFill>
            <a:latin typeface="HG丸ｺﾞｼｯｸM-PRO"/>
            <a:ea typeface="HG丸ｺﾞｼｯｸM-PRO"/>
          </a:endParaRPr>
        </a:p>
      </xdr:txBody>
    </xdr:sp>
    <xdr:clientData/>
  </xdr:twoCellAnchor>
  <xdr:twoCellAnchor>
    <xdr:from>
      <xdr:col>18</xdr:col>
      <xdr:colOff>57150</xdr:colOff>
      <xdr:row>77</xdr:row>
      <xdr:rowOff>31750</xdr:rowOff>
    </xdr:from>
    <xdr:to>
      <xdr:col>19</xdr:col>
      <xdr:colOff>971550</xdr:colOff>
      <xdr:row>77</xdr:row>
      <xdr:rowOff>368300</xdr:rowOff>
    </xdr:to>
    <xdr:sp textlink="">
      <xdr:nvSpPr>
        <xdr:cNvPr id="25" name="AutoShape 17">
          <a:extLst>
            <a:ext uri="{FF2B5EF4-FFF2-40B4-BE49-F238E27FC236}">
              <a16:creationId xmlns:a16="http://schemas.microsoft.com/office/drawing/2014/main" id="{FAED74EB-D2A3-44C2-8E79-175C76423953}"/>
            </a:ext>
          </a:extLst>
        </xdr:cNvPr>
        <xdr:cNvSpPr>
          <a:spLocks noChangeArrowheads="1"/>
        </xdr:cNvSpPr>
      </xdr:nvSpPr>
      <xdr:spPr bwMode="auto">
        <a:xfrm>
          <a:off x="8642350" y="14687550"/>
          <a:ext cx="1104900" cy="336550"/>
        </a:xfrm>
        <a:custGeom>
          <a:avLst/>
          <a:gdLst>
            <a:gd name="T0" fmla="*/ 2147483646 w 21600"/>
            <a:gd name="T1" fmla="*/ 0 h 21600"/>
            <a:gd name="T2" fmla="*/ 0 w 21600"/>
            <a:gd name="T3" fmla="*/ 2147483646 h 21600"/>
            <a:gd name="T4" fmla="*/ 2147483646 w 21600"/>
            <a:gd name="T5" fmla="*/ 2147483646 h 21600"/>
            <a:gd name="T6" fmla="*/ 2147483646 w 21600"/>
            <a:gd name="T7" fmla="*/ 2147483646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00FF00"/>
        </a:solidFill>
        <a:ln w="9525">
          <a:solidFill>
            <a:srgbClr val="000000"/>
          </a:solidFill>
          <a:miter lim="800000"/>
          <a:headEnd/>
          <a:tailEnd/>
        </a:ln>
      </xdr:spPr>
    </xdr:sp>
    <xdr:clientData/>
  </xdr:twoCellAnchor>
  <xdr:twoCellAnchor>
    <xdr:from>
      <xdr:col>19</xdr:col>
      <xdr:colOff>1073150</xdr:colOff>
      <xdr:row>92</xdr:row>
      <xdr:rowOff>12701</xdr:rowOff>
    </xdr:from>
    <xdr:to>
      <xdr:col>44</xdr:col>
      <xdr:colOff>273050</xdr:colOff>
      <xdr:row>95</xdr:row>
      <xdr:rowOff>12700</xdr:rowOff>
    </xdr:to>
    <xdr:sp textlink="">
      <xdr:nvSpPr>
        <xdr:cNvPr id="26" name="AutoShape 9">
          <a:extLst>
            <a:ext uri="{FF2B5EF4-FFF2-40B4-BE49-F238E27FC236}">
              <a16:creationId xmlns:a16="http://schemas.microsoft.com/office/drawing/2014/main" id="{F8DB723E-DABB-4911-A08E-1032137DE25A}"/>
            </a:ext>
          </a:extLst>
        </xdr:cNvPr>
        <xdr:cNvSpPr>
          <a:spLocks noChangeArrowheads="1"/>
        </xdr:cNvSpPr>
      </xdr:nvSpPr>
      <xdr:spPr bwMode="auto">
        <a:xfrm>
          <a:off x="9848850" y="17297401"/>
          <a:ext cx="12001500" cy="787399"/>
        </a:xfrm>
        <a:prstGeom prst="foldedCorner">
          <a:avLst>
            <a:gd name="adj" fmla="val 0"/>
          </a:avLst>
        </a:prstGeom>
        <a:solidFill>
          <a:srgbClr val="FFFFFF"/>
        </a:solidFill>
        <a:ln w="19050">
          <a:solidFill>
            <a:srgbClr val="00FF00"/>
          </a:solidFill>
          <a:round/>
          <a:headEnd/>
          <a:tailEnd/>
        </a:ln>
      </xdr:spPr>
      <xdr:txBody>
        <a:bodyPr vertOverflow="clip" wrap="square" lIns="36576" tIns="72000" rIns="0" bIns="18288" anchor="t" upright="1"/>
        <a:lstStyle/>
        <a:p>
          <a:pPr algn="l" rtl="0">
            <a:lnSpc>
              <a:spcPts val="2200"/>
            </a:lnSpc>
            <a:defRPr sz="1000"/>
          </a:pPr>
          <a:r>
            <a:rPr lang="ja-JP" altLang="en-US" sz="1400" b="1" i="0" u="none" strike="noStrike" baseline="0">
              <a:solidFill>
                <a:srgbClr val="000000"/>
              </a:solidFill>
              <a:latin typeface="HG丸ｺﾞｼｯｸM-PRO"/>
              <a:ea typeface="HG丸ｺﾞｼｯｸM-PRO"/>
            </a:rPr>
            <a:t>④季節の草花の植栽</a:t>
          </a:r>
          <a:endParaRPr lang="en-US" altLang="ja-JP" sz="1400" b="1" i="0" u="none" strike="noStrike" baseline="0">
            <a:solidFill>
              <a:srgbClr val="000000"/>
            </a:solidFill>
            <a:latin typeface="HG丸ｺﾞｼｯｸM-PRO"/>
            <a:ea typeface="HG丸ｺﾞｼｯｸM-PRO"/>
          </a:endParaRPr>
        </a:p>
        <a:p>
          <a:pPr algn="l" rtl="0">
            <a:lnSpc>
              <a:spcPts val="2200"/>
            </a:lnSpc>
            <a:defRPr sz="1000"/>
          </a:pPr>
          <a:r>
            <a:rPr lang="ja-JP" altLang="en-US" sz="1400" b="0" i="0" u="none" strike="noStrike" baseline="0">
              <a:solidFill>
                <a:srgbClr val="000000"/>
              </a:solidFill>
              <a:latin typeface="HG丸ｺﾞｼｯｸM-PRO"/>
              <a:ea typeface="HG丸ｺﾞｼｯｸM-PRO"/>
            </a:rPr>
            <a:t>・季節に応じて草花の植え替えをする花壇・大型コンテナなどが計上できます。</a:t>
          </a:r>
          <a:endParaRPr lang="en-US" altLang="ja-JP" sz="1400" b="0" i="0" u="none" strike="noStrike" baseline="0">
            <a:solidFill>
              <a:srgbClr val="000000"/>
            </a:solidFill>
            <a:latin typeface="HG丸ｺﾞｼｯｸM-PRO"/>
            <a:ea typeface="HG丸ｺﾞｼｯｸM-PRO"/>
          </a:endParaRPr>
        </a:p>
      </xdr:txBody>
    </xdr:sp>
    <xdr:clientData/>
  </xdr:twoCellAnchor>
  <xdr:twoCellAnchor>
    <xdr:from>
      <xdr:col>18</xdr:col>
      <xdr:colOff>57150</xdr:colOff>
      <xdr:row>92</xdr:row>
      <xdr:rowOff>40821</xdr:rowOff>
    </xdr:from>
    <xdr:to>
      <xdr:col>19</xdr:col>
      <xdr:colOff>971550</xdr:colOff>
      <xdr:row>93</xdr:row>
      <xdr:rowOff>161471</xdr:rowOff>
    </xdr:to>
    <xdr:sp textlink="">
      <xdr:nvSpPr>
        <xdr:cNvPr id="27" name="AutoShape 17">
          <a:extLst>
            <a:ext uri="{FF2B5EF4-FFF2-40B4-BE49-F238E27FC236}">
              <a16:creationId xmlns:a16="http://schemas.microsoft.com/office/drawing/2014/main" id="{E8218EC2-6AB4-42DF-A237-C0CB5CC7F160}"/>
            </a:ext>
          </a:extLst>
        </xdr:cNvPr>
        <xdr:cNvSpPr>
          <a:spLocks noChangeArrowheads="1"/>
        </xdr:cNvSpPr>
      </xdr:nvSpPr>
      <xdr:spPr bwMode="auto">
        <a:xfrm>
          <a:off x="8642350" y="17325521"/>
          <a:ext cx="1104900" cy="336550"/>
        </a:xfrm>
        <a:custGeom>
          <a:avLst/>
          <a:gdLst>
            <a:gd name="T0" fmla="*/ 2147483646 w 21600"/>
            <a:gd name="T1" fmla="*/ 0 h 21600"/>
            <a:gd name="T2" fmla="*/ 0 w 21600"/>
            <a:gd name="T3" fmla="*/ 2147483646 h 21600"/>
            <a:gd name="T4" fmla="*/ 2147483646 w 21600"/>
            <a:gd name="T5" fmla="*/ 2147483646 h 21600"/>
            <a:gd name="T6" fmla="*/ 2147483646 w 21600"/>
            <a:gd name="T7" fmla="*/ 2147483646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00FF00"/>
        </a:solidFill>
        <a:ln w="9525">
          <a:solidFill>
            <a:srgbClr val="000000"/>
          </a:solidFill>
          <a:miter lim="800000"/>
          <a:headEnd/>
          <a:tailEnd/>
        </a:ln>
      </xdr:spPr>
    </xdr:sp>
    <xdr:clientData/>
  </xdr:twoCellAnchor>
  <xdr:twoCellAnchor>
    <xdr:from>
      <xdr:col>19</xdr:col>
      <xdr:colOff>1073150</xdr:colOff>
      <xdr:row>98</xdr:row>
      <xdr:rowOff>139700</xdr:rowOff>
    </xdr:from>
    <xdr:to>
      <xdr:col>44</xdr:col>
      <xdr:colOff>273050</xdr:colOff>
      <xdr:row>108</xdr:row>
      <xdr:rowOff>139700</xdr:rowOff>
    </xdr:to>
    <xdr:sp textlink="">
      <xdr:nvSpPr>
        <xdr:cNvPr id="28" name="AutoShape 9">
          <a:extLst>
            <a:ext uri="{FF2B5EF4-FFF2-40B4-BE49-F238E27FC236}">
              <a16:creationId xmlns:a16="http://schemas.microsoft.com/office/drawing/2014/main" id="{95AD3D4B-4CD3-449D-A866-580BBC1E6983}"/>
            </a:ext>
          </a:extLst>
        </xdr:cNvPr>
        <xdr:cNvSpPr>
          <a:spLocks noChangeArrowheads="1"/>
        </xdr:cNvSpPr>
      </xdr:nvSpPr>
      <xdr:spPr bwMode="auto">
        <a:xfrm>
          <a:off x="9848850" y="18618200"/>
          <a:ext cx="12001500" cy="1905000"/>
        </a:xfrm>
        <a:prstGeom prst="foldedCorner">
          <a:avLst>
            <a:gd name="adj" fmla="val 0"/>
          </a:avLst>
        </a:prstGeom>
        <a:solidFill>
          <a:srgbClr val="FFFFFF"/>
        </a:solidFill>
        <a:ln w="19050">
          <a:solidFill>
            <a:srgbClr val="00FF00"/>
          </a:solidFill>
          <a:round/>
          <a:headEnd/>
          <a:tailEnd/>
        </a:ln>
      </xdr:spPr>
      <xdr:txBody>
        <a:bodyPr vertOverflow="clip" wrap="square" lIns="36576" tIns="72000" rIns="0" bIns="18288" anchor="t" upright="1"/>
        <a:lstStyle/>
        <a:p>
          <a:pPr algn="l" rtl="0">
            <a:lnSpc>
              <a:spcPts val="2200"/>
            </a:lnSpc>
            <a:defRPr sz="1000"/>
          </a:pPr>
          <a:r>
            <a:rPr lang="ja-JP" altLang="en-US" sz="1400" b="1" i="0" u="none" strike="noStrike" baseline="0">
              <a:solidFill>
                <a:srgbClr val="000000"/>
              </a:solidFill>
              <a:latin typeface="HG丸ｺﾞｼｯｸM-PRO"/>
              <a:ea typeface="HG丸ｺﾞｼｯｸM-PRO"/>
            </a:rPr>
            <a:t>⑤公開性のある緑化面積</a:t>
          </a:r>
          <a:endParaRPr lang="en-US" altLang="ja-JP" sz="1400" b="1" i="0" u="none" strike="noStrike" baseline="0">
            <a:solidFill>
              <a:srgbClr val="000000"/>
            </a:solidFill>
            <a:latin typeface="HG丸ｺﾞｼｯｸM-PRO"/>
            <a:ea typeface="HG丸ｺﾞｼｯｸM-PRO"/>
          </a:endParaRPr>
        </a:p>
        <a:p>
          <a:pPr algn="l" rtl="0">
            <a:lnSpc>
              <a:spcPts val="2200"/>
            </a:lnSpc>
            <a:defRPr sz="1000"/>
          </a:pPr>
          <a:r>
            <a:rPr lang="ja-JP" altLang="en-US" sz="1400" b="0" i="0" u="none" strike="noStrike" baseline="0">
              <a:solidFill>
                <a:srgbClr val="000000"/>
              </a:solidFill>
              <a:latin typeface="HG丸ｺﾞｼｯｸM-PRO"/>
              <a:ea typeface="HG丸ｺﾞｼｯｸM-PRO"/>
            </a:rPr>
            <a:t>・「道路から容易に眺望できる」または「不特定の人が立ち入って見ることができる」緑地部分を計上できます。</a:t>
          </a:r>
          <a:endParaRPr lang="en-US" altLang="ja-JP" sz="1400" b="0" i="0" u="none" strike="noStrike" baseline="0">
            <a:solidFill>
              <a:srgbClr val="000000"/>
            </a:solidFill>
            <a:latin typeface="HG丸ｺﾞｼｯｸM-PRO"/>
            <a:ea typeface="HG丸ｺﾞｼｯｸM-PRO"/>
          </a:endParaRPr>
        </a:p>
        <a:p>
          <a:pPr algn="l" rtl="0">
            <a:lnSpc>
              <a:spcPts val="2200"/>
            </a:lnSpc>
            <a:defRPr sz="1000"/>
          </a:pPr>
          <a:r>
            <a:rPr lang="ja-JP" altLang="en-US" sz="1400" b="0" i="0" u="none" strike="noStrike" baseline="0">
              <a:solidFill>
                <a:srgbClr val="000000"/>
              </a:solidFill>
              <a:latin typeface="HG丸ｺﾞｼｯｸM-PRO"/>
              <a:ea typeface="HG丸ｺﾞｼｯｸM-PRO"/>
            </a:rPr>
            <a:t>　次の例の場合も条件を満たせば計上ができます。</a:t>
          </a:r>
        </a:p>
        <a:p>
          <a:pPr algn="l" rtl="0">
            <a:lnSpc>
              <a:spcPts val="2200"/>
            </a:lnSpc>
            <a:defRPr sz="1000"/>
          </a:pPr>
          <a:r>
            <a:rPr lang="ja-JP" altLang="en-US" sz="1400" b="0" i="0" u="none" strike="noStrike" baseline="0">
              <a:solidFill>
                <a:srgbClr val="000000"/>
              </a:solidFill>
              <a:latin typeface="HG丸ｺﾞｼｯｸM-PRO"/>
              <a:ea typeface="HG丸ｺﾞｼｯｸM-PRO"/>
            </a:rPr>
            <a:t>　　　　例）・前面にフェンス等の工作物がある。→　全体の</a:t>
          </a:r>
          <a:r>
            <a:rPr lang="en-US" altLang="ja-JP" sz="1400" b="0" i="0" u="none" strike="noStrike" baseline="0">
              <a:solidFill>
                <a:srgbClr val="000000"/>
              </a:solidFill>
              <a:latin typeface="HG丸ｺﾞｼｯｸM-PRO"/>
              <a:ea typeface="HG丸ｺﾞｼｯｸM-PRO"/>
            </a:rPr>
            <a:t>1</a:t>
          </a:r>
          <a:r>
            <a:rPr lang="ja-JP" altLang="en-US" sz="1400" b="0" i="0" u="none" strike="noStrike" baseline="0">
              <a:solidFill>
                <a:srgbClr val="000000"/>
              </a:solidFill>
              <a:latin typeface="HG丸ｺﾞｼｯｸM-PRO"/>
              <a:ea typeface="HG丸ｺﾞｼｯｸM-PRO"/>
            </a:rPr>
            <a:t>／</a:t>
          </a:r>
          <a:r>
            <a:rPr lang="en-US" altLang="ja-JP" sz="1400" b="0" i="0" u="none" strike="noStrike" baseline="0">
              <a:solidFill>
                <a:srgbClr val="000000"/>
              </a:solidFill>
              <a:latin typeface="HG丸ｺﾞｼｯｸM-PRO"/>
              <a:ea typeface="HG丸ｺﾞｼｯｸM-PRO"/>
            </a:rPr>
            <a:t>2</a:t>
          </a:r>
          <a:r>
            <a:rPr lang="ja-JP" altLang="en-US" sz="1400" b="0" i="0" u="none" strike="noStrike" baseline="0">
              <a:solidFill>
                <a:srgbClr val="000000"/>
              </a:solidFill>
              <a:latin typeface="HG丸ｺﾞｼｯｸM-PRO"/>
              <a:ea typeface="HG丸ｺﾞｼｯｸM-PRO"/>
            </a:rPr>
            <a:t>以上が視認できる部分は計上できます。</a:t>
          </a:r>
        </a:p>
        <a:p>
          <a:pPr algn="l" rtl="0">
            <a:lnSpc>
              <a:spcPts val="2200"/>
            </a:lnSpc>
            <a:defRPr sz="1000"/>
          </a:pPr>
          <a:r>
            <a:rPr lang="ja-JP" altLang="en-US" sz="1400" b="0" i="0" u="none" strike="noStrike" baseline="0">
              <a:solidFill>
                <a:srgbClr val="000000"/>
              </a:solidFill>
              <a:latin typeface="HG丸ｺﾞｼｯｸM-PRO"/>
              <a:ea typeface="HG丸ｺﾞｼｯｸM-PRO"/>
            </a:rPr>
            <a:t>　　　　　  ・商業施設等で夜間や休日が閉鎖される。→　週の</a:t>
          </a:r>
          <a:r>
            <a:rPr lang="en-US" altLang="ja-JP" sz="1400" b="0" i="0" u="none" strike="noStrike" baseline="0">
              <a:solidFill>
                <a:srgbClr val="000000"/>
              </a:solidFill>
              <a:latin typeface="HG丸ｺﾞｼｯｸM-PRO"/>
              <a:ea typeface="HG丸ｺﾞｼｯｸM-PRO"/>
            </a:rPr>
            <a:t>4</a:t>
          </a:r>
          <a:r>
            <a:rPr lang="ja-JP" altLang="en-US" sz="1400" b="0" i="0" u="none" strike="noStrike" baseline="0">
              <a:solidFill>
                <a:srgbClr val="000000"/>
              </a:solidFill>
              <a:latin typeface="HG丸ｺﾞｼｯｸM-PRO"/>
              <a:ea typeface="HG丸ｺﾞｼｯｸM-PRO"/>
            </a:rPr>
            <a:t>日以上解放されていれば計上できます。</a:t>
          </a:r>
        </a:p>
        <a:p>
          <a:pPr algn="l" rtl="0">
            <a:lnSpc>
              <a:spcPts val="2200"/>
            </a:lnSpc>
            <a:defRPr sz="1000"/>
          </a:pPr>
          <a:r>
            <a:rPr lang="ja-JP" altLang="en-US" sz="1400" b="0" i="0" u="none" strike="noStrike" baseline="0">
              <a:solidFill>
                <a:srgbClr val="000000"/>
              </a:solidFill>
              <a:latin typeface="HG丸ｺﾞｼｯｸM-PRO"/>
              <a:ea typeface="HG丸ｺﾞｼｯｸM-PRO"/>
            </a:rPr>
            <a:t>　　　　　  ・複合オフィスビルの屋上庭園や中庭。→　建物来館者も見ることができる場合は計上できます。</a:t>
          </a:r>
        </a:p>
        <a:p>
          <a:pPr algn="l" rtl="0">
            <a:lnSpc>
              <a:spcPts val="2200"/>
            </a:lnSpc>
            <a:defRPr sz="1000"/>
          </a:pPr>
          <a:endParaRPr lang="en-US" altLang="ja-JP" sz="1400" b="0" i="0" u="none" strike="noStrike" baseline="0">
            <a:solidFill>
              <a:srgbClr val="000000"/>
            </a:solidFill>
            <a:latin typeface="HG丸ｺﾞｼｯｸM-PRO"/>
            <a:ea typeface="HG丸ｺﾞｼｯｸM-PRO"/>
          </a:endParaRPr>
        </a:p>
      </xdr:txBody>
    </xdr:sp>
    <xdr:clientData/>
  </xdr:twoCellAnchor>
  <xdr:twoCellAnchor>
    <xdr:from>
      <xdr:col>18</xdr:col>
      <xdr:colOff>57150</xdr:colOff>
      <xdr:row>98</xdr:row>
      <xdr:rowOff>167820</xdr:rowOff>
    </xdr:from>
    <xdr:to>
      <xdr:col>19</xdr:col>
      <xdr:colOff>971550</xdr:colOff>
      <xdr:row>100</xdr:row>
      <xdr:rowOff>97970</xdr:rowOff>
    </xdr:to>
    <xdr:sp textlink="">
      <xdr:nvSpPr>
        <xdr:cNvPr id="29" name="AutoShape 17">
          <a:extLst>
            <a:ext uri="{FF2B5EF4-FFF2-40B4-BE49-F238E27FC236}">
              <a16:creationId xmlns:a16="http://schemas.microsoft.com/office/drawing/2014/main" id="{3C219311-47FA-4E44-8C79-A27F13186324}"/>
            </a:ext>
          </a:extLst>
        </xdr:cNvPr>
        <xdr:cNvSpPr>
          <a:spLocks noChangeArrowheads="1"/>
        </xdr:cNvSpPr>
      </xdr:nvSpPr>
      <xdr:spPr bwMode="auto">
        <a:xfrm>
          <a:off x="8642350" y="18646320"/>
          <a:ext cx="1104900" cy="336550"/>
        </a:xfrm>
        <a:custGeom>
          <a:avLst/>
          <a:gdLst>
            <a:gd name="T0" fmla="*/ 2147483646 w 21600"/>
            <a:gd name="T1" fmla="*/ 0 h 21600"/>
            <a:gd name="T2" fmla="*/ 0 w 21600"/>
            <a:gd name="T3" fmla="*/ 2147483646 h 21600"/>
            <a:gd name="T4" fmla="*/ 2147483646 w 21600"/>
            <a:gd name="T5" fmla="*/ 2147483646 h 21600"/>
            <a:gd name="T6" fmla="*/ 2147483646 w 21600"/>
            <a:gd name="T7" fmla="*/ 2147483646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00FF00"/>
        </a:solidFill>
        <a:ln w="9525">
          <a:solidFill>
            <a:srgbClr val="000000"/>
          </a:solidFill>
          <a:miter lim="800000"/>
          <a:headEnd/>
          <a:tailEnd/>
        </a:ln>
      </xdr:spPr>
    </xdr:sp>
    <xdr:clientData/>
  </xdr:twoCellAnchor>
  <xdr:twoCellAnchor>
    <xdr:from>
      <xdr:col>18</xdr:col>
      <xdr:colOff>79375</xdr:colOff>
      <xdr:row>12</xdr:row>
      <xdr:rowOff>365796</xdr:rowOff>
    </xdr:from>
    <xdr:to>
      <xdr:col>19</xdr:col>
      <xdr:colOff>949325</xdr:colOff>
      <xdr:row>14</xdr:row>
      <xdr:rowOff>279480</xdr:rowOff>
    </xdr:to>
    <xdr:sp textlink="">
      <xdr:nvSpPr>
        <xdr:cNvPr id="30" name="AutoShape 15">
          <a:extLst>
            <a:ext uri="{FF2B5EF4-FFF2-40B4-BE49-F238E27FC236}">
              <a16:creationId xmlns:a16="http://schemas.microsoft.com/office/drawing/2014/main" id="{CFD4E5B6-24DE-4FA7-8D97-3BF93DE197EB}"/>
            </a:ext>
          </a:extLst>
        </xdr:cNvPr>
        <xdr:cNvSpPr>
          <a:spLocks noChangeArrowheads="1"/>
        </xdr:cNvSpPr>
      </xdr:nvSpPr>
      <xdr:spPr bwMode="auto">
        <a:xfrm>
          <a:off x="8664575" y="3413796"/>
          <a:ext cx="1060450" cy="396284"/>
        </a:xfrm>
        <a:custGeom>
          <a:avLst/>
          <a:gdLst>
            <a:gd name="T0" fmla="*/ 2147483646 w 21600"/>
            <a:gd name="T1" fmla="*/ 0 h 21600"/>
            <a:gd name="T2" fmla="*/ 0 w 21600"/>
            <a:gd name="T3" fmla="*/ 2147483646 h 21600"/>
            <a:gd name="T4" fmla="*/ 2147483646 w 21600"/>
            <a:gd name="T5" fmla="*/ 2147483646 h 21600"/>
            <a:gd name="T6" fmla="*/ 2147483646 w 21600"/>
            <a:gd name="T7" fmla="*/ 2147483646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00"/>
        </a:solidFill>
        <a:ln w="9525">
          <a:solidFill>
            <a:srgbClr val="000000"/>
          </a:solidFill>
          <a:miter lim="800000"/>
          <a:headEnd/>
          <a:tailEnd/>
        </a:ln>
      </xdr:spPr>
    </xdr:sp>
    <xdr:clientData/>
  </xdr:twoCellAnchor>
  <xdr:twoCellAnchor>
    <xdr:from>
      <xdr:col>19</xdr:col>
      <xdr:colOff>1073150</xdr:colOff>
      <xdr:row>109</xdr:row>
      <xdr:rowOff>25400</xdr:rowOff>
    </xdr:from>
    <xdr:to>
      <xdr:col>44</xdr:col>
      <xdr:colOff>273050</xdr:colOff>
      <xdr:row>117</xdr:row>
      <xdr:rowOff>25400</xdr:rowOff>
    </xdr:to>
    <xdr:sp textlink="">
      <xdr:nvSpPr>
        <xdr:cNvPr id="31" name="AutoShape 9">
          <a:extLst>
            <a:ext uri="{FF2B5EF4-FFF2-40B4-BE49-F238E27FC236}">
              <a16:creationId xmlns:a16="http://schemas.microsoft.com/office/drawing/2014/main" id="{8BF96FDC-2FF0-4433-ABBC-EFA1AA5C7549}"/>
            </a:ext>
          </a:extLst>
        </xdr:cNvPr>
        <xdr:cNvSpPr>
          <a:spLocks noChangeArrowheads="1"/>
        </xdr:cNvSpPr>
      </xdr:nvSpPr>
      <xdr:spPr bwMode="auto">
        <a:xfrm>
          <a:off x="9848850" y="20624800"/>
          <a:ext cx="12001500" cy="1524000"/>
        </a:xfrm>
        <a:prstGeom prst="foldedCorner">
          <a:avLst>
            <a:gd name="adj" fmla="val 0"/>
          </a:avLst>
        </a:prstGeom>
        <a:solidFill>
          <a:srgbClr val="FFFFFF"/>
        </a:solidFill>
        <a:ln w="19050">
          <a:solidFill>
            <a:srgbClr val="00FF00"/>
          </a:solidFill>
          <a:round/>
          <a:headEnd/>
          <a:tailEnd/>
        </a:ln>
      </xdr:spPr>
      <xdr:txBody>
        <a:bodyPr vertOverflow="clip" wrap="square" lIns="36576" tIns="72000" rIns="0" bIns="18288" anchor="t" upright="1"/>
        <a:lstStyle/>
        <a:p>
          <a:pPr algn="l" rtl="0">
            <a:lnSpc>
              <a:spcPts val="2200"/>
            </a:lnSpc>
            <a:defRPr sz="1000"/>
          </a:pPr>
          <a:r>
            <a:rPr lang="ja-JP" altLang="en-US" sz="1400" b="1" i="0" u="none" strike="noStrike" baseline="0">
              <a:solidFill>
                <a:srgbClr val="000000"/>
              </a:solidFill>
              <a:latin typeface="HG丸ｺﾞｼｯｸM-PRO"/>
              <a:ea typeface="HG丸ｺﾞｼｯｸM-PRO"/>
            </a:rPr>
            <a:t>⑥公開性のある垂直面緑化面積</a:t>
          </a:r>
          <a:endParaRPr lang="en-US" altLang="ja-JP" sz="1400" b="1" i="0" u="none" strike="noStrike" baseline="0">
            <a:solidFill>
              <a:srgbClr val="000000"/>
            </a:solidFill>
            <a:latin typeface="HG丸ｺﾞｼｯｸM-PRO"/>
            <a:ea typeface="HG丸ｺﾞｼｯｸM-PRO"/>
          </a:endParaRPr>
        </a:p>
        <a:p>
          <a:pPr algn="l" rtl="0">
            <a:lnSpc>
              <a:spcPts val="2200"/>
            </a:lnSpc>
            <a:defRPr sz="1000"/>
          </a:pPr>
          <a:r>
            <a:rPr lang="ja-JP" altLang="en-US" sz="1400" b="0" i="0" u="none" strike="noStrike" baseline="0">
              <a:solidFill>
                <a:srgbClr val="000000"/>
              </a:solidFill>
              <a:latin typeface="HG丸ｺﾞｼｯｸM-PRO"/>
              <a:ea typeface="HG丸ｺﾞｼｯｸM-PRO"/>
            </a:rPr>
            <a:t>・「道路から容易に眺望できる」または「不特定の人が立ち入って見ることができる」場所に設置された壁面緑化等、垂直面へ緑化された部分を</a:t>
          </a:r>
          <a:endParaRPr lang="en-US" altLang="ja-JP" sz="1400" b="0" i="0" u="none" strike="noStrike" baseline="0">
            <a:solidFill>
              <a:srgbClr val="000000"/>
            </a:solidFill>
            <a:latin typeface="HG丸ｺﾞｼｯｸM-PRO"/>
            <a:ea typeface="HG丸ｺﾞｼｯｸM-PRO"/>
          </a:endParaRPr>
        </a:p>
        <a:p>
          <a:pPr algn="l" rtl="0">
            <a:lnSpc>
              <a:spcPts val="2200"/>
            </a:lnSpc>
            <a:defRPr sz="1000"/>
          </a:pPr>
          <a:r>
            <a:rPr lang="ja-JP" altLang="en-US" sz="1400" b="0" i="0" u="none" strike="noStrike" baseline="0">
              <a:solidFill>
                <a:srgbClr val="000000"/>
              </a:solidFill>
              <a:latin typeface="HG丸ｺﾞｼｯｸM-PRO"/>
              <a:ea typeface="HG丸ｺﾞｼｯｸM-PRO"/>
            </a:rPr>
            <a:t>　計上できます。外壁等から</a:t>
          </a:r>
          <a:r>
            <a:rPr lang="en-US" altLang="ja-JP" sz="1400" b="0" i="0" u="none" strike="noStrike" baseline="0">
              <a:solidFill>
                <a:srgbClr val="000000"/>
              </a:solidFill>
              <a:latin typeface="HG丸ｺﾞｼｯｸM-PRO"/>
              <a:ea typeface="HG丸ｺﾞｼｯｸM-PRO"/>
            </a:rPr>
            <a:t>50㎝</a:t>
          </a:r>
          <a:r>
            <a:rPr lang="ja-JP" altLang="en-US" sz="1400" b="0" i="0" u="none" strike="noStrike" baseline="0">
              <a:solidFill>
                <a:srgbClr val="000000"/>
              </a:solidFill>
              <a:latin typeface="HG丸ｺﾞｼｯｸM-PRO"/>
              <a:ea typeface="HG丸ｺﾞｼｯｸM-PRO"/>
            </a:rPr>
            <a:t>以内の場所に葉と葉が触れ合う程度の密度で植栽された樹木の垂直投影面積も計上できます。</a:t>
          </a:r>
          <a:endParaRPr lang="en-US" altLang="ja-JP" sz="1400" b="0" i="0" u="none" strike="noStrike" baseline="0">
            <a:solidFill>
              <a:srgbClr val="000000"/>
            </a:solidFill>
            <a:latin typeface="HG丸ｺﾞｼｯｸM-PRO"/>
            <a:ea typeface="HG丸ｺﾞｼｯｸM-PRO"/>
          </a:endParaRPr>
        </a:p>
        <a:p>
          <a:pPr algn="l" rtl="0">
            <a:lnSpc>
              <a:spcPts val="2200"/>
            </a:lnSpc>
            <a:defRPr sz="1000"/>
          </a:pPr>
          <a:r>
            <a:rPr lang="ja-JP" altLang="en-US" sz="1400" b="0" i="0" u="none" strike="noStrike" baseline="0">
              <a:solidFill>
                <a:srgbClr val="000000"/>
              </a:solidFill>
              <a:latin typeface="HG丸ｺﾞｼｯｸM-PRO"/>
              <a:ea typeface="HG丸ｺﾞｼｯｸM-PRO"/>
            </a:rPr>
            <a:t>　　　　例）・立体駐車場など工作物の壁面に資材を設置し緑化した部分　　　・外周フェンスにつる性植物を登らせ緑化した部分</a:t>
          </a:r>
          <a:endParaRPr lang="en-US" altLang="ja-JP" sz="1400" b="0" i="0" u="none" strike="noStrike" baseline="0">
            <a:solidFill>
              <a:srgbClr val="000000"/>
            </a:solidFill>
            <a:latin typeface="HG丸ｺﾞｼｯｸM-PRO"/>
            <a:ea typeface="HG丸ｺﾞｼｯｸM-PRO"/>
          </a:endParaRPr>
        </a:p>
        <a:p>
          <a:pPr algn="l" rtl="0">
            <a:lnSpc>
              <a:spcPts val="2200"/>
            </a:lnSpc>
            <a:defRPr sz="1000"/>
          </a:pPr>
          <a:r>
            <a:rPr lang="ja-JP" altLang="en-US" sz="1400" b="0" i="0" u="none" strike="noStrike" baseline="0">
              <a:solidFill>
                <a:srgbClr val="000000"/>
              </a:solidFill>
              <a:latin typeface="HG丸ｺﾞｼｯｸM-PRO"/>
              <a:ea typeface="HG丸ｺﾞｼｯｸM-PRO"/>
            </a:rPr>
            <a:t>　　　　　　・壁面緑化資材を用いた看板</a:t>
          </a:r>
          <a:endParaRPr lang="en-US" altLang="ja-JP" sz="1400" b="0" i="0" u="none" strike="noStrike" baseline="0">
            <a:solidFill>
              <a:srgbClr val="000000"/>
            </a:solidFill>
            <a:latin typeface="HG丸ｺﾞｼｯｸM-PRO"/>
            <a:ea typeface="HG丸ｺﾞｼｯｸM-PRO"/>
          </a:endParaRPr>
        </a:p>
      </xdr:txBody>
    </xdr:sp>
    <xdr:clientData/>
  </xdr:twoCellAnchor>
  <xdr:twoCellAnchor>
    <xdr:from>
      <xdr:col>18</xdr:col>
      <xdr:colOff>57150</xdr:colOff>
      <xdr:row>109</xdr:row>
      <xdr:rowOff>53520</xdr:rowOff>
    </xdr:from>
    <xdr:to>
      <xdr:col>19</xdr:col>
      <xdr:colOff>971550</xdr:colOff>
      <xdr:row>111</xdr:row>
      <xdr:rowOff>85270</xdr:rowOff>
    </xdr:to>
    <xdr:sp textlink="">
      <xdr:nvSpPr>
        <xdr:cNvPr id="3488" name="AutoShape 17">
          <a:extLst>
            <a:ext uri="{FF2B5EF4-FFF2-40B4-BE49-F238E27FC236}">
              <a16:creationId xmlns:a16="http://schemas.microsoft.com/office/drawing/2014/main" id="{CEEF78BF-13EF-460C-BBD2-1892A569D337}"/>
            </a:ext>
          </a:extLst>
        </xdr:cNvPr>
        <xdr:cNvSpPr>
          <a:spLocks noChangeArrowheads="1"/>
        </xdr:cNvSpPr>
      </xdr:nvSpPr>
      <xdr:spPr bwMode="auto">
        <a:xfrm>
          <a:off x="8642350" y="20652920"/>
          <a:ext cx="1104900" cy="336550"/>
        </a:xfrm>
        <a:custGeom>
          <a:avLst/>
          <a:gdLst>
            <a:gd name="T0" fmla="*/ 2147483646 w 21600"/>
            <a:gd name="T1" fmla="*/ 0 h 21600"/>
            <a:gd name="T2" fmla="*/ 0 w 21600"/>
            <a:gd name="T3" fmla="*/ 2147483646 h 21600"/>
            <a:gd name="T4" fmla="*/ 2147483646 w 21600"/>
            <a:gd name="T5" fmla="*/ 2147483646 h 21600"/>
            <a:gd name="T6" fmla="*/ 2147483646 w 21600"/>
            <a:gd name="T7" fmla="*/ 2147483646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00FF00"/>
        </a:solidFill>
        <a:ln w="9525">
          <a:solidFill>
            <a:srgbClr val="000000"/>
          </a:solidFill>
          <a:miter lim="800000"/>
          <a:headEnd/>
          <a:tailEnd/>
        </a:ln>
      </xdr:spPr>
    </xdr:sp>
    <xdr:clientData/>
  </xdr:twoCellAnchor>
  <xdr:twoCellAnchor>
    <xdr:from>
      <xdr:col>19</xdr:col>
      <xdr:colOff>1073150</xdr:colOff>
      <xdr:row>119</xdr:row>
      <xdr:rowOff>12700</xdr:rowOff>
    </xdr:from>
    <xdr:to>
      <xdr:col>44</xdr:col>
      <xdr:colOff>273050</xdr:colOff>
      <xdr:row>125</xdr:row>
      <xdr:rowOff>25400</xdr:rowOff>
    </xdr:to>
    <xdr:sp textlink="">
      <xdr:nvSpPr>
        <xdr:cNvPr id="3489" name="AutoShape 9">
          <a:extLst>
            <a:ext uri="{FF2B5EF4-FFF2-40B4-BE49-F238E27FC236}">
              <a16:creationId xmlns:a16="http://schemas.microsoft.com/office/drawing/2014/main" id="{07645BED-2E50-48AE-A92F-90E2138BE8FF}"/>
            </a:ext>
          </a:extLst>
        </xdr:cNvPr>
        <xdr:cNvSpPr>
          <a:spLocks noChangeArrowheads="1"/>
        </xdr:cNvSpPr>
      </xdr:nvSpPr>
      <xdr:spPr bwMode="auto">
        <a:xfrm>
          <a:off x="9848850" y="22313900"/>
          <a:ext cx="12001500" cy="838200"/>
        </a:xfrm>
        <a:prstGeom prst="foldedCorner">
          <a:avLst>
            <a:gd name="adj" fmla="val 0"/>
          </a:avLst>
        </a:prstGeom>
        <a:solidFill>
          <a:srgbClr val="FFFFFF"/>
        </a:solidFill>
        <a:ln w="19050">
          <a:solidFill>
            <a:srgbClr val="00FF00"/>
          </a:solidFill>
          <a:round/>
          <a:headEnd/>
          <a:tailEnd/>
        </a:ln>
      </xdr:spPr>
      <xdr:txBody>
        <a:bodyPr vertOverflow="clip" wrap="square" lIns="36576" tIns="72000" rIns="0" bIns="18288" anchor="t" upright="1"/>
        <a:lstStyle/>
        <a:p>
          <a:pPr algn="l" rtl="0">
            <a:lnSpc>
              <a:spcPts val="2200"/>
            </a:lnSpc>
            <a:defRPr sz="1000"/>
          </a:pPr>
          <a:r>
            <a:rPr lang="ja-JP" altLang="en-US" sz="1400" b="1" i="0" u="none" strike="noStrike" baseline="0">
              <a:solidFill>
                <a:srgbClr val="000000"/>
              </a:solidFill>
              <a:latin typeface="HG丸ｺﾞｼｯｸM-PRO"/>
              <a:ea typeface="HG丸ｺﾞｼｯｸM-PRO"/>
            </a:rPr>
            <a:t>⑦既存樹木の保全</a:t>
          </a:r>
          <a:endParaRPr lang="en-US" altLang="ja-JP" sz="1400" b="1" i="0" u="none" strike="noStrike" baseline="0">
            <a:solidFill>
              <a:srgbClr val="000000"/>
            </a:solidFill>
            <a:latin typeface="HG丸ｺﾞｼｯｸM-PRO"/>
            <a:ea typeface="HG丸ｺﾞｼｯｸM-PRO"/>
          </a:endParaRPr>
        </a:p>
        <a:p>
          <a:pPr algn="l" rtl="0">
            <a:lnSpc>
              <a:spcPts val="2200"/>
            </a:lnSpc>
            <a:defRPr sz="1000"/>
          </a:pPr>
          <a:r>
            <a:rPr lang="ja-JP" altLang="en-US" sz="1400" b="0" i="0" u="none" strike="noStrike" baseline="0">
              <a:solidFill>
                <a:srgbClr val="000000"/>
              </a:solidFill>
              <a:latin typeface="HG丸ｺﾞｼｯｸM-PRO"/>
              <a:ea typeface="HG丸ｺﾞｼｯｸM-PRO"/>
            </a:rPr>
            <a:t>・樹種は問いません。</a:t>
          </a:r>
          <a:endParaRPr lang="en-US" altLang="ja-JP" sz="1400" b="0" i="0" u="none" strike="noStrike" baseline="0">
            <a:solidFill>
              <a:srgbClr val="000000"/>
            </a:solidFill>
            <a:latin typeface="HG丸ｺﾞｼｯｸM-PRO"/>
            <a:ea typeface="HG丸ｺﾞｼｯｸM-PRO"/>
          </a:endParaRPr>
        </a:p>
      </xdr:txBody>
    </xdr:sp>
    <xdr:clientData/>
  </xdr:twoCellAnchor>
  <xdr:twoCellAnchor>
    <xdr:from>
      <xdr:col>18</xdr:col>
      <xdr:colOff>57150</xdr:colOff>
      <xdr:row>119</xdr:row>
      <xdr:rowOff>40820</xdr:rowOff>
    </xdr:from>
    <xdr:to>
      <xdr:col>19</xdr:col>
      <xdr:colOff>971550</xdr:colOff>
      <xdr:row>120</xdr:row>
      <xdr:rowOff>186870</xdr:rowOff>
    </xdr:to>
    <xdr:sp textlink="">
      <xdr:nvSpPr>
        <xdr:cNvPr id="3490" name="AutoShape 17">
          <a:extLst>
            <a:ext uri="{FF2B5EF4-FFF2-40B4-BE49-F238E27FC236}">
              <a16:creationId xmlns:a16="http://schemas.microsoft.com/office/drawing/2014/main" id="{806D34F9-7CCF-4729-BA9E-3C459506568F}"/>
            </a:ext>
          </a:extLst>
        </xdr:cNvPr>
        <xdr:cNvSpPr>
          <a:spLocks noChangeArrowheads="1"/>
        </xdr:cNvSpPr>
      </xdr:nvSpPr>
      <xdr:spPr bwMode="auto">
        <a:xfrm>
          <a:off x="8642350" y="22342020"/>
          <a:ext cx="1104900" cy="336550"/>
        </a:xfrm>
        <a:custGeom>
          <a:avLst/>
          <a:gdLst>
            <a:gd name="T0" fmla="*/ 2147483646 w 21600"/>
            <a:gd name="T1" fmla="*/ 0 h 21600"/>
            <a:gd name="T2" fmla="*/ 0 w 21600"/>
            <a:gd name="T3" fmla="*/ 2147483646 h 21600"/>
            <a:gd name="T4" fmla="*/ 2147483646 w 21600"/>
            <a:gd name="T5" fmla="*/ 2147483646 h 21600"/>
            <a:gd name="T6" fmla="*/ 2147483646 w 21600"/>
            <a:gd name="T7" fmla="*/ 2147483646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00FF00"/>
        </a:solidFill>
        <a:ln w="9525">
          <a:solidFill>
            <a:srgbClr val="000000"/>
          </a:solidFill>
          <a:miter lim="800000"/>
          <a:headEnd/>
          <a:tailEnd/>
        </a:ln>
      </xdr:spPr>
    </xdr:sp>
    <xdr:clientData/>
  </xdr:twoCellAnchor>
  <xdr:twoCellAnchor>
    <xdr:from>
      <xdr:col>19</xdr:col>
      <xdr:colOff>1073150</xdr:colOff>
      <xdr:row>126</xdr:row>
      <xdr:rowOff>63500</xdr:rowOff>
    </xdr:from>
    <xdr:to>
      <xdr:col>44</xdr:col>
      <xdr:colOff>273050</xdr:colOff>
      <xdr:row>135</xdr:row>
      <xdr:rowOff>139700</xdr:rowOff>
    </xdr:to>
    <xdr:sp textlink="">
      <xdr:nvSpPr>
        <xdr:cNvPr id="3492" name="AutoShape 9">
          <a:extLst>
            <a:ext uri="{FF2B5EF4-FFF2-40B4-BE49-F238E27FC236}">
              <a16:creationId xmlns:a16="http://schemas.microsoft.com/office/drawing/2014/main" id="{A9E19B53-2B18-4B2A-B80D-E8599AB4C59F}"/>
            </a:ext>
          </a:extLst>
        </xdr:cNvPr>
        <xdr:cNvSpPr>
          <a:spLocks noChangeArrowheads="1"/>
        </xdr:cNvSpPr>
      </xdr:nvSpPr>
      <xdr:spPr bwMode="auto">
        <a:xfrm>
          <a:off x="9848850" y="23279100"/>
          <a:ext cx="12001500" cy="1308100"/>
        </a:xfrm>
        <a:prstGeom prst="foldedCorner">
          <a:avLst>
            <a:gd name="adj" fmla="val 0"/>
          </a:avLst>
        </a:prstGeom>
        <a:solidFill>
          <a:srgbClr val="FFFFFF"/>
        </a:solidFill>
        <a:ln w="19050">
          <a:solidFill>
            <a:srgbClr val="00FF00"/>
          </a:solidFill>
          <a:round/>
          <a:headEnd/>
          <a:tailEnd/>
        </a:ln>
      </xdr:spPr>
      <xdr:txBody>
        <a:bodyPr vertOverflow="clip" wrap="square" lIns="36576" tIns="72000" rIns="0" bIns="18288" anchor="t" upright="1"/>
        <a:lstStyle/>
        <a:p>
          <a:pPr algn="l" rtl="0">
            <a:lnSpc>
              <a:spcPts val="2200"/>
            </a:lnSpc>
            <a:defRPr sz="1000"/>
          </a:pPr>
          <a:r>
            <a:rPr lang="ja-JP" altLang="en-US" sz="1400" b="1" i="0" u="none" strike="noStrike" baseline="0">
              <a:solidFill>
                <a:srgbClr val="000000"/>
              </a:solidFill>
              <a:latin typeface="HG丸ｺﾞｼｯｸM-PRO"/>
              <a:ea typeface="HG丸ｺﾞｼｯｸM-PRO"/>
            </a:rPr>
            <a:t>⑧樹名板の設置</a:t>
          </a:r>
          <a:endParaRPr lang="en-US" altLang="ja-JP" sz="1400" b="1" i="0" u="none" strike="noStrike" baseline="0">
            <a:solidFill>
              <a:srgbClr val="000000"/>
            </a:solidFill>
            <a:latin typeface="HG丸ｺﾞｼｯｸM-PRO"/>
            <a:ea typeface="HG丸ｺﾞｼｯｸM-PRO"/>
          </a:endParaRPr>
        </a:p>
        <a:p>
          <a:pPr algn="l" rtl="0">
            <a:lnSpc>
              <a:spcPts val="2200"/>
            </a:lnSpc>
            <a:defRPr sz="1000"/>
          </a:pPr>
          <a:r>
            <a:rPr lang="ja-JP" altLang="en-US" sz="1400" b="0" i="0" u="none" strike="noStrike" baseline="0">
              <a:solidFill>
                <a:srgbClr val="000000"/>
              </a:solidFill>
              <a:latin typeface="HG丸ｺﾞｼｯｸM-PRO"/>
              <a:ea typeface="HG丸ｺﾞｼｯｸM-PRO"/>
            </a:rPr>
            <a:t>・「道路から容易に眺望できる」または「不特定の人が立ち入って見ることができる」場所にある樹木の種類の半数以上に設置してください。</a:t>
          </a:r>
          <a:endParaRPr lang="en-US" altLang="ja-JP" sz="1400" b="0" i="0" u="none" strike="noStrike" baseline="0">
            <a:solidFill>
              <a:srgbClr val="000000"/>
            </a:solidFill>
            <a:latin typeface="HG丸ｺﾞｼｯｸM-PRO"/>
            <a:ea typeface="HG丸ｺﾞｼｯｸM-PRO"/>
          </a:endParaRPr>
        </a:p>
        <a:p>
          <a:pPr algn="l" rtl="0">
            <a:lnSpc>
              <a:spcPts val="2200"/>
            </a:lnSpc>
            <a:defRPr sz="1000"/>
          </a:pPr>
          <a:r>
            <a:rPr lang="ja-JP" altLang="en-US" sz="1400" b="0" i="0" u="none" strike="noStrike" baseline="0">
              <a:solidFill>
                <a:srgbClr val="000000"/>
              </a:solidFill>
              <a:latin typeface="HG丸ｺﾞｼｯｸM-PRO"/>
              <a:ea typeface="HG丸ｺﾞｼｯｸM-PRO"/>
            </a:rPr>
            <a:t>・公衆が容易に視認できる場所に設置してある樹名板に限ります。</a:t>
          </a:r>
          <a:endParaRPr lang="en-US" altLang="ja-JP" sz="1400" b="0" i="0" u="none" strike="noStrike" baseline="0">
            <a:solidFill>
              <a:srgbClr val="000000"/>
            </a:solidFill>
            <a:latin typeface="HG丸ｺﾞｼｯｸM-PRO"/>
            <a:ea typeface="HG丸ｺﾞｼｯｸM-PRO"/>
          </a:endParaRPr>
        </a:p>
        <a:p>
          <a:pPr algn="l" rtl="0">
            <a:lnSpc>
              <a:spcPts val="2200"/>
            </a:lnSpc>
            <a:defRPr sz="1000"/>
          </a:pPr>
          <a:r>
            <a:rPr lang="ja-JP" altLang="en-US" sz="1400" b="0" i="0" u="none" strike="noStrike" baseline="0">
              <a:solidFill>
                <a:srgbClr val="000000"/>
              </a:solidFill>
              <a:latin typeface="HG丸ｺﾞｼｯｸM-PRO"/>
              <a:ea typeface="HG丸ｺﾞｼｯｸM-PRO"/>
            </a:rPr>
            <a:t>・同一樹種は１カ所以上設置してあれば構いません。</a:t>
          </a:r>
          <a:endParaRPr lang="en-US" altLang="ja-JP" sz="1400" b="0" i="0" u="none" strike="noStrike" baseline="0">
            <a:solidFill>
              <a:srgbClr val="000000"/>
            </a:solidFill>
            <a:latin typeface="HG丸ｺﾞｼｯｸM-PRO"/>
            <a:ea typeface="HG丸ｺﾞｼｯｸM-PRO"/>
          </a:endParaRPr>
        </a:p>
      </xdr:txBody>
    </xdr:sp>
    <xdr:clientData/>
  </xdr:twoCellAnchor>
  <xdr:twoCellAnchor>
    <xdr:from>
      <xdr:col>18</xdr:col>
      <xdr:colOff>57150</xdr:colOff>
      <xdr:row>127</xdr:row>
      <xdr:rowOff>91620</xdr:rowOff>
    </xdr:from>
    <xdr:to>
      <xdr:col>19</xdr:col>
      <xdr:colOff>971550</xdr:colOff>
      <xdr:row>129</xdr:row>
      <xdr:rowOff>85270</xdr:rowOff>
    </xdr:to>
    <xdr:sp textlink="">
      <xdr:nvSpPr>
        <xdr:cNvPr id="3493" name="AutoShape 17">
          <a:extLst>
            <a:ext uri="{FF2B5EF4-FFF2-40B4-BE49-F238E27FC236}">
              <a16:creationId xmlns:a16="http://schemas.microsoft.com/office/drawing/2014/main" id="{D10F4225-0A1E-4798-B280-3E94AFCEE12C}"/>
            </a:ext>
          </a:extLst>
        </xdr:cNvPr>
        <xdr:cNvSpPr>
          <a:spLocks noChangeArrowheads="1"/>
        </xdr:cNvSpPr>
      </xdr:nvSpPr>
      <xdr:spPr bwMode="auto">
        <a:xfrm>
          <a:off x="8642350" y="23472320"/>
          <a:ext cx="1104900" cy="336550"/>
        </a:xfrm>
        <a:custGeom>
          <a:avLst/>
          <a:gdLst>
            <a:gd name="T0" fmla="*/ 2147483646 w 21600"/>
            <a:gd name="T1" fmla="*/ 0 h 21600"/>
            <a:gd name="T2" fmla="*/ 0 w 21600"/>
            <a:gd name="T3" fmla="*/ 2147483646 h 21600"/>
            <a:gd name="T4" fmla="*/ 2147483646 w 21600"/>
            <a:gd name="T5" fmla="*/ 2147483646 h 21600"/>
            <a:gd name="T6" fmla="*/ 2147483646 w 21600"/>
            <a:gd name="T7" fmla="*/ 2147483646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00FF00"/>
        </a:solidFill>
        <a:ln w="9525">
          <a:solidFill>
            <a:srgbClr val="000000"/>
          </a:solidFill>
          <a:miter lim="800000"/>
          <a:headEnd/>
          <a:tailEnd/>
        </a:ln>
      </xdr:spPr>
    </xdr:sp>
    <xdr:clientData/>
  </xdr:twoCellAnchor>
  <xdr:twoCellAnchor>
    <xdr:from>
      <xdr:col>19</xdr:col>
      <xdr:colOff>1073150</xdr:colOff>
      <xdr:row>137</xdr:row>
      <xdr:rowOff>38100</xdr:rowOff>
    </xdr:from>
    <xdr:to>
      <xdr:col>44</xdr:col>
      <xdr:colOff>273050</xdr:colOff>
      <xdr:row>142</xdr:row>
      <xdr:rowOff>0</xdr:rowOff>
    </xdr:to>
    <xdr:sp textlink="">
      <xdr:nvSpPr>
        <xdr:cNvPr id="3494" name="AutoShape 9">
          <a:extLst>
            <a:ext uri="{FF2B5EF4-FFF2-40B4-BE49-F238E27FC236}">
              <a16:creationId xmlns:a16="http://schemas.microsoft.com/office/drawing/2014/main" id="{0A25E349-6E46-42A6-A151-122F3D8B7DC4}"/>
            </a:ext>
          </a:extLst>
        </xdr:cNvPr>
        <xdr:cNvSpPr>
          <a:spLocks noChangeArrowheads="1"/>
        </xdr:cNvSpPr>
      </xdr:nvSpPr>
      <xdr:spPr bwMode="auto">
        <a:xfrm>
          <a:off x="9848850" y="24790400"/>
          <a:ext cx="12001500" cy="749300"/>
        </a:xfrm>
        <a:prstGeom prst="foldedCorner">
          <a:avLst>
            <a:gd name="adj" fmla="val 0"/>
          </a:avLst>
        </a:prstGeom>
        <a:solidFill>
          <a:srgbClr val="FFFFFF"/>
        </a:solidFill>
        <a:ln w="19050">
          <a:solidFill>
            <a:srgbClr val="00FF00"/>
          </a:solidFill>
          <a:round/>
          <a:headEnd/>
          <a:tailEnd/>
        </a:ln>
      </xdr:spPr>
      <xdr:txBody>
        <a:bodyPr vertOverflow="clip" wrap="square" lIns="36576" tIns="72000" rIns="0" bIns="18288" anchor="t" upright="1"/>
        <a:lstStyle/>
        <a:p>
          <a:pPr algn="l" rtl="0">
            <a:lnSpc>
              <a:spcPts val="2200"/>
            </a:lnSpc>
            <a:defRPr sz="1000"/>
          </a:pPr>
          <a:r>
            <a:rPr lang="ja-JP" altLang="en-US" sz="1400" b="1" i="0" u="none" strike="noStrike" baseline="0">
              <a:solidFill>
                <a:srgbClr val="000000"/>
              </a:solidFill>
              <a:latin typeface="HG丸ｺﾞｼｯｸM-PRO"/>
              <a:ea typeface="HG丸ｺﾞｼｯｸM-PRO"/>
            </a:rPr>
            <a:t>⑨在来種の植栽</a:t>
          </a:r>
          <a:endParaRPr lang="en-US" altLang="ja-JP" sz="1400" b="1" i="0" u="none" strike="noStrike" baseline="0">
            <a:solidFill>
              <a:srgbClr val="000000"/>
            </a:solidFill>
            <a:latin typeface="HG丸ｺﾞｼｯｸM-PRO"/>
            <a:ea typeface="HG丸ｺﾞｼｯｸM-PRO"/>
          </a:endParaRPr>
        </a:p>
        <a:p>
          <a:pPr algn="l" rtl="0">
            <a:lnSpc>
              <a:spcPts val="2200"/>
            </a:lnSpc>
            <a:defRPr sz="1000"/>
          </a:pPr>
          <a:r>
            <a:rPr lang="ja-JP" altLang="en-US" sz="1400" b="0" i="0" u="none" strike="noStrike" baseline="0">
              <a:solidFill>
                <a:srgbClr val="000000"/>
              </a:solidFill>
              <a:latin typeface="HG丸ｺﾞｼｯｸM-PRO"/>
              <a:ea typeface="HG丸ｺﾞｼｯｸM-PRO"/>
            </a:rPr>
            <a:t>・植栽樹種の種類、緑化面積、植栽本数のいずれかの</a:t>
          </a:r>
          <a:r>
            <a:rPr lang="en-US" altLang="ja-JP" sz="1400" b="0" i="0" u="none" strike="noStrike" baseline="0">
              <a:solidFill>
                <a:srgbClr val="000000"/>
              </a:solidFill>
              <a:latin typeface="HG丸ｺﾞｼｯｸM-PRO"/>
              <a:ea typeface="HG丸ｺﾞｼｯｸM-PRO"/>
            </a:rPr>
            <a:t>10</a:t>
          </a:r>
          <a:r>
            <a:rPr lang="ja-JP" altLang="en-US" sz="1400" b="0" i="0" u="none" strike="noStrike" baseline="0">
              <a:solidFill>
                <a:srgbClr val="000000"/>
              </a:solidFill>
              <a:latin typeface="HG丸ｺﾞｼｯｸM-PRO"/>
              <a:ea typeface="HG丸ｺﾞｼｯｸM-PRO"/>
            </a:rPr>
            <a:t>％以上を在来種とした場合に加点されます。</a:t>
          </a:r>
          <a:endParaRPr lang="en-US" altLang="ja-JP" sz="1400" b="0" i="0" u="none" strike="noStrike" baseline="0">
            <a:solidFill>
              <a:srgbClr val="000000"/>
            </a:solidFill>
            <a:latin typeface="HG丸ｺﾞｼｯｸM-PRO"/>
            <a:ea typeface="HG丸ｺﾞｼｯｸM-PRO"/>
          </a:endParaRPr>
        </a:p>
      </xdr:txBody>
    </xdr:sp>
    <xdr:clientData/>
  </xdr:twoCellAnchor>
  <xdr:twoCellAnchor>
    <xdr:from>
      <xdr:col>18</xdr:col>
      <xdr:colOff>57150</xdr:colOff>
      <xdr:row>138</xdr:row>
      <xdr:rowOff>15420</xdr:rowOff>
    </xdr:from>
    <xdr:to>
      <xdr:col>19</xdr:col>
      <xdr:colOff>971550</xdr:colOff>
      <xdr:row>138</xdr:row>
      <xdr:rowOff>351970</xdr:rowOff>
    </xdr:to>
    <xdr:sp textlink="">
      <xdr:nvSpPr>
        <xdr:cNvPr id="3495" name="AutoShape 17">
          <a:extLst>
            <a:ext uri="{FF2B5EF4-FFF2-40B4-BE49-F238E27FC236}">
              <a16:creationId xmlns:a16="http://schemas.microsoft.com/office/drawing/2014/main" id="{365A5622-D1AC-4497-A3D5-E7F0584ABE06}"/>
            </a:ext>
          </a:extLst>
        </xdr:cNvPr>
        <xdr:cNvSpPr>
          <a:spLocks noChangeArrowheads="1"/>
        </xdr:cNvSpPr>
      </xdr:nvSpPr>
      <xdr:spPr bwMode="auto">
        <a:xfrm>
          <a:off x="8642350" y="24958220"/>
          <a:ext cx="1104900" cy="336550"/>
        </a:xfrm>
        <a:custGeom>
          <a:avLst/>
          <a:gdLst>
            <a:gd name="T0" fmla="*/ 2147483646 w 21600"/>
            <a:gd name="T1" fmla="*/ 0 h 21600"/>
            <a:gd name="T2" fmla="*/ 0 w 21600"/>
            <a:gd name="T3" fmla="*/ 2147483646 h 21600"/>
            <a:gd name="T4" fmla="*/ 2147483646 w 21600"/>
            <a:gd name="T5" fmla="*/ 2147483646 h 21600"/>
            <a:gd name="T6" fmla="*/ 2147483646 w 21600"/>
            <a:gd name="T7" fmla="*/ 2147483646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00FF00"/>
        </a:solidFill>
        <a:ln w="9525">
          <a:solidFill>
            <a:srgbClr val="000000"/>
          </a:solidFill>
          <a:miter lim="800000"/>
          <a:headEnd/>
          <a:tailEnd/>
        </a:ln>
      </xdr:spPr>
    </xdr:sp>
    <xdr:clientData/>
  </xdr:twoCellAnchor>
  <xdr:twoCellAnchor>
    <xdr:from>
      <xdr:col>19</xdr:col>
      <xdr:colOff>1073150</xdr:colOff>
      <xdr:row>143</xdr:row>
      <xdr:rowOff>63500</xdr:rowOff>
    </xdr:from>
    <xdr:to>
      <xdr:col>44</xdr:col>
      <xdr:colOff>273050</xdr:colOff>
      <xdr:row>147</xdr:row>
      <xdr:rowOff>215900</xdr:rowOff>
    </xdr:to>
    <xdr:sp textlink="">
      <xdr:nvSpPr>
        <xdr:cNvPr id="3496" name="AutoShape 9">
          <a:extLst>
            <a:ext uri="{FF2B5EF4-FFF2-40B4-BE49-F238E27FC236}">
              <a16:creationId xmlns:a16="http://schemas.microsoft.com/office/drawing/2014/main" id="{F50627DC-C7E5-4D53-A988-102302343217}"/>
            </a:ext>
          </a:extLst>
        </xdr:cNvPr>
        <xdr:cNvSpPr>
          <a:spLocks noChangeArrowheads="1"/>
        </xdr:cNvSpPr>
      </xdr:nvSpPr>
      <xdr:spPr bwMode="auto">
        <a:xfrm>
          <a:off x="9848850" y="25641300"/>
          <a:ext cx="12001500" cy="749300"/>
        </a:xfrm>
        <a:prstGeom prst="foldedCorner">
          <a:avLst>
            <a:gd name="adj" fmla="val 0"/>
          </a:avLst>
        </a:prstGeom>
        <a:solidFill>
          <a:srgbClr val="FFFFFF"/>
        </a:solidFill>
        <a:ln w="19050">
          <a:solidFill>
            <a:srgbClr val="00FF00"/>
          </a:solidFill>
          <a:round/>
          <a:headEnd/>
          <a:tailEnd/>
        </a:ln>
      </xdr:spPr>
      <xdr:txBody>
        <a:bodyPr vertOverflow="clip" wrap="square" lIns="36576" tIns="72000" rIns="0" bIns="18288" anchor="t" upright="1"/>
        <a:lstStyle/>
        <a:p>
          <a:pPr algn="l" rtl="0">
            <a:lnSpc>
              <a:spcPts val="2200"/>
            </a:lnSpc>
            <a:defRPr sz="1000"/>
          </a:pPr>
          <a:r>
            <a:rPr lang="ja-JP" altLang="en-US" sz="1400" b="1" i="0" u="none" strike="noStrike" baseline="0">
              <a:solidFill>
                <a:srgbClr val="000000"/>
              </a:solidFill>
              <a:latin typeface="HG丸ｺﾞｼｯｸM-PRO"/>
              <a:ea typeface="HG丸ｺﾞｼｯｸM-PRO"/>
            </a:rPr>
            <a:t>⑩生きものの住処・餌場の設置</a:t>
          </a:r>
          <a:endParaRPr lang="en-US" altLang="ja-JP" sz="1400" b="1" i="0" u="none" strike="noStrike" baseline="0">
            <a:solidFill>
              <a:srgbClr val="000000"/>
            </a:solidFill>
            <a:latin typeface="HG丸ｺﾞｼｯｸM-PRO"/>
            <a:ea typeface="HG丸ｺﾞｼｯｸM-PRO"/>
          </a:endParaRPr>
        </a:p>
        <a:p>
          <a:pPr algn="l" rtl="0">
            <a:lnSpc>
              <a:spcPts val="2200"/>
            </a:lnSpc>
            <a:defRPr sz="1000"/>
          </a:pPr>
          <a:r>
            <a:rPr lang="ja-JP" altLang="en-US" sz="1400" b="0" i="0" u="none" strike="noStrike" baseline="0">
              <a:solidFill>
                <a:srgbClr val="000000"/>
              </a:solidFill>
              <a:latin typeface="HG丸ｺﾞｼｯｸM-PRO"/>
              <a:ea typeface="HG丸ｺﾞｼｯｸM-PRO"/>
            </a:rPr>
            <a:t>　例）・鳥などの餌となる実のなる樹木を植栽　　　・樹木に巣箱を設置　　・水盤を設置</a:t>
          </a:r>
          <a:endParaRPr lang="en-US" altLang="ja-JP" sz="1400" b="0" i="0" u="none" strike="noStrike" baseline="0">
            <a:solidFill>
              <a:srgbClr val="000000"/>
            </a:solidFill>
            <a:latin typeface="HG丸ｺﾞｼｯｸM-PRO"/>
            <a:ea typeface="HG丸ｺﾞｼｯｸM-PRO"/>
          </a:endParaRPr>
        </a:p>
      </xdr:txBody>
    </xdr:sp>
    <xdr:clientData/>
  </xdr:twoCellAnchor>
  <xdr:twoCellAnchor>
    <xdr:from>
      <xdr:col>18</xdr:col>
      <xdr:colOff>57150</xdr:colOff>
      <xdr:row>146</xdr:row>
      <xdr:rowOff>40820</xdr:rowOff>
    </xdr:from>
    <xdr:to>
      <xdr:col>19</xdr:col>
      <xdr:colOff>971550</xdr:colOff>
      <xdr:row>147</xdr:row>
      <xdr:rowOff>186870</xdr:rowOff>
    </xdr:to>
    <xdr:sp textlink="">
      <xdr:nvSpPr>
        <xdr:cNvPr id="3497" name="AutoShape 17">
          <a:extLst>
            <a:ext uri="{FF2B5EF4-FFF2-40B4-BE49-F238E27FC236}">
              <a16:creationId xmlns:a16="http://schemas.microsoft.com/office/drawing/2014/main" id="{FC833ECB-5090-4D5A-8F85-6370441EBEDA}"/>
            </a:ext>
          </a:extLst>
        </xdr:cNvPr>
        <xdr:cNvSpPr>
          <a:spLocks noChangeArrowheads="1"/>
        </xdr:cNvSpPr>
      </xdr:nvSpPr>
      <xdr:spPr bwMode="auto">
        <a:xfrm>
          <a:off x="8642350" y="26025020"/>
          <a:ext cx="1104900" cy="336550"/>
        </a:xfrm>
        <a:custGeom>
          <a:avLst/>
          <a:gdLst>
            <a:gd name="T0" fmla="*/ 2147483646 w 21600"/>
            <a:gd name="T1" fmla="*/ 0 h 21600"/>
            <a:gd name="T2" fmla="*/ 0 w 21600"/>
            <a:gd name="T3" fmla="*/ 2147483646 h 21600"/>
            <a:gd name="T4" fmla="*/ 2147483646 w 21600"/>
            <a:gd name="T5" fmla="*/ 2147483646 h 21600"/>
            <a:gd name="T6" fmla="*/ 2147483646 w 21600"/>
            <a:gd name="T7" fmla="*/ 2147483646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00FF00"/>
        </a:solidFill>
        <a:ln w="9525">
          <a:solidFill>
            <a:srgbClr val="000000"/>
          </a:solidFill>
          <a:miter lim="800000"/>
          <a:headEnd/>
          <a:tailEnd/>
        </a:ln>
      </xdr:spPr>
    </xdr:sp>
    <xdr:clientData/>
  </xdr:twoCellAnchor>
  <xdr:twoCellAnchor>
    <xdr:from>
      <xdr:col>19</xdr:col>
      <xdr:colOff>1060450</xdr:colOff>
      <xdr:row>147</xdr:row>
      <xdr:rowOff>304800</xdr:rowOff>
    </xdr:from>
    <xdr:to>
      <xdr:col>44</xdr:col>
      <xdr:colOff>260350</xdr:colOff>
      <xdr:row>158</xdr:row>
      <xdr:rowOff>88900</xdr:rowOff>
    </xdr:to>
    <xdr:sp textlink="">
      <xdr:nvSpPr>
        <xdr:cNvPr id="3" name="AutoShape 9">
          <a:extLst>
            <a:ext uri="{FF2B5EF4-FFF2-40B4-BE49-F238E27FC236}">
              <a16:creationId xmlns:a16="http://schemas.microsoft.com/office/drawing/2014/main" id="{4E397C76-B590-4FC2-B873-24C68524F748}"/>
            </a:ext>
          </a:extLst>
        </xdr:cNvPr>
        <xdr:cNvSpPr>
          <a:spLocks noChangeArrowheads="1"/>
        </xdr:cNvSpPr>
      </xdr:nvSpPr>
      <xdr:spPr bwMode="auto">
        <a:xfrm>
          <a:off x="9836150" y="26479500"/>
          <a:ext cx="12001500" cy="1524000"/>
        </a:xfrm>
        <a:prstGeom prst="foldedCorner">
          <a:avLst>
            <a:gd name="adj" fmla="val 0"/>
          </a:avLst>
        </a:prstGeom>
        <a:solidFill>
          <a:srgbClr val="FFFFFF"/>
        </a:solidFill>
        <a:ln w="19050">
          <a:solidFill>
            <a:srgbClr val="00FF00"/>
          </a:solidFill>
          <a:round/>
          <a:headEnd/>
          <a:tailEnd/>
        </a:ln>
      </xdr:spPr>
      <xdr:txBody>
        <a:bodyPr vertOverflow="clip" wrap="square" lIns="36576" tIns="72000" rIns="0" bIns="18288" anchor="t" upright="1"/>
        <a:lstStyle/>
        <a:p>
          <a:pPr algn="l" rtl="0">
            <a:lnSpc>
              <a:spcPts val="2200"/>
            </a:lnSpc>
            <a:defRPr sz="1000"/>
          </a:pPr>
          <a:r>
            <a:rPr kumimoji="0" lang="ja-JP" altLang="en-US" sz="1400" b="1" i="0" u="none" strike="noStrike" kern="0" cap="none" spc="0" normalizeH="0" baseline="0" noProof="0">
              <a:ln>
                <a:noFill/>
              </a:ln>
              <a:solidFill>
                <a:schemeClr val="tx1"/>
              </a:solidFill>
              <a:effectLst/>
              <a:uLnTx/>
              <a:uFillTx/>
              <a:latin typeface="HG丸ｺﾞｼｯｸM-PRO"/>
              <a:ea typeface="HG丸ｺﾞｼｯｸM-PRO"/>
              <a:cs typeface="+mn-cs"/>
            </a:rPr>
            <a:t>⑨在来種　⑩実のなる樹木　の例は</a:t>
          </a:r>
          <a:r>
            <a:rPr kumimoji="0" lang="en-US" altLang="ja-JP" sz="1400" b="1" i="0" u="none" strike="noStrike" kern="0" cap="none" spc="0" normalizeH="0" baseline="0" noProof="0">
              <a:ln>
                <a:noFill/>
              </a:ln>
              <a:solidFill>
                <a:schemeClr val="tx1"/>
              </a:solidFill>
              <a:effectLst/>
              <a:uLnTx/>
              <a:uFillTx/>
              <a:latin typeface="HG丸ｺﾞｼｯｸM-PRO"/>
              <a:ea typeface="HG丸ｺﾞｼｯｸM-PRO"/>
              <a:cs typeface="+mn-cs"/>
            </a:rPr>
            <a:t>『</a:t>
          </a:r>
          <a:r>
            <a:rPr kumimoji="0" lang="ja-JP" altLang="en-US" sz="1400" b="1" i="0" u="none" strike="noStrike" kern="0" cap="none" spc="0" normalizeH="0" baseline="0" noProof="0">
              <a:ln>
                <a:noFill/>
              </a:ln>
              <a:solidFill>
                <a:schemeClr val="tx1"/>
              </a:solidFill>
              <a:effectLst/>
              <a:uLnTx/>
              <a:uFillTx/>
              <a:latin typeface="HG丸ｺﾞｼｯｸM-PRO"/>
              <a:ea typeface="HG丸ｺﾞｼｯｸM-PRO"/>
              <a:cs typeface="+mn-cs"/>
            </a:rPr>
            <a:t>名古屋市公式ウェブサイト「</a:t>
          </a:r>
          <a:r>
            <a:rPr kumimoji="0" lang="en-US" altLang="ja-JP" sz="1400" b="1" i="0" u="none" strike="noStrike" kern="0" cap="none" spc="0" normalizeH="0" baseline="0" noProof="0">
              <a:ln>
                <a:noFill/>
              </a:ln>
              <a:solidFill>
                <a:schemeClr val="tx1"/>
              </a:solidFill>
              <a:effectLst/>
              <a:uLnTx/>
              <a:uFillTx/>
              <a:latin typeface="HG丸ｺﾞｼｯｸM-PRO"/>
              <a:ea typeface="HG丸ｺﾞｼｯｸM-PRO"/>
              <a:cs typeface="+mn-cs"/>
            </a:rPr>
            <a:t>NICE GREEN</a:t>
          </a:r>
          <a:r>
            <a:rPr kumimoji="0" lang="ja-JP" altLang="en-US" sz="1400" b="1" i="0" u="none" strike="noStrike" kern="0" cap="none" spc="0" normalizeH="0" baseline="0" noProof="0">
              <a:ln>
                <a:noFill/>
              </a:ln>
              <a:solidFill>
                <a:schemeClr val="tx1"/>
              </a:solidFill>
              <a:effectLst/>
              <a:uLnTx/>
              <a:uFillTx/>
              <a:latin typeface="HG丸ｺﾞｼｯｸM-PRO"/>
              <a:ea typeface="HG丸ｺﾞｼｯｸM-PRO"/>
              <a:cs typeface="+mn-cs"/>
            </a:rPr>
            <a:t> なごや」について</a:t>
          </a:r>
          <a:r>
            <a:rPr kumimoji="0" lang="en-US" altLang="ja-JP" sz="1400" b="1" i="0" u="none" strike="noStrike" kern="0" cap="none" spc="0" normalizeH="0" baseline="0" noProof="0">
              <a:ln>
                <a:noFill/>
              </a:ln>
              <a:solidFill>
                <a:schemeClr val="tx1"/>
              </a:solidFill>
              <a:effectLst/>
              <a:uLnTx/>
              <a:uFillTx/>
              <a:latin typeface="HG丸ｺﾞｼｯｸM-PRO"/>
              <a:ea typeface="HG丸ｺﾞｼｯｸM-PRO"/>
              <a:cs typeface="+mn-cs"/>
            </a:rPr>
            <a:t>』</a:t>
          </a:r>
          <a:r>
            <a:rPr kumimoji="0" lang="ja-JP" altLang="en-US" sz="1400" b="1" i="0" u="none" strike="noStrike" kern="0" cap="none" spc="0" normalizeH="0" baseline="0" noProof="0">
              <a:ln>
                <a:noFill/>
              </a:ln>
              <a:solidFill>
                <a:schemeClr val="tx1"/>
              </a:solidFill>
              <a:effectLst/>
              <a:uLnTx/>
              <a:uFillTx/>
              <a:latin typeface="HG丸ｺﾞｼｯｸM-PRO"/>
              <a:ea typeface="HG丸ｺﾞｼｯｸM-PRO"/>
              <a:cs typeface="+mn-cs"/>
            </a:rPr>
            <a:t>に掲載してあります。</a:t>
          </a:r>
          <a:endParaRPr kumimoji="0" lang="en-US" altLang="ja-JP" sz="1400" b="1" i="0" u="none" strike="noStrike" kern="0" cap="none" spc="0" normalizeH="0" baseline="0" noProof="0">
            <a:ln>
              <a:noFill/>
            </a:ln>
            <a:solidFill>
              <a:schemeClr val="tx1"/>
            </a:solidFill>
            <a:effectLst/>
            <a:uLnTx/>
            <a:uFillTx/>
            <a:latin typeface="HG丸ｺﾞｼｯｸM-PRO"/>
            <a:ea typeface="HG丸ｺﾞｼｯｸM-PRO"/>
            <a:cs typeface="+mn-cs"/>
          </a:endParaRPr>
        </a:p>
        <a:p>
          <a:pPr algn="l" rtl="0">
            <a:lnSpc>
              <a:spcPts val="2200"/>
            </a:lnSpc>
            <a:defRPr sz="1000"/>
          </a:pPr>
          <a:r>
            <a:rPr kumimoji="0" lang="ja-JP" altLang="en-US" sz="1400" b="1" i="0" u="none" strike="noStrike" kern="0" cap="none" spc="0" normalizeH="0" baseline="0" noProof="0">
              <a:ln>
                <a:noFill/>
              </a:ln>
              <a:solidFill>
                <a:schemeClr val="tx1"/>
              </a:solidFill>
              <a:effectLst/>
              <a:uLnTx/>
              <a:uFillTx/>
              <a:latin typeface="HG丸ｺﾞｼｯｸM-PRO"/>
              <a:ea typeface="HG丸ｺﾞｼｯｸM-PRO"/>
              <a:cs typeface="+mn-cs"/>
            </a:rPr>
            <a:t>　　</a:t>
          </a:r>
          <a:r>
            <a:rPr kumimoji="0" lang="ja-JP" altLang="en-US" sz="1400" b="0" i="0" u="none" strike="noStrike" kern="0" cap="none" spc="0" normalizeH="0" baseline="0" noProof="0">
              <a:ln>
                <a:noFill/>
              </a:ln>
              <a:solidFill>
                <a:srgbClr val="0000FF"/>
              </a:solidFill>
              <a:effectLst/>
              <a:uLnTx/>
              <a:uFillTx/>
              <a:latin typeface="HG丸ｺﾞｼｯｸM-PRO"/>
              <a:ea typeface="HG丸ｺﾞｼｯｸM-PRO"/>
              <a:cs typeface="+mn-cs"/>
            </a:rPr>
            <a:t>名古屋市公式ウェブサイト</a:t>
          </a:r>
          <a:r>
            <a:rPr kumimoji="0" lang="en-US" altLang="ja-JP" sz="1400" b="0" i="0" u="none" strike="noStrike" kern="0" cap="none" spc="0" normalizeH="0" baseline="0" noProof="0">
              <a:ln>
                <a:noFill/>
              </a:ln>
              <a:solidFill>
                <a:srgbClr val="0000FF"/>
              </a:solidFill>
              <a:effectLst/>
              <a:uLnTx/>
              <a:uFillTx/>
              <a:latin typeface="HG丸ｺﾞｼｯｸM-PRO"/>
              <a:ea typeface="HG丸ｺﾞｼｯｸM-PRO"/>
              <a:cs typeface="+mn-cs"/>
            </a:rPr>
            <a:t>⇒</a:t>
          </a:r>
          <a:r>
            <a:rPr kumimoji="0" lang="ja-JP" altLang="en-US" sz="1400" b="0" i="0" u="none" strike="noStrike" kern="0" cap="none" spc="0" normalizeH="0" baseline="0" noProof="0">
              <a:ln>
                <a:noFill/>
              </a:ln>
              <a:solidFill>
                <a:srgbClr val="0000FF"/>
              </a:solidFill>
              <a:effectLst/>
              <a:uLnTx/>
              <a:uFillTx/>
              <a:latin typeface="HG丸ｺﾞｼｯｸM-PRO"/>
              <a:ea typeface="HG丸ｺﾞｼｯｸM-PRO"/>
              <a:cs typeface="+mn-cs"/>
            </a:rPr>
            <a:t>事業向け情報⇒道路・川・みどり</a:t>
          </a:r>
          <a:endParaRPr kumimoji="0" lang="en-US" altLang="ja-JP" sz="1400" b="0" i="0" u="none" strike="noStrike" kern="0" cap="none" spc="0" normalizeH="0" baseline="0" noProof="0">
            <a:ln>
              <a:noFill/>
            </a:ln>
            <a:solidFill>
              <a:srgbClr val="0000FF"/>
            </a:solidFill>
            <a:effectLst/>
            <a:uLnTx/>
            <a:uFillTx/>
            <a:latin typeface="HG丸ｺﾞｼｯｸM-PRO"/>
            <a:ea typeface="HG丸ｺﾞｼｯｸM-PRO"/>
            <a:cs typeface="+mn-cs"/>
          </a:endParaRPr>
        </a:p>
        <a:p>
          <a:pPr marL="0" marR="0" lvl="0" indent="0" algn="l" defTabSz="914400" rtl="0" eaLnBrk="1" fontAlgn="auto" latinLnBrk="0" hangingPunct="1">
            <a:lnSpc>
              <a:spcPts val="22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FF"/>
              </a:solidFill>
              <a:effectLst/>
              <a:uLnTx/>
              <a:uFillTx/>
              <a:latin typeface="HG丸ｺﾞｼｯｸM-PRO"/>
              <a:ea typeface="HG丸ｺﾞｼｯｸM-PRO"/>
              <a:cs typeface="+mn-cs"/>
            </a:rPr>
            <a:t>　　⇒緑化地域、風致地区、特別緑地保全地区、みどりの補助金等⇒「</a:t>
          </a:r>
          <a:r>
            <a:rPr kumimoji="0" lang="en-US" altLang="ja-JP" sz="1400" b="0" i="0" u="none" strike="noStrike" kern="0" cap="none" spc="0" normalizeH="0" baseline="0" noProof="0">
              <a:ln>
                <a:noFill/>
              </a:ln>
              <a:solidFill>
                <a:srgbClr val="0000FF"/>
              </a:solidFill>
              <a:effectLst/>
              <a:uLnTx/>
              <a:uFillTx/>
              <a:latin typeface="HG丸ｺﾞｼｯｸM-PRO"/>
              <a:ea typeface="HG丸ｺﾞｼｯｸM-PRO"/>
              <a:cs typeface="+mn-cs"/>
            </a:rPr>
            <a:t>NICE GREEN </a:t>
          </a:r>
          <a:r>
            <a:rPr kumimoji="0" lang="ja-JP" altLang="en-US" sz="1400" b="0" i="0" u="none" strike="noStrike" kern="0" cap="none" spc="0" normalizeH="0" baseline="0" noProof="0">
              <a:ln>
                <a:noFill/>
              </a:ln>
              <a:solidFill>
                <a:srgbClr val="0000FF"/>
              </a:solidFill>
              <a:effectLst/>
              <a:uLnTx/>
              <a:uFillTx/>
              <a:latin typeface="HG丸ｺﾞｼｯｸM-PRO"/>
              <a:ea typeface="HG丸ｺﾞｼｯｸM-PRO"/>
              <a:cs typeface="+mn-cs"/>
            </a:rPr>
            <a:t>なごや」について⇒樹木等の植栽と維持管理</a:t>
          </a:r>
          <a:endParaRPr kumimoji="0" lang="en-US" altLang="ja-JP" sz="1400" b="0" i="0" u="none" strike="noStrike" kern="0" cap="none" spc="0" normalizeH="0" baseline="0" noProof="0">
            <a:ln>
              <a:noFill/>
            </a:ln>
            <a:solidFill>
              <a:srgbClr val="0000FF"/>
            </a:solidFill>
            <a:effectLst/>
            <a:uLnTx/>
            <a:uFillTx/>
            <a:latin typeface="HG丸ｺﾞｼｯｸM-PRO"/>
            <a:ea typeface="HG丸ｺﾞｼｯｸM-PRO"/>
            <a:cs typeface="+mn-cs"/>
          </a:endParaRPr>
        </a:p>
        <a:p>
          <a:pPr marL="0" marR="0" lvl="0" indent="0" algn="l" defTabSz="914400" rtl="0" eaLnBrk="1" fontAlgn="auto" latinLnBrk="0" hangingPunct="1">
            <a:lnSpc>
              <a:spcPts val="22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FF"/>
              </a:solidFill>
              <a:effectLst/>
              <a:uLnTx/>
              <a:uFillTx/>
              <a:latin typeface="HG丸ｺﾞｼｯｸM-PRO"/>
              <a:ea typeface="HG丸ｺﾞｼｯｸM-PRO"/>
              <a:cs typeface="+mn-cs"/>
            </a:rPr>
            <a:t>　　　　　　　</a:t>
          </a:r>
          <a:r>
            <a:rPr kumimoji="0" lang="en-US" altLang="ja-JP" sz="1400" b="0" i="0" u="none" strike="noStrike" kern="0" cap="none" spc="0" normalizeH="0" baseline="0" noProof="0">
              <a:ln>
                <a:noFill/>
              </a:ln>
              <a:solidFill>
                <a:srgbClr val="0000FF"/>
              </a:solidFill>
              <a:effectLst/>
              <a:uLnTx/>
              <a:uFillTx/>
              <a:latin typeface="HG丸ｺﾞｼｯｸM-PRO"/>
              <a:ea typeface="HG丸ｺﾞｼｯｸM-PRO"/>
              <a:cs typeface="+mn-cs"/>
            </a:rPr>
            <a:t>https://www.city.nagoya.jp/ryokuseidoboku/page/0000008208.html</a:t>
          </a:r>
        </a:p>
        <a:p>
          <a:pPr marL="0" marR="0" lvl="0" indent="0" algn="l" defTabSz="914400" rtl="0" eaLnBrk="1" fontAlgn="auto" latinLnBrk="0" hangingPunct="1">
            <a:lnSpc>
              <a:spcPts val="22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FF"/>
              </a:solidFill>
              <a:effectLst/>
              <a:uLnTx/>
              <a:uFillTx/>
              <a:latin typeface="HG丸ｺﾞｼｯｸM-PRO"/>
              <a:ea typeface="HG丸ｺﾞｼｯｸM-PRO"/>
              <a:cs typeface="+mn-cs"/>
            </a:rPr>
            <a:t>　</a:t>
          </a:r>
          <a:r>
            <a:rPr kumimoji="0" lang="ja-JP" altLang="en-US" sz="1400" b="1" i="0" u="none" strike="noStrike" kern="0" cap="none" spc="0" normalizeH="0" baseline="0" noProof="0">
              <a:ln>
                <a:noFill/>
              </a:ln>
              <a:solidFill>
                <a:schemeClr val="tx1"/>
              </a:solidFill>
              <a:effectLst/>
              <a:uLnTx/>
              <a:uFillTx/>
              <a:latin typeface="HG丸ｺﾞｼｯｸM-PRO"/>
              <a:ea typeface="HG丸ｺﾞｼｯｸM-PRO"/>
              <a:cs typeface="+mn-cs"/>
            </a:rPr>
            <a:t>　　</a:t>
          </a:r>
          <a:r>
            <a:rPr kumimoji="0" lang="en-US" altLang="ja-JP" sz="1400" b="1" i="0" u="none" strike="noStrike" kern="0" cap="none" spc="0" normalizeH="0" baseline="0" noProof="0">
              <a:ln>
                <a:noFill/>
              </a:ln>
              <a:solidFill>
                <a:schemeClr val="tx1"/>
              </a:solidFill>
              <a:effectLst/>
              <a:uLnTx/>
              <a:uFillTx/>
              <a:latin typeface="HG丸ｺﾞｼｯｸM-PRO"/>
              <a:ea typeface="HG丸ｺﾞｼｯｸM-PRO"/>
              <a:cs typeface="+mn-cs"/>
            </a:rPr>
            <a:t>※</a:t>
          </a:r>
          <a:r>
            <a:rPr kumimoji="0" lang="ja-JP" altLang="en-US" sz="1400" b="1" i="0" u="none" strike="noStrike" kern="0" cap="none" spc="0" normalizeH="0" baseline="0" noProof="0">
              <a:ln>
                <a:noFill/>
              </a:ln>
              <a:solidFill>
                <a:schemeClr val="tx1"/>
              </a:solidFill>
              <a:effectLst/>
              <a:uLnTx/>
              <a:uFillTx/>
              <a:latin typeface="HG丸ｺﾞｼｯｸM-PRO"/>
              <a:ea typeface="HG丸ｺﾞｼｯｸM-PRO"/>
              <a:cs typeface="+mn-cs"/>
            </a:rPr>
            <a:t>掲載以外のものでも計上することができます。</a:t>
          </a:r>
          <a:endParaRPr kumimoji="0" lang="en-US" altLang="ja-JP" sz="1400" b="1" i="0" u="none" strike="noStrike" kern="0" cap="none" spc="0" normalizeH="0" baseline="0" noProof="0">
            <a:ln>
              <a:noFill/>
            </a:ln>
            <a:solidFill>
              <a:schemeClr val="tx1"/>
            </a:solidFill>
            <a:effectLst/>
            <a:uLnTx/>
            <a:uFillTx/>
            <a:latin typeface="HG丸ｺﾞｼｯｸM-PRO"/>
            <a:ea typeface="HG丸ｺﾞｼｯｸM-PRO"/>
            <a:cs typeface="+mn-cs"/>
          </a:endParaRPr>
        </a:p>
      </xdr:txBody>
    </xdr:sp>
    <xdr:clientData/>
  </xdr:twoCellAnchor>
  <xdr:twoCellAnchor editAs="oneCell">
    <xdr:from>
      <xdr:col>42</xdr:col>
      <xdr:colOff>660400</xdr:colOff>
      <xdr:row>149</xdr:row>
      <xdr:rowOff>12700</xdr:rowOff>
    </xdr:from>
    <xdr:to>
      <xdr:col>44</xdr:col>
      <xdr:colOff>38100</xdr:colOff>
      <xdr:row>157</xdr:row>
      <xdr:rowOff>50800</xdr:rowOff>
    </xdr:to>
    <xdr:pic>
      <xdr:nvPicPr>
        <xdr:cNvPr id="6" name="図 5">
          <a:extLst>
            <a:ext uri="{FF2B5EF4-FFF2-40B4-BE49-F238E27FC236}">
              <a16:creationId xmlns:a16="http://schemas.microsoft.com/office/drawing/2014/main" id="{E95F8D05-7735-88EF-F12C-CEF1DE677D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599400" y="26784300"/>
          <a:ext cx="1016000" cy="1016000"/>
        </a:xfrm>
        <a:prstGeom prst="rect">
          <a:avLst/>
        </a:prstGeom>
      </xdr:spPr>
    </xdr:pic>
    <xdr:clientData/>
  </xdr:twoCellAnchor>
  <xdr:twoCellAnchor editAs="oneCell">
    <xdr:from>
      <xdr:col>42</xdr:col>
      <xdr:colOff>482600</xdr:colOff>
      <xdr:row>31</xdr:row>
      <xdr:rowOff>0</xdr:rowOff>
    </xdr:from>
    <xdr:to>
      <xdr:col>43</xdr:col>
      <xdr:colOff>406400</xdr:colOff>
      <xdr:row>36</xdr:row>
      <xdr:rowOff>139700</xdr:rowOff>
    </xdr:to>
    <xdr:pic>
      <xdr:nvPicPr>
        <xdr:cNvPr id="12" name="図 11">
          <a:extLst>
            <a:ext uri="{FF2B5EF4-FFF2-40B4-BE49-F238E27FC236}">
              <a16:creationId xmlns:a16="http://schemas.microsoft.com/office/drawing/2014/main" id="{16EB802E-516D-140E-1FFD-6141068ECE4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421600" y="7010400"/>
          <a:ext cx="927100" cy="927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111125</xdr:colOff>
      <xdr:row>3</xdr:row>
      <xdr:rowOff>22225</xdr:rowOff>
    </xdr:from>
    <xdr:to>
      <xdr:col>5</xdr:col>
      <xdr:colOff>339725</xdr:colOff>
      <xdr:row>4</xdr:row>
      <xdr:rowOff>19118</xdr:rowOff>
    </xdr:to>
    <xdr:sp textlink="">
      <xdr:nvSpPr>
        <xdr:cNvPr id="2" name="AutoShape 6">
          <a:extLst>
            <a:ext uri="{FF2B5EF4-FFF2-40B4-BE49-F238E27FC236}">
              <a16:creationId xmlns:a16="http://schemas.microsoft.com/office/drawing/2014/main" id="{06F486DC-E822-4AD5-87B9-F3D0CED44A3F}"/>
            </a:ext>
          </a:extLst>
        </xdr:cNvPr>
        <xdr:cNvSpPr>
          <a:spLocks noChangeArrowheads="1"/>
        </xdr:cNvSpPr>
      </xdr:nvSpPr>
      <xdr:spPr bwMode="auto">
        <a:xfrm>
          <a:off x="714375" y="739775"/>
          <a:ext cx="1270000" cy="390593"/>
        </a:xfrm>
        <a:prstGeom prst="homePlate">
          <a:avLst>
            <a:gd name="adj" fmla="val 113281"/>
          </a:avLst>
        </a:prstGeom>
        <a:solidFill>
          <a:srgbClr val="BBF896"/>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600" b="0" i="0" u="none" strike="noStrike" baseline="0">
              <a:solidFill>
                <a:srgbClr val="000000"/>
              </a:solidFill>
              <a:latin typeface="HG丸ｺﾞｼｯｸM-PRO"/>
              <a:ea typeface="HG丸ｺﾞｼｯｸM-PRO"/>
            </a:rPr>
            <a:t>合計点</a:t>
          </a:r>
        </a:p>
      </xdr:txBody>
    </xdr:sp>
    <xdr:clientData/>
  </xdr:twoCellAnchor>
  <xdr:twoCellAnchor>
    <xdr:from>
      <xdr:col>8</xdr:col>
      <xdr:colOff>139700</xdr:colOff>
      <xdr:row>3</xdr:row>
      <xdr:rowOff>22225</xdr:rowOff>
    </xdr:from>
    <xdr:to>
      <xdr:col>10</xdr:col>
      <xdr:colOff>473156</xdr:colOff>
      <xdr:row>4</xdr:row>
      <xdr:rowOff>19118</xdr:rowOff>
    </xdr:to>
    <xdr:sp textlink="">
      <xdr:nvSpPr>
        <xdr:cNvPr id="3" name="AutoShape 7">
          <a:extLst>
            <a:ext uri="{FF2B5EF4-FFF2-40B4-BE49-F238E27FC236}">
              <a16:creationId xmlns:a16="http://schemas.microsoft.com/office/drawing/2014/main" id="{DA3758B5-F07A-4B5A-B961-CD01A24B28A6}"/>
            </a:ext>
          </a:extLst>
        </xdr:cNvPr>
        <xdr:cNvSpPr>
          <a:spLocks noChangeArrowheads="1"/>
        </xdr:cNvSpPr>
      </xdr:nvSpPr>
      <xdr:spPr bwMode="auto">
        <a:xfrm>
          <a:off x="3257550" y="739775"/>
          <a:ext cx="1451056" cy="390593"/>
        </a:xfrm>
        <a:prstGeom prst="homePlate">
          <a:avLst>
            <a:gd name="adj" fmla="val 130469"/>
          </a:avLst>
        </a:prstGeom>
        <a:solidFill>
          <a:srgbClr val="BBF896"/>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600" b="0" i="0" u="none" strike="noStrike" baseline="0">
              <a:solidFill>
                <a:srgbClr val="000000"/>
              </a:solidFill>
              <a:latin typeface="HG丸ｺﾞｼｯｸM-PRO"/>
              <a:ea typeface="HG丸ｺﾞｼｯｸM-PRO"/>
            </a:rPr>
            <a:t>認定ランク</a:t>
          </a:r>
        </a:p>
      </xdr:txBody>
    </xdr:sp>
    <xdr:clientData/>
  </xdr:twoCellAnchor>
  <xdr:twoCellAnchor>
    <xdr:from>
      <xdr:col>19</xdr:col>
      <xdr:colOff>1073150</xdr:colOff>
      <xdr:row>12</xdr:row>
      <xdr:rowOff>124279</xdr:rowOff>
    </xdr:from>
    <xdr:to>
      <xdr:col>44</xdr:col>
      <xdr:colOff>273050</xdr:colOff>
      <xdr:row>20</xdr:row>
      <xdr:rowOff>114300</xdr:rowOff>
    </xdr:to>
    <xdr:sp textlink="">
      <xdr:nvSpPr>
        <xdr:cNvPr id="4" name="AutoShape 8">
          <a:extLst>
            <a:ext uri="{FF2B5EF4-FFF2-40B4-BE49-F238E27FC236}">
              <a16:creationId xmlns:a16="http://schemas.microsoft.com/office/drawing/2014/main" id="{E7CD5FC4-7788-4008-A707-777742D47255}"/>
            </a:ext>
          </a:extLst>
        </xdr:cNvPr>
        <xdr:cNvSpPr>
          <a:spLocks noChangeArrowheads="1"/>
        </xdr:cNvSpPr>
      </xdr:nvSpPr>
      <xdr:spPr bwMode="auto">
        <a:xfrm>
          <a:off x="9791700" y="3134179"/>
          <a:ext cx="11893550" cy="1793421"/>
        </a:xfrm>
        <a:prstGeom prst="foldedCorner">
          <a:avLst>
            <a:gd name="adj" fmla="val 0"/>
          </a:avLst>
        </a:prstGeom>
        <a:solidFill>
          <a:srgbClr val="FFFFFF"/>
        </a:solidFill>
        <a:ln w="19050">
          <a:solidFill>
            <a:srgbClr val="FFFF00"/>
          </a:solidFill>
          <a:round/>
          <a:headEnd/>
          <a:tailEnd/>
        </a:ln>
      </xdr:spPr>
      <xdr:txBody>
        <a:bodyPr vertOverflow="clip" wrap="square" lIns="36576" tIns="72000" rIns="0" bIns="18288" anchor="t" upright="1"/>
        <a:lstStyle/>
        <a:p>
          <a:pPr algn="l" rtl="0">
            <a:lnSpc>
              <a:spcPts val="1400"/>
            </a:lnSpc>
            <a:defRPr sz="1000"/>
          </a:pPr>
          <a:r>
            <a:rPr lang="ja-JP" altLang="en-US" sz="1400" b="1" i="0" u="none" strike="noStrike" baseline="0">
              <a:solidFill>
                <a:srgbClr val="000000"/>
              </a:solidFill>
              <a:latin typeface="HG丸ｺﾞｼｯｸM-PRO"/>
              <a:ea typeface="HG丸ｺﾞｼｯｸM-PRO"/>
            </a:rPr>
            <a:t>建ぺい率と基準緑化率</a:t>
          </a:r>
          <a:endParaRPr lang="en-US" altLang="ja-JP" sz="1400" b="1" i="0" u="none" strike="noStrike" baseline="0">
            <a:solidFill>
              <a:srgbClr val="000000"/>
            </a:solidFill>
            <a:latin typeface="HG丸ｺﾞｼｯｸM-PRO"/>
            <a:ea typeface="HG丸ｺﾞｼｯｸM-PRO"/>
          </a:endParaRPr>
        </a:p>
        <a:p>
          <a:pPr algn="l" rtl="0">
            <a:lnSpc>
              <a:spcPts val="1400"/>
            </a:lnSpc>
            <a:defRPr sz="1000"/>
          </a:pPr>
          <a:r>
            <a:rPr lang="ja-JP" altLang="en-US" sz="1400" b="0" i="0" u="none" strike="noStrike" baseline="0">
              <a:solidFill>
                <a:srgbClr val="000000"/>
              </a:solidFill>
              <a:latin typeface="HG丸ｺﾞｼｯｸM-PRO"/>
              <a:ea typeface="HG丸ｺﾞｼｯｸM-PRO"/>
            </a:rPr>
            <a:t>・「建ぺい率の最高限度」とは、基本的に各用途地域で定められている指定建ぺい率です。</a:t>
          </a:r>
        </a:p>
        <a:p>
          <a:pPr algn="l" rtl="0">
            <a:lnSpc>
              <a:spcPts val="1400"/>
            </a:lnSpc>
            <a:defRPr sz="1000"/>
          </a:pPr>
          <a:r>
            <a:rPr lang="ja-JP" altLang="en-US" sz="1400" b="0" i="0" u="none" strike="noStrike" baseline="0">
              <a:solidFill>
                <a:srgbClr val="000000"/>
              </a:solidFill>
              <a:latin typeface="HG丸ｺﾞｼｯｸM-PRO"/>
              <a:ea typeface="HG丸ｺﾞｼｯｸM-PRO"/>
            </a:rPr>
            <a:t>　ただし、角地緩和が適用される場合や防火地域の指定区域内で耐火建築物等を建築する場合、準防火地域の指定区域内で準耐火建築物等を</a:t>
          </a:r>
          <a:endParaRPr lang="en-US" altLang="ja-JP" sz="1400" b="0" i="0" u="none" strike="noStrike" baseline="0">
            <a:solidFill>
              <a:srgbClr val="000000"/>
            </a:solidFill>
            <a:latin typeface="HG丸ｺﾞｼｯｸM-PRO"/>
            <a:ea typeface="HG丸ｺﾞｼｯｸM-PRO"/>
          </a:endParaRPr>
        </a:p>
        <a:p>
          <a:pPr algn="l" rtl="0">
            <a:lnSpc>
              <a:spcPts val="1400"/>
            </a:lnSpc>
            <a:defRPr sz="1000"/>
          </a:pPr>
          <a:r>
            <a:rPr lang="ja-JP" altLang="en-US" sz="1400" b="0" i="0" u="none" strike="noStrike" baseline="0">
              <a:solidFill>
                <a:srgbClr val="000000"/>
              </a:solidFill>
              <a:latin typeface="HG丸ｺﾞｼｯｸM-PRO"/>
              <a:ea typeface="HG丸ｺﾞｼｯｸM-PRO"/>
            </a:rPr>
            <a:t>　建築する場合で、建ぺい率の緩和が適用される場合は、緩和された後の建ぺい率が建ぺい率の最高限度となります。</a:t>
          </a:r>
          <a:endParaRPr lang="en-US" altLang="ja-JP" sz="1400" b="0" i="0" u="none" strike="noStrike" baseline="0">
            <a:solidFill>
              <a:srgbClr val="000000"/>
            </a:solidFill>
            <a:latin typeface="HG丸ｺﾞｼｯｸM-PRO"/>
            <a:ea typeface="HG丸ｺﾞｼｯｸM-PRO"/>
          </a:endParaRPr>
        </a:p>
        <a:p>
          <a:pPr algn="l" rtl="0">
            <a:lnSpc>
              <a:spcPts val="1400"/>
            </a:lnSpc>
            <a:defRPr sz="1000"/>
          </a:pPr>
          <a:r>
            <a:rPr lang="ja-JP" altLang="en-US" sz="1400" b="0" i="0" u="none" strike="noStrike" baseline="0">
              <a:solidFill>
                <a:srgbClr val="000000"/>
              </a:solidFill>
              <a:latin typeface="HG丸ｺﾞｼｯｸM-PRO"/>
              <a:ea typeface="HG丸ｺﾞｼｯｸM-PRO"/>
            </a:rPr>
            <a:t>　（ウェブサイト「名古屋市都市計画情報提供サービス」で用途地域指定図を提供していますのでご利用ください）</a:t>
          </a:r>
          <a:endParaRPr lang="en-US" altLang="ja-JP" sz="1400" b="0" i="0" u="none" strike="noStrike" baseline="0">
            <a:solidFill>
              <a:srgbClr val="000000"/>
            </a:solidFill>
            <a:latin typeface="HG丸ｺﾞｼｯｸM-PRO"/>
            <a:ea typeface="HG丸ｺﾞｼｯｸM-PRO"/>
          </a:endParaRPr>
        </a:p>
        <a:p>
          <a:pPr algn="l" rtl="0">
            <a:lnSpc>
              <a:spcPts val="1400"/>
            </a:lnSpc>
            <a:defRPr sz="1000"/>
          </a:pPr>
          <a:r>
            <a:rPr lang="ja-JP" altLang="en-US" sz="1400" b="0" i="0" u="none" strike="noStrike" baseline="0">
              <a:solidFill>
                <a:srgbClr val="000000"/>
              </a:solidFill>
              <a:latin typeface="HG丸ｺﾞｼｯｸM-PRO"/>
              <a:ea typeface="HG丸ｺﾞｼｯｸM-PRO"/>
            </a:rPr>
            <a:t>・風致地区に該当する場合は「風致地区」を選択してください。</a:t>
          </a:r>
          <a:endParaRPr lang="en-US" altLang="ja-JP" sz="1400" b="0" i="0" u="none" strike="noStrike" baseline="0">
            <a:solidFill>
              <a:srgbClr val="000000"/>
            </a:solidFill>
            <a:latin typeface="HG丸ｺﾞｼｯｸM-PRO"/>
            <a:ea typeface="HG丸ｺﾞｼｯｸM-PRO"/>
          </a:endParaRPr>
        </a:p>
        <a:p>
          <a:pPr algn="l" rtl="0">
            <a:lnSpc>
              <a:spcPts val="1400"/>
            </a:lnSpc>
            <a:defRPr sz="1000"/>
          </a:pPr>
          <a:r>
            <a:rPr lang="ja-JP" altLang="en-US" sz="1400" b="0" i="0" u="none" strike="noStrike" baseline="0">
              <a:solidFill>
                <a:srgbClr val="000000"/>
              </a:solidFill>
              <a:latin typeface="HG丸ｺﾞｼｯｸM-PRO"/>
              <a:ea typeface="HG丸ｺﾞｼｯｸM-PRO"/>
            </a:rPr>
            <a:t>・緑化率の最低限度が定められている地区計画に該当する場合は、「地区計画」を選択し、当該地区計画の緑化率の最低限度を入力してください。</a:t>
          </a:r>
          <a:endParaRPr lang="en-US" altLang="ja-JP" sz="1400" b="0" i="0" u="none" strike="noStrike" baseline="0">
            <a:solidFill>
              <a:srgbClr val="000000"/>
            </a:solidFill>
            <a:latin typeface="HG丸ｺﾞｼｯｸM-PRO"/>
            <a:ea typeface="HG丸ｺﾞｼｯｸM-PRO"/>
          </a:endParaRPr>
        </a:p>
        <a:p>
          <a:pPr algn="l" rtl="0">
            <a:lnSpc>
              <a:spcPts val="1400"/>
            </a:lnSpc>
            <a:defRPr sz="1000"/>
          </a:pPr>
          <a:r>
            <a:rPr lang="ja-JP" altLang="en-US" sz="1400" b="0" i="0" u="none" strike="noStrike" baseline="0">
              <a:solidFill>
                <a:srgbClr val="000000"/>
              </a:solidFill>
              <a:latin typeface="HG丸ｺﾞｼｯｸM-PRO"/>
              <a:ea typeface="HG丸ｺﾞｼｯｸM-PRO"/>
            </a:rPr>
            <a:t>・敷地が基準緑化率の異なる区域にまたがる場合は、面積に応じて基準緑化率を加重平均した値（小数点第</a:t>
          </a:r>
          <a:r>
            <a:rPr lang="en-US" altLang="ja-JP" sz="1400" b="0" i="0" u="none" strike="noStrike" baseline="0">
              <a:solidFill>
                <a:srgbClr val="000000"/>
              </a:solidFill>
              <a:latin typeface="HG丸ｺﾞｼｯｸM-PRO"/>
              <a:ea typeface="HG丸ｺﾞｼｯｸM-PRO"/>
            </a:rPr>
            <a:t>2</a:t>
          </a:r>
          <a:r>
            <a:rPr lang="ja-JP" altLang="en-US" sz="1400" b="0" i="0" u="none" strike="noStrike" baseline="0">
              <a:solidFill>
                <a:srgbClr val="000000"/>
              </a:solidFill>
              <a:latin typeface="HG丸ｺﾞｼｯｸM-PRO"/>
              <a:ea typeface="HG丸ｺﾞｼｯｸM-PRO"/>
            </a:rPr>
            <a:t>位以下を切り上げ）を直接入力</a:t>
          </a:r>
          <a:endParaRPr lang="en-US" altLang="ja-JP" sz="1400" b="0" i="0" u="none" strike="noStrike" baseline="0">
            <a:solidFill>
              <a:srgbClr val="000000"/>
            </a:solidFill>
            <a:latin typeface="HG丸ｺﾞｼｯｸM-PRO"/>
            <a:ea typeface="HG丸ｺﾞｼｯｸM-PRO"/>
          </a:endParaRPr>
        </a:p>
        <a:p>
          <a:pPr algn="l" rtl="0">
            <a:lnSpc>
              <a:spcPts val="1800"/>
            </a:lnSpc>
            <a:defRPr sz="1000"/>
          </a:pPr>
          <a:r>
            <a:rPr lang="ja-JP" altLang="en-US" sz="1400" b="0" i="0" u="none" strike="noStrike" baseline="0">
              <a:solidFill>
                <a:srgbClr val="000000"/>
              </a:solidFill>
              <a:latin typeface="HG丸ｺﾞｼｯｸM-PRO"/>
              <a:ea typeface="HG丸ｺﾞｼｯｸM-PRO"/>
            </a:rPr>
            <a:t>　して下さい。</a:t>
          </a:r>
        </a:p>
      </xdr:txBody>
    </xdr:sp>
    <xdr:clientData/>
  </xdr:twoCellAnchor>
  <xdr:twoCellAnchor>
    <xdr:from>
      <xdr:col>19</xdr:col>
      <xdr:colOff>1077912</xdr:colOff>
      <xdr:row>25</xdr:row>
      <xdr:rowOff>156029</xdr:rowOff>
    </xdr:from>
    <xdr:to>
      <xdr:col>44</xdr:col>
      <xdr:colOff>268288</xdr:colOff>
      <xdr:row>37</xdr:row>
      <xdr:rowOff>190500</xdr:rowOff>
    </xdr:to>
    <xdr:sp textlink="">
      <xdr:nvSpPr>
        <xdr:cNvPr id="5" name="AutoShape 9">
          <a:extLst>
            <a:ext uri="{FF2B5EF4-FFF2-40B4-BE49-F238E27FC236}">
              <a16:creationId xmlns:a16="http://schemas.microsoft.com/office/drawing/2014/main" id="{2095CEE3-D851-4E36-85D8-381A7AA2BDC2}"/>
            </a:ext>
          </a:extLst>
        </xdr:cNvPr>
        <xdr:cNvSpPr>
          <a:spLocks noChangeArrowheads="1"/>
        </xdr:cNvSpPr>
      </xdr:nvSpPr>
      <xdr:spPr bwMode="auto">
        <a:xfrm>
          <a:off x="9796462" y="5953579"/>
          <a:ext cx="11884026" cy="2155371"/>
        </a:xfrm>
        <a:prstGeom prst="foldedCorner">
          <a:avLst>
            <a:gd name="adj" fmla="val 149"/>
          </a:avLst>
        </a:prstGeom>
        <a:solidFill>
          <a:srgbClr val="FFFFFF"/>
        </a:solidFill>
        <a:ln w="19050">
          <a:solidFill>
            <a:srgbClr val="00FF00"/>
          </a:solidFill>
          <a:round/>
          <a:headEnd/>
          <a:tailEnd/>
        </a:ln>
      </xdr:spPr>
      <xdr:txBody>
        <a:bodyPr vertOverflow="clip" wrap="square" lIns="36576" tIns="72000" rIns="0" bIns="18288" anchor="t" upright="1"/>
        <a:lstStyle/>
        <a:p>
          <a:pPr algn="l" rtl="0">
            <a:lnSpc>
              <a:spcPts val="2200"/>
            </a:lnSpc>
            <a:defRPr sz="1000"/>
          </a:pPr>
          <a:r>
            <a:rPr lang="ja-JP" altLang="en-US" sz="1400" b="1" i="0" u="none" strike="noStrike" baseline="0">
              <a:solidFill>
                <a:srgbClr val="000000"/>
              </a:solidFill>
              <a:latin typeface="HG丸ｺﾞｼｯｸM-PRO"/>
              <a:ea typeface="HG丸ｺﾞｼｯｸM-PRO"/>
            </a:rPr>
            <a:t>①緑化面積</a:t>
          </a:r>
          <a:endParaRPr lang="en-US" altLang="ja-JP" sz="1400" b="1" i="0" u="none" strike="noStrike" baseline="0">
            <a:solidFill>
              <a:srgbClr val="000000"/>
            </a:solidFill>
            <a:latin typeface="HG丸ｺﾞｼｯｸM-PRO"/>
            <a:ea typeface="HG丸ｺﾞｼｯｸM-PRO"/>
          </a:endParaRPr>
        </a:p>
        <a:p>
          <a:pPr algn="l" rtl="0">
            <a:lnSpc>
              <a:spcPts val="2200"/>
            </a:lnSpc>
            <a:defRPr sz="1000"/>
          </a:pPr>
          <a:r>
            <a:rPr lang="ja-JP" altLang="en-US" sz="1400" b="0" i="0" u="none" strike="noStrike" baseline="0">
              <a:solidFill>
                <a:srgbClr val="000000"/>
              </a:solidFill>
              <a:latin typeface="HG丸ｺﾞｼｯｸM-PRO"/>
              <a:ea typeface="HG丸ｺﾞｼｯｸM-PRO"/>
            </a:rPr>
            <a:t>・緑化面積の計算方法は、緑化地域制度における計算方法と同じです。</a:t>
          </a:r>
        </a:p>
        <a:p>
          <a:pPr algn="l" rtl="0">
            <a:lnSpc>
              <a:spcPts val="2200"/>
            </a:lnSpc>
            <a:defRPr sz="1000"/>
          </a:pPr>
          <a:r>
            <a:rPr lang="ja-JP" altLang="en-US" sz="1400" b="0" i="0" u="none" strike="noStrike" baseline="0">
              <a:solidFill>
                <a:srgbClr val="000000"/>
              </a:solidFill>
              <a:latin typeface="HG丸ｺﾞｼｯｸM-PRO"/>
              <a:ea typeface="HG丸ｺﾞｼｯｸM-PRO"/>
            </a:rPr>
            <a:t>・緑化地域制度における計算方法、緑化面積の算出に必要な「配置図」や「求積図」の作成方法については、</a:t>
          </a:r>
          <a:endParaRPr lang="en-US" altLang="ja-JP" sz="1400" b="0" i="0" u="none" strike="noStrike" baseline="0">
            <a:solidFill>
              <a:srgbClr val="000000"/>
            </a:solidFill>
            <a:latin typeface="HG丸ｺﾞｼｯｸM-PRO"/>
            <a:ea typeface="HG丸ｺﾞｼｯｸM-PRO"/>
          </a:endParaRPr>
        </a:p>
        <a:p>
          <a:pPr algn="l" rtl="0">
            <a:lnSpc>
              <a:spcPts val="2200"/>
            </a:lnSpc>
            <a:defRPr sz="1000"/>
          </a:pPr>
          <a:r>
            <a:rPr lang="ja-JP" altLang="en-US" sz="1400" b="0" i="0" u="none" strike="noStrike" baseline="0">
              <a:solidFill>
                <a:srgbClr val="0000FF"/>
              </a:solidFill>
              <a:latin typeface="HG丸ｺﾞｼｯｸM-PRO"/>
              <a:ea typeface="HG丸ｺﾞｼｯｸM-PRO"/>
            </a:rPr>
            <a:t>　　　名古屋市公式ウェブサイト</a:t>
          </a:r>
          <a:r>
            <a:rPr lang="en-US" altLang="ja-JP" sz="1400" b="0" i="0" u="none" strike="noStrike" baseline="0">
              <a:solidFill>
                <a:srgbClr val="0000FF"/>
              </a:solidFill>
              <a:latin typeface="HG丸ｺﾞｼｯｸM-PRO"/>
              <a:ea typeface="HG丸ｺﾞｼｯｸM-PRO"/>
            </a:rPr>
            <a:t>⇒</a:t>
          </a:r>
          <a:r>
            <a:rPr lang="ja-JP" altLang="en-US" sz="1400" b="0" i="0" u="none" strike="noStrike" baseline="0">
              <a:solidFill>
                <a:srgbClr val="0000FF"/>
              </a:solidFill>
              <a:latin typeface="HG丸ｺﾞｼｯｸM-PRO"/>
              <a:ea typeface="HG丸ｺﾞｼｯｸM-PRO"/>
            </a:rPr>
            <a:t>事業向け情報⇒道路・川・みどり</a:t>
          </a:r>
          <a:endParaRPr lang="en-US" altLang="ja-JP" sz="1400" b="0" i="0" u="none" strike="noStrike" baseline="0">
            <a:solidFill>
              <a:srgbClr val="0000FF"/>
            </a:solidFill>
            <a:latin typeface="HG丸ｺﾞｼｯｸM-PRO"/>
            <a:ea typeface="HG丸ｺﾞｼｯｸM-PRO"/>
          </a:endParaRPr>
        </a:p>
        <a:p>
          <a:pPr algn="l" rtl="0">
            <a:lnSpc>
              <a:spcPts val="2200"/>
            </a:lnSpc>
            <a:defRPr sz="1000"/>
          </a:pPr>
          <a:r>
            <a:rPr lang="ja-JP" altLang="en-US" sz="1400" b="0" i="0" u="none" strike="noStrike" baseline="0">
              <a:solidFill>
                <a:srgbClr val="0000FF"/>
              </a:solidFill>
              <a:latin typeface="HG丸ｺﾞｼｯｸM-PRO"/>
              <a:ea typeface="HG丸ｺﾞｼｯｸM-PRO"/>
            </a:rPr>
            <a:t>　　　⇒緑化地域、風致地区、特別緑地保全地区、みどりの補助金等⇒緑化地域制度について⇒緑化地域制度マニュアル</a:t>
          </a:r>
          <a:endParaRPr lang="en-US" altLang="ja-JP" sz="1400" b="0" i="0" u="none" strike="noStrike" baseline="0">
            <a:solidFill>
              <a:srgbClr val="0000FF"/>
            </a:solidFill>
            <a:latin typeface="HG丸ｺﾞｼｯｸM-PRO"/>
            <a:ea typeface="HG丸ｺﾞｼｯｸM-PRO"/>
          </a:endParaRPr>
        </a:p>
        <a:p>
          <a:pPr algn="l" rtl="0">
            <a:lnSpc>
              <a:spcPts val="2200"/>
            </a:lnSpc>
            <a:defRPr sz="1000"/>
          </a:pPr>
          <a:r>
            <a:rPr lang="ja-JP" altLang="en-US" sz="1400" b="0" i="0" u="none" strike="noStrike" baseline="0">
              <a:solidFill>
                <a:srgbClr val="0000FF"/>
              </a:solidFill>
              <a:latin typeface="HG丸ｺﾞｼｯｸM-PRO"/>
              <a:ea typeface="HG丸ｺﾞｼｯｸM-PRO"/>
            </a:rPr>
            <a:t>　　　　　　　</a:t>
          </a:r>
          <a:r>
            <a:rPr lang="en-US" altLang="ja-JP" sz="1400" b="0" i="0" u="none" strike="noStrike" baseline="0">
              <a:solidFill>
                <a:srgbClr val="0000FF"/>
              </a:solidFill>
              <a:latin typeface="HG丸ｺﾞｼｯｸM-PRO"/>
              <a:ea typeface="HG丸ｺﾞｼｯｸM-PRO"/>
            </a:rPr>
            <a:t>https://www.city.nagoya.jp/ryokuseidoboku/page/0000008169.html</a:t>
          </a:r>
        </a:p>
        <a:p>
          <a:pPr algn="l" rtl="0">
            <a:lnSpc>
              <a:spcPts val="2200"/>
            </a:lnSpc>
            <a:defRPr sz="1000"/>
          </a:pPr>
          <a:r>
            <a:rPr lang="ja-JP" altLang="en-US" sz="1400" b="0" i="0" u="none" strike="noStrike" baseline="0">
              <a:solidFill>
                <a:srgbClr val="000000"/>
              </a:solidFill>
              <a:latin typeface="HG丸ｺﾞｼｯｸM-PRO"/>
              <a:ea typeface="HG丸ｺﾞｼｯｸM-PRO"/>
            </a:rPr>
            <a:t>　　　を参考にして下さい。</a:t>
          </a:r>
          <a:endParaRPr lang="ja-JP" altLang="en-US" sz="1400" b="0" i="0" u="none" strike="noStrike" baseline="0">
            <a:solidFill>
              <a:srgbClr val="0000FF"/>
            </a:solidFill>
            <a:latin typeface="HG丸ｺﾞｼｯｸM-PRO"/>
            <a:ea typeface="HG丸ｺﾞｼｯｸM-PRO"/>
          </a:endParaRPr>
        </a:p>
      </xdr:txBody>
    </xdr:sp>
    <xdr:clientData/>
  </xdr:twoCellAnchor>
  <xdr:twoCellAnchor>
    <xdr:from>
      <xdr:col>18</xdr:col>
      <xdr:colOff>79375</xdr:colOff>
      <xdr:row>6</xdr:row>
      <xdr:rowOff>149896</xdr:rowOff>
    </xdr:from>
    <xdr:to>
      <xdr:col>19</xdr:col>
      <xdr:colOff>949325</xdr:colOff>
      <xdr:row>8</xdr:row>
      <xdr:rowOff>177880</xdr:rowOff>
    </xdr:to>
    <xdr:sp textlink="">
      <xdr:nvSpPr>
        <xdr:cNvPr id="6" name="AutoShape 15">
          <a:extLst>
            <a:ext uri="{FF2B5EF4-FFF2-40B4-BE49-F238E27FC236}">
              <a16:creationId xmlns:a16="http://schemas.microsoft.com/office/drawing/2014/main" id="{D0F38542-6B5A-4544-9315-2E971FF24C89}"/>
            </a:ext>
          </a:extLst>
        </xdr:cNvPr>
        <xdr:cNvSpPr>
          <a:spLocks noChangeArrowheads="1"/>
        </xdr:cNvSpPr>
      </xdr:nvSpPr>
      <xdr:spPr bwMode="auto">
        <a:xfrm>
          <a:off x="8613775" y="1832646"/>
          <a:ext cx="1054100" cy="396284"/>
        </a:xfrm>
        <a:custGeom>
          <a:avLst/>
          <a:gdLst>
            <a:gd name="T0" fmla="*/ 2147483646 w 21600"/>
            <a:gd name="T1" fmla="*/ 0 h 21600"/>
            <a:gd name="T2" fmla="*/ 0 w 21600"/>
            <a:gd name="T3" fmla="*/ 2147483646 h 21600"/>
            <a:gd name="T4" fmla="*/ 2147483646 w 21600"/>
            <a:gd name="T5" fmla="*/ 2147483646 h 21600"/>
            <a:gd name="T6" fmla="*/ 2147483646 w 21600"/>
            <a:gd name="T7" fmla="*/ 2147483646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00"/>
        </a:solidFill>
        <a:ln w="9525">
          <a:solidFill>
            <a:srgbClr val="000000"/>
          </a:solidFill>
          <a:miter lim="800000"/>
          <a:headEnd/>
          <a:tailEnd/>
        </a:ln>
      </xdr:spPr>
    </xdr:sp>
    <xdr:clientData/>
  </xdr:twoCellAnchor>
  <xdr:twoCellAnchor>
    <xdr:from>
      <xdr:col>18</xdr:col>
      <xdr:colOff>57150</xdr:colOff>
      <xdr:row>26</xdr:row>
      <xdr:rowOff>184150</xdr:rowOff>
    </xdr:from>
    <xdr:to>
      <xdr:col>19</xdr:col>
      <xdr:colOff>971550</xdr:colOff>
      <xdr:row>27</xdr:row>
      <xdr:rowOff>330200</xdr:rowOff>
    </xdr:to>
    <xdr:sp textlink="">
      <xdr:nvSpPr>
        <xdr:cNvPr id="7" name="AutoShape 17">
          <a:extLst>
            <a:ext uri="{FF2B5EF4-FFF2-40B4-BE49-F238E27FC236}">
              <a16:creationId xmlns:a16="http://schemas.microsoft.com/office/drawing/2014/main" id="{ECD3F391-AAB8-4768-B88F-13EBF057A4BE}"/>
            </a:ext>
          </a:extLst>
        </xdr:cNvPr>
        <xdr:cNvSpPr>
          <a:spLocks noChangeArrowheads="1"/>
        </xdr:cNvSpPr>
      </xdr:nvSpPr>
      <xdr:spPr bwMode="auto">
        <a:xfrm>
          <a:off x="8591550" y="6191250"/>
          <a:ext cx="1098550" cy="336550"/>
        </a:xfrm>
        <a:custGeom>
          <a:avLst/>
          <a:gdLst>
            <a:gd name="T0" fmla="*/ 2147483646 w 21600"/>
            <a:gd name="T1" fmla="*/ 0 h 21600"/>
            <a:gd name="T2" fmla="*/ 0 w 21600"/>
            <a:gd name="T3" fmla="*/ 2147483646 h 21600"/>
            <a:gd name="T4" fmla="*/ 2147483646 w 21600"/>
            <a:gd name="T5" fmla="*/ 2147483646 h 21600"/>
            <a:gd name="T6" fmla="*/ 2147483646 w 21600"/>
            <a:gd name="T7" fmla="*/ 2147483646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00FF00"/>
        </a:solidFill>
        <a:ln w="9525">
          <a:solidFill>
            <a:srgbClr val="000000"/>
          </a:solidFill>
          <a:miter lim="800000"/>
          <a:headEnd/>
          <a:tailEnd/>
        </a:ln>
      </xdr:spPr>
    </xdr:sp>
    <xdr:clientData/>
  </xdr:twoCellAnchor>
  <xdr:twoCellAnchor>
    <xdr:from>
      <xdr:col>19</xdr:col>
      <xdr:colOff>1098550</xdr:colOff>
      <xdr:row>4</xdr:row>
      <xdr:rowOff>38554</xdr:rowOff>
    </xdr:from>
    <xdr:to>
      <xdr:col>44</xdr:col>
      <xdr:colOff>247650</xdr:colOff>
      <xdr:row>11</xdr:row>
      <xdr:rowOff>0</xdr:rowOff>
    </xdr:to>
    <xdr:sp textlink="">
      <xdr:nvSpPr>
        <xdr:cNvPr id="8" name="AutoShape 23">
          <a:extLst>
            <a:ext uri="{FF2B5EF4-FFF2-40B4-BE49-F238E27FC236}">
              <a16:creationId xmlns:a16="http://schemas.microsoft.com/office/drawing/2014/main" id="{C71C5299-0E29-404E-8677-0DE83A654DAC}"/>
            </a:ext>
          </a:extLst>
        </xdr:cNvPr>
        <xdr:cNvSpPr>
          <a:spLocks noChangeArrowheads="1"/>
        </xdr:cNvSpPr>
      </xdr:nvSpPr>
      <xdr:spPr bwMode="auto">
        <a:xfrm>
          <a:off x="9817100" y="1149804"/>
          <a:ext cx="11842750" cy="1682296"/>
        </a:xfrm>
        <a:prstGeom prst="foldedCorner">
          <a:avLst>
            <a:gd name="adj" fmla="val 0"/>
          </a:avLst>
        </a:prstGeom>
        <a:solidFill>
          <a:srgbClr val="FFFFFF"/>
        </a:solidFill>
        <a:ln w="19050">
          <a:solidFill>
            <a:srgbClr val="FFFF00"/>
          </a:solidFill>
          <a:round/>
          <a:headEnd/>
          <a:tailEnd/>
        </a:ln>
      </xdr:spPr>
      <xdr:txBody>
        <a:bodyPr vertOverflow="clip" wrap="square" lIns="36576" tIns="72000" rIns="0" bIns="0" anchor="t" upright="1"/>
        <a:lstStyle/>
        <a:p>
          <a:pPr algn="l" rtl="0">
            <a:lnSpc>
              <a:spcPts val="1500"/>
            </a:lnSpc>
            <a:defRPr sz="1000"/>
          </a:pPr>
          <a:r>
            <a:rPr lang="ja-JP" altLang="en-US" sz="1400" b="1" i="0" u="none" strike="noStrike" baseline="0">
              <a:solidFill>
                <a:srgbClr val="000000"/>
              </a:solidFill>
              <a:latin typeface="HG丸ｺﾞｼｯｸM-PRO"/>
              <a:ea typeface="HG丸ｺﾞｼｯｸM-PRO"/>
            </a:rPr>
            <a:t>敷地面積</a:t>
          </a:r>
          <a:endParaRPr lang="en-US" altLang="ja-JP" sz="1400" b="1" i="0" u="none" strike="noStrike" baseline="0">
            <a:solidFill>
              <a:srgbClr val="000000"/>
            </a:solidFill>
            <a:latin typeface="HG丸ｺﾞｼｯｸM-PRO"/>
            <a:ea typeface="HG丸ｺﾞｼｯｸM-PRO"/>
          </a:endParaRPr>
        </a:p>
        <a:p>
          <a:pPr algn="l" rtl="0">
            <a:lnSpc>
              <a:spcPts val="1500"/>
            </a:lnSpc>
            <a:defRPr sz="1000"/>
          </a:pPr>
          <a:r>
            <a:rPr lang="en-US" altLang="ja-JP" sz="1400" b="0" i="0" u="none" strike="noStrike" baseline="0">
              <a:solidFill>
                <a:srgbClr val="000000"/>
              </a:solidFill>
              <a:latin typeface="HG丸ｺﾞｼｯｸM-PRO"/>
              <a:ea typeface="HG丸ｺﾞｼｯｸM-PRO"/>
            </a:rPr>
            <a:t>【①</a:t>
          </a:r>
          <a:r>
            <a:rPr lang="ja-JP" altLang="en-US" sz="1400" b="0" i="0" u="none" strike="noStrike" baseline="0">
              <a:solidFill>
                <a:srgbClr val="000000"/>
              </a:solidFill>
              <a:latin typeface="HG丸ｺﾞｼｯｸM-PRO"/>
              <a:ea typeface="HG丸ｺﾞｼｯｸM-PRO"/>
            </a:rPr>
            <a:t>評価の対象である緑化施設が、建築行為に伴って整備される場合</a:t>
          </a:r>
          <a:r>
            <a:rPr lang="en-US" altLang="ja-JP" sz="1400" b="0" i="0" u="none" strike="noStrike" baseline="0">
              <a:solidFill>
                <a:srgbClr val="000000"/>
              </a:solidFill>
              <a:latin typeface="HG丸ｺﾞｼｯｸM-PRO"/>
              <a:ea typeface="HG丸ｺﾞｼｯｸM-PRO"/>
            </a:rPr>
            <a:t>】</a:t>
          </a:r>
        </a:p>
        <a:p>
          <a:pPr algn="l" rtl="0">
            <a:lnSpc>
              <a:spcPts val="1500"/>
            </a:lnSpc>
            <a:defRPr sz="1000"/>
          </a:pPr>
          <a:r>
            <a:rPr lang="ja-JP" altLang="en-US" sz="1400" b="0" i="0" u="none" strike="noStrike" baseline="0">
              <a:solidFill>
                <a:srgbClr val="000000"/>
              </a:solidFill>
              <a:latin typeface="HG丸ｺﾞｼｯｸM-PRO"/>
              <a:ea typeface="HG丸ｺﾞｼｯｸM-PRO"/>
            </a:rPr>
            <a:t>　⇒建築確認申請の敷地面積を入力して下さい。</a:t>
          </a:r>
        </a:p>
        <a:p>
          <a:pPr algn="l" rtl="0">
            <a:lnSpc>
              <a:spcPts val="1500"/>
            </a:lnSpc>
            <a:defRPr sz="1000"/>
          </a:pPr>
          <a:r>
            <a:rPr lang="en-US" altLang="ja-JP" sz="1400" b="0" i="0" u="none" strike="noStrike" baseline="0">
              <a:solidFill>
                <a:srgbClr val="000000"/>
              </a:solidFill>
              <a:latin typeface="HG丸ｺﾞｼｯｸM-PRO"/>
              <a:ea typeface="HG丸ｺﾞｼｯｸM-PRO"/>
            </a:rPr>
            <a:t>【②</a:t>
          </a:r>
          <a:r>
            <a:rPr lang="ja-JP" altLang="en-US" sz="1400" b="0" i="0" u="none" strike="noStrike" baseline="0">
              <a:solidFill>
                <a:srgbClr val="000000"/>
              </a:solidFill>
              <a:latin typeface="HG丸ｺﾞｼｯｸM-PRO"/>
              <a:ea typeface="HG丸ｺﾞｼｯｸM-PRO"/>
            </a:rPr>
            <a:t>評価の対象である緑化施設が、建築行為を伴なわずに単独で整備される場合</a:t>
          </a:r>
          <a:r>
            <a:rPr lang="en-US" altLang="ja-JP" sz="1400" b="0" i="0" u="none" strike="noStrike" baseline="0">
              <a:solidFill>
                <a:srgbClr val="000000"/>
              </a:solidFill>
              <a:latin typeface="HG丸ｺﾞｼｯｸM-PRO"/>
              <a:ea typeface="HG丸ｺﾞｼｯｸM-PRO"/>
            </a:rPr>
            <a:t>】</a:t>
          </a:r>
        </a:p>
        <a:p>
          <a:pPr algn="l" rtl="0">
            <a:lnSpc>
              <a:spcPts val="1500"/>
            </a:lnSpc>
            <a:defRPr sz="1000"/>
          </a:pPr>
          <a:r>
            <a:rPr lang="en-US" altLang="ja-JP" sz="1400" b="0" i="0" u="none" strike="noStrike" baseline="0">
              <a:solidFill>
                <a:srgbClr val="000000"/>
              </a:solidFill>
              <a:latin typeface="HG丸ｺﾞｼｯｸM-PRO"/>
              <a:ea typeface="HG丸ｺﾞｼｯｸM-PRO"/>
            </a:rPr>
            <a:t>【③</a:t>
          </a:r>
          <a:r>
            <a:rPr lang="ja-JP" altLang="en-US" sz="1400" b="0" i="0" u="none" strike="noStrike" baseline="0">
              <a:solidFill>
                <a:srgbClr val="000000"/>
              </a:solidFill>
              <a:latin typeface="HG丸ｺﾞｼｯｸM-PRO"/>
              <a:ea typeface="HG丸ｺﾞｼｯｸM-PRO"/>
            </a:rPr>
            <a:t>評価の対象である緑化施設が既に整備されている場合</a:t>
          </a:r>
          <a:r>
            <a:rPr lang="en-US" altLang="ja-JP" sz="1400" b="0" i="0" u="none" strike="noStrike" baseline="0">
              <a:solidFill>
                <a:srgbClr val="000000"/>
              </a:solidFill>
              <a:latin typeface="HG丸ｺﾞｼｯｸM-PRO"/>
              <a:ea typeface="HG丸ｺﾞｼｯｸM-PRO"/>
            </a:rPr>
            <a:t>】</a:t>
          </a:r>
        </a:p>
        <a:p>
          <a:pPr algn="l" rtl="0">
            <a:lnSpc>
              <a:spcPts val="1500"/>
            </a:lnSpc>
            <a:defRPr sz="1000"/>
          </a:pPr>
          <a:r>
            <a:rPr lang="ja-JP" altLang="en-US" sz="1400" b="0" i="0" u="none" strike="noStrike" baseline="0">
              <a:solidFill>
                <a:srgbClr val="000000"/>
              </a:solidFill>
              <a:latin typeface="HG丸ｺﾞｼｯｸM-PRO"/>
              <a:ea typeface="HG丸ｺﾞｼｯｸM-PRO"/>
            </a:rPr>
            <a:t>　⇒以前申請した建築確認申請の敷地面積がわかる場合はその数字を入力して下さい。</a:t>
          </a:r>
        </a:p>
        <a:p>
          <a:pPr algn="l" rtl="0">
            <a:lnSpc>
              <a:spcPts val="1900"/>
            </a:lnSpc>
            <a:defRPr sz="1000"/>
          </a:pPr>
          <a:r>
            <a:rPr lang="ja-JP" altLang="en-US" sz="1400" b="0" i="0" u="none" strike="noStrike" baseline="0">
              <a:solidFill>
                <a:srgbClr val="000000"/>
              </a:solidFill>
              <a:latin typeface="HG丸ｺﾞｼｯｸM-PRO"/>
              <a:ea typeface="HG丸ｺﾞｼｯｸM-PRO"/>
            </a:rPr>
            <a:t>　⇒建築確認申請の敷地面積が不明な場合、もしくは敷地に建築物がない場合は、機能上一体である敷地面積（小数点第３位以下切り捨て）</a:t>
          </a:r>
          <a:endParaRPr lang="en-US" altLang="ja-JP" sz="1400" b="0" i="0" u="none" strike="noStrike" baseline="0">
            <a:solidFill>
              <a:srgbClr val="000000"/>
            </a:solidFill>
            <a:latin typeface="HG丸ｺﾞｼｯｸM-PRO"/>
            <a:ea typeface="HG丸ｺﾞｼｯｸM-PRO"/>
          </a:endParaRPr>
        </a:p>
        <a:p>
          <a:pPr algn="l" rtl="0">
            <a:lnSpc>
              <a:spcPts val="1800"/>
            </a:lnSpc>
            <a:defRPr sz="1000"/>
          </a:pPr>
          <a:r>
            <a:rPr lang="ja-JP" altLang="en-US" sz="1400" b="0" i="0" u="none" strike="noStrike" baseline="0">
              <a:solidFill>
                <a:srgbClr val="000000"/>
              </a:solidFill>
              <a:latin typeface="HG丸ｺﾞｼｯｸM-PRO"/>
              <a:ea typeface="HG丸ｺﾞｼｯｸM-PRO"/>
            </a:rPr>
            <a:t>　　を入力して下さい。その場合は敷地の大きさや形状のわかる図面（手書きのものでも可）を添付して下さい。</a:t>
          </a:r>
        </a:p>
      </xdr:txBody>
    </xdr:sp>
    <xdr:clientData/>
  </xdr:twoCellAnchor>
  <xdr:twoCellAnchor>
    <xdr:from>
      <xdr:col>9</xdr:col>
      <xdr:colOff>387350</xdr:colOff>
      <xdr:row>52</xdr:row>
      <xdr:rowOff>190500</xdr:rowOff>
    </xdr:from>
    <xdr:to>
      <xdr:col>10</xdr:col>
      <xdr:colOff>95250</xdr:colOff>
      <xdr:row>52</xdr:row>
      <xdr:rowOff>311150</xdr:rowOff>
    </xdr:to>
    <xdr:sp textlink="">
      <xdr:nvSpPr>
        <xdr:cNvPr id="9" name="矢印: 右 8">
          <a:extLst>
            <a:ext uri="{FF2B5EF4-FFF2-40B4-BE49-F238E27FC236}">
              <a16:creationId xmlns:a16="http://schemas.microsoft.com/office/drawing/2014/main" id="{6B8E7269-E1C6-4EED-B48E-66A073CE269A}"/>
            </a:ext>
          </a:extLst>
        </xdr:cNvPr>
        <xdr:cNvSpPr/>
      </xdr:nvSpPr>
      <xdr:spPr>
        <a:xfrm>
          <a:off x="4064000" y="11283950"/>
          <a:ext cx="266700" cy="120650"/>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70C0"/>
            </a:solidFill>
          </a:endParaRPr>
        </a:p>
      </xdr:txBody>
    </xdr:sp>
    <xdr:clientData/>
  </xdr:twoCellAnchor>
  <xdr:twoCellAnchor>
    <xdr:from>
      <xdr:col>19</xdr:col>
      <xdr:colOff>1077912</xdr:colOff>
      <xdr:row>48</xdr:row>
      <xdr:rowOff>16329</xdr:rowOff>
    </xdr:from>
    <xdr:to>
      <xdr:col>44</xdr:col>
      <xdr:colOff>268288</xdr:colOff>
      <xdr:row>55</xdr:row>
      <xdr:rowOff>88900</xdr:rowOff>
    </xdr:to>
    <xdr:sp textlink="">
      <xdr:nvSpPr>
        <xdr:cNvPr id="10" name="AutoShape 9">
          <a:extLst>
            <a:ext uri="{FF2B5EF4-FFF2-40B4-BE49-F238E27FC236}">
              <a16:creationId xmlns:a16="http://schemas.microsoft.com/office/drawing/2014/main" id="{B57B0CF4-A4C8-4644-BC3E-DBF7054F4EBE}"/>
            </a:ext>
          </a:extLst>
        </xdr:cNvPr>
        <xdr:cNvSpPr>
          <a:spLocks noChangeArrowheads="1"/>
        </xdr:cNvSpPr>
      </xdr:nvSpPr>
      <xdr:spPr bwMode="auto">
        <a:xfrm>
          <a:off x="9796462" y="9776279"/>
          <a:ext cx="11884026" cy="2256971"/>
        </a:xfrm>
        <a:prstGeom prst="foldedCorner">
          <a:avLst>
            <a:gd name="adj" fmla="val 849"/>
          </a:avLst>
        </a:prstGeom>
        <a:solidFill>
          <a:srgbClr val="FFFFFF"/>
        </a:solidFill>
        <a:ln w="19050">
          <a:solidFill>
            <a:srgbClr val="00FF00"/>
          </a:solidFill>
          <a:round/>
          <a:headEnd/>
          <a:tailEnd/>
        </a:ln>
      </xdr:spPr>
      <xdr:txBody>
        <a:bodyPr vertOverflow="clip" wrap="square" lIns="36576" tIns="72000" rIns="0" bIns="18288" anchor="t" upright="1"/>
        <a:lstStyle/>
        <a:p>
          <a:pPr algn="l" rtl="0">
            <a:lnSpc>
              <a:spcPts val="2200"/>
            </a:lnSpc>
            <a:defRPr sz="1000"/>
          </a:pPr>
          <a:r>
            <a:rPr lang="ja-JP" altLang="en-US" sz="1400" b="1" i="0" u="none" strike="noStrike" baseline="0">
              <a:solidFill>
                <a:srgbClr val="000000"/>
              </a:solidFill>
              <a:latin typeface="HG丸ｺﾞｼｯｸM-PRO"/>
              <a:ea typeface="HG丸ｺﾞｼｯｸM-PRO"/>
            </a:rPr>
            <a:t>②樹木植栽</a:t>
          </a:r>
          <a:endParaRPr lang="en-US" altLang="ja-JP" sz="1400" b="1" i="0" u="none" strike="noStrike" baseline="0">
            <a:solidFill>
              <a:srgbClr val="000000"/>
            </a:solidFill>
            <a:latin typeface="HG丸ｺﾞｼｯｸM-PRO"/>
            <a:ea typeface="HG丸ｺﾞｼｯｸM-PRO"/>
          </a:endParaRPr>
        </a:p>
        <a:p>
          <a:pPr algn="l" rtl="0">
            <a:lnSpc>
              <a:spcPts val="2200"/>
            </a:lnSpc>
            <a:defRPr sz="1000"/>
          </a:pPr>
          <a:r>
            <a:rPr lang="ja-JP" altLang="en-US" sz="1400" b="0" i="0" u="none" strike="noStrike" baseline="0">
              <a:solidFill>
                <a:srgbClr val="000000"/>
              </a:solidFill>
              <a:latin typeface="HG丸ｺﾞｼｯｸM-PRO"/>
              <a:ea typeface="HG丸ｺﾞｼｯｸM-PRO"/>
            </a:rPr>
            <a:t>・新植・既存を問わず敷地内の樹木すべてを計上できます。</a:t>
          </a:r>
          <a:endParaRPr lang="en-US" altLang="ja-JP" sz="1400" b="0" i="0" u="none" strike="noStrike" baseline="0">
            <a:solidFill>
              <a:srgbClr val="000000"/>
            </a:solidFill>
            <a:latin typeface="HG丸ｺﾞｼｯｸM-PRO"/>
            <a:ea typeface="HG丸ｺﾞｼｯｸM-PRO"/>
          </a:endParaRPr>
        </a:p>
        <a:p>
          <a:pPr algn="l" rtl="0">
            <a:lnSpc>
              <a:spcPts val="2200"/>
            </a:lnSpc>
            <a:defRPr sz="1000"/>
          </a:pPr>
          <a:r>
            <a:rPr lang="ja-JP" altLang="en-US" sz="1400" b="0" i="0" u="none" strike="noStrike" baseline="0">
              <a:solidFill>
                <a:srgbClr val="000000"/>
              </a:solidFill>
              <a:latin typeface="HG丸ｺﾞｼｯｸM-PRO"/>
              <a:ea typeface="HG丸ｺﾞｼｯｸM-PRO"/>
            </a:rPr>
            <a:t>・樹木の高さは申請時の高さ（計画認定の場合は完了時の高さ）で判断します。</a:t>
          </a:r>
          <a:endParaRPr lang="en-US" altLang="ja-JP" sz="1400" b="0" i="0" u="none" strike="noStrike" baseline="0">
            <a:solidFill>
              <a:srgbClr val="000000"/>
            </a:solidFill>
            <a:latin typeface="HG丸ｺﾞｼｯｸM-PRO"/>
            <a:ea typeface="HG丸ｺﾞｼｯｸM-PRO"/>
          </a:endParaRPr>
        </a:p>
        <a:p>
          <a:pPr algn="l" rtl="0">
            <a:lnSpc>
              <a:spcPts val="2200"/>
            </a:lnSpc>
            <a:defRPr sz="1000"/>
          </a:pPr>
          <a:r>
            <a:rPr lang="ja-JP" altLang="en-US" sz="1400" b="0" i="0" u="none" strike="noStrike" baseline="0">
              <a:solidFill>
                <a:srgbClr val="000000"/>
              </a:solidFill>
              <a:latin typeface="HG丸ｺﾞｼｯｸM-PRO"/>
              <a:ea typeface="HG丸ｺﾞｼｯｸM-PRO"/>
            </a:rPr>
            <a:t>・タケ、ササ類は低木扱いとします。</a:t>
          </a:r>
          <a:endParaRPr lang="en-US" altLang="ja-JP" sz="1400" b="0" i="0" u="none" strike="noStrike" baseline="0">
            <a:solidFill>
              <a:srgbClr val="000000"/>
            </a:solidFill>
            <a:latin typeface="HG丸ｺﾞｼｯｸM-PRO"/>
            <a:ea typeface="HG丸ｺﾞｼｯｸM-PRO"/>
          </a:endParaRPr>
        </a:p>
        <a:p>
          <a:pPr algn="l" rtl="0">
            <a:lnSpc>
              <a:spcPts val="2200"/>
            </a:lnSpc>
            <a:defRPr sz="1000"/>
          </a:pPr>
          <a:r>
            <a:rPr lang="ja-JP" altLang="en-US" sz="1400" b="0" i="0" u="none" strike="noStrike" baseline="0">
              <a:solidFill>
                <a:srgbClr val="000000"/>
              </a:solidFill>
              <a:latin typeface="HG丸ｺﾞｼｯｸM-PRO"/>
              <a:ea typeface="HG丸ｺﾞｼｯｸM-PRO"/>
            </a:rPr>
            <a:t>・ヤシ、ドラセナなどの特殊樹は幹高を「高さ（樹高）」とします。</a:t>
          </a:r>
          <a:endParaRPr lang="en-US" altLang="ja-JP" sz="1400" b="0" i="0" u="none" strike="noStrike" baseline="0">
            <a:solidFill>
              <a:srgbClr val="000000"/>
            </a:solidFill>
            <a:latin typeface="HG丸ｺﾞｼｯｸM-PRO"/>
            <a:ea typeface="HG丸ｺﾞｼｯｸM-PRO"/>
          </a:endParaRPr>
        </a:p>
        <a:p>
          <a:pPr algn="l" rtl="0">
            <a:lnSpc>
              <a:spcPts val="2200"/>
            </a:lnSpc>
            <a:defRPr sz="1000"/>
          </a:pPr>
          <a:r>
            <a:rPr lang="ja-JP" altLang="en-US" sz="1400" b="0" i="0" u="none" strike="noStrike" baseline="0">
              <a:solidFill>
                <a:srgbClr val="000000"/>
              </a:solidFill>
              <a:latin typeface="HG丸ｺﾞｼｯｸM-PRO"/>
              <a:ea typeface="HG丸ｺﾞｼｯｸM-PRO"/>
            </a:rPr>
            <a:t>・「将来高木になることが見込める中木」は、当該樹木の幹芯の位置を中心に半径</a:t>
          </a:r>
          <a:r>
            <a:rPr lang="en-US" altLang="ja-JP" sz="1400" b="0" i="0" u="none" strike="noStrike" baseline="0">
              <a:solidFill>
                <a:srgbClr val="000000"/>
              </a:solidFill>
              <a:latin typeface="HG丸ｺﾞｼｯｸM-PRO"/>
              <a:ea typeface="HG丸ｺﾞｼｯｸM-PRO"/>
            </a:rPr>
            <a:t>2</a:t>
          </a:r>
          <a:r>
            <a:rPr lang="ja-JP" altLang="en-US" sz="1400" b="0" i="0" u="none" strike="noStrike" baseline="0">
              <a:solidFill>
                <a:srgbClr val="000000"/>
              </a:solidFill>
              <a:latin typeface="HG丸ｺﾞｼｯｸM-PRO"/>
              <a:ea typeface="HG丸ｺﾞｼｯｸM-PRO"/>
            </a:rPr>
            <a:t>ｍ以内に競合する樹木や建築物や塀、その他工作物が無く、</a:t>
          </a:r>
          <a:endParaRPr lang="en-US" altLang="ja-JP" sz="1400" b="0" i="0" u="none" strike="noStrike" baseline="0">
            <a:solidFill>
              <a:srgbClr val="000000"/>
            </a:solidFill>
            <a:latin typeface="HG丸ｺﾞｼｯｸM-PRO"/>
            <a:ea typeface="HG丸ｺﾞｼｯｸM-PRO"/>
          </a:endParaRPr>
        </a:p>
        <a:p>
          <a:pPr algn="l" rtl="0">
            <a:lnSpc>
              <a:spcPts val="2200"/>
            </a:lnSpc>
            <a:defRPr sz="1000"/>
          </a:pPr>
          <a:r>
            <a:rPr lang="ja-JP" altLang="en-US" sz="1400" b="0" i="0" u="none" strike="noStrike" baseline="0">
              <a:solidFill>
                <a:srgbClr val="000000"/>
              </a:solidFill>
              <a:latin typeface="HG丸ｺﾞｼｯｸM-PRO"/>
              <a:ea typeface="HG丸ｺﾞｼｯｸM-PRO"/>
            </a:rPr>
            <a:t>　将来樹高</a:t>
          </a:r>
          <a:r>
            <a:rPr lang="en-US" altLang="ja-JP" sz="1400" b="0" i="0" u="none" strike="noStrike" baseline="0">
              <a:solidFill>
                <a:srgbClr val="000000"/>
              </a:solidFill>
              <a:latin typeface="HG丸ｺﾞｼｯｸM-PRO"/>
              <a:ea typeface="HG丸ｺﾞｼｯｸM-PRO"/>
            </a:rPr>
            <a:t>4</a:t>
          </a:r>
          <a:r>
            <a:rPr lang="ja-JP" altLang="en-US" sz="1400" b="0" i="0" u="none" strike="noStrike" baseline="0">
              <a:solidFill>
                <a:srgbClr val="000000"/>
              </a:solidFill>
              <a:latin typeface="HG丸ｺﾞｼｯｸM-PRO"/>
              <a:ea typeface="HG丸ｺﾞｼｯｸM-PRO"/>
            </a:rPr>
            <a:t>ｍ以上に成長することが見込める樹種が対象です。当該樹木がわかるように平面図に表記してください。</a:t>
          </a:r>
          <a:endParaRPr lang="en-US" altLang="ja-JP" sz="1400" b="0" i="0" u="none" strike="noStrike" baseline="0">
            <a:solidFill>
              <a:srgbClr val="000000"/>
            </a:solidFill>
            <a:latin typeface="HG丸ｺﾞｼｯｸM-PRO"/>
            <a:ea typeface="HG丸ｺﾞｼｯｸM-PRO"/>
          </a:endParaRPr>
        </a:p>
      </xdr:txBody>
    </xdr:sp>
    <xdr:clientData/>
  </xdr:twoCellAnchor>
  <xdr:twoCellAnchor>
    <xdr:from>
      <xdr:col>18</xdr:col>
      <xdr:colOff>57150</xdr:colOff>
      <xdr:row>49</xdr:row>
      <xdr:rowOff>95250</xdr:rowOff>
    </xdr:from>
    <xdr:to>
      <xdr:col>19</xdr:col>
      <xdr:colOff>971550</xdr:colOff>
      <xdr:row>50</xdr:row>
      <xdr:rowOff>50800</xdr:rowOff>
    </xdr:to>
    <xdr:sp textlink="">
      <xdr:nvSpPr>
        <xdr:cNvPr id="11" name="AutoShape 17">
          <a:extLst>
            <a:ext uri="{FF2B5EF4-FFF2-40B4-BE49-F238E27FC236}">
              <a16:creationId xmlns:a16="http://schemas.microsoft.com/office/drawing/2014/main" id="{E7A6F290-2B3F-454E-AC84-DFC85F9CB97D}"/>
            </a:ext>
          </a:extLst>
        </xdr:cNvPr>
        <xdr:cNvSpPr>
          <a:spLocks noChangeArrowheads="1"/>
        </xdr:cNvSpPr>
      </xdr:nvSpPr>
      <xdr:spPr bwMode="auto">
        <a:xfrm>
          <a:off x="8591550" y="10045700"/>
          <a:ext cx="1098550" cy="336550"/>
        </a:xfrm>
        <a:custGeom>
          <a:avLst/>
          <a:gdLst>
            <a:gd name="T0" fmla="*/ 2147483646 w 21600"/>
            <a:gd name="T1" fmla="*/ 0 h 21600"/>
            <a:gd name="T2" fmla="*/ 0 w 21600"/>
            <a:gd name="T3" fmla="*/ 2147483646 h 21600"/>
            <a:gd name="T4" fmla="*/ 2147483646 w 21600"/>
            <a:gd name="T5" fmla="*/ 2147483646 h 21600"/>
            <a:gd name="T6" fmla="*/ 2147483646 w 21600"/>
            <a:gd name="T7" fmla="*/ 2147483646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00FF00"/>
        </a:solidFill>
        <a:ln w="9525">
          <a:solidFill>
            <a:srgbClr val="000000"/>
          </a:solidFill>
          <a:miter lim="800000"/>
          <a:headEnd/>
          <a:tailEnd/>
        </a:ln>
      </xdr:spPr>
    </xdr:sp>
    <xdr:clientData/>
  </xdr:twoCellAnchor>
  <xdr:twoCellAnchor>
    <xdr:from>
      <xdr:col>19</xdr:col>
      <xdr:colOff>1073150</xdr:colOff>
      <xdr:row>65</xdr:row>
      <xdr:rowOff>206829</xdr:rowOff>
    </xdr:from>
    <xdr:to>
      <xdr:col>44</xdr:col>
      <xdr:colOff>273050</xdr:colOff>
      <xdr:row>90</xdr:row>
      <xdr:rowOff>177800</xdr:rowOff>
    </xdr:to>
    <xdr:sp textlink="">
      <xdr:nvSpPr>
        <xdr:cNvPr id="12" name="AutoShape 9">
          <a:extLst>
            <a:ext uri="{FF2B5EF4-FFF2-40B4-BE49-F238E27FC236}">
              <a16:creationId xmlns:a16="http://schemas.microsoft.com/office/drawing/2014/main" id="{C95244C6-97A7-441A-BC17-FD53251FBD4B}"/>
            </a:ext>
          </a:extLst>
        </xdr:cNvPr>
        <xdr:cNvSpPr>
          <a:spLocks noChangeArrowheads="1"/>
        </xdr:cNvSpPr>
      </xdr:nvSpPr>
      <xdr:spPr bwMode="auto">
        <a:xfrm>
          <a:off x="9791700" y="13256079"/>
          <a:ext cx="11893550" cy="4250871"/>
        </a:xfrm>
        <a:prstGeom prst="foldedCorner">
          <a:avLst>
            <a:gd name="adj" fmla="val 0"/>
          </a:avLst>
        </a:prstGeom>
        <a:solidFill>
          <a:srgbClr val="FFFFFF"/>
        </a:solidFill>
        <a:ln w="19050">
          <a:solidFill>
            <a:srgbClr val="00FF00"/>
          </a:solidFill>
          <a:round/>
          <a:headEnd/>
          <a:tailEnd/>
        </a:ln>
      </xdr:spPr>
      <xdr:txBody>
        <a:bodyPr vertOverflow="clip" wrap="square" lIns="36576" tIns="72000" rIns="0" bIns="18288" anchor="t" upright="1"/>
        <a:lstStyle/>
        <a:p>
          <a:pPr algn="l" rtl="0">
            <a:lnSpc>
              <a:spcPts val="2200"/>
            </a:lnSpc>
            <a:defRPr sz="1000"/>
          </a:pPr>
          <a:r>
            <a:rPr lang="ja-JP" altLang="en-US" sz="1400" b="1" i="0" u="none" strike="noStrike" baseline="0">
              <a:solidFill>
                <a:srgbClr val="000000"/>
              </a:solidFill>
              <a:latin typeface="HG丸ｺﾞｼｯｸM-PRO"/>
              <a:ea typeface="HG丸ｺﾞｼｯｸM-PRO"/>
            </a:rPr>
            <a:t>③接道緑化</a:t>
          </a:r>
          <a:endParaRPr lang="en-US" altLang="ja-JP" sz="1400" b="1" i="0" u="none" strike="noStrike" baseline="0">
            <a:solidFill>
              <a:srgbClr val="000000"/>
            </a:solidFill>
            <a:latin typeface="HG丸ｺﾞｼｯｸM-PRO"/>
            <a:ea typeface="HG丸ｺﾞｼｯｸM-PRO"/>
          </a:endParaRPr>
        </a:p>
        <a:p>
          <a:pPr algn="l" rtl="0">
            <a:lnSpc>
              <a:spcPts val="2200"/>
            </a:lnSpc>
            <a:defRPr sz="1000"/>
          </a:pPr>
          <a:r>
            <a:rPr lang="ja-JP" altLang="en-US" sz="1400" b="0" i="0" u="none" strike="noStrike" baseline="0">
              <a:solidFill>
                <a:srgbClr val="000000"/>
              </a:solidFill>
              <a:latin typeface="HG丸ｺﾞｼｯｸM-PRO"/>
              <a:ea typeface="HG丸ｺﾞｼｯｸM-PRO"/>
            </a:rPr>
            <a:t>・「敷地の接道延長」とは、敷地が道路に接する延長をいいます。</a:t>
          </a:r>
        </a:p>
        <a:p>
          <a:pPr algn="l" rtl="0">
            <a:lnSpc>
              <a:spcPts val="2200"/>
            </a:lnSpc>
            <a:defRPr sz="1000"/>
          </a:pPr>
          <a:r>
            <a:rPr lang="ja-JP" altLang="en-US" sz="1400" b="0" i="0" u="none" strike="noStrike" baseline="0">
              <a:solidFill>
                <a:srgbClr val="000000"/>
              </a:solidFill>
              <a:latin typeface="HG丸ｺﾞｼｯｸM-PRO"/>
              <a:ea typeface="HG丸ｺﾞｼｯｸM-PRO"/>
            </a:rPr>
            <a:t>・「接道緑化延長」とは、敷地の接道面から</a:t>
          </a:r>
          <a:r>
            <a:rPr lang="en-US" altLang="ja-JP" sz="1400" b="0" i="0" u="none" strike="noStrike" baseline="0">
              <a:solidFill>
                <a:srgbClr val="000000"/>
              </a:solidFill>
              <a:latin typeface="HG丸ｺﾞｼｯｸM-PRO"/>
              <a:ea typeface="HG丸ｺﾞｼｯｸM-PRO"/>
            </a:rPr>
            <a:t>7m</a:t>
          </a:r>
          <a:r>
            <a:rPr lang="ja-JP" altLang="en-US" sz="1400" b="0" i="0" u="none" strike="noStrike" baseline="0">
              <a:solidFill>
                <a:srgbClr val="000000"/>
              </a:solidFill>
              <a:latin typeface="HG丸ｺﾞｼｯｸM-PRO"/>
              <a:ea typeface="HG丸ｺﾞｼｯｸM-PRO"/>
            </a:rPr>
            <a:t>以内の範囲に整備された道路から見える緑化（＊）の延長の合計（重複部および緑化面積として</a:t>
          </a:r>
          <a:endParaRPr lang="en-US" altLang="ja-JP" sz="1400" b="0" i="0" u="none" strike="noStrike" baseline="0">
            <a:solidFill>
              <a:srgbClr val="000000"/>
            </a:solidFill>
            <a:latin typeface="HG丸ｺﾞｼｯｸM-PRO"/>
            <a:ea typeface="HG丸ｺﾞｼｯｸM-PRO"/>
          </a:endParaRPr>
        </a:p>
        <a:p>
          <a:pPr algn="l" rtl="0">
            <a:lnSpc>
              <a:spcPts val="2200"/>
            </a:lnSpc>
            <a:defRPr sz="1000"/>
          </a:pPr>
          <a:r>
            <a:rPr lang="ja-JP" altLang="en-US" sz="1400" b="0" i="0" u="none" strike="noStrike" baseline="0">
              <a:solidFill>
                <a:srgbClr val="000000"/>
              </a:solidFill>
              <a:latin typeface="HG丸ｺﾞｼｯｸM-PRO"/>
              <a:ea typeface="HG丸ｺﾞｼｯｸM-PRO"/>
            </a:rPr>
            <a:t>　計上できない部分は除く）です。</a:t>
          </a:r>
          <a:endParaRPr lang="en-US" altLang="ja-JP" sz="1400" b="0" i="0" u="none" strike="noStrike" baseline="0">
            <a:solidFill>
              <a:srgbClr val="000000"/>
            </a:solidFill>
            <a:latin typeface="HG丸ｺﾞｼｯｸM-PRO"/>
            <a:ea typeface="HG丸ｺﾞｼｯｸM-PRO"/>
          </a:endParaRPr>
        </a:p>
        <a:p>
          <a:pPr algn="l" rtl="0">
            <a:lnSpc>
              <a:spcPts val="2200"/>
            </a:lnSpc>
            <a:defRPr sz="1000"/>
          </a:pPr>
          <a:r>
            <a:rPr lang="ja-JP" altLang="en-US" sz="1400" b="0" i="0" u="none" strike="noStrike" baseline="0">
              <a:solidFill>
                <a:srgbClr val="000000"/>
              </a:solidFill>
              <a:latin typeface="HG丸ｺﾞｼｯｸM-PRO"/>
              <a:ea typeface="HG丸ｺﾞｼｯｸM-PRO"/>
            </a:rPr>
            <a:t>　　（＊）「道路から２ｍ以内の範囲は樹高</a:t>
          </a:r>
          <a:r>
            <a:rPr lang="en-US" altLang="ja-JP" sz="1400" b="0" i="0" u="none" strike="noStrike" baseline="0">
              <a:solidFill>
                <a:srgbClr val="000000"/>
              </a:solidFill>
              <a:latin typeface="HG丸ｺﾞｼｯｸM-PRO"/>
              <a:ea typeface="HG丸ｺﾞｼｯｸM-PRO"/>
            </a:rPr>
            <a:t>15㎝</a:t>
          </a:r>
          <a:r>
            <a:rPr lang="ja-JP" altLang="en-US" sz="1400" b="0" i="0" u="none" strike="noStrike" baseline="0">
              <a:solidFill>
                <a:srgbClr val="000000"/>
              </a:solidFill>
              <a:latin typeface="HG丸ｺﾞｼｯｸM-PRO"/>
              <a:ea typeface="HG丸ｺﾞｼｯｸM-PRO"/>
            </a:rPr>
            <a:t>以上」「道路から２～７ｍの範囲は樹高１ｍ以上」で、樹木の葉と葉が触れ合う程度の密度で</a:t>
          </a:r>
          <a:endParaRPr lang="en-US" altLang="ja-JP" sz="1400" b="0" i="0" u="none" strike="noStrike" baseline="0">
            <a:solidFill>
              <a:srgbClr val="000000"/>
            </a:solidFill>
            <a:latin typeface="HG丸ｺﾞｼｯｸM-PRO"/>
            <a:ea typeface="HG丸ｺﾞｼｯｸM-PRO"/>
          </a:endParaRPr>
        </a:p>
        <a:p>
          <a:pPr algn="l" rtl="0">
            <a:lnSpc>
              <a:spcPts val="2200"/>
            </a:lnSpc>
            <a:defRPr sz="1000"/>
          </a:pPr>
          <a:r>
            <a:rPr lang="ja-JP" altLang="en-US" sz="1400" b="0" i="0" u="none" strike="noStrike" baseline="0">
              <a:solidFill>
                <a:srgbClr val="000000"/>
              </a:solidFill>
              <a:latin typeface="HG丸ｺﾞｼｯｸM-PRO"/>
              <a:ea typeface="HG丸ｺﾞｼｯｸM-PRO"/>
            </a:rPr>
            <a:t>　　　　列に植えられた樹木</a:t>
          </a:r>
          <a:r>
            <a:rPr lang="en-US" altLang="ja-JP" sz="1400" b="0" i="0" u="none" strike="noStrike" baseline="0">
              <a:solidFill>
                <a:srgbClr val="000000"/>
              </a:solidFill>
              <a:latin typeface="HG丸ｺﾞｼｯｸM-PRO"/>
              <a:ea typeface="HG丸ｺﾞｼｯｸM-PRO"/>
            </a:rPr>
            <a:t>(</a:t>
          </a:r>
          <a:r>
            <a:rPr lang="ja-JP" altLang="en-US" sz="1400" b="0" i="0" u="none" strike="noStrike" baseline="0">
              <a:solidFill>
                <a:srgbClr val="000000"/>
              </a:solidFill>
              <a:latin typeface="HG丸ｺﾞｼｯｸM-PRO"/>
              <a:ea typeface="HG丸ｺﾞｼｯｸM-PRO"/>
            </a:rPr>
            <a:t>列植</a:t>
          </a:r>
          <a:r>
            <a:rPr lang="en-US" altLang="ja-JP" sz="1400" b="0" i="0" u="none" strike="noStrike" baseline="0">
              <a:solidFill>
                <a:srgbClr val="000000"/>
              </a:solidFill>
              <a:latin typeface="HG丸ｺﾞｼｯｸM-PRO"/>
              <a:ea typeface="HG丸ｺﾞｼｯｸM-PRO"/>
            </a:rPr>
            <a:t>)</a:t>
          </a:r>
          <a:r>
            <a:rPr lang="ja-JP" altLang="en-US" sz="1400" b="0" i="0" u="none" strike="noStrike" baseline="0">
              <a:solidFill>
                <a:srgbClr val="000000"/>
              </a:solidFill>
              <a:latin typeface="HG丸ｺﾞｼｯｸM-PRO"/>
              <a:ea typeface="HG丸ｺﾞｼｯｸM-PRO"/>
            </a:rPr>
            <a:t>のうち道路から見えるもの（塀などで隠れる場合は、上部が</a:t>
          </a:r>
          <a:r>
            <a:rPr lang="en-US" altLang="ja-JP" sz="1400" b="0" i="0" u="none" strike="noStrike" baseline="0">
              <a:solidFill>
                <a:srgbClr val="000000"/>
              </a:solidFill>
              <a:latin typeface="HG丸ｺﾞｼｯｸM-PRO"/>
              <a:ea typeface="HG丸ｺﾞｼｯｸM-PRO"/>
            </a:rPr>
            <a:t>50㎝</a:t>
          </a:r>
          <a:r>
            <a:rPr lang="ja-JP" altLang="en-US" sz="1400" b="0" i="0" u="none" strike="noStrike" baseline="0">
              <a:solidFill>
                <a:srgbClr val="000000"/>
              </a:solidFill>
              <a:latin typeface="HG丸ｺﾞｼｯｸM-PRO"/>
              <a:ea typeface="HG丸ｺﾞｼｯｸM-PRO"/>
            </a:rPr>
            <a:t>以上見えていれば計上可）に限ります。</a:t>
          </a:r>
          <a:endParaRPr lang="en-US" altLang="ja-JP" sz="1400" b="0" i="0" u="none" strike="noStrike" baseline="0">
            <a:solidFill>
              <a:srgbClr val="000000"/>
            </a:solidFill>
            <a:latin typeface="HG丸ｺﾞｼｯｸM-PRO"/>
            <a:ea typeface="HG丸ｺﾞｼｯｸM-PRO"/>
          </a:endParaRPr>
        </a:p>
        <a:p>
          <a:pPr algn="l" rtl="0">
            <a:lnSpc>
              <a:spcPts val="2200"/>
            </a:lnSpc>
            <a:defRPr sz="1000"/>
          </a:pPr>
          <a:r>
            <a:rPr lang="ja-JP" altLang="en-US" sz="1400" b="0" i="0" u="none" strike="noStrike" baseline="0">
              <a:solidFill>
                <a:srgbClr val="000000"/>
              </a:solidFill>
              <a:latin typeface="HG丸ｺﾞｼｯｸM-PRO"/>
              <a:ea typeface="HG丸ｺﾞｼｯｸM-PRO"/>
            </a:rPr>
            <a:t>　　　　芝・地被植物および列植ではない低木は該当しません。</a:t>
          </a:r>
        </a:p>
        <a:p>
          <a:pPr algn="l" rtl="0">
            <a:lnSpc>
              <a:spcPts val="2200"/>
            </a:lnSpc>
            <a:defRPr sz="1000"/>
          </a:pPr>
          <a:r>
            <a:rPr lang="ja-JP" altLang="en-US" sz="1400" b="0" i="0" u="none" strike="noStrike" baseline="0">
              <a:solidFill>
                <a:srgbClr val="000000"/>
              </a:solidFill>
              <a:latin typeface="HG丸ｺﾞｼｯｸM-PRO"/>
              <a:ea typeface="HG丸ｺﾞｼｯｸM-PRO"/>
            </a:rPr>
            <a:t>　　　　高木･中高木については、樹木を植えた位置を長さの中心として、高木は</a:t>
          </a:r>
          <a:r>
            <a:rPr lang="en-US" altLang="ja-JP" sz="1400" b="0" i="0" u="none" strike="noStrike" baseline="0">
              <a:solidFill>
                <a:srgbClr val="000000"/>
              </a:solidFill>
              <a:latin typeface="HG丸ｺﾞｼｯｸM-PRO"/>
              <a:ea typeface="HG丸ｺﾞｼｯｸM-PRO"/>
            </a:rPr>
            <a:t>2.1</a:t>
          </a:r>
          <a:r>
            <a:rPr lang="ja-JP" altLang="en-US" sz="1400" b="0" i="0" u="none" strike="noStrike" baseline="0">
              <a:solidFill>
                <a:srgbClr val="000000"/>
              </a:solidFill>
              <a:latin typeface="HG丸ｺﾞｼｯｸM-PRO"/>
              <a:ea typeface="HG丸ｺﾞｼｯｸM-PRO"/>
            </a:rPr>
            <a:t>ｍ、中高木は</a:t>
          </a:r>
          <a:r>
            <a:rPr lang="en-US" altLang="ja-JP" sz="1400" b="0" i="0" u="none" strike="noStrike" baseline="0">
              <a:solidFill>
                <a:srgbClr val="000000"/>
              </a:solidFill>
              <a:latin typeface="HG丸ｺﾞｼｯｸM-PRO"/>
              <a:ea typeface="HG丸ｺﾞｼｯｸM-PRO"/>
            </a:rPr>
            <a:t>1.6</a:t>
          </a:r>
          <a:r>
            <a:rPr lang="ja-JP" altLang="en-US" sz="1400" b="0" i="0" u="none" strike="noStrike" baseline="0">
              <a:solidFill>
                <a:srgbClr val="000000"/>
              </a:solidFill>
              <a:latin typeface="HG丸ｺﾞｼｯｸM-PRO"/>
              <a:ea typeface="HG丸ｺﾞｼｯｸM-PRO"/>
            </a:rPr>
            <a:t>ｍを接道緑化延長として計上できます。</a:t>
          </a:r>
          <a:endParaRPr lang="en-US" altLang="ja-JP" sz="1400" b="0" i="0" u="none" strike="noStrike" baseline="0">
            <a:solidFill>
              <a:srgbClr val="000000"/>
            </a:solidFill>
            <a:latin typeface="HG丸ｺﾞｼｯｸM-PRO"/>
            <a:ea typeface="HG丸ｺﾞｼｯｸM-PRO"/>
          </a:endParaRPr>
        </a:p>
        <a:p>
          <a:pPr algn="l" rtl="0">
            <a:lnSpc>
              <a:spcPts val="2200"/>
            </a:lnSpc>
            <a:defRPr sz="1000"/>
          </a:pPr>
          <a:r>
            <a:rPr lang="ja-JP" altLang="en-US" sz="1400" b="0" i="0" u="none" strike="noStrike" baseline="0">
              <a:solidFill>
                <a:srgbClr val="000000"/>
              </a:solidFill>
              <a:latin typeface="HG丸ｺﾞｼｯｸM-PRO"/>
              <a:ea typeface="HG丸ｺﾞｼｯｸM-PRO"/>
            </a:rPr>
            <a:t>　　　　奥行き方向へ緑化した場合は、その長さの半分を接道緑化延長に加えることができます。</a:t>
          </a:r>
          <a:endParaRPr lang="en-US" altLang="ja-JP" sz="1400" b="0" i="0" u="none" strike="noStrike" baseline="0">
            <a:solidFill>
              <a:srgbClr val="000000"/>
            </a:solidFill>
            <a:latin typeface="HG丸ｺﾞｼｯｸM-PRO"/>
            <a:ea typeface="HG丸ｺﾞｼｯｸM-PRO"/>
          </a:endParaRPr>
        </a:p>
        <a:p>
          <a:pPr algn="l" rtl="0">
            <a:lnSpc>
              <a:spcPts val="2200"/>
            </a:lnSpc>
            <a:defRPr sz="1000"/>
          </a:pPr>
          <a:r>
            <a:rPr lang="ja-JP" altLang="en-US" sz="1400" b="0" i="0" u="none" strike="noStrike" baseline="0">
              <a:solidFill>
                <a:srgbClr val="000000"/>
              </a:solidFill>
              <a:latin typeface="HG丸ｺﾞｼｯｸM-PRO"/>
              <a:ea typeface="HG丸ｺﾞｼｯｸM-PRO"/>
            </a:rPr>
            <a:t>　　　　つる植物などを建築物や工作物の壁面に緑化した場合も、その延長を接道緑化延長に加えることができます。</a:t>
          </a:r>
        </a:p>
        <a:p>
          <a:pPr algn="l" rtl="0">
            <a:lnSpc>
              <a:spcPts val="2200"/>
            </a:lnSpc>
            <a:defRPr sz="1000"/>
          </a:pPr>
          <a:r>
            <a:rPr lang="ja-JP" altLang="en-US" sz="1400" b="0" i="0" u="none" strike="noStrike" baseline="0">
              <a:solidFill>
                <a:srgbClr val="000000"/>
              </a:solidFill>
              <a:latin typeface="HG丸ｺﾞｼｯｸM-PRO"/>
              <a:ea typeface="HG丸ｺﾞｼｯｸM-PRO"/>
            </a:rPr>
            <a:t>・緑化面積の算出のために作成する「配置図」や「求積図」に、接道面から</a:t>
          </a:r>
          <a:r>
            <a:rPr lang="en-US" altLang="ja-JP" sz="1400" b="0" i="0" u="none" strike="noStrike" baseline="0">
              <a:solidFill>
                <a:srgbClr val="000000"/>
              </a:solidFill>
              <a:latin typeface="HG丸ｺﾞｼｯｸM-PRO"/>
              <a:ea typeface="HG丸ｺﾞｼｯｸM-PRO"/>
            </a:rPr>
            <a:t>2</a:t>
          </a:r>
          <a:r>
            <a:rPr lang="ja-JP" altLang="en-US" sz="1400" b="0" i="0" u="none" strike="noStrike" baseline="0">
              <a:solidFill>
                <a:srgbClr val="000000"/>
              </a:solidFill>
              <a:latin typeface="HG丸ｺﾞｼｯｸM-PRO"/>
              <a:ea typeface="HG丸ｺﾞｼｯｸM-PRO"/>
            </a:rPr>
            <a:t>ｍおよび</a:t>
          </a:r>
          <a:r>
            <a:rPr lang="en-US" altLang="ja-JP" sz="1400" b="0" i="0" u="none" strike="noStrike" baseline="0">
              <a:solidFill>
                <a:srgbClr val="000000"/>
              </a:solidFill>
              <a:latin typeface="HG丸ｺﾞｼｯｸM-PRO"/>
              <a:ea typeface="HG丸ｺﾞｼｯｸM-PRO"/>
            </a:rPr>
            <a:t>7m</a:t>
          </a:r>
          <a:r>
            <a:rPr lang="ja-JP" altLang="en-US" sz="1400" b="0" i="0" u="none" strike="noStrike" baseline="0">
              <a:solidFill>
                <a:srgbClr val="000000"/>
              </a:solidFill>
              <a:latin typeface="HG丸ｺﾞｼｯｸM-PRO"/>
              <a:ea typeface="HG丸ｺﾞｼｯｸM-PRO"/>
            </a:rPr>
            <a:t>のところにラインを引き、「接道緑化延長」を算出して</a:t>
          </a:r>
          <a:endParaRPr lang="en-US" altLang="ja-JP" sz="1400" b="0" i="0" u="none" strike="noStrike" baseline="0">
            <a:solidFill>
              <a:srgbClr val="000000"/>
            </a:solidFill>
            <a:latin typeface="HG丸ｺﾞｼｯｸM-PRO"/>
            <a:ea typeface="HG丸ｺﾞｼｯｸM-PRO"/>
          </a:endParaRPr>
        </a:p>
        <a:p>
          <a:pPr algn="l" rtl="0">
            <a:lnSpc>
              <a:spcPts val="2200"/>
            </a:lnSpc>
            <a:defRPr sz="1000"/>
          </a:pPr>
          <a:r>
            <a:rPr lang="ja-JP" altLang="en-US" sz="1400" b="0" i="0" u="none" strike="noStrike" baseline="0">
              <a:solidFill>
                <a:srgbClr val="000000"/>
              </a:solidFill>
              <a:latin typeface="HG丸ｺﾞｼｯｸM-PRO"/>
              <a:ea typeface="HG丸ｺﾞｼｯｸM-PRO"/>
            </a:rPr>
            <a:t>　下さい。</a:t>
          </a:r>
          <a:endParaRPr lang="en-US" altLang="ja-JP" sz="1400" b="0" i="0" u="none" strike="noStrike" baseline="0">
            <a:solidFill>
              <a:srgbClr val="000000"/>
            </a:solidFill>
            <a:latin typeface="HG丸ｺﾞｼｯｸM-PRO"/>
            <a:ea typeface="HG丸ｺﾞｼｯｸM-PRO"/>
          </a:endParaRPr>
        </a:p>
        <a:p>
          <a:pPr algn="l" rtl="0">
            <a:lnSpc>
              <a:spcPts val="2200"/>
            </a:lnSpc>
            <a:defRPr sz="1000"/>
          </a:pPr>
          <a:endParaRPr lang="ja-JP" altLang="en-US" sz="1400" b="0" i="0" u="none" strike="noStrike" baseline="0">
            <a:solidFill>
              <a:srgbClr val="000000"/>
            </a:solidFill>
            <a:latin typeface="HG丸ｺﾞｼｯｸM-PRO"/>
            <a:ea typeface="HG丸ｺﾞｼｯｸM-PRO"/>
          </a:endParaRPr>
        </a:p>
      </xdr:txBody>
    </xdr:sp>
    <xdr:clientData/>
  </xdr:twoCellAnchor>
  <xdr:twoCellAnchor>
    <xdr:from>
      <xdr:col>18</xdr:col>
      <xdr:colOff>57150</xdr:colOff>
      <xdr:row>77</xdr:row>
      <xdr:rowOff>31750</xdr:rowOff>
    </xdr:from>
    <xdr:to>
      <xdr:col>19</xdr:col>
      <xdr:colOff>971550</xdr:colOff>
      <xdr:row>77</xdr:row>
      <xdr:rowOff>368300</xdr:rowOff>
    </xdr:to>
    <xdr:sp textlink="">
      <xdr:nvSpPr>
        <xdr:cNvPr id="13" name="AutoShape 17">
          <a:extLst>
            <a:ext uri="{FF2B5EF4-FFF2-40B4-BE49-F238E27FC236}">
              <a16:creationId xmlns:a16="http://schemas.microsoft.com/office/drawing/2014/main" id="{07CCAF45-D7D9-4131-9197-18E99E46420F}"/>
            </a:ext>
          </a:extLst>
        </xdr:cNvPr>
        <xdr:cNvSpPr>
          <a:spLocks noChangeArrowheads="1"/>
        </xdr:cNvSpPr>
      </xdr:nvSpPr>
      <xdr:spPr bwMode="auto">
        <a:xfrm>
          <a:off x="8591550" y="15182850"/>
          <a:ext cx="1098550" cy="336550"/>
        </a:xfrm>
        <a:custGeom>
          <a:avLst/>
          <a:gdLst>
            <a:gd name="T0" fmla="*/ 2147483646 w 21600"/>
            <a:gd name="T1" fmla="*/ 0 h 21600"/>
            <a:gd name="T2" fmla="*/ 0 w 21600"/>
            <a:gd name="T3" fmla="*/ 2147483646 h 21600"/>
            <a:gd name="T4" fmla="*/ 2147483646 w 21600"/>
            <a:gd name="T5" fmla="*/ 2147483646 h 21600"/>
            <a:gd name="T6" fmla="*/ 2147483646 w 21600"/>
            <a:gd name="T7" fmla="*/ 2147483646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00FF00"/>
        </a:solidFill>
        <a:ln w="9525">
          <a:solidFill>
            <a:srgbClr val="000000"/>
          </a:solidFill>
          <a:miter lim="800000"/>
          <a:headEnd/>
          <a:tailEnd/>
        </a:ln>
      </xdr:spPr>
    </xdr:sp>
    <xdr:clientData/>
  </xdr:twoCellAnchor>
  <xdr:twoCellAnchor>
    <xdr:from>
      <xdr:col>19</xdr:col>
      <xdr:colOff>1073150</xdr:colOff>
      <xdr:row>92</xdr:row>
      <xdr:rowOff>12701</xdr:rowOff>
    </xdr:from>
    <xdr:to>
      <xdr:col>44</xdr:col>
      <xdr:colOff>273050</xdr:colOff>
      <xdr:row>95</xdr:row>
      <xdr:rowOff>12700</xdr:rowOff>
    </xdr:to>
    <xdr:sp textlink="">
      <xdr:nvSpPr>
        <xdr:cNvPr id="14" name="AutoShape 9">
          <a:extLst>
            <a:ext uri="{FF2B5EF4-FFF2-40B4-BE49-F238E27FC236}">
              <a16:creationId xmlns:a16="http://schemas.microsoft.com/office/drawing/2014/main" id="{A50C2B87-ED91-4524-AE26-3C3F59B4B9AA}"/>
            </a:ext>
          </a:extLst>
        </xdr:cNvPr>
        <xdr:cNvSpPr>
          <a:spLocks noChangeArrowheads="1"/>
        </xdr:cNvSpPr>
      </xdr:nvSpPr>
      <xdr:spPr bwMode="auto">
        <a:xfrm>
          <a:off x="9791700" y="17773651"/>
          <a:ext cx="11893550" cy="781049"/>
        </a:xfrm>
        <a:prstGeom prst="foldedCorner">
          <a:avLst>
            <a:gd name="adj" fmla="val 0"/>
          </a:avLst>
        </a:prstGeom>
        <a:solidFill>
          <a:srgbClr val="FFFFFF"/>
        </a:solidFill>
        <a:ln w="19050">
          <a:solidFill>
            <a:srgbClr val="00FF00"/>
          </a:solidFill>
          <a:round/>
          <a:headEnd/>
          <a:tailEnd/>
        </a:ln>
      </xdr:spPr>
      <xdr:txBody>
        <a:bodyPr vertOverflow="clip" wrap="square" lIns="36576" tIns="72000" rIns="0" bIns="18288" anchor="t" upright="1"/>
        <a:lstStyle/>
        <a:p>
          <a:pPr algn="l" rtl="0">
            <a:lnSpc>
              <a:spcPts val="2200"/>
            </a:lnSpc>
            <a:defRPr sz="1000"/>
          </a:pPr>
          <a:r>
            <a:rPr lang="ja-JP" altLang="en-US" sz="1400" b="1" i="0" u="none" strike="noStrike" baseline="0">
              <a:solidFill>
                <a:srgbClr val="000000"/>
              </a:solidFill>
              <a:latin typeface="HG丸ｺﾞｼｯｸM-PRO"/>
              <a:ea typeface="HG丸ｺﾞｼｯｸM-PRO"/>
            </a:rPr>
            <a:t>④季節の草花の植栽</a:t>
          </a:r>
          <a:endParaRPr lang="en-US" altLang="ja-JP" sz="1400" b="1" i="0" u="none" strike="noStrike" baseline="0">
            <a:solidFill>
              <a:srgbClr val="000000"/>
            </a:solidFill>
            <a:latin typeface="HG丸ｺﾞｼｯｸM-PRO"/>
            <a:ea typeface="HG丸ｺﾞｼｯｸM-PRO"/>
          </a:endParaRPr>
        </a:p>
        <a:p>
          <a:pPr algn="l" rtl="0">
            <a:lnSpc>
              <a:spcPts val="2200"/>
            </a:lnSpc>
            <a:defRPr sz="1000"/>
          </a:pPr>
          <a:r>
            <a:rPr lang="ja-JP" altLang="en-US" sz="1400" b="0" i="0" u="none" strike="noStrike" baseline="0">
              <a:solidFill>
                <a:srgbClr val="000000"/>
              </a:solidFill>
              <a:latin typeface="HG丸ｺﾞｼｯｸM-PRO"/>
              <a:ea typeface="HG丸ｺﾞｼｯｸM-PRO"/>
            </a:rPr>
            <a:t>・季節に応じて草花の植え替えをする花壇・大型コンテナなどが計上できます。</a:t>
          </a:r>
          <a:endParaRPr lang="en-US" altLang="ja-JP" sz="1400" b="0" i="0" u="none" strike="noStrike" baseline="0">
            <a:solidFill>
              <a:srgbClr val="000000"/>
            </a:solidFill>
            <a:latin typeface="HG丸ｺﾞｼｯｸM-PRO"/>
            <a:ea typeface="HG丸ｺﾞｼｯｸM-PRO"/>
          </a:endParaRPr>
        </a:p>
      </xdr:txBody>
    </xdr:sp>
    <xdr:clientData/>
  </xdr:twoCellAnchor>
  <xdr:twoCellAnchor>
    <xdr:from>
      <xdr:col>18</xdr:col>
      <xdr:colOff>57150</xdr:colOff>
      <xdr:row>92</xdr:row>
      <xdr:rowOff>40821</xdr:rowOff>
    </xdr:from>
    <xdr:to>
      <xdr:col>19</xdr:col>
      <xdr:colOff>971550</xdr:colOff>
      <xdr:row>93</xdr:row>
      <xdr:rowOff>161471</xdr:rowOff>
    </xdr:to>
    <xdr:sp textlink="">
      <xdr:nvSpPr>
        <xdr:cNvPr id="15" name="AutoShape 17">
          <a:extLst>
            <a:ext uri="{FF2B5EF4-FFF2-40B4-BE49-F238E27FC236}">
              <a16:creationId xmlns:a16="http://schemas.microsoft.com/office/drawing/2014/main" id="{AA679212-EA03-4B5F-BD2E-581D41D5AEBD}"/>
            </a:ext>
          </a:extLst>
        </xdr:cNvPr>
        <xdr:cNvSpPr>
          <a:spLocks noChangeArrowheads="1"/>
        </xdr:cNvSpPr>
      </xdr:nvSpPr>
      <xdr:spPr bwMode="auto">
        <a:xfrm>
          <a:off x="8591550" y="17801771"/>
          <a:ext cx="1098550" cy="330200"/>
        </a:xfrm>
        <a:custGeom>
          <a:avLst/>
          <a:gdLst>
            <a:gd name="T0" fmla="*/ 2147483646 w 21600"/>
            <a:gd name="T1" fmla="*/ 0 h 21600"/>
            <a:gd name="T2" fmla="*/ 0 w 21600"/>
            <a:gd name="T3" fmla="*/ 2147483646 h 21600"/>
            <a:gd name="T4" fmla="*/ 2147483646 w 21600"/>
            <a:gd name="T5" fmla="*/ 2147483646 h 21600"/>
            <a:gd name="T6" fmla="*/ 2147483646 w 21600"/>
            <a:gd name="T7" fmla="*/ 2147483646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00FF00"/>
        </a:solidFill>
        <a:ln w="9525">
          <a:solidFill>
            <a:srgbClr val="000000"/>
          </a:solidFill>
          <a:miter lim="800000"/>
          <a:headEnd/>
          <a:tailEnd/>
        </a:ln>
      </xdr:spPr>
    </xdr:sp>
    <xdr:clientData/>
  </xdr:twoCellAnchor>
  <xdr:twoCellAnchor>
    <xdr:from>
      <xdr:col>19</xdr:col>
      <xdr:colOff>1073150</xdr:colOff>
      <xdr:row>98</xdr:row>
      <xdr:rowOff>139700</xdr:rowOff>
    </xdr:from>
    <xdr:to>
      <xdr:col>44</xdr:col>
      <xdr:colOff>273050</xdr:colOff>
      <xdr:row>108</xdr:row>
      <xdr:rowOff>139700</xdr:rowOff>
    </xdr:to>
    <xdr:sp textlink="">
      <xdr:nvSpPr>
        <xdr:cNvPr id="16" name="AutoShape 9">
          <a:extLst>
            <a:ext uri="{FF2B5EF4-FFF2-40B4-BE49-F238E27FC236}">
              <a16:creationId xmlns:a16="http://schemas.microsoft.com/office/drawing/2014/main" id="{CFA6E5D0-2DFD-4F23-9268-71AC3B9124C4}"/>
            </a:ext>
          </a:extLst>
        </xdr:cNvPr>
        <xdr:cNvSpPr>
          <a:spLocks noChangeArrowheads="1"/>
        </xdr:cNvSpPr>
      </xdr:nvSpPr>
      <xdr:spPr bwMode="auto">
        <a:xfrm>
          <a:off x="9791700" y="19075400"/>
          <a:ext cx="11893550" cy="1879600"/>
        </a:xfrm>
        <a:prstGeom prst="foldedCorner">
          <a:avLst>
            <a:gd name="adj" fmla="val 0"/>
          </a:avLst>
        </a:prstGeom>
        <a:solidFill>
          <a:srgbClr val="FFFFFF"/>
        </a:solidFill>
        <a:ln w="19050">
          <a:solidFill>
            <a:srgbClr val="00FF00"/>
          </a:solidFill>
          <a:round/>
          <a:headEnd/>
          <a:tailEnd/>
        </a:ln>
      </xdr:spPr>
      <xdr:txBody>
        <a:bodyPr vertOverflow="clip" wrap="square" lIns="36576" tIns="72000" rIns="0" bIns="18288" anchor="t" upright="1"/>
        <a:lstStyle/>
        <a:p>
          <a:pPr algn="l" rtl="0">
            <a:lnSpc>
              <a:spcPts val="2200"/>
            </a:lnSpc>
            <a:defRPr sz="1000"/>
          </a:pPr>
          <a:r>
            <a:rPr lang="ja-JP" altLang="en-US" sz="1400" b="1" i="0" u="none" strike="noStrike" baseline="0">
              <a:solidFill>
                <a:srgbClr val="000000"/>
              </a:solidFill>
              <a:latin typeface="HG丸ｺﾞｼｯｸM-PRO"/>
              <a:ea typeface="HG丸ｺﾞｼｯｸM-PRO"/>
            </a:rPr>
            <a:t>⑤公開性のある緑化面積</a:t>
          </a:r>
          <a:endParaRPr lang="en-US" altLang="ja-JP" sz="1400" b="1" i="0" u="none" strike="noStrike" baseline="0">
            <a:solidFill>
              <a:srgbClr val="000000"/>
            </a:solidFill>
            <a:latin typeface="HG丸ｺﾞｼｯｸM-PRO"/>
            <a:ea typeface="HG丸ｺﾞｼｯｸM-PRO"/>
          </a:endParaRPr>
        </a:p>
        <a:p>
          <a:pPr algn="l" rtl="0">
            <a:lnSpc>
              <a:spcPts val="2200"/>
            </a:lnSpc>
            <a:defRPr sz="1000"/>
          </a:pPr>
          <a:r>
            <a:rPr lang="ja-JP" altLang="en-US" sz="1400" b="0" i="0" u="none" strike="noStrike" baseline="0">
              <a:solidFill>
                <a:srgbClr val="000000"/>
              </a:solidFill>
              <a:latin typeface="HG丸ｺﾞｼｯｸM-PRO"/>
              <a:ea typeface="HG丸ｺﾞｼｯｸM-PRO"/>
            </a:rPr>
            <a:t>・「道路から容易に眺望できる」または「不特定の人が立ち入って見ることができる」緑地部分を計上できます。</a:t>
          </a:r>
          <a:endParaRPr lang="en-US" altLang="ja-JP" sz="1400" b="0" i="0" u="none" strike="noStrike" baseline="0">
            <a:solidFill>
              <a:srgbClr val="000000"/>
            </a:solidFill>
            <a:latin typeface="HG丸ｺﾞｼｯｸM-PRO"/>
            <a:ea typeface="HG丸ｺﾞｼｯｸM-PRO"/>
          </a:endParaRPr>
        </a:p>
        <a:p>
          <a:pPr algn="l" rtl="0">
            <a:lnSpc>
              <a:spcPts val="2200"/>
            </a:lnSpc>
            <a:defRPr sz="1000"/>
          </a:pPr>
          <a:r>
            <a:rPr lang="ja-JP" altLang="en-US" sz="1400" b="0" i="0" u="none" strike="noStrike" baseline="0">
              <a:solidFill>
                <a:srgbClr val="000000"/>
              </a:solidFill>
              <a:latin typeface="HG丸ｺﾞｼｯｸM-PRO"/>
              <a:ea typeface="HG丸ｺﾞｼｯｸM-PRO"/>
            </a:rPr>
            <a:t>　次の例の場合も条件を満たせば計上ができます。</a:t>
          </a:r>
        </a:p>
        <a:p>
          <a:pPr algn="l" rtl="0">
            <a:lnSpc>
              <a:spcPts val="2200"/>
            </a:lnSpc>
            <a:defRPr sz="1000"/>
          </a:pPr>
          <a:r>
            <a:rPr lang="ja-JP" altLang="en-US" sz="1400" b="0" i="0" u="none" strike="noStrike" baseline="0">
              <a:solidFill>
                <a:srgbClr val="000000"/>
              </a:solidFill>
              <a:latin typeface="HG丸ｺﾞｼｯｸM-PRO"/>
              <a:ea typeface="HG丸ｺﾞｼｯｸM-PRO"/>
            </a:rPr>
            <a:t>　　　　例）・前面にフェンス等の工作物がある。→　全体の</a:t>
          </a:r>
          <a:r>
            <a:rPr lang="en-US" altLang="ja-JP" sz="1400" b="0" i="0" u="none" strike="noStrike" baseline="0">
              <a:solidFill>
                <a:srgbClr val="000000"/>
              </a:solidFill>
              <a:latin typeface="HG丸ｺﾞｼｯｸM-PRO"/>
              <a:ea typeface="HG丸ｺﾞｼｯｸM-PRO"/>
            </a:rPr>
            <a:t>1</a:t>
          </a:r>
          <a:r>
            <a:rPr lang="ja-JP" altLang="en-US" sz="1400" b="0" i="0" u="none" strike="noStrike" baseline="0">
              <a:solidFill>
                <a:srgbClr val="000000"/>
              </a:solidFill>
              <a:latin typeface="HG丸ｺﾞｼｯｸM-PRO"/>
              <a:ea typeface="HG丸ｺﾞｼｯｸM-PRO"/>
            </a:rPr>
            <a:t>／</a:t>
          </a:r>
          <a:r>
            <a:rPr lang="en-US" altLang="ja-JP" sz="1400" b="0" i="0" u="none" strike="noStrike" baseline="0">
              <a:solidFill>
                <a:srgbClr val="000000"/>
              </a:solidFill>
              <a:latin typeface="HG丸ｺﾞｼｯｸM-PRO"/>
              <a:ea typeface="HG丸ｺﾞｼｯｸM-PRO"/>
            </a:rPr>
            <a:t>2</a:t>
          </a:r>
          <a:r>
            <a:rPr lang="ja-JP" altLang="en-US" sz="1400" b="0" i="0" u="none" strike="noStrike" baseline="0">
              <a:solidFill>
                <a:srgbClr val="000000"/>
              </a:solidFill>
              <a:latin typeface="HG丸ｺﾞｼｯｸM-PRO"/>
              <a:ea typeface="HG丸ｺﾞｼｯｸM-PRO"/>
            </a:rPr>
            <a:t>以上が視認できる部分は計上できます。</a:t>
          </a:r>
        </a:p>
        <a:p>
          <a:pPr algn="l" rtl="0">
            <a:lnSpc>
              <a:spcPts val="2200"/>
            </a:lnSpc>
            <a:defRPr sz="1000"/>
          </a:pPr>
          <a:r>
            <a:rPr lang="ja-JP" altLang="en-US" sz="1400" b="0" i="0" u="none" strike="noStrike" baseline="0">
              <a:solidFill>
                <a:srgbClr val="000000"/>
              </a:solidFill>
              <a:latin typeface="HG丸ｺﾞｼｯｸM-PRO"/>
              <a:ea typeface="HG丸ｺﾞｼｯｸM-PRO"/>
            </a:rPr>
            <a:t>　　　　　  ・商業施設等で夜間や休日が閉鎖される。→　週の</a:t>
          </a:r>
          <a:r>
            <a:rPr lang="en-US" altLang="ja-JP" sz="1400" b="0" i="0" u="none" strike="noStrike" baseline="0">
              <a:solidFill>
                <a:srgbClr val="000000"/>
              </a:solidFill>
              <a:latin typeface="HG丸ｺﾞｼｯｸM-PRO"/>
              <a:ea typeface="HG丸ｺﾞｼｯｸM-PRO"/>
            </a:rPr>
            <a:t>4</a:t>
          </a:r>
          <a:r>
            <a:rPr lang="ja-JP" altLang="en-US" sz="1400" b="0" i="0" u="none" strike="noStrike" baseline="0">
              <a:solidFill>
                <a:srgbClr val="000000"/>
              </a:solidFill>
              <a:latin typeface="HG丸ｺﾞｼｯｸM-PRO"/>
              <a:ea typeface="HG丸ｺﾞｼｯｸM-PRO"/>
            </a:rPr>
            <a:t>日以上解放されていれば計上できます。</a:t>
          </a:r>
        </a:p>
        <a:p>
          <a:pPr algn="l" rtl="0">
            <a:lnSpc>
              <a:spcPts val="2200"/>
            </a:lnSpc>
            <a:defRPr sz="1000"/>
          </a:pPr>
          <a:r>
            <a:rPr lang="ja-JP" altLang="en-US" sz="1400" b="0" i="0" u="none" strike="noStrike" baseline="0">
              <a:solidFill>
                <a:srgbClr val="000000"/>
              </a:solidFill>
              <a:latin typeface="HG丸ｺﾞｼｯｸM-PRO"/>
              <a:ea typeface="HG丸ｺﾞｼｯｸM-PRO"/>
            </a:rPr>
            <a:t>　　　　　  ・複合オフィスビルの屋上庭園や中庭。→　建物来館者も見ることができる場合は計上できます。</a:t>
          </a:r>
        </a:p>
        <a:p>
          <a:pPr algn="l" rtl="0">
            <a:lnSpc>
              <a:spcPts val="2200"/>
            </a:lnSpc>
            <a:defRPr sz="1000"/>
          </a:pPr>
          <a:endParaRPr lang="en-US" altLang="ja-JP" sz="1400" b="0" i="0" u="none" strike="noStrike" baseline="0">
            <a:solidFill>
              <a:srgbClr val="000000"/>
            </a:solidFill>
            <a:latin typeface="HG丸ｺﾞｼｯｸM-PRO"/>
            <a:ea typeface="HG丸ｺﾞｼｯｸM-PRO"/>
          </a:endParaRPr>
        </a:p>
      </xdr:txBody>
    </xdr:sp>
    <xdr:clientData/>
  </xdr:twoCellAnchor>
  <xdr:twoCellAnchor>
    <xdr:from>
      <xdr:col>18</xdr:col>
      <xdr:colOff>57150</xdr:colOff>
      <xdr:row>98</xdr:row>
      <xdr:rowOff>167820</xdr:rowOff>
    </xdr:from>
    <xdr:to>
      <xdr:col>19</xdr:col>
      <xdr:colOff>971550</xdr:colOff>
      <xdr:row>100</xdr:row>
      <xdr:rowOff>97970</xdr:rowOff>
    </xdr:to>
    <xdr:sp textlink="">
      <xdr:nvSpPr>
        <xdr:cNvPr id="17" name="AutoShape 17">
          <a:extLst>
            <a:ext uri="{FF2B5EF4-FFF2-40B4-BE49-F238E27FC236}">
              <a16:creationId xmlns:a16="http://schemas.microsoft.com/office/drawing/2014/main" id="{C69421B7-D3BA-40EC-A373-70766913C28A}"/>
            </a:ext>
          </a:extLst>
        </xdr:cNvPr>
        <xdr:cNvSpPr>
          <a:spLocks noChangeArrowheads="1"/>
        </xdr:cNvSpPr>
      </xdr:nvSpPr>
      <xdr:spPr bwMode="auto">
        <a:xfrm>
          <a:off x="8591550" y="19103520"/>
          <a:ext cx="1098550" cy="330200"/>
        </a:xfrm>
        <a:custGeom>
          <a:avLst/>
          <a:gdLst>
            <a:gd name="T0" fmla="*/ 2147483646 w 21600"/>
            <a:gd name="T1" fmla="*/ 0 h 21600"/>
            <a:gd name="T2" fmla="*/ 0 w 21600"/>
            <a:gd name="T3" fmla="*/ 2147483646 h 21600"/>
            <a:gd name="T4" fmla="*/ 2147483646 w 21600"/>
            <a:gd name="T5" fmla="*/ 2147483646 h 21600"/>
            <a:gd name="T6" fmla="*/ 2147483646 w 21600"/>
            <a:gd name="T7" fmla="*/ 2147483646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00FF00"/>
        </a:solidFill>
        <a:ln w="9525">
          <a:solidFill>
            <a:srgbClr val="000000"/>
          </a:solidFill>
          <a:miter lim="800000"/>
          <a:headEnd/>
          <a:tailEnd/>
        </a:ln>
      </xdr:spPr>
    </xdr:sp>
    <xdr:clientData/>
  </xdr:twoCellAnchor>
  <xdr:twoCellAnchor>
    <xdr:from>
      <xdr:col>18</xdr:col>
      <xdr:colOff>79375</xdr:colOff>
      <xdr:row>12</xdr:row>
      <xdr:rowOff>365796</xdr:rowOff>
    </xdr:from>
    <xdr:to>
      <xdr:col>19</xdr:col>
      <xdr:colOff>949325</xdr:colOff>
      <xdr:row>14</xdr:row>
      <xdr:rowOff>279480</xdr:rowOff>
    </xdr:to>
    <xdr:sp textlink="">
      <xdr:nvSpPr>
        <xdr:cNvPr id="18" name="AutoShape 15">
          <a:extLst>
            <a:ext uri="{FF2B5EF4-FFF2-40B4-BE49-F238E27FC236}">
              <a16:creationId xmlns:a16="http://schemas.microsoft.com/office/drawing/2014/main" id="{5519AABD-A27F-427E-9CE2-BBA151F491C3}"/>
            </a:ext>
          </a:extLst>
        </xdr:cNvPr>
        <xdr:cNvSpPr>
          <a:spLocks noChangeArrowheads="1"/>
        </xdr:cNvSpPr>
      </xdr:nvSpPr>
      <xdr:spPr bwMode="auto">
        <a:xfrm>
          <a:off x="8613775" y="3375696"/>
          <a:ext cx="1054100" cy="396284"/>
        </a:xfrm>
        <a:custGeom>
          <a:avLst/>
          <a:gdLst>
            <a:gd name="T0" fmla="*/ 2147483646 w 21600"/>
            <a:gd name="T1" fmla="*/ 0 h 21600"/>
            <a:gd name="T2" fmla="*/ 0 w 21600"/>
            <a:gd name="T3" fmla="*/ 2147483646 h 21600"/>
            <a:gd name="T4" fmla="*/ 2147483646 w 21600"/>
            <a:gd name="T5" fmla="*/ 2147483646 h 21600"/>
            <a:gd name="T6" fmla="*/ 2147483646 w 21600"/>
            <a:gd name="T7" fmla="*/ 2147483646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00"/>
        </a:solidFill>
        <a:ln w="9525">
          <a:solidFill>
            <a:srgbClr val="000000"/>
          </a:solidFill>
          <a:miter lim="800000"/>
          <a:headEnd/>
          <a:tailEnd/>
        </a:ln>
      </xdr:spPr>
    </xdr:sp>
    <xdr:clientData/>
  </xdr:twoCellAnchor>
  <xdr:twoCellAnchor>
    <xdr:from>
      <xdr:col>19</xdr:col>
      <xdr:colOff>1073150</xdr:colOff>
      <xdr:row>109</xdr:row>
      <xdr:rowOff>25400</xdr:rowOff>
    </xdr:from>
    <xdr:to>
      <xdr:col>44</xdr:col>
      <xdr:colOff>273050</xdr:colOff>
      <xdr:row>117</xdr:row>
      <xdr:rowOff>25400</xdr:rowOff>
    </xdr:to>
    <xdr:sp textlink="">
      <xdr:nvSpPr>
        <xdr:cNvPr id="19" name="AutoShape 9">
          <a:extLst>
            <a:ext uri="{FF2B5EF4-FFF2-40B4-BE49-F238E27FC236}">
              <a16:creationId xmlns:a16="http://schemas.microsoft.com/office/drawing/2014/main" id="{8EC3DBDB-511A-4C73-AB96-9026AD30347D}"/>
            </a:ext>
          </a:extLst>
        </xdr:cNvPr>
        <xdr:cNvSpPr>
          <a:spLocks noChangeArrowheads="1"/>
        </xdr:cNvSpPr>
      </xdr:nvSpPr>
      <xdr:spPr bwMode="auto">
        <a:xfrm>
          <a:off x="9791700" y="21050250"/>
          <a:ext cx="11893550" cy="1504950"/>
        </a:xfrm>
        <a:prstGeom prst="foldedCorner">
          <a:avLst>
            <a:gd name="adj" fmla="val 0"/>
          </a:avLst>
        </a:prstGeom>
        <a:solidFill>
          <a:srgbClr val="FFFFFF"/>
        </a:solidFill>
        <a:ln w="19050">
          <a:solidFill>
            <a:srgbClr val="00FF00"/>
          </a:solidFill>
          <a:round/>
          <a:headEnd/>
          <a:tailEnd/>
        </a:ln>
      </xdr:spPr>
      <xdr:txBody>
        <a:bodyPr vertOverflow="clip" wrap="square" lIns="36576" tIns="72000" rIns="0" bIns="18288" anchor="t" upright="1"/>
        <a:lstStyle/>
        <a:p>
          <a:pPr algn="l" rtl="0">
            <a:lnSpc>
              <a:spcPts val="2200"/>
            </a:lnSpc>
            <a:defRPr sz="1000"/>
          </a:pPr>
          <a:r>
            <a:rPr lang="ja-JP" altLang="en-US" sz="1400" b="1" i="0" u="none" strike="noStrike" baseline="0">
              <a:solidFill>
                <a:srgbClr val="000000"/>
              </a:solidFill>
              <a:latin typeface="HG丸ｺﾞｼｯｸM-PRO"/>
              <a:ea typeface="HG丸ｺﾞｼｯｸM-PRO"/>
            </a:rPr>
            <a:t>⑥公開性のある垂直面緑化面積</a:t>
          </a:r>
          <a:endParaRPr lang="en-US" altLang="ja-JP" sz="1400" b="1" i="0" u="none" strike="noStrike" baseline="0">
            <a:solidFill>
              <a:srgbClr val="000000"/>
            </a:solidFill>
            <a:latin typeface="HG丸ｺﾞｼｯｸM-PRO"/>
            <a:ea typeface="HG丸ｺﾞｼｯｸM-PRO"/>
          </a:endParaRPr>
        </a:p>
        <a:p>
          <a:pPr algn="l" rtl="0">
            <a:lnSpc>
              <a:spcPts val="2200"/>
            </a:lnSpc>
            <a:defRPr sz="1000"/>
          </a:pPr>
          <a:r>
            <a:rPr lang="ja-JP" altLang="en-US" sz="1400" b="0" i="0" u="none" strike="noStrike" baseline="0">
              <a:solidFill>
                <a:srgbClr val="000000"/>
              </a:solidFill>
              <a:latin typeface="HG丸ｺﾞｼｯｸM-PRO"/>
              <a:ea typeface="HG丸ｺﾞｼｯｸM-PRO"/>
            </a:rPr>
            <a:t>・「道路から容易に眺望できる」または「不特定の人が立ち入って見ることができる」場所に設置された壁面緑化等、垂直面へ緑化された部分を</a:t>
          </a:r>
          <a:endParaRPr lang="en-US" altLang="ja-JP" sz="1400" b="0" i="0" u="none" strike="noStrike" baseline="0">
            <a:solidFill>
              <a:srgbClr val="000000"/>
            </a:solidFill>
            <a:latin typeface="HG丸ｺﾞｼｯｸM-PRO"/>
            <a:ea typeface="HG丸ｺﾞｼｯｸM-PRO"/>
          </a:endParaRPr>
        </a:p>
        <a:p>
          <a:pPr algn="l" rtl="0">
            <a:lnSpc>
              <a:spcPts val="2200"/>
            </a:lnSpc>
            <a:defRPr sz="1000"/>
          </a:pPr>
          <a:r>
            <a:rPr lang="ja-JP" altLang="en-US" sz="1400" b="0" i="0" u="none" strike="noStrike" baseline="0">
              <a:solidFill>
                <a:srgbClr val="000000"/>
              </a:solidFill>
              <a:latin typeface="HG丸ｺﾞｼｯｸM-PRO"/>
              <a:ea typeface="HG丸ｺﾞｼｯｸM-PRO"/>
            </a:rPr>
            <a:t>　計上できます。外壁等から</a:t>
          </a:r>
          <a:r>
            <a:rPr lang="en-US" altLang="ja-JP" sz="1400" b="0" i="0" u="none" strike="noStrike" baseline="0">
              <a:solidFill>
                <a:srgbClr val="000000"/>
              </a:solidFill>
              <a:latin typeface="HG丸ｺﾞｼｯｸM-PRO"/>
              <a:ea typeface="HG丸ｺﾞｼｯｸM-PRO"/>
            </a:rPr>
            <a:t>50㎝</a:t>
          </a:r>
          <a:r>
            <a:rPr lang="ja-JP" altLang="en-US" sz="1400" b="0" i="0" u="none" strike="noStrike" baseline="0">
              <a:solidFill>
                <a:srgbClr val="000000"/>
              </a:solidFill>
              <a:latin typeface="HG丸ｺﾞｼｯｸM-PRO"/>
              <a:ea typeface="HG丸ｺﾞｼｯｸM-PRO"/>
            </a:rPr>
            <a:t>以内の場所に葉と葉が触れ合う程度の密度で植栽された樹木の垂直投影面積も計上できます。</a:t>
          </a:r>
          <a:endParaRPr lang="en-US" altLang="ja-JP" sz="1400" b="0" i="0" u="none" strike="noStrike" baseline="0">
            <a:solidFill>
              <a:srgbClr val="000000"/>
            </a:solidFill>
            <a:latin typeface="HG丸ｺﾞｼｯｸM-PRO"/>
            <a:ea typeface="HG丸ｺﾞｼｯｸM-PRO"/>
          </a:endParaRPr>
        </a:p>
        <a:p>
          <a:pPr algn="l" rtl="0">
            <a:lnSpc>
              <a:spcPts val="2200"/>
            </a:lnSpc>
            <a:defRPr sz="1000"/>
          </a:pPr>
          <a:r>
            <a:rPr lang="ja-JP" altLang="en-US" sz="1400" b="0" i="0" u="none" strike="noStrike" baseline="0">
              <a:solidFill>
                <a:srgbClr val="000000"/>
              </a:solidFill>
              <a:latin typeface="HG丸ｺﾞｼｯｸM-PRO"/>
              <a:ea typeface="HG丸ｺﾞｼｯｸM-PRO"/>
            </a:rPr>
            <a:t>　　　　例）・立体駐車場など工作物の壁面に資材を設置し緑化した部分　　　・外周フェンスにつる性植物を登らせ緑化した部分</a:t>
          </a:r>
          <a:endParaRPr lang="en-US" altLang="ja-JP" sz="1400" b="0" i="0" u="none" strike="noStrike" baseline="0">
            <a:solidFill>
              <a:srgbClr val="000000"/>
            </a:solidFill>
            <a:latin typeface="HG丸ｺﾞｼｯｸM-PRO"/>
            <a:ea typeface="HG丸ｺﾞｼｯｸM-PRO"/>
          </a:endParaRPr>
        </a:p>
        <a:p>
          <a:pPr algn="l" rtl="0">
            <a:lnSpc>
              <a:spcPts val="2200"/>
            </a:lnSpc>
            <a:defRPr sz="1000"/>
          </a:pPr>
          <a:r>
            <a:rPr lang="ja-JP" altLang="en-US" sz="1400" b="0" i="0" u="none" strike="noStrike" baseline="0">
              <a:solidFill>
                <a:srgbClr val="000000"/>
              </a:solidFill>
              <a:latin typeface="HG丸ｺﾞｼｯｸM-PRO"/>
              <a:ea typeface="HG丸ｺﾞｼｯｸM-PRO"/>
            </a:rPr>
            <a:t>　　　　　　・壁面緑化資材を用いた看板</a:t>
          </a:r>
          <a:endParaRPr lang="en-US" altLang="ja-JP" sz="1400" b="0" i="0" u="none" strike="noStrike" baseline="0">
            <a:solidFill>
              <a:srgbClr val="000000"/>
            </a:solidFill>
            <a:latin typeface="HG丸ｺﾞｼｯｸM-PRO"/>
            <a:ea typeface="HG丸ｺﾞｼｯｸM-PRO"/>
          </a:endParaRPr>
        </a:p>
      </xdr:txBody>
    </xdr:sp>
    <xdr:clientData/>
  </xdr:twoCellAnchor>
  <xdr:twoCellAnchor>
    <xdr:from>
      <xdr:col>18</xdr:col>
      <xdr:colOff>57150</xdr:colOff>
      <xdr:row>109</xdr:row>
      <xdr:rowOff>53520</xdr:rowOff>
    </xdr:from>
    <xdr:to>
      <xdr:col>19</xdr:col>
      <xdr:colOff>971550</xdr:colOff>
      <xdr:row>111</xdr:row>
      <xdr:rowOff>85270</xdr:rowOff>
    </xdr:to>
    <xdr:sp textlink="">
      <xdr:nvSpPr>
        <xdr:cNvPr id="20" name="AutoShape 17">
          <a:extLst>
            <a:ext uri="{FF2B5EF4-FFF2-40B4-BE49-F238E27FC236}">
              <a16:creationId xmlns:a16="http://schemas.microsoft.com/office/drawing/2014/main" id="{F7784BFF-686F-4163-8252-83A90E61C1B2}"/>
            </a:ext>
          </a:extLst>
        </xdr:cNvPr>
        <xdr:cNvSpPr>
          <a:spLocks noChangeArrowheads="1"/>
        </xdr:cNvSpPr>
      </xdr:nvSpPr>
      <xdr:spPr bwMode="auto">
        <a:xfrm>
          <a:off x="8591550" y="21078370"/>
          <a:ext cx="1098550" cy="330200"/>
        </a:xfrm>
        <a:custGeom>
          <a:avLst/>
          <a:gdLst>
            <a:gd name="T0" fmla="*/ 2147483646 w 21600"/>
            <a:gd name="T1" fmla="*/ 0 h 21600"/>
            <a:gd name="T2" fmla="*/ 0 w 21600"/>
            <a:gd name="T3" fmla="*/ 2147483646 h 21600"/>
            <a:gd name="T4" fmla="*/ 2147483646 w 21600"/>
            <a:gd name="T5" fmla="*/ 2147483646 h 21600"/>
            <a:gd name="T6" fmla="*/ 2147483646 w 21600"/>
            <a:gd name="T7" fmla="*/ 2147483646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00FF00"/>
        </a:solidFill>
        <a:ln w="9525">
          <a:solidFill>
            <a:srgbClr val="000000"/>
          </a:solidFill>
          <a:miter lim="800000"/>
          <a:headEnd/>
          <a:tailEnd/>
        </a:ln>
      </xdr:spPr>
    </xdr:sp>
    <xdr:clientData/>
  </xdr:twoCellAnchor>
  <xdr:twoCellAnchor>
    <xdr:from>
      <xdr:col>19</xdr:col>
      <xdr:colOff>1073150</xdr:colOff>
      <xdr:row>119</xdr:row>
      <xdr:rowOff>12700</xdr:rowOff>
    </xdr:from>
    <xdr:to>
      <xdr:col>44</xdr:col>
      <xdr:colOff>273050</xdr:colOff>
      <xdr:row>125</xdr:row>
      <xdr:rowOff>25400</xdr:rowOff>
    </xdr:to>
    <xdr:sp textlink="">
      <xdr:nvSpPr>
        <xdr:cNvPr id="21" name="AutoShape 9">
          <a:extLst>
            <a:ext uri="{FF2B5EF4-FFF2-40B4-BE49-F238E27FC236}">
              <a16:creationId xmlns:a16="http://schemas.microsoft.com/office/drawing/2014/main" id="{8178071C-E7D1-458A-B58E-E256F1013DF4}"/>
            </a:ext>
          </a:extLst>
        </xdr:cNvPr>
        <xdr:cNvSpPr>
          <a:spLocks noChangeArrowheads="1"/>
        </xdr:cNvSpPr>
      </xdr:nvSpPr>
      <xdr:spPr bwMode="auto">
        <a:xfrm>
          <a:off x="9791700" y="22713950"/>
          <a:ext cx="11893550" cy="812800"/>
        </a:xfrm>
        <a:prstGeom prst="foldedCorner">
          <a:avLst>
            <a:gd name="adj" fmla="val 0"/>
          </a:avLst>
        </a:prstGeom>
        <a:solidFill>
          <a:srgbClr val="FFFFFF"/>
        </a:solidFill>
        <a:ln w="19050">
          <a:solidFill>
            <a:srgbClr val="00FF00"/>
          </a:solidFill>
          <a:round/>
          <a:headEnd/>
          <a:tailEnd/>
        </a:ln>
      </xdr:spPr>
      <xdr:txBody>
        <a:bodyPr vertOverflow="clip" wrap="square" lIns="36576" tIns="72000" rIns="0" bIns="18288" anchor="t" upright="1"/>
        <a:lstStyle/>
        <a:p>
          <a:pPr algn="l" rtl="0">
            <a:lnSpc>
              <a:spcPts val="2200"/>
            </a:lnSpc>
            <a:defRPr sz="1000"/>
          </a:pPr>
          <a:r>
            <a:rPr lang="ja-JP" altLang="en-US" sz="1400" b="1" i="0" u="none" strike="noStrike" baseline="0">
              <a:solidFill>
                <a:srgbClr val="000000"/>
              </a:solidFill>
              <a:latin typeface="HG丸ｺﾞｼｯｸM-PRO"/>
              <a:ea typeface="HG丸ｺﾞｼｯｸM-PRO"/>
            </a:rPr>
            <a:t>⑦既存樹木の保全</a:t>
          </a:r>
          <a:endParaRPr lang="en-US" altLang="ja-JP" sz="1400" b="1" i="0" u="none" strike="noStrike" baseline="0">
            <a:solidFill>
              <a:srgbClr val="000000"/>
            </a:solidFill>
            <a:latin typeface="HG丸ｺﾞｼｯｸM-PRO"/>
            <a:ea typeface="HG丸ｺﾞｼｯｸM-PRO"/>
          </a:endParaRPr>
        </a:p>
        <a:p>
          <a:pPr algn="l" rtl="0">
            <a:lnSpc>
              <a:spcPts val="2200"/>
            </a:lnSpc>
            <a:defRPr sz="1000"/>
          </a:pPr>
          <a:r>
            <a:rPr lang="ja-JP" altLang="en-US" sz="1400" b="0" i="0" u="none" strike="noStrike" baseline="0">
              <a:solidFill>
                <a:srgbClr val="000000"/>
              </a:solidFill>
              <a:latin typeface="HG丸ｺﾞｼｯｸM-PRO"/>
              <a:ea typeface="HG丸ｺﾞｼｯｸM-PRO"/>
            </a:rPr>
            <a:t>・樹種は問いません。</a:t>
          </a:r>
          <a:endParaRPr lang="en-US" altLang="ja-JP" sz="1400" b="0" i="0" u="none" strike="noStrike" baseline="0">
            <a:solidFill>
              <a:srgbClr val="000000"/>
            </a:solidFill>
            <a:latin typeface="HG丸ｺﾞｼｯｸM-PRO"/>
            <a:ea typeface="HG丸ｺﾞｼｯｸM-PRO"/>
          </a:endParaRPr>
        </a:p>
      </xdr:txBody>
    </xdr:sp>
    <xdr:clientData/>
  </xdr:twoCellAnchor>
  <xdr:twoCellAnchor>
    <xdr:from>
      <xdr:col>18</xdr:col>
      <xdr:colOff>57150</xdr:colOff>
      <xdr:row>119</xdr:row>
      <xdr:rowOff>40820</xdr:rowOff>
    </xdr:from>
    <xdr:to>
      <xdr:col>19</xdr:col>
      <xdr:colOff>971550</xdr:colOff>
      <xdr:row>120</xdr:row>
      <xdr:rowOff>186870</xdr:rowOff>
    </xdr:to>
    <xdr:sp textlink="">
      <xdr:nvSpPr>
        <xdr:cNvPr id="22" name="AutoShape 17">
          <a:extLst>
            <a:ext uri="{FF2B5EF4-FFF2-40B4-BE49-F238E27FC236}">
              <a16:creationId xmlns:a16="http://schemas.microsoft.com/office/drawing/2014/main" id="{68750EC3-B6B2-4C41-B96C-030464763E8D}"/>
            </a:ext>
          </a:extLst>
        </xdr:cNvPr>
        <xdr:cNvSpPr>
          <a:spLocks noChangeArrowheads="1"/>
        </xdr:cNvSpPr>
      </xdr:nvSpPr>
      <xdr:spPr bwMode="auto">
        <a:xfrm>
          <a:off x="8591550" y="22742070"/>
          <a:ext cx="1098550" cy="336550"/>
        </a:xfrm>
        <a:custGeom>
          <a:avLst/>
          <a:gdLst>
            <a:gd name="T0" fmla="*/ 2147483646 w 21600"/>
            <a:gd name="T1" fmla="*/ 0 h 21600"/>
            <a:gd name="T2" fmla="*/ 0 w 21600"/>
            <a:gd name="T3" fmla="*/ 2147483646 h 21600"/>
            <a:gd name="T4" fmla="*/ 2147483646 w 21600"/>
            <a:gd name="T5" fmla="*/ 2147483646 h 21600"/>
            <a:gd name="T6" fmla="*/ 2147483646 w 21600"/>
            <a:gd name="T7" fmla="*/ 2147483646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00FF00"/>
        </a:solidFill>
        <a:ln w="9525">
          <a:solidFill>
            <a:srgbClr val="000000"/>
          </a:solidFill>
          <a:miter lim="800000"/>
          <a:headEnd/>
          <a:tailEnd/>
        </a:ln>
      </xdr:spPr>
    </xdr:sp>
    <xdr:clientData/>
  </xdr:twoCellAnchor>
  <xdr:twoCellAnchor>
    <xdr:from>
      <xdr:col>19</xdr:col>
      <xdr:colOff>1073150</xdr:colOff>
      <xdr:row>126</xdr:row>
      <xdr:rowOff>63500</xdr:rowOff>
    </xdr:from>
    <xdr:to>
      <xdr:col>44</xdr:col>
      <xdr:colOff>273050</xdr:colOff>
      <xdr:row>135</xdr:row>
      <xdr:rowOff>139700</xdr:rowOff>
    </xdr:to>
    <xdr:sp textlink="">
      <xdr:nvSpPr>
        <xdr:cNvPr id="23" name="AutoShape 9">
          <a:extLst>
            <a:ext uri="{FF2B5EF4-FFF2-40B4-BE49-F238E27FC236}">
              <a16:creationId xmlns:a16="http://schemas.microsoft.com/office/drawing/2014/main" id="{744ABEBA-896D-4604-A245-347524BE7F8F}"/>
            </a:ext>
          </a:extLst>
        </xdr:cNvPr>
        <xdr:cNvSpPr>
          <a:spLocks noChangeArrowheads="1"/>
        </xdr:cNvSpPr>
      </xdr:nvSpPr>
      <xdr:spPr bwMode="auto">
        <a:xfrm>
          <a:off x="9791700" y="23647400"/>
          <a:ext cx="11893550" cy="1276350"/>
        </a:xfrm>
        <a:prstGeom prst="foldedCorner">
          <a:avLst>
            <a:gd name="adj" fmla="val 0"/>
          </a:avLst>
        </a:prstGeom>
        <a:solidFill>
          <a:srgbClr val="FFFFFF"/>
        </a:solidFill>
        <a:ln w="19050">
          <a:solidFill>
            <a:srgbClr val="00FF00"/>
          </a:solidFill>
          <a:round/>
          <a:headEnd/>
          <a:tailEnd/>
        </a:ln>
      </xdr:spPr>
      <xdr:txBody>
        <a:bodyPr vertOverflow="clip" wrap="square" lIns="36576" tIns="72000" rIns="0" bIns="18288" anchor="t" upright="1"/>
        <a:lstStyle/>
        <a:p>
          <a:pPr algn="l" rtl="0">
            <a:lnSpc>
              <a:spcPts val="2200"/>
            </a:lnSpc>
            <a:defRPr sz="1000"/>
          </a:pPr>
          <a:r>
            <a:rPr lang="ja-JP" altLang="en-US" sz="1400" b="1" i="0" u="none" strike="noStrike" baseline="0">
              <a:solidFill>
                <a:srgbClr val="000000"/>
              </a:solidFill>
              <a:latin typeface="HG丸ｺﾞｼｯｸM-PRO"/>
              <a:ea typeface="HG丸ｺﾞｼｯｸM-PRO"/>
            </a:rPr>
            <a:t>⑧樹名板の設置</a:t>
          </a:r>
          <a:endParaRPr lang="en-US" altLang="ja-JP" sz="1400" b="1" i="0" u="none" strike="noStrike" baseline="0">
            <a:solidFill>
              <a:srgbClr val="000000"/>
            </a:solidFill>
            <a:latin typeface="HG丸ｺﾞｼｯｸM-PRO"/>
            <a:ea typeface="HG丸ｺﾞｼｯｸM-PRO"/>
          </a:endParaRPr>
        </a:p>
        <a:p>
          <a:pPr algn="l" rtl="0">
            <a:lnSpc>
              <a:spcPts val="2200"/>
            </a:lnSpc>
            <a:defRPr sz="1000"/>
          </a:pPr>
          <a:r>
            <a:rPr lang="ja-JP" altLang="en-US" sz="1400" b="0" i="0" u="none" strike="noStrike" baseline="0">
              <a:solidFill>
                <a:srgbClr val="000000"/>
              </a:solidFill>
              <a:latin typeface="HG丸ｺﾞｼｯｸM-PRO"/>
              <a:ea typeface="HG丸ｺﾞｼｯｸM-PRO"/>
            </a:rPr>
            <a:t>・「道路から容易に眺望できる」または「不特定の人が立ち入って見ることができる」場所にある樹木の種類の半数以上に設置してください。</a:t>
          </a:r>
          <a:endParaRPr lang="en-US" altLang="ja-JP" sz="1400" b="0" i="0" u="none" strike="noStrike" baseline="0">
            <a:solidFill>
              <a:srgbClr val="000000"/>
            </a:solidFill>
            <a:latin typeface="HG丸ｺﾞｼｯｸM-PRO"/>
            <a:ea typeface="HG丸ｺﾞｼｯｸM-PRO"/>
          </a:endParaRPr>
        </a:p>
        <a:p>
          <a:pPr algn="l" rtl="0">
            <a:lnSpc>
              <a:spcPts val="2200"/>
            </a:lnSpc>
            <a:defRPr sz="1000"/>
          </a:pPr>
          <a:r>
            <a:rPr lang="ja-JP" altLang="en-US" sz="1400" b="0" i="0" u="none" strike="noStrike" baseline="0">
              <a:solidFill>
                <a:srgbClr val="000000"/>
              </a:solidFill>
              <a:latin typeface="HG丸ｺﾞｼｯｸM-PRO"/>
              <a:ea typeface="HG丸ｺﾞｼｯｸM-PRO"/>
            </a:rPr>
            <a:t>・公衆が容易に視認できる場所に設置してある樹名板に限ります。</a:t>
          </a:r>
          <a:endParaRPr lang="en-US" altLang="ja-JP" sz="1400" b="0" i="0" u="none" strike="noStrike" baseline="0">
            <a:solidFill>
              <a:srgbClr val="000000"/>
            </a:solidFill>
            <a:latin typeface="HG丸ｺﾞｼｯｸM-PRO"/>
            <a:ea typeface="HG丸ｺﾞｼｯｸM-PRO"/>
          </a:endParaRPr>
        </a:p>
        <a:p>
          <a:pPr algn="l" rtl="0">
            <a:lnSpc>
              <a:spcPts val="2200"/>
            </a:lnSpc>
            <a:defRPr sz="1000"/>
          </a:pPr>
          <a:r>
            <a:rPr lang="ja-JP" altLang="en-US" sz="1400" b="0" i="0" u="none" strike="noStrike" baseline="0">
              <a:solidFill>
                <a:srgbClr val="000000"/>
              </a:solidFill>
              <a:latin typeface="HG丸ｺﾞｼｯｸM-PRO"/>
              <a:ea typeface="HG丸ｺﾞｼｯｸM-PRO"/>
            </a:rPr>
            <a:t>・同一樹種は１カ所以上設置してあれば構いません。</a:t>
          </a:r>
          <a:endParaRPr lang="en-US" altLang="ja-JP" sz="1400" b="0" i="0" u="none" strike="noStrike" baseline="0">
            <a:solidFill>
              <a:srgbClr val="000000"/>
            </a:solidFill>
            <a:latin typeface="HG丸ｺﾞｼｯｸM-PRO"/>
            <a:ea typeface="HG丸ｺﾞｼｯｸM-PRO"/>
          </a:endParaRPr>
        </a:p>
      </xdr:txBody>
    </xdr:sp>
    <xdr:clientData/>
  </xdr:twoCellAnchor>
  <xdr:twoCellAnchor>
    <xdr:from>
      <xdr:col>18</xdr:col>
      <xdr:colOff>57150</xdr:colOff>
      <xdr:row>127</xdr:row>
      <xdr:rowOff>91620</xdr:rowOff>
    </xdr:from>
    <xdr:to>
      <xdr:col>19</xdr:col>
      <xdr:colOff>971550</xdr:colOff>
      <xdr:row>129</xdr:row>
      <xdr:rowOff>85270</xdr:rowOff>
    </xdr:to>
    <xdr:sp textlink="">
      <xdr:nvSpPr>
        <xdr:cNvPr id="24" name="AutoShape 17">
          <a:extLst>
            <a:ext uri="{FF2B5EF4-FFF2-40B4-BE49-F238E27FC236}">
              <a16:creationId xmlns:a16="http://schemas.microsoft.com/office/drawing/2014/main" id="{329DD480-1871-4A2E-9358-87DA010A5C7D}"/>
            </a:ext>
          </a:extLst>
        </xdr:cNvPr>
        <xdr:cNvSpPr>
          <a:spLocks noChangeArrowheads="1"/>
        </xdr:cNvSpPr>
      </xdr:nvSpPr>
      <xdr:spPr bwMode="auto">
        <a:xfrm>
          <a:off x="8591550" y="23840620"/>
          <a:ext cx="1098550" cy="336550"/>
        </a:xfrm>
        <a:custGeom>
          <a:avLst/>
          <a:gdLst>
            <a:gd name="T0" fmla="*/ 2147483646 w 21600"/>
            <a:gd name="T1" fmla="*/ 0 h 21600"/>
            <a:gd name="T2" fmla="*/ 0 w 21600"/>
            <a:gd name="T3" fmla="*/ 2147483646 h 21600"/>
            <a:gd name="T4" fmla="*/ 2147483646 w 21600"/>
            <a:gd name="T5" fmla="*/ 2147483646 h 21600"/>
            <a:gd name="T6" fmla="*/ 2147483646 w 21600"/>
            <a:gd name="T7" fmla="*/ 2147483646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00FF00"/>
        </a:solidFill>
        <a:ln w="9525">
          <a:solidFill>
            <a:srgbClr val="000000"/>
          </a:solidFill>
          <a:miter lim="800000"/>
          <a:headEnd/>
          <a:tailEnd/>
        </a:ln>
      </xdr:spPr>
    </xdr:sp>
    <xdr:clientData/>
  </xdr:twoCellAnchor>
  <xdr:twoCellAnchor>
    <xdr:from>
      <xdr:col>19</xdr:col>
      <xdr:colOff>1073150</xdr:colOff>
      <xdr:row>137</xdr:row>
      <xdr:rowOff>38100</xdr:rowOff>
    </xdr:from>
    <xdr:to>
      <xdr:col>44</xdr:col>
      <xdr:colOff>273050</xdr:colOff>
      <xdr:row>142</xdr:row>
      <xdr:rowOff>0</xdr:rowOff>
    </xdr:to>
    <xdr:sp textlink="">
      <xdr:nvSpPr>
        <xdr:cNvPr id="25" name="AutoShape 9">
          <a:extLst>
            <a:ext uri="{FF2B5EF4-FFF2-40B4-BE49-F238E27FC236}">
              <a16:creationId xmlns:a16="http://schemas.microsoft.com/office/drawing/2014/main" id="{C0D15F57-E16F-4594-BE17-13E52E63F7C1}"/>
            </a:ext>
          </a:extLst>
        </xdr:cNvPr>
        <xdr:cNvSpPr>
          <a:spLocks noChangeArrowheads="1"/>
        </xdr:cNvSpPr>
      </xdr:nvSpPr>
      <xdr:spPr bwMode="auto">
        <a:xfrm>
          <a:off x="9791700" y="25120600"/>
          <a:ext cx="11893550" cy="723900"/>
        </a:xfrm>
        <a:prstGeom prst="foldedCorner">
          <a:avLst>
            <a:gd name="adj" fmla="val 0"/>
          </a:avLst>
        </a:prstGeom>
        <a:solidFill>
          <a:srgbClr val="FFFFFF"/>
        </a:solidFill>
        <a:ln w="19050">
          <a:solidFill>
            <a:srgbClr val="00FF00"/>
          </a:solidFill>
          <a:round/>
          <a:headEnd/>
          <a:tailEnd/>
        </a:ln>
      </xdr:spPr>
      <xdr:txBody>
        <a:bodyPr vertOverflow="clip" wrap="square" lIns="36576" tIns="72000" rIns="0" bIns="18288" anchor="t" upright="1"/>
        <a:lstStyle/>
        <a:p>
          <a:pPr algn="l" rtl="0">
            <a:lnSpc>
              <a:spcPts val="2200"/>
            </a:lnSpc>
            <a:defRPr sz="1000"/>
          </a:pPr>
          <a:r>
            <a:rPr lang="ja-JP" altLang="en-US" sz="1400" b="1" i="0" u="none" strike="noStrike" baseline="0">
              <a:solidFill>
                <a:srgbClr val="000000"/>
              </a:solidFill>
              <a:latin typeface="HG丸ｺﾞｼｯｸM-PRO"/>
              <a:ea typeface="HG丸ｺﾞｼｯｸM-PRO"/>
            </a:rPr>
            <a:t>⑨在来種の植栽</a:t>
          </a:r>
          <a:endParaRPr lang="en-US" altLang="ja-JP" sz="1400" b="1" i="0" u="none" strike="noStrike" baseline="0">
            <a:solidFill>
              <a:srgbClr val="000000"/>
            </a:solidFill>
            <a:latin typeface="HG丸ｺﾞｼｯｸM-PRO"/>
            <a:ea typeface="HG丸ｺﾞｼｯｸM-PRO"/>
          </a:endParaRPr>
        </a:p>
        <a:p>
          <a:pPr algn="l" rtl="0">
            <a:lnSpc>
              <a:spcPts val="2200"/>
            </a:lnSpc>
            <a:defRPr sz="1000"/>
          </a:pPr>
          <a:r>
            <a:rPr lang="ja-JP" altLang="en-US" sz="1400" b="0" i="0" u="none" strike="noStrike" baseline="0">
              <a:solidFill>
                <a:srgbClr val="000000"/>
              </a:solidFill>
              <a:latin typeface="HG丸ｺﾞｼｯｸM-PRO"/>
              <a:ea typeface="HG丸ｺﾞｼｯｸM-PRO"/>
            </a:rPr>
            <a:t>・植栽樹種の種類、緑化面積、植栽本数のいずれかの</a:t>
          </a:r>
          <a:r>
            <a:rPr lang="en-US" altLang="ja-JP" sz="1400" b="0" i="0" u="none" strike="noStrike" baseline="0">
              <a:solidFill>
                <a:srgbClr val="000000"/>
              </a:solidFill>
              <a:latin typeface="HG丸ｺﾞｼｯｸM-PRO"/>
              <a:ea typeface="HG丸ｺﾞｼｯｸM-PRO"/>
            </a:rPr>
            <a:t>10</a:t>
          </a:r>
          <a:r>
            <a:rPr lang="ja-JP" altLang="en-US" sz="1400" b="0" i="0" u="none" strike="noStrike" baseline="0">
              <a:solidFill>
                <a:srgbClr val="000000"/>
              </a:solidFill>
              <a:latin typeface="HG丸ｺﾞｼｯｸM-PRO"/>
              <a:ea typeface="HG丸ｺﾞｼｯｸM-PRO"/>
            </a:rPr>
            <a:t>％以上を在来種とした場合に加点されます。</a:t>
          </a:r>
          <a:endParaRPr lang="en-US" altLang="ja-JP" sz="1400" b="0" i="0" u="none" strike="noStrike" baseline="0">
            <a:solidFill>
              <a:srgbClr val="000000"/>
            </a:solidFill>
            <a:latin typeface="HG丸ｺﾞｼｯｸM-PRO"/>
            <a:ea typeface="HG丸ｺﾞｼｯｸM-PRO"/>
          </a:endParaRPr>
        </a:p>
      </xdr:txBody>
    </xdr:sp>
    <xdr:clientData/>
  </xdr:twoCellAnchor>
  <xdr:twoCellAnchor>
    <xdr:from>
      <xdr:col>18</xdr:col>
      <xdr:colOff>57150</xdr:colOff>
      <xdr:row>138</xdr:row>
      <xdr:rowOff>15420</xdr:rowOff>
    </xdr:from>
    <xdr:to>
      <xdr:col>19</xdr:col>
      <xdr:colOff>971550</xdr:colOff>
      <xdr:row>138</xdr:row>
      <xdr:rowOff>351970</xdr:rowOff>
    </xdr:to>
    <xdr:sp textlink="">
      <xdr:nvSpPr>
        <xdr:cNvPr id="26" name="AutoShape 17">
          <a:extLst>
            <a:ext uri="{FF2B5EF4-FFF2-40B4-BE49-F238E27FC236}">
              <a16:creationId xmlns:a16="http://schemas.microsoft.com/office/drawing/2014/main" id="{9AF3C4B7-7A98-4FD9-8B03-BBD403CA9262}"/>
            </a:ext>
          </a:extLst>
        </xdr:cNvPr>
        <xdr:cNvSpPr>
          <a:spLocks noChangeArrowheads="1"/>
        </xdr:cNvSpPr>
      </xdr:nvSpPr>
      <xdr:spPr bwMode="auto">
        <a:xfrm>
          <a:off x="8591550" y="25288420"/>
          <a:ext cx="1098550" cy="336550"/>
        </a:xfrm>
        <a:custGeom>
          <a:avLst/>
          <a:gdLst>
            <a:gd name="T0" fmla="*/ 2147483646 w 21600"/>
            <a:gd name="T1" fmla="*/ 0 h 21600"/>
            <a:gd name="T2" fmla="*/ 0 w 21600"/>
            <a:gd name="T3" fmla="*/ 2147483646 h 21600"/>
            <a:gd name="T4" fmla="*/ 2147483646 w 21600"/>
            <a:gd name="T5" fmla="*/ 2147483646 h 21600"/>
            <a:gd name="T6" fmla="*/ 2147483646 w 21600"/>
            <a:gd name="T7" fmla="*/ 2147483646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00FF00"/>
        </a:solidFill>
        <a:ln w="9525">
          <a:solidFill>
            <a:srgbClr val="000000"/>
          </a:solidFill>
          <a:miter lim="800000"/>
          <a:headEnd/>
          <a:tailEnd/>
        </a:ln>
      </xdr:spPr>
    </xdr:sp>
    <xdr:clientData/>
  </xdr:twoCellAnchor>
  <xdr:twoCellAnchor>
    <xdr:from>
      <xdr:col>19</xdr:col>
      <xdr:colOff>1073150</xdr:colOff>
      <xdr:row>143</xdr:row>
      <xdr:rowOff>63500</xdr:rowOff>
    </xdr:from>
    <xdr:to>
      <xdr:col>44</xdr:col>
      <xdr:colOff>273050</xdr:colOff>
      <xdr:row>147</xdr:row>
      <xdr:rowOff>215900</xdr:rowOff>
    </xdr:to>
    <xdr:sp textlink="">
      <xdr:nvSpPr>
        <xdr:cNvPr id="27" name="AutoShape 9">
          <a:extLst>
            <a:ext uri="{FF2B5EF4-FFF2-40B4-BE49-F238E27FC236}">
              <a16:creationId xmlns:a16="http://schemas.microsoft.com/office/drawing/2014/main" id="{47F36868-B726-468E-977E-F14F1C9E9ED0}"/>
            </a:ext>
          </a:extLst>
        </xdr:cNvPr>
        <xdr:cNvSpPr>
          <a:spLocks noChangeArrowheads="1"/>
        </xdr:cNvSpPr>
      </xdr:nvSpPr>
      <xdr:spPr bwMode="auto">
        <a:xfrm>
          <a:off x="9791700" y="25946100"/>
          <a:ext cx="11893550" cy="736600"/>
        </a:xfrm>
        <a:prstGeom prst="foldedCorner">
          <a:avLst>
            <a:gd name="adj" fmla="val 0"/>
          </a:avLst>
        </a:prstGeom>
        <a:solidFill>
          <a:srgbClr val="FFFFFF"/>
        </a:solidFill>
        <a:ln w="19050">
          <a:solidFill>
            <a:srgbClr val="00FF00"/>
          </a:solidFill>
          <a:round/>
          <a:headEnd/>
          <a:tailEnd/>
        </a:ln>
      </xdr:spPr>
      <xdr:txBody>
        <a:bodyPr vertOverflow="clip" wrap="square" lIns="36576" tIns="72000" rIns="0" bIns="18288" anchor="t" upright="1"/>
        <a:lstStyle/>
        <a:p>
          <a:pPr algn="l" rtl="0">
            <a:lnSpc>
              <a:spcPts val="2200"/>
            </a:lnSpc>
            <a:defRPr sz="1000"/>
          </a:pPr>
          <a:r>
            <a:rPr lang="ja-JP" altLang="en-US" sz="1400" b="1" i="0" u="none" strike="noStrike" baseline="0">
              <a:solidFill>
                <a:srgbClr val="000000"/>
              </a:solidFill>
              <a:latin typeface="HG丸ｺﾞｼｯｸM-PRO"/>
              <a:ea typeface="HG丸ｺﾞｼｯｸM-PRO"/>
            </a:rPr>
            <a:t>⑩生きものの住処・餌場の設置</a:t>
          </a:r>
          <a:endParaRPr lang="en-US" altLang="ja-JP" sz="1400" b="1" i="0" u="none" strike="noStrike" baseline="0">
            <a:solidFill>
              <a:srgbClr val="000000"/>
            </a:solidFill>
            <a:latin typeface="HG丸ｺﾞｼｯｸM-PRO"/>
            <a:ea typeface="HG丸ｺﾞｼｯｸM-PRO"/>
          </a:endParaRPr>
        </a:p>
        <a:p>
          <a:pPr algn="l" rtl="0">
            <a:lnSpc>
              <a:spcPts val="2200"/>
            </a:lnSpc>
            <a:defRPr sz="1000"/>
          </a:pPr>
          <a:r>
            <a:rPr lang="ja-JP" altLang="en-US" sz="1400" b="0" i="0" u="none" strike="noStrike" baseline="0">
              <a:solidFill>
                <a:srgbClr val="000000"/>
              </a:solidFill>
              <a:latin typeface="HG丸ｺﾞｼｯｸM-PRO"/>
              <a:ea typeface="HG丸ｺﾞｼｯｸM-PRO"/>
            </a:rPr>
            <a:t>　例）・鳥などの餌となる実のなる樹木を植栽　　　・樹木に巣箱を設置　　・水盤を設置</a:t>
          </a:r>
          <a:endParaRPr lang="en-US" altLang="ja-JP" sz="1400" b="0" i="0" u="none" strike="noStrike" baseline="0">
            <a:solidFill>
              <a:srgbClr val="000000"/>
            </a:solidFill>
            <a:latin typeface="HG丸ｺﾞｼｯｸM-PRO"/>
            <a:ea typeface="HG丸ｺﾞｼｯｸM-PRO"/>
          </a:endParaRPr>
        </a:p>
      </xdr:txBody>
    </xdr:sp>
    <xdr:clientData/>
  </xdr:twoCellAnchor>
  <xdr:twoCellAnchor>
    <xdr:from>
      <xdr:col>18</xdr:col>
      <xdr:colOff>57150</xdr:colOff>
      <xdr:row>146</xdr:row>
      <xdr:rowOff>40820</xdr:rowOff>
    </xdr:from>
    <xdr:to>
      <xdr:col>19</xdr:col>
      <xdr:colOff>971550</xdr:colOff>
      <xdr:row>147</xdr:row>
      <xdr:rowOff>186870</xdr:rowOff>
    </xdr:to>
    <xdr:sp textlink="">
      <xdr:nvSpPr>
        <xdr:cNvPr id="28" name="AutoShape 17">
          <a:extLst>
            <a:ext uri="{FF2B5EF4-FFF2-40B4-BE49-F238E27FC236}">
              <a16:creationId xmlns:a16="http://schemas.microsoft.com/office/drawing/2014/main" id="{A5855711-891F-4FBB-9595-13A988D22151}"/>
            </a:ext>
          </a:extLst>
        </xdr:cNvPr>
        <xdr:cNvSpPr>
          <a:spLocks noChangeArrowheads="1"/>
        </xdr:cNvSpPr>
      </xdr:nvSpPr>
      <xdr:spPr bwMode="auto">
        <a:xfrm>
          <a:off x="8591550" y="26317120"/>
          <a:ext cx="1098550" cy="336550"/>
        </a:xfrm>
        <a:custGeom>
          <a:avLst/>
          <a:gdLst>
            <a:gd name="T0" fmla="*/ 2147483646 w 21600"/>
            <a:gd name="T1" fmla="*/ 0 h 21600"/>
            <a:gd name="T2" fmla="*/ 0 w 21600"/>
            <a:gd name="T3" fmla="*/ 2147483646 h 21600"/>
            <a:gd name="T4" fmla="*/ 2147483646 w 21600"/>
            <a:gd name="T5" fmla="*/ 2147483646 h 21600"/>
            <a:gd name="T6" fmla="*/ 2147483646 w 21600"/>
            <a:gd name="T7" fmla="*/ 2147483646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00FF00"/>
        </a:solidFill>
        <a:ln w="9525">
          <a:solidFill>
            <a:srgbClr val="000000"/>
          </a:solidFill>
          <a:miter lim="800000"/>
          <a:headEnd/>
          <a:tailEnd/>
        </a:ln>
      </xdr:spPr>
    </xdr:sp>
    <xdr:clientData/>
  </xdr:twoCellAnchor>
  <xdr:twoCellAnchor>
    <xdr:from>
      <xdr:col>19</xdr:col>
      <xdr:colOff>1060450</xdr:colOff>
      <xdr:row>147</xdr:row>
      <xdr:rowOff>304800</xdr:rowOff>
    </xdr:from>
    <xdr:to>
      <xdr:col>44</xdr:col>
      <xdr:colOff>260350</xdr:colOff>
      <xdr:row>158</xdr:row>
      <xdr:rowOff>88900</xdr:rowOff>
    </xdr:to>
    <xdr:sp textlink="">
      <xdr:nvSpPr>
        <xdr:cNvPr id="29" name="AutoShape 9">
          <a:extLst>
            <a:ext uri="{FF2B5EF4-FFF2-40B4-BE49-F238E27FC236}">
              <a16:creationId xmlns:a16="http://schemas.microsoft.com/office/drawing/2014/main" id="{38E067C7-0CB1-4BE4-984D-6C4F7104CBC1}"/>
            </a:ext>
          </a:extLst>
        </xdr:cNvPr>
        <xdr:cNvSpPr>
          <a:spLocks noChangeArrowheads="1"/>
        </xdr:cNvSpPr>
      </xdr:nvSpPr>
      <xdr:spPr bwMode="auto">
        <a:xfrm>
          <a:off x="9779000" y="26771600"/>
          <a:ext cx="11893550" cy="1479550"/>
        </a:xfrm>
        <a:prstGeom prst="foldedCorner">
          <a:avLst>
            <a:gd name="adj" fmla="val 0"/>
          </a:avLst>
        </a:prstGeom>
        <a:solidFill>
          <a:srgbClr val="FFFFFF"/>
        </a:solidFill>
        <a:ln w="19050">
          <a:solidFill>
            <a:srgbClr val="00FF00"/>
          </a:solidFill>
          <a:round/>
          <a:headEnd/>
          <a:tailEnd/>
        </a:ln>
      </xdr:spPr>
      <xdr:txBody>
        <a:bodyPr vertOverflow="clip" wrap="square" lIns="36576" tIns="72000" rIns="0" bIns="18288" anchor="t" upright="1"/>
        <a:lstStyle/>
        <a:p>
          <a:pPr algn="l" rtl="0">
            <a:lnSpc>
              <a:spcPts val="2200"/>
            </a:lnSpc>
            <a:defRPr sz="1000"/>
          </a:pPr>
          <a:r>
            <a:rPr kumimoji="0" lang="ja-JP" altLang="en-US" sz="1400" b="1" i="0" u="none" strike="noStrike" kern="0" cap="none" spc="0" normalizeH="0" baseline="0" noProof="0">
              <a:ln>
                <a:noFill/>
              </a:ln>
              <a:solidFill>
                <a:schemeClr val="tx1"/>
              </a:solidFill>
              <a:effectLst/>
              <a:uLnTx/>
              <a:uFillTx/>
              <a:latin typeface="HG丸ｺﾞｼｯｸM-PRO"/>
              <a:ea typeface="HG丸ｺﾞｼｯｸM-PRO"/>
              <a:cs typeface="+mn-cs"/>
            </a:rPr>
            <a:t>⑨在来種　⑩実のなる樹木　の例は</a:t>
          </a:r>
          <a:r>
            <a:rPr kumimoji="0" lang="en-US" altLang="ja-JP" sz="1400" b="1" i="0" u="none" strike="noStrike" kern="0" cap="none" spc="0" normalizeH="0" baseline="0" noProof="0">
              <a:ln>
                <a:noFill/>
              </a:ln>
              <a:solidFill>
                <a:schemeClr val="tx1"/>
              </a:solidFill>
              <a:effectLst/>
              <a:uLnTx/>
              <a:uFillTx/>
              <a:latin typeface="HG丸ｺﾞｼｯｸM-PRO"/>
              <a:ea typeface="HG丸ｺﾞｼｯｸM-PRO"/>
              <a:cs typeface="+mn-cs"/>
            </a:rPr>
            <a:t>『</a:t>
          </a:r>
          <a:r>
            <a:rPr kumimoji="0" lang="ja-JP" altLang="en-US" sz="1400" b="1" i="0" u="none" strike="noStrike" kern="0" cap="none" spc="0" normalizeH="0" baseline="0" noProof="0">
              <a:ln>
                <a:noFill/>
              </a:ln>
              <a:solidFill>
                <a:schemeClr val="tx1"/>
              </a:solidFill>
              <a:effectLst/>
              <a:uLnTx/>
              <a:uFillTx/>
              <a:latin typeface="HG丸ｺﾞｼｯｸM-PRO"/>
              <a:ea typeface="HG丸ｺﾞｼｯｸM-PRO"/>
              <a:cs typeface="+mn-cs"/>
            </a:rPr>
            <a:t>名古屋市公式ウェブサイト「</a:t>
          </a:r>
          <a:r>
            <a:rPr kumimoji="0" lang="en-US" altLang="ja-JP" sz="1400" b="1" i="0" u="none" strike="noStrike" kern="0" cap="none" spc="0" normalizeH="0" baseline="0" noProof="0">
              <a:ln>
                <a:noFill/>
              </a:ln>
              <a:solidFill>
                <a:schemeClr val="tx1"/>
              </a:solidFill>
              <a:effectLst/>
              <a:uLnTx/>
              <a:uFillTx/>
              <a:latin typeface="HG丸ｺﾞｼｯｸM-PRO"/>
              <a:ea typeface="HG丸ｺﾞｼｯｸM-PRO"/>
              <a:cs typeface="+mn-cs"/>
            </a:rPr>
            <a:t>NICE GREEN</a:t>
          </a:r>
          <a:r>
            <a:rPr kumimoji="0" lang="ja-JP" altLang="en-US" sz="1400" b="1" i="0" u="none" strike="noStrike" kern="0" cap="none" spc="0" normalizeH="0" baseline="0" noProof="0">
              <a:ln>
                <a:noFill/>
              </a:ln>
              <a:solidFill>
                <a:schemeClr val="tx1"/>
              </a:solidFill>
              <a:effectLst/>
              <a:uLnTx/>
              <a:uFillTx/>
              <a:latin typeface="HG丸ｺﾞｼｯｸM-PRO"/>
              <a:ea typeface="HG丸ｺﾞｼｯｸM-PRO"/>
              <a:cs typeface="+mn-cs"/>
            </a:rPr>
            <a:t> なごや」について</a:t>
          </a:r>
          <a:r>
            <a:rPr kumimoji="0" lang="en-US" altLang="ja-JP" sz="1400" b="1" i="0" u="none" strike="noStrike" kern="0" cap="none" spc="0" normalizeH="0" baseline="0" noProof="0">
              <a:ln>
                <a:noFill/>
              </a:ln>
              <a:solidFill>
                <a:schemeClr val="tx1"/>
              </a:solidFill>
              <a:effectLst/>
              <a:uLnTx/>
              <a:uFillTx/>
              <a:latin typeface="HG丸ｺﾞｼｯｸM-PRO"/>
              <a:ea typeface="HG丸ｺﾞｼｯｸM-PRO"/>
              <a:cs typeface="+mn-cs"/>
            </a:rPr>
            <a:t>』</a:t>
          </a:r>
          <a:r>
            <a:rPr kumimoji="0" lang="ja-JP" altLang="en-US" sz="1400" b="1" i="0" u="none" strike="noStrike" kern="0" cap="none" spc="0" normalizeH="0" baseline="0" noProof="0">
              <a:ln>
                <a:noFill/>
              </a:ln>
              <a:solidFill>
                <a:schemeClr val="tx1"/>
              </a:solidFill>
              <a:effectLst/>
              <a:uLnTx/>
              <a:uFillTx/>
              <a:latin typeface="HG丸ｺﾞｼｯｸM-PRO"/>
              <a:ea typeface="HG丸ｺﾞｼｯｸM-PRO"/>
              <a:cs typeface="+mn-cs"/>
            </a:rPr>
            <a:t>に掲載してあります。</a:t>
          </a:r>
          <a:endParaRPr kumimoji="0" lang="en-US" altLang="ja-JP" sz="1400" b="1" i="0" u="none" strike="noStrike" kern="0" cap="none" spc="0" normalizeH="0" baseline="0" noProof="0">
            <a:ln>
              <a:noFill/>
            </a:ln>
            <a:solidFill>
              <a:schemeClr val="tx1"/>
            </a:solidFill>
            <a:effectLst/>
            <a:uLnTx/>
            <a:uFillTx/>
            <a:latin typeface="HG丸ｺﾞｼｯｸM-PRO"/>
            <a:ea typeface="HG丸ｺﾞｼｯｸM-PRO"/>
            <a:cs typeface="+mn-cs"/>
          </a:endParaRPr>
        </a:p>
        <a:p>
          <a:pPr algn="l" rtl="0">
            <a:lnSpc>
              <a:spcPts val="2200"/>
            </a:lnSpc>
            <a:defRPr sz="1000"/>
          </a:pPr>
          <a:r>
            <a:rPr kumimoji="0" lang="ja-JP" altLang="en-US" sz="1400" b="1" i="0" u="none" strike="noStrike" kern="0" cap="none" spc="0" normalizeH="0" baseline="0" noProof="0">
              <a:ln>
                <a:noFill/>
              </a:ln>
              <a:solidFill>
                <a:schemeClr val="tx1"/>
              </a:solidFill>
              <a:effectLst/>
              <a:uLnTx/>
              <a:uFillTx/>
              <a:latin typeface="HG丸ｺﾞｼｯｸM-PRO"/>
              <a:ea typeface="HG丸ｺﾞｼｯｸM-PRO"/>
              <a:cs typeface="+mn-cs"/>
            </a:rPr>
            <a:t>　　</a:t>
          </a:r>
          <a:r>
            <a:rPr kumimoji="0" lang="ja-JP" altLang="en-US" sz="1400" b="0" i="0" u="none" strike="noStrike" kern="0" cap="none" spc="0" normalizeH="0" baseline="0" noProof="0">
              <a:ln>
                <a:noFill/>
              </a:ln>
              <a:solidFill>
                <a:srgbClr val="0000FF"/>
              </a:solidFill>
              <a:effectLst/>
              <a:uLnTx/>
              <a:uFillTx/>
              <a:latin typeface="HG丸ｺﾞｼｯｸM-PRO"/>
              <a:ea typeface="HG丸ｺﾞｼｯｸM-PRO"/>
              <a:cs typeface="+mn-cs"/>
            </a:rPr>
            <a:t>名古屋市公式ウェブサイト</a:t>
          </a:r>
          <a:r>
            <a:rPr kumimoji="0" lang="en-US" altLang="ja-JP" sz="1400" b="0" i="0" u="none" strike="noStrike" kern="0" cap="none" spc="0" normalizeH="0" baseline="0" noProof="0">
              <a:ln>
                <a:noFill/>
              </a:ln>
              <a:solidFill>
                <a:srgbClr val="0000FF"/>
              </a:solidFill>
              <a:effectLst/>
              <a:uLnTx/>
              <a:uFillTx/>
              <a:latin typeface="HG丸ｺﾞｼｯｸM-PRO"/>
              <a:ea typeface="HG丸ｺﾞｼｯｸM-PRO"/>
              <a:cs typeface="+mn-cs"/>
            </a:rPr>
            <a:t>⇒</a:t>
          </a:r>
          <a:r>
            <a:rPr kumimoji="0" lang="ja-JP" altLang="en-US" sz="1400" b="0" i="0" u="none" strike="noStrike" kern="0" cap="none" spc="0" normalizeH="0" baseline="0" noProof="0">
              <a:ln>
                <a:noFill/>
              </a:ln>
              <a:solidFill>
                <a:srgbClr val="0000FF"/>
              </a:solidFill>
              <a:effectLst/>
              <a:uLnTx/>
              <a:uFillTx/>
              <a:latin typeface="HG丸ｺﾞｼｯｸM-PRO"/>
              <a:ea typeface="HG丸ｺﾞｼｯｸM-PRO"/>
              <a:cs typeface="+mn-cs"/>
            </a:rPr>
            <a:t>事業向け情報⇒道路・川・みどり</a:t>
          </a:r>
          <a:endParaRPr kumimoji="0" lang="en-US" altLang="ja-JP" sz="1400" b="0" i="0" u="none" strike="noStrike" kern="0" cap="none" spc="0" normalizeH="0" baseline="0" noProof="0">
            <a:ln>
              <a:noFill/>
            </a:ln>
            <a:solidFill>
              <a:srgbClr val="0000FF"/>
            </a:solidFill>
            <a:effectLst/>
            <a:uLnTx/>
            <a:uFillTx/>
            <a:latin typeface="HG丸ｺﾞｼｯｸM-PRO"/>
            <a:ea typeface="HG丸ｺﾞｼｯｸM-PRO"/>
            <a:cs typeface="+mn-cs"/>
          </a:endParaRPr>
        </a:p>
        <a:p>
          <a:pPr marL="0" marR="0" lvl="0" indent="0" algn="l" defTabSz="914400" rtl="0" eaLnBrk="1" fontAlgn="auto" latinLnBrk="0" hangingPunct="1">
            <a:lnSpc>
              <a:spcPts val="22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FF"/>
              </a:solidFill>
              <a:effectLst/>
              <a:uLnTx/>
              <a:uFillTx/>
              <a:latin typeface="HG丸ｺﾞｼｯｸM-PRO"/>
              <a:ea typeface="HG丸ｺﾞｼｯｸM-PRO"/>
              <a:cs typeface="+mn-cs"/>
            </a:rPr>
            <a:t>　　⇒緑化地域、風致地区、特別緑地保全地区、みどりの補助金等⇒「</a:t>
          </a:r>
          <a:r>
            <a:rPr kumimoji="0" lang="en-US" altLang="ja-JP" sz="1400" b="0" i="0" u="none" strike="noStrike" kern="0" cap="none" spc="0" normalizeH="0" baseline="0" noProof="0">
              <a:ln>
                <a:noFill/>
              </a:ln>
              <a:solidFill>
                <a:srgbClr val="0000FF"/>
              </a:solidFill>
              <a:effectLst/>
              <a:uLnTx/>
              <a:uFillTx/>
              <a:latin typeface="HG丸ｺﾞｼｯｸM-PRO"/>
              <a:ea typeface="HG丸ｺﾞｼｯｸM-PRO"/>
              <a:cs typeface="+mn-cs"/>
            </a:rPr>
            <a:t>NICE GREEN </a:t>
          </a:r>
          <a:r>
            <a:rPr kumimoji="0" lang="ja-JP" altLang="en-US" sz="1400" b="0" i="0" u="none" strike="noStrike" kern="0" cap="none" spc="0" normalizeH="0" baseline="0" noProof="0">
              <a:ln>
                <a:noFill/>
              </a:ln>
              <a:solidFill>
                <a:srgbClr val="0000FF"/>
              </a:solidFill>
              <a:effectLst/>
              <a:uLnTx/>
              <a:uFillTx/>
              <a:latin typeface="HG丸ｺﾞｼｯｸM-PRO"/>
              <a:ea typeface="HG丸ｺﾞｼｯｸM-PRO"/>
              <a:cs typeface="+mn-cs"/>
            </a:rPr>
            <a:t>なごや」について⇒樹木等の植栽と維持管理</a:t>
          </a:r>
          <a:endParaRPr kumimoji="0" lang="en-US" altLang="ja-JP" sz="1400" b="0" i="0" u="none" strike="noStrike" kern="0" cap="none" spc="0" normalizeH="0" baseline="0" noProof="0">
            <a:ln>
              <a:noFill/>
            </a:ln>
            <a:solidFill>
              <a:srgbClr val="0000FF"/>
            </a:solidFill>
            <a:effectLst/>
            <a:uLnTx/>
            <a:uFillTx/>
            <a:latin typeface="HG丸ｺﾞｼｯｸM-PRO"/>
            <a:ea typeface="HG丸ｺﾞｼｯｸM-PRO"/>
            <a:cs typeface="+mn-cs"/>
          </a:endParaRPr>
        </a:p>
        <a:p>
          <a:pPr marL="0" marR="0" lvl="0" indent="0" algn="l" defTabSz="914400" rtl="0" eaLnBrk="1" fontAlgn="auto" latinLnBrk="0" hangingPunct="1">
            <a:lnSpc>
              <a:spcPts val="22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FF"/>
              </a:solidFill>
              <a:effectLst/>
              <a:uLnTx/>
              <a:uFillTx/>
              <a:latin typeface="HG丸ｺﾞｼｯｸM-PRO"/>
              <a:ea typeface="HG丸ｺﾞｼｯｸM-PRO"/>
              <a:cs typeface="+mn-cs"/>
            </a:rPr>
            <a:t>　　　　　　　</a:t>
          </a:r>
          <a:r>
            <a:rPr kumimoji="0" lang="en-US" altLang="ja-JP" sz="1400" b="0" i="0" u="none" strike="noStrike" kern="0" cap="none" spc="0" normalizeH="0" baseline="0" noProof="0">
              <a:ln>
                <a:noFill/>
              </a:ln>
              <a:solidFill>
                <a:srgbClr val="0000FF"/>
              </a:solidFill>
              <a:effectLst/>
              <a:uLnTx/>
              <a:uFillTx/>
              <a:latin typeface="HG丸ｺﾞｼｯｸM-PRO"/>
              <a:ea typeface="HG丸ｺﾞｼｯｸM-PRO"/>
              <a:cs typeface="+mn-cs"/>
            </a:rPr>
            <a:t>https://www.city.nagoya.jp/ryokuseidoboku/page/0000008208.html</a:t>
          </a:r>
        </a:p>
        <a:p>
          <a:pPr marL="0" marR="0" lvl="0" indent="0" algn="l" defTabSz="914400" rtl="0" eaLnBrk="1" fontAlgn="auto" latinLnBrk="0" hangingPunct="1">
            <a:lnSpc>
              <a:spcPts val="22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FF"/>
              </a:solidFill>
              <a:effectLst/>
              <a:uLnTx/>
              <a:uFillTx/>
              <a:latin typeface="HG丸ｺﾞｼｯｸM-PRO"/>
              <a:ea typeface="HG丸ｺﾞｼｯｸM-PRO"/>
              <a:cs typeface="+mn-cs"/>
            </a:rPr>
            <a:t>　</a:t>
          </a:r>
          <a:r>
            <a:rPr kumimoji="0" lang="ja-JP" altLang="en-US" sz="1400" b="1" i="0" u="none" strike="noStrike" kern="0" cap="none" spc="0" normalizeH="0" baseline="0" noProof="0">
              <a:ln>
                <a:noFill/>
              </a:ln>
              <a:solidFill>
                <a:schemeClr val="tx1"/>
              </a:solidFill>
              <a:effectLst/>
              <a:uLnTx/>
              <a:uFillTx/>
              <a:latin typeface="HG丸ｺﾞｼｯｸM-PRO"/>
              <a:ea typeface="HG丸ｺﾞｼｯｸM-PRO"/>
              <a:cs typeface="+mn-cs"/>
            </a:rPr>
            <a:t>　　</a:t>
          </a:r>
          <a:r>
            <a:rPr kumimoji="0" lang="en-US" altLang="ja-JP" sz="1400" b="1" i="0" u="none" strike="noStrike" kern="0" cap="none" spc="0" normalizeH="0" baseline="0" noProof="0">
              <a:ln>
                <a:noFill/>
              </a:ln>
              <a:solidFill>
                <a:schemeClr val="tx1"/>
              </a:solidFill>
              <a:effectLst/>
              <a:uLnTx/>
              <a:uFillTx/>
              <a:latin typeface="HG丸ｺﾞｼｯｸM-PRO"/>
              <a:ea typeface="HG丸ｺﾞｼｯｸM-PRO"/>
              <a:cs typeface="+mn-cs"/>
            </a:rPr>
            <a:t>※</a:t>
          </a:r>
          <a:r>
            <a:rPr kumimoji="0" lang="ja-JP" altLang="en-US" sz="1400" b="1" i="0" u="none" strike="noStrike" kern="0" cap="none" spc="0" normalizeH="0" baseline="0" noProof="0">
              <a:ln>
                <a:noFill/>
              </a:ln>
              <a:solidFill>
                <a:schemeClr val="tx1"/>
              </a:solidFill>
              <a:effectLst/>
              <a:uLnTx/>
              <a:uFillTx/>
              <a:latin typeface="HG丸ｺﾞｼｯｸM-PRO"/>
              <a:ea typeface="HG丸ｺﾞｼｯｸM-PRO"/>
              <a:cs typeface="+mn-cs"/>
            </a:rPr>
            <a:t>掲載以外のものでも計上することができます。</a:t>
          </a:r>
          <a:endParaRPr kumimoji="0" lang="en-US" altLang="ja-JP" sz="1400" b="1" i="0" u="none" strike="noStrike" kern="0" cap="none" spc="0" normalizeH="0" baseline="0" noProof="0">
            <a:ln>
              <a:noFill/>
            </a:ln>
            <a:solidFill>
              <a:schemeClr val="tx1"/>
            </a:solidFill>
            <a:effectLst/>
            <a:uLnTx/>
            <a:uFillTx/>
            <a:latin typeface="HG丸ｺﾞｼｯｸM-PRO"/>
            <a:ea typeface="HG丸ｺﾞｼｯｸM-PRO"/>
            <a:cs typeface="+mn-cs"/>
          </a:endParaRPr>
        </a:p>
      </xdr:txBody>
    </xdr:sp>
    <xdr:clientData/>
  </xdr:twoCellAnchor>
  <xdr:twoCellAnchor editAs="oneCell">
    <xdr:from>
      <xdr:col>42</xdr:col>
      <xdr:colOff>660400</xdr:colOff>
      <xdr:row>149</xdr:row>
      <xdr:rowOff>12700</xdr:rowOff>
    </xdr:from>
    <xdr:to>
      <xdr:col>44</xdr:col>
      <xdr:colOff>38100</xdr:colOff>
      <xdr:row>157</xdr:row>
      <xdr:rowOff>50800</xdr:rowOff>
    </xdr:to>
    <xdr:pic>
      <xdr:nvPicPr>
        <xdr:cNvPr id="30" name="図 29">
          <a:extLst>
            <a:ext uri="{FF2B5EF4-FFF2-40B4-BE49-F238E27FC236}">
              <a16:creationId xmlns:a16="http://schemas.microsoft.com/office/drawing/2014/main" id="{359D3970-D69B-4F0C-8F5A-CB7BB1EA49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440650" y="27063700"/>
          <a:ext cx="1009650" cy="984250"/>
        </a:xfrm>
        <a:prstGeom prst="rect">
          <a:avLst/>
        </a:prstGeom>
      </xdr:spPr>
    </xdr:pic>
    <xdr:clientData/>
  </xdr:twoCellAnchor>
  <xdr:twoCellAnchor editAs="oneCell">
    <xdr:from>
      <xdr:col>42</xdr:col>
      <xdr:colOff>482600</xdr:colOff>
      <xdr:row>31</xdr:row>
      <xdr:rowOff>0</xdr:rowOff>
    </xdr:from>
    <xdr:to>
      <xdr:col>43</xdr:col>
      <xdr:colOff>406400</xdr:colOff>
      <xdr:row>36</xdr:row>
      <xdr:rowOff>139700</xdr:rowOff>
    </xdr:to>
    <xdr:pic>
      <xdr:nvPicPr>
        <xdr:cNvPr id="31" name="図 30">
          <a:extLst>
            <a:ext uri="{FF2B5EF4-FFF2-40B4-BE49-F238E27FC236}">
              <a16:creationId xmlns:a16="http://schemas.microsoft.com/office/drawing/2014/main" id="{4A106FA0-7C2C-4AC4-849F-BDD6B768F87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262850" y="6921500"/>
          <a:ext cx="927100" cy="9271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56"/>
  <sheetViews>
    <sheetView showGridLines="0" view="pageBreakPreview" zoomScale="75" zoomScaleNormal="100" zoomScaleSheetLayoutView="75" workbookViewId="0">
      <selection activeCell="M130" sqref="M130"/>
    </sheetView>
  </sheetViews>
  <sheetFormatPr defaultColWidth="9" defaultRowHeight="13.5" x14ac:dyDescent="0.15"/>
  <cols>
    <col min="1" max="1" width="4.75" style="1" customWidth="1"/>
    <col min="2" max="2" width="3.875" style="1" customWidth="1"/>
    <col min="3" max="3" width="1.875" style="1" customWidth="1"/>
    <col min="4" max="4" width="4" style="1" customWidth="1"/>
    <col min="5" max="5" width="9" style="1"/>
    <col min="6" max="6" width="8.625" style="1" customWidth="1"/>
    <col min="7" max="7" width="6.375" style="1" customWidth="1"/>
    <col min="8" max="8" width="6.125" style="1" customWidth="1"/>
    <col min="9" max="10" width="8" style="1" customWidth="1"/>
    <col min="11" max="11" width="14.125" style="1" customWidth="1"/>
    <col min="12" max="12" width="8.875" style="1" customWidth="1"/>
    <col min="13" max="13" width="14.375" style="1" customWidth="1"/>
    <col min="14" max="14" width="8.875" style="1" customWidth="1"/>
    <col min="15" max="15" width="9.875" style="2" customWidth="1"/>
    <col min="16" max="16" width="1.625" style="1" customWidth="1"/>
    <col min="17" max="17" width="2.625" style="1" customWidth="1"/>
    <col min="18" max="18" width="1.125" style="1" customWidth="1"/>
    <col min="19" max="19" width="2.625" style="1" customWidth="1"/>
    <col min="20" max="20" width="18.5" style="1" customWidth="1"/>
    <col min="21" max="23" width="8.125" style="1" hidden="1" customWidth="1"/>
    <col min="24" max="24" width="9.625" style="1" hidden="1" customWidth="1"/>
    <col min="25" max="26" width="8.125" style="1" hidden="1" customWidth="1"/>
    <col min="27" max="33" width="8.125" style="1" customWidth="1"/>
    <col min="34" max="40" width="9" style="1"/>
    <col min="41" max="41" width="11.25" style="1" customWidth="1"/>
    <col min="42" max="42" width="9" style="1"/>
    <col min="43" max="43" width="14.375" style="1" customWidth="1"/>
    <col min="44" max="44" width="9" style="1"/>
    <col min="45" max="45" width="12.75" style="1" customWidth="1"/>
    <col min="46" max="16384" width="9" style="1"/>
  </cols>
  <sheetData>
    <row r="1" spans="1:38" ht="10.5" customHeight="1" x14ac:dyDescent="0.15"/>
    <row r="2" spans="1:38" ht="24" x14ac:dyDescent="0.15">
      <c r="B2" s="49" t="s">
        <v>27</v>
      </c>
      <c r="C2" s="5"/>
      <c r="D2" s="3"/>
      <c r="E2" s="3"/>
      <c r="F2" s="3"/>
      <c r="G2" s="3"/>
      <c r="H2" s="3"/>
      <c r="I2" s="3"/>
      <c r="J2" s="3"/>
      <c r="K2" s="3"/>
      <c r="L2" s="189"/>
      <c r="M2" s="189"/>
      <c r="N2" s="189"/>
      <c r="O2" s="4"/>
      <c r="P2" s="3"/>
      <c r="Q2" s="3"/>
    </row>
    <row r="3" spans="1:38" ht="22.5" customHeight="1" x14ac:dyDescent="0.15">
      <c r="B3" s="5"/>
      <c r="C3" s="5"/>
      <c r="D3" s="3"/>
      <c r="E3" s="3"/>
      <c r="F3" s="3"/>
      <c r="G3" s="3"/>
      <c r="H3" s="6"/>
      <c r="I3" s="6"/>
      <c r="J3" s="3"/>
      <c r="K3" s="3"/>
      <c r="L3" s="190"/>
      <c r="M3" s="190"/>
      <c r="N3" s="190"/>
      <c r="O3" s="4"/>
      <c r="P3" s="3"/>
      <c r="Q3" s="3"/>
    </row>
    <row r="4" spans="1:38" ht="30.95" customHeight="1" x14ac:dyDescent="0.15">
      <c r="B4" s="5"/>
      <c r="C4" s="5"/>
      <c r="D4" s="3"/>
      <c r="E4" s="3"/>
      <c r="F4" s="3"/>
      <c r="G4" s="191">
        <f>O28+O50+O78+O94+O101+O112+O121+O130+O139+O148</f>
        <v>70</v>
      </c>
      <c r="H4" s="192"/>
      <c r="I4" s="7"/>
      <c r="J4" s="3"/>
      <c r="K4" s="3"/>
      <c r="L4" s="92" t="str">
        <f>IF((G4&gt;=30)*AND(M28/L9&gt;M15),"★","－")</f>
        <v>★</v>
      </c>
      <c r="M4" s="92" t="str">
        <f>IF((G4&gt;=50)*AND(M28/L9&gt;M15),"★","－")</f>
        <v>★</v>
      </c>
      <c r="N4" s="92" t="str">
        <f>IF((G4&gt;=80)*AND(M28/L9&gt;M15),"★","－")</f>
        <v>－</v>
      </c>
      <c r="O4" s="4"/>
      <c r="P4" s="3"/>
      <c r="Q4" s="3"/>
    </row>
    <row r="5" spans="1:38" ht="22.5" customHeight="1" x14ac:dyDescent="0.15">
      <c r="A5" s="3"/>
      <c r="B5" s="3"/>
      <c r="C5" s="3"/>
      <c r="D5" s="5"/>
      <c r="E5" s="3"/>
      <c r="F5" s="3"/>
      <c r="G5" s="3"/>
      <c r="H5" s="3"/>
      <c r="I5" s="3"/>
      <c r="J5" s="3"/>
      <c r="K5" s="3"/>
      <c r="L5" s="8" t="s">
        <v>101</v>
      </c>
      <c r="M5" s="8" t="s">
        <v>0</v>
      </c>
      <c r="N5" s="8" t="s">
        <v>1</v>
      </c>
      <c r="O5" s="4"/>
      <c r="P5" s="3"/>
      <c r="Q5" s="3"/>
      <c r="R5" s="3"/>
      <c r="S5" s="3"/>
      <c r="T5" s="3"/>
      <c r="U5" s="3"/>
      <c r="V5" s="3"/>
      <c r="W5" s="3"/>
      <c r="AL5" s="9"/>
    </row>
    <row r="6" spans="1:38" ht="22.5" customHeight="1" x14ac:dyDescent="0.15">
      <c r="A6" s="3"/>
      <c r="B6" s="93" t="s">
        <v>64</v>
      </c>
      <c r="C6" s="3"/>
      <c r="D6" s="5"/>
      <c r="E6" s="3"/>
      <c r="F6" s="3"/>
      <c r="G6" s="3"/>
      <c r="H6" s="3"/>
      <c r="I6" s="3"/>
      <c r="J6" s="3"/>
      <c r="K6" s="3"/>
      <c r="L6" s="8"/>
      <c r="M6" s="8"/>
      <c r="N6" s="8"/>
      <c r="O6" s="4"/>
      <c r="P6" s="3"/>
      <c r="Q6" s="3"/>
      <c r="R6" s="3"/>
      <c r="S6" s="3"/>
      <c r="T6" s="3"/>
      <c r="U6" s="3"/>
      <c r="V6" s="3"/>
      <c r="W6" s="3"/>
      <c r="AL6" s="9"/>
    </row>
    <row r="7" spans="1:38" ht="14.25" customHeight="1" thickBot="1" x14ac:dyDescent="0.2">
      <c r="B7" s="10"/>
      <c r="C7" s="11"/>
      <c r="D7" s="12"/>
      <c r="E7" s="11"/>
      <c r="F7" s="11"/>
      <c r="G7" s="11"/>
      <c r="H7" s="11"/>
      <c r="I7" s="11"/>
      <c r="J7" s="11"/>
      <c r="K7" s="11"/>
      <c r="L7" s="11"/>
      <c r="M7" s="11"/>
      <c r="N7" s="11"/>
      <c r="O7" s="13"/>
      <c r="P7" s="11"/>
      <c r="Q7" s="14"/>
    </row>
    <row r="8" spans="1:38" ht="15" customHeight="1" x14ac:dyDescent="0.15">
      <c r="B8" s="193"/>
      <c r="C8" s="194"/>
      <c r="D8" s="115"/>
      <c r="E8" s="116"/>
      <c r="F8" s="116"/>
      <c r="G8" s="116"/>
      <c r="H8" s="116"/>
      <c r="I8" s="116"/>
      <c r="J8" s="116"/>
      <c r="K8" s="116"/>
      <c r="L8" s="116"/>
      <c r="M8" s="116"/>
      <c r="N8" s="116"/>
      <c r="O8" s="117"/>
      <c r="P8" s="118"/>
      <c r="Q8" s="16"/>
    </row>
    <row r="9" spans="1:38" ht="30" customHeight="1" x14ac:dyDescent="0.15">
      <c r="B9" s="193"/>
      <c r="C9" s="194"/>
      <c r="D9" s="119" t="s">
        <v>2</v>
      </c>
      <c r="E9" s="17"/>
      <c r="F9" s="17"/>
      <c r="G9" s="17"/>
      <c r="H9" s="17"/>
      <c r="I9" s="17"/>
      <c r="J9" s="17"/>
      <c r="K9" s="17"/>
      <c r="L9" s="195">
        <v>600.54999999999995</v>
      </c>
      <c r="M9" s="196"/>
      <c r="N9" s="18" t="s">
        <v>3</v>
      </c>
      <c r="O9" s="19"/>
      <c r="P9" s="120"/>
      <c r="Q9" s="16"/>
      <c r="V9" s="20"/>
    </row>
    <row r="10" spans="1:38" ht="15" customHeight="1" thickBot="1" x14ac:dyDescent="0.2">
      <c r="B10" s="193"/>
      <c r="C10" s="194"/>
      <c r="D10" s="121"/>
      <c r="E10" s="122"/>
      <c r="F10" s="123"/>
      <c r="G10" s="123"/>
      <c r="H10" s="123"/>
      <c r="I10" s="123"/>
      <c r="J10" s="123"/>
      <c r="K10" s="123"/>
      <c r="L10" s="123"/>
      <c r="M10" s="123"/>
      <c r="N10" s="123"/>
      <c r="O10" s="124"/>
      <c r="P10" s="125"/>
      <c r="Q10" s="16"/>
      <c r="R10" s="2"/>
      <c r="S10" s="2"/>
    </row>
    <row r="11" spans="1:38" ht="16.5" customHeight="1" thickBot="1" x14ac:dyDescent="0.2">
      <c r="B11" s="21"/>
      <c r="C11" s="3"/>
      <c r="D11" s="3"/>
      <c r="E11" s="3"/>
      <c r="F11" s="3"/>
      <c r="G11" s="3"/>
      <c r="H11" s="3"/>
      <c r="I11" s="3"/>
      <c r="J11" s="3"/>
      <c r="K11" s="3"/>
      <c r="L11" s="3"/>
      <c r="M11" s="3"/>
      <c r="N11" s="3"/>
      <c r="O11" s="4"/>
      <c r="P11" s="3"/>
      <c r="Q11" s="16"/>
      <c r="R11" s="2"/>
      <c r="S11" s="2"/>
    </row>
    <row r="12" spans="1:38" ht="14.25" customHeight="1" x14ac:dyDescent="0.15">
      <c r="B12" s="193"/>
      <c r="C12" s="194"/>
      <c r="D12" s="50"/>
      <c r="E12" s="51"/>
      <c r="F12" s="51"/>
      <c r="G12" s="51"/>
      <c r="H12" s="51"/>
      <c r="I12" s="51"/>
      <c r="J12" s="51"/>
      <c r="K12" s="51"/>
      <c r="L12" s="51"/>
      <c r="M12" s="51"/>
      <c r="N12" s="51"/>
      <c r="O12" s="51"/>
      <c r="P12" s="52"/>
      <c r="Q12" s="22"/>
    </row>
    <row r="13" spans="1:38" ht="29.25" customHeight="1" x14ac:dyDescent="0.15">
      <c r="B13" s="193"/>
      <c r="C13" s="194"/>
      <c r="D13" s="53" t="s">
        <v>4</v>
      </c>
      <c r="E13" s="17"/>
      <c r="F13" s="17"/>
      <c r="G13" s="17"/>
      <c r="H13" s="17"/>
      <c r="I13" s="17"/>
      <c r="J13" s="23"/>
      <c r="K13" s="17"/>
      <c r="L13" s="197" t="s">
        <v>105</v>
      </c>
      <c r="M13" s="198"/>
      <c r="N13" s="17"/>
      <c r="O13" s="17"/>
      <c r="P13" s="54"/>
      <c r="Q13" s="22"/>
    </row>
    <row r="14" spans="1:38" ht="9" customHeight="1" x14ac:dyDescent="0.15">
      <c r="A14" s="55"/>
      <c r="B14" s="193"/>
      <c r="C14" s="194"/>
      <c r="D14" s="56"/>
      <c r="E14" s="25" t="s">
        <v>6</v>
      </c>
      <c r="F14" s="26"/>
      <c r="G14" s="26"/>
      <c r="H14" s="26"/>
      <c r="I14" s="26"/>
      <c r="J14" s="27"/>
      <c r="K14" s="28"/>
      <c r="L14" s="17"/>
      <c r="M14" s="17"/>
      <c r="N14" s="17"/>
      <c r="O14" s="17"/>
      <c r="P14" s="54"/>
      <c r="Q14" s="22"/>
    </row>
    <row r="15" spans="1:38" ht="29.25" customHeight="1" x14ac:dyDescent="0.15">
      <c r="A15" s="55"/>
      <c r="B15" s="193"/>
      <c r="C15" s="194"/>
      <c r="D15" s="53"/>
      <c r="E15" s="18" t="s">
        <v>8</v>
      </c>
      <c r="F15" s="17"/>
      <c r="G15" s="17"/>
      <c r="H15" s="17"/>
      <c r="I15" s="17"/>
      <c r="J15" s="199" t="s">
        <v>51</v>
      </c>
      <c r="K15" s="199"/>
      <c r="L15" s="200"/>
      <c r="M15" s="141">
        <f>IF(L13=V16,Y16,0)+IF(L13=V17,Y17,0)+IF(L13=V19,Y19,0)+IF(L13=V26,Y26,0)+IF(L13=V27,Y27,0)+IF(L13=V28,Y28,0)</f>
        <v>0.15</v>
      </c>
      <c r="N15" s="18" t="s">
        <v>9</v>
      </c>
      <c r="O15" s="17"/>
      <c r="P15" s="54"/>
      <c r="Q15" s="22"/>
    </row>
    <row r="16" spans="1:38" ht="9" customHeight="1" x14ac:dyDescent="0.15">
      <c r="A16" s="55"/>
      <c r="B16" s="193"/>
      <c r="C16" s="194"/>
      <c r="D16" s="57"/>
      <c r="E16" s="18"/>
      <c r="F16" s="17"/>
      <c r="G16" s="17"/>
      <c r="H16" s="17"/>
      <c r="I16" s="17"/>
      <c r="J16" s="29"/>
      <c r="K16" s="30"/>
      <c r="L16" s="30"/>
      <c r="M16" s="18"/>
      <c r="N16" s="17"/>
      <c r="O16" s="17"/>
      <c r="P16" s="54"/>
      <c r="Q16" s="22"/>
      <c r="V16" s="168" t="s">
        <v>5</v>
      </c>
      <c r="W16" s="168"/>
      <c r="X16" s="168"/>
      <c r="Y16" s="24">
        <v>0.2</v>
      </c>
    </row>
    <row r="17" spans="1:25" ht="30" customHeight="1" x14ac:dyDescent="0.15">
      <c r="A17" s="55"/>
      <c r="B17" s="193"/>
      <c r="C17" s="194"/>
      <c r="D17" s="56"/>
      <c r="E17" s="18" t="s">
        <v>74</v>
      </c>
      <c r="F17" s="17"/>
      <c r="G17" s="17"/>
      <c r="H17" s="17"/>
      <c r="I17" s="17"/>
      <c r="J17" s="29"/>
      <c r="K17" s="30"/>
      <c r="L17" s="182">
        <f>ROUNDUP(L9*M15,1)</f>
        <v>90.1</v>
      </c>
      <c r="M17" s="183"/>
      <c r="N17" s="18" t="s">
        <v>9</v>
      </c>
      <c r="O17" s="17"/>
      <c r="P17" s="54"/>
      <c r="Q17" s="22"/>
      <c r="V17" s="168" t="s">
        <v>7</v>
      </c>
      <c r="W17" s="168"/>
      <c r="X17" s="168"/>
      <c r="Y17" s="24">
        <v>0.15</v>
      </c>
    </row>
    <row r="18" spans="1:25" ht="11.45" customHeight="1" x14ac:dyDescent="0.15">
      <c r="A18" s="55"/>
      <c r="B18" s="193"/>
      <c r="C18" s="194"/>
      <c r="D18" s="56"/>
      <c r="E18" s="18"/>
      <c r="F18" s="98" t="s">
        <v>75</v>
      </c>
      <c r="G18" s="98"/>
      <c r="H18" s="98"/>
      <c r="I18" s="98"/>
      <c r="J18" s="98"/>
      <c r="K18" s="30"/>
      <c r="L18" s="30"/>
      <c r="M18" s="30"/>
      <c r="N18" s="18"/>
      <c r="O18" s="17"/>
      <c r="P18" s="54"/>
      <c r="Q18" s="22"/>
      <c r="V18" s="80"/>
      <c r="W18" s="80"/>
      <c r="X18" s="80"/>
      <c r="Y18" s="24"/>
    </row>
    <row r="19" spans="1:25" ht="9" customHeight="1" thickBot="1" x14ac:dyDescent="0.2">
      <c r="A19" s="55"/>
      <c r="B19" s="193"/>
      <c r="C19" s="194"/>
      <c r="D19" s="58"/>
      <c r="E19" s="59"/>
      <c r="F19" s="98"/>
      <c r="G19" s="98"/>
      <c r="H19" s="98"/>
      <c r="I19" s="98"/>
      <c r="J19" s="98"/>
      <c r="K19" s="59"/>
      <c r="L19" s="59"/>
      <c r="M19" s="59"/>
      <c r="N19" s="59"/>
      <c r="O19" s="60"/>
      <c r="P19" s="61"/>
      <c r="Q19" s="16"/>
      <c r="V19" s="168" t="s">
        <v>10</v>
      </c>
      <c r="W19" s="168"/>
      <c r="X19" s="168"/>
      <c r="Y19" s="24">
        <v>0.1</v>
      </c>
    </row>
    <row r="20" spans="1:25" ht="15.75" customHeight="1" x14ac:dyDescent="0.15">
      <c r="A20" s="55"/>
      <c r="B20" s="15"/>
      <c r="C20" s="4"/>
      <c r="Q20" s="16"/>
      <c r="V20" s="80"/>
      <c r="W20" s="80"/>
      <c r="X20" s="80"/>
      <c r="Y20" s="24"/>
    </row>
    <row r="21" spans="1:25" ht="15.75" customHeight="1" x14ac:dyDescent="0.15">
      <c r="A21" s="55"/>
      <c r="B21" s="13"/>
      <c r="C21" s="13"/>
      <c r="D21" s="88"/>
      <c r="E21" s="88"/>
      <c r="F21" s="88"/>
      <c r="G21" s="88"/>
      <c r="H21" s="88"/>
      <c r="I21" s="88"/>
      <c r="J21" s="88"/>
      <c r="K21" s="88"/>
      <c r="L21" s="88"/>
      <c r="M21" s="88"/>
      <c r="N21" s="88"/>
      <c r="O21" s="89"/>
      <c r="P21" s="88"/>
      <c r="Q21" s="11"/>
      <c r="V21" s="80"/>
      <c r="W21" s="80"/>
      <c r="X21" s="80"/>
      <c r="Y21" s="24"/>
    </row>
    <row r="22" spans="1:25" ht="15.75" customHeight="1" x14ac:dyDescent="0.15">
      <c r="A22" s="55"/>
      <c r="B22" s="4"/>
      <c r="C22" s="4"/>
      <c r="Q22" s="3"/>
      <c r="V22" s="80"/>
      <c r="W22" s="80"/>
      <c r="X22" s="80"/>
      <c r="Y22" s="24"/>
    </row>
    <row r="23" spans="1:25" ht="15.75" customHeight="1" x14ac:dyDescent="0.15">
      <c r="A23" s="55"/>
      <c r="B23" s="208" t="s">
        <v>65</v>
      </c>
      <c r="C23" s="208"/>
      <c r="D23" s="208"/>
      <c r="E23" s="208"/>
      <c r="F23" s="208"/>
      <c r="G23" s="1" t="s">
        <v>102</v>
      </c>
      <c r="Q23" s="3"/>
      <c r="V23" s="80"/>
      <c r="W23" s="80"/>
      <c r="X23" s="80"/>
      <c r="Y23" s="24"/>
    </row>
    <row r="24" spans="1:25" ht="15.75" customHeight="1" x14ac:dyDescent="0.15">
      <c r="A24" s="55"/>
      <c r="B24" s="208"/>
      <c r="C24" s="208"/>
      <c r="D24" s="208"/>
      <c r="E24" s="208"/>
      <c r="F24" s="208"/>
      <c r="G24" s="1" t="s">
        <v>85</v>
      </c>
      <c r="Q24" s="3"/>
      <c r="V24" s="80"/>
      <c r="W24" s="80"/>
      <c r="X24" s="80"/>
      <c r="Y24" s="24"/>
    </row>
    <row r="25" spans="1:25" ht="15.75" customHeight="1" x14ac:dyDescent="0.15">
      <c r="A25" s="55"/>
      <c r="B25" s="47"/>
      <c r="C25" s="47"/>
      <c r="D25" s="90"/>
      <c r="E25" s="90"/>
      <c r="F25" s="90"/>
      <c r="G25" s="90" t="s">
        <v>66</v>
      </c>
      <c r="H25" s="90"/>
      <c r="I25" s="90"/>
      <c r="J25" s="90"/>
      <c r="K25" s="90"/>
      <c r="L25" s="90"/>
      <c r="M25" s="90"/>
      <c r="N25" s="90"/>
      <c r="O25" s="91"/>
      <c r="P25" s="90"/>
      <c r="Q25" s="46"/>
      <c r="V25" s="80"/>
      <c r="W25" s="80"/>
      <c r="X25" s="80"/>
      <c r="Y25" s="24"/>
    </row>
    <row r="26" spans="1:25" ht="16.5" customHeight="1" thickBot="1" x14ac:dyDescent="0.2">
      <c r="A26" s="55"/>
      <c r="B26" s="15"/>
      <c r="C26" s="3"/>
      <c r="D26" s="3"/>
      <c r="E26" s="3"/>
      <c r="F26" s="3"/>
      <c r="G26" s="3"/>
      <c r="H26" s="3"/>
      <c r="I26" s="3"/>
      <c r="J26" s="3"/>
      <c r="K26" s="3"/>
      <c r="L26" s="3"/>
      <c r="M26" s="3"/>
      <c r="N26" s="3"/>
      <c r="O26" s="4"/>
      <c r="P26" s="3"/>
      <c r="Q26" s="16"/>
      <c r="V26" s="168" t="s">
        <v>28</v>
      </c>
      <c r="W26" s="168"/>
      <c r="X26" s="168"/>
      <c r="Y26" s="24">
        <v>0.2</v>
      </c>
    </row>
    <row r="27" spans="1:25" ht="15" customHeight="1" thickBot="1" x14ac:dyDescent="0.2">
      <c r="A27" s="55"/>
      <c r="B27" s="154" t="s">
        <v>91</v>
      </c>
      <c r="C27" s="155"/>
      <c r="D27" s="62"/>
      <c r="E27" s="63"/>
      <c r="F27" s="63"/>
      <c r="G27" s="63"/>
      <c r="H27" s="63"/>
      <c r="I27" s="63"/>
      <c r="J27" s="63"/>
      <c r="K27" s="63"/>
      <c r="L27" s="63"/>
      <c r="M27" s="63"/>
      <c r="N27" s="203" t="s">
        <v>11</v>
      </c>
      <c r="O27" s="203"/>
      <c r="P27" s="64"/>
      <c r="Q27" s="16"/>
      <c r="V27" s="168" t="s">
        <v>29</v>
      </c>
      <c r="W27" s="168"/>
      <c r="X27" s="168"/>
      <c r="Y27" s="24">
        <v>0.3</v>
      </c>
    </row>
    <row r="28" spans="1:25" ht="30" customHeight="1" thickTop="1" thickBot="1" x14ac:dyDescent="0.2">
      <c r="A28" s="55"/>
      <c r="B28" s="154"/>
      <c r="C28" s="155"/>
      <c r="D28" s="65" t="s">
        <v>12</v>
      </c>
      <c r="E28" s="17"/>
      <c r="F28" s="17"/>
      <c r="G28" s="17"/>
      <c r="H28" s="17"/>
      <c r="I28" s="17"/>
      <c r="J28" s="185"/>
      <c r="K28" s="185"/>
      <c r="L28" s="186"/>
      <c r="M28" s="66">
        <v>145.80000000000001</v>
      </c>
      <c r="N28" s="18" t="s">
        <v>3</v>
      </c>
      <c r="O28" s="31">
        <f>IF((M30-M15&gt;=0.01)*AND(M28&gt;=20),5,0)+IF((M30-M15&gt;=0.02)*AND(M28&gt;=30),5,0)+IF((M30-M15&gt;=0.05)*AND(M28&gt;=40),10,0)+IF((M30-M15&gt;=0.1)*AND(M28&gt;=50),10,0)</f>
        <v>20</v>
      </c>
      <c r="P28" s="67"/>
      <c r="Q28" s="16"/>
      <c r="V28" s="168" t="s">
        <v>30</v>
      </c>
      <c r="W28" s="168"/>
      <c r="X28" s="168"/>
      <c r="Y28" s="43" t="s">
        <v>31</v>
      </c>
    </row>
    <row r="29" spans="1:25" ht="9" customHeight="1" thickTop="1" x14ac:dyDescent="0.15">
      <c r="A29" s="55"/>
      <c r="B29" s="154"/>
      <c r="C29" s="155"/>
      <c r="D29" s="82"/>
      <c r="E29" s="83"/>
      <c r="F29" s="83"/>
      <c r="G29" s="83"/>
      <c r="H29" s="83"/>
      <c r="I29" s="83"/>
      <c r="J29" s="83"/>
      <c r="K29" s="17"/>
      <c r="L29" s="17"/>
      <c r="M29" s="33" t="s">
        <v>33</v>
      </c>
      <c r="N29" s="17"/>
      <c r="O29" s="34"/>
      <c r="P29" s="67"/>
      <c r="Q29" s="16"/>
      <c r="V29" s="81"/>
      <c r="W29" s="81"/>
      <c r="X29" s="81"/>
      <c r="Y29" s="43"/>
    </row>
    <row r="30" spans="1:25" ht="9" customHeight="1" x14ac:dyDescent="0.15">
      <c r="A30" s="55"/>
      <c r="B30" s="154"/>
      <c r="C30" s="155"/>
      <c r="D30" s="82"/>
      <c r="E30" s="210" t="s">
        <v>47</v>
      </c>
      <c r="F30" s="210"/>
      <c r="G30" s="210"/>
      <c r="H30" s="210"/>
      <c r="I30" s="210"/>
      <c r="J30" s="83"/>
      <c r="K30" s="17"/>
      <c r="L30" s="184" t="s">
        <v>32</v>
      </c>
      <c r="M30" s="187">
        <f>ROUNDDOWN(M28/L9,3)</f>
        <v>0.24199999999999999</v>
      </c>
      <c r="N30" s="164"/>
      <c r="O30" s="19"/>
      <c r="P30" s="67"/>
      <c r="Q30" s="16"/>
      <c r="Y30" s="84"/>
    </row>
    <row r="31" spans="1:25" ht="9" customHeight="1" x14ac:dyDescent="0.15">
      <c r="A31" s="55"/>
      <c r="B31" s="154"/>
      <c r="C31" s="155"/>
      <c r="D31" s="82"/>
      <c r="E31" s="210"/>
      <c r="F31" s="210"/>
      <c r="G31" s="210"/>
      <c r="H31" s="210"/>
      <c r="I31" s="210"/>
      <c r="J31" s="83"/>
      <c r="K31" s="17"/>
      <c r="L31" s="184"/>
      <c r="M31" s="188"/>
      <c r="N31" s="164"/>
      <c r="O31" s="19"/>
      <c r="P31" s="67"/>
      <c r="Q31" s="16"/>
      <c r="Y31" s="84"/>
    </row>
    <row r="32" spans="1:25" ht="9" customHeight="1" thickBot="1" x14ac:dyDescent="0.2">
      <c r="A32" s="55"/>
      <c r="B32" s="154"/>
      <c r="C32" s="155"/>
      <c r="D32" s="82"/>
      <c r="E32" s="83"/>
      <c r="F32" s="83"/>
      <c r="G32" s="83"/>
      <c r="H32" s="83"/>
      <c r="I32" s="83"/>
      <c r="J32" s="83"/>
      <c r="K32" s="17"/>
      <c r="L32" s="17"/>
      <c r="M32" s="33"/>
      <c r="N32" s="17"/>
      <c r="O32" s="19"/>
      <c r="P32" s="67"/>
      <c r="Q32" s="16"/>
      <c r="Y32" s="84"/>
    </row>
    <row r="33" spans="1:25" ht="15" customHeight="1" thickTop="1" x14ac:dyDescent="0.15">
      <c r="A33" s="55"/>
      <c r="B33" s="154"/>
      <c r="C33" s="155"/>
      <c r="D33" s="82"/>
      <c r="E33" s="83"/>
      <c r="F33" s="83"/>
      <c r="G33" s="83"/>
      <c r="H33" s="83"/>
      <c r="I33" s="83"/>
      <c r="J33" s="83"/>
      <c r="K33" s="83"/>
      <c r="L33" s="83"/>
      <c r="M33" s="33"/>
      <c r="N33" s="204" t="str">
        <f>IF(M28&lt;L17,"評価対象外","評価対象")</f>
        <v>評価対象</v>
      </c>
      <c r="O33" s="205"/>
      <c r="P33" s="67"/>
      <c r="Q33" s="16"/>
    </row>
    <row r="34" spans="1:25" ht="15" customHeight="1" thickBot="1" x14ac:dyDescent="0.2">
      <c r="A34" s="55"/>
      <c r="B34" s="154"/>
      <c r="C34" s="155"/>
      <c r="D34" s="68"/>
      <c r="E34" s="17"/>
      <c r="F34" s="17"/>
      <c r="G34" s="17"/>
      <c r="H34" s="17"/>
      <c r="I34" s="17"/>
      <c r="J34" s="17"/>
      <c r="K34" s="17"/>
      <c r="L34" s="18"/>
      <c r="M34" s="35"/>
      <c r="N34" s="206"/>
      <c r="O34" s="207"/>
      <c r="P34" s="67"/>
      <c r="Q34" s="16"/>
    </row>
    <row r="35" spans="1:25" ht="15" customHeight="1" thickTop="1" thickBot="1" x14ac:dyDescent="0.2">
      <c r="A35" s="55"/>
      <c r="B35" s="154"/>
      <c r="C35" s="155"/>
      <c r="D35" s="69"/>
      <c r="E35" s="70"/>
      <c r="F35" s="70"/>
      <c r="G35" s="70"/>
      <c r="H35" s="70"/>
      <c r="I35" s="70"/>
      <c r="J35" s="70"/>
      <c r="K35" s="70"/>
      <c r="L35" s="70"/>
      <c r="M35" s="70"/>
      <c r="N35" s="70"/>
      <c r="O35" s="71"/>
      <c r="P35" s="72"/>
      <c r="Q35" s="16"/>
      <c r="V35" s="168" t="s">
        <v>13</v>
      </c>
      <c r="W35" s="168"/>
      <c r="X35" s="168"/>
      <c r="Y35" s="32">
        <f>M28/L9</f>
        <v>0.24277745400049958</v>
      </c>
    </row>
    <row r="36" spans="1:25" ht="8.25" customHeight="1" x14ac:dyDescent="0.15">
      <c r="A36" s="55"/>
      <c r="B36" s="126"/>
      <c r="C36" s="128"/>
      <c r="D36" s="3"/>
      <c r="E36" s="3"/>
      <c r="F36" s="3"/>
      <c r="G36" s="3"/>
      <c r="H36" s="3"/>
      <c r="I36" s="3"/>
      <c r="J36" s="3"/>
      <c r="K36" s="3"/>
      <c r="L36" s="3"/>
      <c r="M36" s="3"/>
      <c r="N36" s="3"/>
      <c r="O36" s="4"/>
      <c r="P36" s="3"/>
      <c r="Q36" s="16"/>
    </row>
    <row r="37" spans="1:25" ht="16.5" customHeight="1" x14ac:dyDescent="0.15">
      <c r="A37" s="55"/>
      <c r="B37" s="126"/>
      <c r="C37" s="128"/>
      <c r="D37" s="3"/>
      <c r="E37" s="36" t="s">
        <v>34</v>
      </c>
      <c r="F37" s="3"/>
      <c r="G37" s="3"/>
      <c r="H37" s="3"/>
      <c r="I37" s="3"/>
      <c r="J37" s="3"/>
      <c r="K37" s="3"/>
      <c r="L37" s="152" t="s">
        <v>14</v>
      </c>
      <c r="M37" s="152"/>
      <c r="N37" s="152"/>
      <c r="O37" s="152" t="s">
        <v>40</v>
      </c>
      <c r="P37" s="3"/>
      <c r="Q37" s="16"/>
    </row>
    <row r="38" spans="1:25" ht="16.5" customHeight="1" x14ac:dyDescent="0.15">
      <c r="A38" s="55"/>
      <c r="B38" s="126"/>
      <c r="C38" s="128"/>
      <c r="D38" s="3"/>
      <c r="E38" s="36" t="s">
        <v>35</v>
      </c>
      <c r="F38" s="3"/>
      <c r="G38" s="3"/>
      <c r="H38" s="3"/>
      <c r="I38" s="3"/>
      <c r="J38" s="3"/>
      <c r="K38" s="3"/>
      <c r="L38" s="152"/>
      <c r="M38" s="152"/>
      <c r="N38" s="152"/>
      <c r="O38" s="152"/>
      <c r="P38" s="3"/>
      <c r="Q38" s="16"/>
    </row>
    <row r="39" spans="1:25" ht="5.25" customHeight="1" x14ac:dyDescent="0.15">
      <c r="A39" s="55"/>
      <c r="B39" s="126"/>
      <c r="C39" s="128"/>
      <c r="D39" s="3"/>
      <c r="E39" s="75"/>
      <c r="F39" s="73"/>
      <c r="G39" s="73"/>
      <c r="H39" s="73"/>
      <c r="I39" s="73"/>
      <c r="J39" s="73"/>
      <c r="K39" s="73"/>
      <c r="L39" s="73"/>
      <c r="M39" s="73"/>
      <c r="N39" s="73"/>
      <c r="O39" s="74"/>
      <c r="P39" s="3"/>
      <c r="Q39" s="16"/>
    </row>
    <row r="40" spans="1:25" ht="16.5" customHeight="1" x14ac:dyDescent="0.15">
      <c r="A40" s="55"/>
      <c r="B40" s="126"/>
      <c r="C40" s="128"/>
      <c r="D40" s="3"/>
      <c r="E40" s="36" t="s">
        <v>37</v>
      </c>
      <c r="F40" s="3"/>
      <c r="G40" s="73"/>
      <c r="H40" s="73"/>
      <c r="I40" s="73"/>
      <c r="J40" s="73"/>
      <c r="K40" s="73"/>
      <c r="L40" s="152" t="s">
        <v>14</v>
      </c>
      <c r="M40" s="152"/>
      <c r="N40" s="152"/>
      <c r="O40" s="152" t="s">
        <v>15</v>
      </c>
      <c r="P40" s="3"/>
      <c r="Q40" s="16"/>
    </row>
    <row r="41" spans="1:25" ht="16.5" customHeight="1" x14ac:dyDescent="0.15">
      <c r="A41" s="55"/>
      <c r="B41" s="126"/>
      <c r="C41" s="128"/>
      <c r="D41" s="3"/>
      <c r="E41" s="36" t="s">
        <v>16</v>
      </c>
      <c r="F41" s="3"/>
      <c r="G41" s="73"/>
      <c r="H41" s="73"/>
      <c r="I41" s="73"/>
      <c r="J41" s="73"/>
      <c r="K41" s="73"/>
      <c r="L41" s="152"/>
      <c r="M41" s="152"/>
      <c r="N41" s="152"/>
      <c r="O41" s="152"/>
      <c r="P41" s="3"/>
      <c r="Q41" s="16"/>
    </row>
    <row r="42" spans="1:25" ht="5.25" customHeight="1" x14ac:dyDescent="0.15">
      <c r="A42" s="55"/>
      <c r="B42" s="126"/>
      <c r="C42" s="128"/>
      <c r="D42" s="3"/>
      <c r="E42" s="75"/>
      <c r="F42" s="73"/>
      <c r="G42" s="73"/>
      <c r="H42" s="73"/>
      <c r="I42" s="73"/>
      <c r="J42" s="73"/>
      <c r="K42" s="73"/>
      <c r="L42" s="73"/>
      <c r="M42" s="73"/>
      <c r="N42" s="73"/>
      <c r="O42" s="74"/>
      <c r="P42" s="3"/>
      <c r="Q42" s="16"/>
    </row>
    <row r="43" spans="1:25" ht="17.25" customHeight="1" x14ac:dyDescent="0.15">
      <c r="A43" s="55"/>
      <c r="B43" s="126"/>
      <c r="C43" s="128"/>
      <c r="D43" s="3"/>
      <c r="E43" s="36" t="s">
        <v>38</v>
      </c>
      <c r="F43" s="3"/>
      <c r="G43" s="73"/>
      <c r="H43" s="73"/>
      <c r="I43" s="73"/>
      <c r="J43" s="73"/>
      <c r="K43" s="73"/>
      <c r="L43" s="152" t="s">
        <v>14</v>
      </c>
      <c r="M43" s="152"/>
      <c r="N43" s="152"/>
      <c r="O43" s="152" t="s">
        <v>17</v>
      </c>
      <c r="P43" s="3"/>
      <c r="Q43" s="16"/>
    </row>
    <row r="44" spans="1:25" ht="17.25" customHeight="1" x14ac:dyDescent="0.15">
      <c r="A44" s="55"/>
      <c r="B44" s="126"/>
      <c r="C44" s="128"/>
      <c r="D44" s="3"/>
      <c r="E44" s="36" t="s">
        <v>18</v>
      </c>
      <c r="F44" s="3"/>
      <c r="G44" s="73"/>
      <c r="H44" s="73"/>
      <c r="I44" s="73"/>
      <c r="J44" s="73"/>
      <c r="K44" s="73"/>
      <c r="L44" s="152"/>
      <c r="M44" s="152"/>
      <c r="N44" s="152"/>
      <c r="O44" s="152"/>
      <c r="P44" s="3"/>
      <c r="Q44" s="16"/>
    </row>
    <row r="45" spans="1:25" ht="5.25" customHeight="1" x14ac:dyDescent="0.15">
      <c r="A45" s="55"/>
      <c r="B45" s="126"/>
      <c r="C45" s="128"/>
      <c r="D45" s="3"/>
      <c r="E45" s="37"/>
      <c r="F45" s="3"/>
      <c r="G45" s="73"/>
      <c r="H45" s="73"/>
      <c r="I45" s="73"/>
      <c r="J45" s="73"/>
      <c r="K45" s="73"/>
      <c r="L45" s="73"/>
      <c r="M45" s="73"/>
      <c r="N45" s="73"/>
      <c r="O45" s="74"/>
      <c r="P45" s="3"/>
      <c r="Q45" s="16"/>
    </row>
    <row r="46" spans="1:25" ht="17.25" customHeight="1" x14ac:dyDescent="0.15">
      <c r="A46" s="55"/>
      <c r="B46" s="126"/>
      <c r="C46" s="128"/>
      <c r="D46" s="3"/>
      <c r="E46" s="36" t="s">
        <v>39</v>
      </c>
      <c r="F46" s="3"/>
      <c r="G46" s="73"/>
      <c r="H46" s="73"/>
      <c r="I46" s="73"/>
      <c r="J46" s="73"/>
      <c r="K46" s="73"/>
      <c r="L46" s="152" t="s">
        <v>14</v>
      </c>
      <c r="M46" s="152"/>
      <c r="N46" s="152"/>
      <c r="O46" s="152" t="s">
        <v>26</v>
      </c>
      <c r="P46" s="3"/>
      <c r="Q46" s="16"/>
    </row>
    <row r="47" spans="1:25" ht="17.25" customHeight="1" x14ac:dyDescent="0.15">
      <c r="A47" s="55"/>
      <c r="B47" s="126"/>
      <c r="C47" s="128"/>
      <c r="D47" s="3"/>
      <c r="E47" s="36" t="s">
        <v>36</v>
      </c>
      <c r="F47" s="3"/>
      <c r="G47" s="73"/>
      <c r="H47" s="73"/>
      <c r="I47" s="73"/>
      <c r="J47" s="73"/>
      <c r="K47" s="73"/>
      <c r="L47" s="152"/>
      <c r="M47" s="152"/>
      <c r="N47" s="152"/>
      <c r="O47" s="152"/>
      <c r="P47" s="3"/>
      <c r="Q47" s="16"/>
    </row>
    <row r="48" spans="1:25" ht="12.75" customHeight="1" thickBot="1" x14ac:dyDescent="0.2">
      <c r="A48" s="55"/>
      <c r="B48" s="126"/>
      <c r="C48" s="128"/>
      <c r="D48" s="3"/>
      <c r="E48" s="37"/>
      <c r="F48" s="3"/>
      <c r="G48" s="3"/>
      <c r="H48" s="3"/>
      <c r="I48" s="3"/>
      <c r="J48" s="3"/>
      <c r="K48" s="3"/>
      <c r="L48" s="3"/>
      <c r="M48" s="3"/>
      <c r="N48" s="3"/>
      <c r="O48" s="4"/>
      <c r="P48" s="3"/>
      <c r="Q48" s="16"/>
    </row>
    <row r="49" spans="1:25" ht="15" customHeight="1" thickBot="1" x14ac:dyDescent="0.2">
      <c r="A49" s="55"/>
      <c r="B49" s="154" t="s">
        <v>92</v>
      </c>
      <c r="C49" s="155"/>
      <c r="D49" s="99"/>
      <c r="E49" s="100"/>
      <c r="F49" s="100"/>
      <c r="G49" s="100"/>
      <c r="H49" s="100"/>
      <c r="I49" s="100"/>
      <c r="J49" s="100"/>
      <c r="K49" s="100"/>
      <c r="L49" s="100"/>
      <c r="M49" s="100"/>
      <c r="N49" s="171" t="s">
        <v>41</v>
      </c>
      <c r="O49" s="171"/>
      <c r="P49" s="101"/>
      <c r="Q49" s="16"/>
    </row>
    <row r="50" spans="1:25" ht="30" customHeight="1" thickTop="1" thickBot="1" x14ac:dyDescent="0.2">
      <c r="A50" s="55"/>
      <c r="B50" s="154"/>
      <c r="C50" s="155"/>
      <c r="D50" s="102" t="s">
        <v>42</v>
      </c>
      <c r="E50" s="18"/>
      <c r="F50" s="18"/>
      <c r="G50" s="18"/>
      <c r="H50" s="18"/>
      <c r="I50" s="18"/>
      <c r="J50" s="18"/>
      <c r="K50" s="172" t="s">
        <v>43</v>
      </c>
      <c r="L50" s="173"/>
      <c r="M50" s="76">
        <v>1</v>
      </c>
      <c r="N50" s="18" t="s">
        <v>19</v>
      </c>
      <c r="O50" s="31">
        <f>IF(M56/L9&gt;=0.03,5,0)+IF(M56/L9&gt;=0.05,5,0)+IF(M56/L9&gt;=0.1,10,0)+IF(M56/L9&gt;=0.3,10,0)+IF(M56/L9&gt;=0.5,10,0)</f>
        <v>20</v>
      </c>
      <c r="P50" s="103"/>
      <c r="Q50" s="16"/>
    </row>
    <row r="51" spans="1:25" ht="30" customHeight="1" thickTop="1" x14ac:dyDescent="0.15">
      <c r="A51" s="55"/>
      <c r="B51" s="154"/>
      <c r="C51" s="155"/>
      <c r="D51" s="102"/>
      <c r="E51" s="211" t="s">
        <v>49</v>
      </c>
      <c r="F51" s="212"/>
      <c r="G51" s="212"/>
      <c r="H51" s="212"/>
      <c r="I51" s="212"/>
      <c r="J51" s="212"/>
      <c r="K51" s="172" t="s">
        <v>44</v>
      </c>
      <c r="L51" s="173"/>
      <c r="M51" s="76">
        <v>5</v>
      </c>
      <c r="N51" s="18" t="s">
        <v>19</v>
      </c>
      <c r="O51" s="19"/>
      <c r="P51" s="103"/>
      <c r="Q51" s="16"/>
    </row>
    <row r="52" spans="1:25" ht="30" customHeight="1" x14ac:dyDescent="0.15">
      <c r="A52" s="55"/>
      <c r="B52" s="154"/>
      <c r="C52" s="155"/>
      <c r="D52" s="102"/>
      <c r="E52" s="212"/>
      <c r="F52" s="212"/>
      <c r="G52" s="212"/>
      <c r="H52" s="212"/>
      <c r="I52" s="212"/>
      <c r="J52" s="212"/>
      <c r="K52" s="172" t="s">
        <v>45</v>
      </c>
      <c r="L52" s="173"/>
      <c r="M52" s="76">
        <v>12</v>
      </c>
      <c r="N52" s="18" t="s">
        <v>19</v>
      </c>
      <c r="O52" s="19"/>
      <c r="P52" s="103"/>
      <c r="Q52" s="16"/>
    </row>
    <row r="53" spans="1:25" ht="30" customHeight="1" x14ac:dyDescent="0.15">
      <c r="A53" s="55"/>
      <c r="B53" s="154"/>
      <c r="C53" s="155"/>
      <c r="D53" s="102"/>
      <c r="E53" s="18"/>
      <c r="F53" s="209" t="s">
        <v>76</v>
      </c>
      <c r="G53" s="209"/>
      <c r="H53" s="209"/>
      <c r="I53" s="209"/>
      <c r="J53" s="209"/>
      <c r="K53" s="174" t="s">
        <v>90</v>
      </c>
      <c r="L53" s="175"/>
      <c r="M53" s="76">
        <v>1</v>
      </c>
      <c r="N53" s="18" t="s">
        <v>19</v>
      </c>
      <c r="O53" s="19"/>
      <c r="P53" s="103"/>
      <c r="Q53" s="16"/>
    </row>
    <row r="54" spans="1:25" ht="30" customHeight="1" x14ac:dyDescent="0.15">
      <c r="A54" s="55"/>
      <c r="B54" s="154"/>
      <c r="C54" s="155"/>
      <c r="D54" s="102"/>
      <c r="E54" s="18"/>
      <c r="F54" s="18"/>
      <c r="G54" s="18"/>
      <c r="H54" s="18"/>
      <c r="I54" s="18"/>
      <c r="J54" s="18"/>
      <c r="K54" s="172" t="s">
        <v>46</v>
      </c>
      <c r="L54" s="173"/>
      <c r="M54" s="76">
        <v>35</v>
      </c>
      <c r="N54" s="18" t="s">
        <v>19</v>
      </c>
      <c r="O54" s="19"/>
      <c r="P54" s="103"/>
      <c r="Q54" s="16"/>
    </row>
    <row r="55" spans="1:25" ht="6.95" customHeight="1" x14ac:dyDescent="0.15">
      <c r="A55" s="55"/>
      <c r="B55" s="154"/>
      <c r="C55" s="155"/>
      <c r="D55" s="104"/>
      <c r="E55" s="17"/>
      <c r="F55" s="17"/>
      <c r="G55" s="17"/>
      <c r="H55" s="17"/>
      <c r="I55" s="17"/>
      <c r="J55" s="17"/>
      <c r="K55" s="38"/>
      <c r="L55" s="38"/>
      <c r="M55" s="35"/>
      <c r="N55" s="18"/>
      <c r="O55" s="19"/>
      <c r="P55" s="103"/>
      <c r="Q55" s="16"/>
    </row>
    <row r="56" spans="1:25" ht="9" customHeight="1" x14ac:dyDescent="0.15">
      <c r="A56" s="55"/>
      <c r="B56" s="154"/>
      <c r="C56" s="155"/>
      <c r="D56" s="105"/>
      <c r="E56" s="167"/>
      <c r="F56" s="167"/>
      <c r="G56" s="167"/>
      <c r="H56" s="167"/>
      <c r="I56" s="167"/>
      <c r="J56" s="83"/>
      <c r="K56" s="165" t="s">
        <v>48</v>
      </c>
      <c r="L56" s="166"/>
      <c r="M56" s="162">
        <f>(M50+M51+M53)*10+(M52-M53)*3+M54*0.2</f>
        <v>110</v>
      </c>
      <c r="N56" s="164" t="s">
        <v>3</v>
      </c>
      <c r="O56" s="19"/>
      <c r="P56" s="103"/>
      <c r="Q56" s="16"/>
      <c r="Y56" s="84"/>
    </row>
    <row r="57" spans="1:25" ht="9" customHeight="1" x14ac:dyDescent="0.15">
      <c r="A57" s="55"/>
      <c r="B57" s="154"/>
      <c r="C57" s="155"/>
      <c r="D57" s="105"/>
      <c r="E57" s="167"/>
      <c r="F57" s="167"/>
      <c r="G57" s="167"/>
      <c r="H57" s="167"/>
      <c r="I57" s="167"/>
      <c r="J57" s="83"/>
      <c r="K57" s="165"/>
      <c r="L57" s="166"/>
      <c r="M57" s="163"/>
      <c r="N57" s="164"/>
      <c r="O57" s="19"/>
      <c r="P57" s="103"/>
      <c r="Q57" s="16"/>
      <c r="Y57" s="84"/>
    </row>
    <row r="58" spans="1:25" ht="6.75" customHeight="1" x14ac:dyDescent="0.15">
      <c r="A58" s="55"/>
      <c r="B58" s="154"/>
      <c r="C58" s="155"/>
      <c r="D58" s="104"/>
      <c r="E58" s="17"/>
      <c r="F58" s="17"/>
      <c r="G58" s="17"/>
      <c r="H58" s="17"/>
      <c r="I58" s="17"/>
      <c r="J58" s="17"/>
      <c r="K58" s="38"/>
      <c r="L58" s="38"/>
      <c r="M58" s="35"/>
      <c r="N58" s="18"/>
      <c r="O58" s="19"/>
      <c r="P58" s="103"/>
      <c r="Q58" s="16"/>
    </row>
    <row r="59" spans="1:25" ht="9" customHeight="1" x14ac:dyDescent="0.15">
      <c r="A59" s="55"/>
      <c r="B59" s="154"/>
      <c r="C59" s="155"/>
      <c r="D59" s="105"/>
      <c r="E59" s="98"/>
      <c r="F59" s="202" t="s">
        <v>83</v>
      </c>
      <c r="G59" s="202"/>
      <c r="H59" s="202"/>
      <c r="I59" s="202"/>
      <c r="J59" s="202"/>
      <c r="K59" s="184" t="s">
        <v>82</v>
      </c>
      <c r="L59" s="201"/>
      <c r="M59" s="180">
        <f>ROUNDDOWN(M56/L9,3)</f>
        <v>0.183</v>
      </c>
      <c r="N59" s="164"/>
      <c r="O59" s="19"/>
      <c r="P59" s="103"/>
      <c r="Q59" s="16"/>
      <c r="Y59" s="84"/>
    </row>
    <row r="60" spans="1:25" ht="9" customHeight="1" x14ac:dyDescent="0.15">
      <c r="A60" s="55"/>
      <c r="B60" s="154"/>
      <c r="C60" s="155"/>
      <c r="D60" s="105"/>
      <c r="E60" s="98"/>
      <c r="F60" s="202"/>
      <c r="G60" s="202"/>
      <c r="H60" s="202"/>
      <c r="I60" s="202"/>
      <c r="J60" s="202"/>
      <c r="K60" s="184"/>
      <c r="L60" s="201"/>
      <c r="M60" s="181"/>
      <c r="N60" s="164"/>
      <c r="O60" s="19"/>
      <c r="P60" s="103"/>
      <c r="Q60" s="16"/>
      <c r="Y60" s="84"/>
    </row>
    <row r="61" spans="1:25" ht="6.75" customHeight="1" x14ac:dyDescent="0.15">
      <c r="A61" s="55"/>
      <c r="B61" s="154"/>
      <c r="C61" s="155"/>
      <c r="D61" s="104"/>
      <c r="E61" s="17"/>
      <c r="F61" s="17"/>
      <c r="G61" s="17"/>
      <c r="H61" s="17"/>
      <c r="I61" s="17"/>
      <c r="J61" s="17"/>
      <c r="K61" s="38"/>
      <c r="L61" s="38"/>
      <c r="M61" s="35"/>
      <c r="N61" s="18"/>
      <c r="O61" s="19"/>
      <c r="P61" s="103"/>
      <c r="Q61" s="16"/>
    </row>
    <row r="62" spans="1:25" ht="7.5" customHeight="1" thickBot="1" x14ac:dyDescent="0.2">
      <c r="A62" s="55"/>
      <c r="B62" s="154"/>
      <c r="C62" s="155"/>
      <c r="D62" s="106"/>
      <c r="E62" s="107"/>
      <c r="F62" s="107"/>
      <c r="G62" s="107"/>
      <c r="H62" s="107"/>
      <c r="I62" s="107"/>
      <c r="J62" s="107"/>
      <c r="K62" s="108"/>
      <c r="L62" s="108"/>
      <c r="M62" s="109"/>
      <c r="N62" s="110"/>
      <c r="O62" s="111"/>
      <c r="P62" s="112"/>
      <c r="Q62" s="16"/>
    </row>
    <row r="63" spans="1:25" ht="9" customHeight="1" x14ac:dyDescent="0.15">
      <c r="A63" s="55"/>
      <c r="B63" s="126"/>
      <c r="C63" s="128"/>
      <c r="D63" s="3"/>
      <c r="E63" s="37"/>
      <c r="F63" s="3"/>
      <c r="G63" s="3"/>
      <c r="H63" s="3"/>
      <c r="I63" s="3"/>
      <c r="J63" s="3"/>
      <c r="K63" s="3"/>
      <c r="L63" s="3"/>
      <c r="M63" s="3"/>
      <c r="N63" s="3"/>
      <c r="O63" s="4"/>
      <c r="P63" s="3"/>
      <c r="Q63" s="16"/>
      <c r="V63" s="39" t="s">
        <v>20</v>
      </c>
      <c r="W63" s="40"/>
      <c r="X63" s="41">
        <f>M50*18</f>
        <v>18</v>
      </c>
    </row>
    <row r="64" spans="1:25" ht="16.5" customHeight="1" x14ac:dyDescent="0.15">
      <c r="A64" s="55"/>
      <c r="B64" s="126"/>
      <c r="C64" s="128"/>
      <c r="D64" s="3"/>
      <c r="E64" s="36" t="s">
        <v>77</v>
      </c>
      <c r="F64" s="3"/>
      <c r="G64" s="3"/>
      <c r="H64" s="3"/>
      <c r="I64" s="3"/>
      <c r="J64" s="3"/>
      <c r="K64" s="3"/>
      <c r="L64" s="152" t="s">
        <v>14</v>
      </c>
      <c r="M64" s="152"/>
      <c r="N64" s="152"/>
      <c r="O64" s="74" t="s">
        <v>40</v>
      </c>
      <c r="P64" s="3"/>
      <c r="Q64" s="16"/>
    </row>
    <row r="65" spans="1:17" ht="5.25" customHeight="1" x14ac:dyDescent="0.15">
      <c r="A65" s="55"/>
      <c r="B65" s="126"/>
      <c r="C65" s="128"/>
      <c r="D65" s="3"/>
      <c r="E65" s="75"/>
      <c r="F65" s="73"/>
      <c r="G65" s="73"/>
      <c r="H65" s="73"/>
      <c r="I65" s="73"/>
      <c r="J65" s="73"/>
      <c r="K65" s="73"/>
      <c r="L65" s="73"/>
      <c r="M65" s="73"/>
      <c r="N65" s="73"/>
      <c r="O65" s="74"/>
      <c r="P65" s="3"/>
      <c r="Q65" s="16"/>
    </row>
    <row r="66" spans="1:17" ht="16.5" customHeight="1" x14ac:dyDescent="0.15">
      <c r="A66" s="55"/>
      <c r="B66" s="126"/>
      <c r="C66" s="128"/>
      <c r="D66" s="3"/>
      <c r="E66" s="36" t="s">
        <v>78</v>
      </c>
      <c r="F66" s="3"/>
      <c r="G66" s="73"/>
      <c r="H66" s="73"/>
      <c r="I66" s="73"/>
      <c r="J66" s="73"/>
      <c r="K66" s="73"/>
      <c r="L66" s="152" t="s">
        <v>14</v>
      </c>
      <c r="M66" s="152"/>
      <c r="N66" s="152"/>
      <c r="O66" s="74" t="s">
        <v>15</v>
      </c>
      <c r="P66" s="3"/>
      <c r="Q66" s="16"/>
    </row>
    <row r="67" spans="1:17" ht="5.25" customHeight="1" x14ac:dyDescent="0.15">
      <c r="A67" s="55"/>
      <c r="B67" s="126"/>
      <c r="C67" s="128"/>
      <c r="D67" s="3"/>
      <c r="E67" s="37"/>
      <c r="F67" s="3"/>
      <c r="G67" s="73"/>
      <c r="H67" s="73"/>
      <c r="I67" s="73"/>
      <c r="J67" s="73"/>
      <c r="K67" s="73"/>
      <c r="L67" s="73"/>
      <c r="M67" s="73"/>
      <c r="N67" s="73"/>
      <c r="O67" s="74"/>
      <c r="P67" s="3"/>
      <c r="Q67" s="16"/>
    </row>
    <row r="68" spans="1:17" ht="17.25" customHeight="1" x14ac:dyDescent="0.15">
      <c r="A68" s="55"/>
      <c r="B68" s="126"/>
      <c r="C68" s="128"/>
      <c r="D68" s="3"/>
      <c r="E68" s="36" t="s">
        <v>79</v>
      </c>
      <c r="F68" s="3"/>
      <c r="G68" s="73"/>
      <c r="H68" s="73"/>
      <c r="I68" s="73"/>
      <c r="J68" s="73"/>
      <c r="K68" s="73"/>
      <c r="L68" s="152" t="s">
        <v>14</v>
      </c>
      <c r="M68" s="152"/>
      <c r="N68" s="152"/>
      <c r="O68" s="74" t="s">
        <v>17</v>
      </c>
      <c r="P68" s="3"/>
      <c r="Q68" s="16"/>
    </row>
    <row r="69" spans="1:17" ht="5.25" customHeight="1" x14ac:dyDescent="0.15">
      <c r="A69" s="55"/>
      <c r="B69" s="126"/>
      <c r="C69" s="128"/>
      <c r="D69" s="3"/>
      <c r="E69" s="37"/>
      <c r="F69" s="3"/>
      <c r="G69" s="73"/>
      <c r="H69" s="73"/>
      <c r="I69" s="73"/>
      <c r="J69" s="73"/>
      <c r="K69" s="73"/>
      <c r="L69" s="73"/>
      <c r="M69" s="73"/>
      <c r="N69" s="73"/>
      <c r="O69" s="74"/>
      <c r="P69" s="3"/>
      <c r="Q69" s="16"/>
    </row>
    <row r="70" spans="1:17" ht="17.25" customHeight="1" x14ac:dyDescent="0.15">
      <c r="A70" s="55"/>
      <c r="B70" s="126"/>
      <c r="C70" s="128"/>
      <c r="D70" s="3"/>
      <c r="E70" s="36" t="s">
        <v>80</v>
      </c>
      <c r="F70" s="3"/>
      <c r="G70" s="73"/>
      <c r="H70" s="73"/>
      <c r="I70" s="73"/>
      <c r="J70" s="73"/>
      <c r="K70" s="73"/>
      <c r="L70" s="152" t="s">
        <v>14</v>
      </c>
      <c r="M70" s="152"/>
      <c r="N70" s="152"/>
      <c r="O70" s="74" t="s">
        <v>26</v>
      </c>
      <c r="P70" s="3"/>
      <c r="Q70" s="16"/>
    </row>
    <row r="71" spans="1:17" ht="5.25" customHeight="1" x14ac:dyDescent="0.15">
      <c r="A71" s="55"/>
      <c r="B71" s="126"/>
      <c r="C71" s="128"/>
      <c r="D71" s="3"/>
      <c r="E71" s="37"/>
      <c r="F71" s="3"/>
      <c r="G71" s="73"/>
      <c r="H71" s="73"/>
      <c r="I71" s="73"/>
      <c r="J71" s="73"/>
      <c r="K71" s="73"/>
      <c r="L71" s="73"/>
      <c r="M71" s="73"/>
      <c r="N71" s="73"/>
      <c r="O71" s="74"/>
      <c r="P71" s="3"/>
      <c r="Q71" s="16"/>
    </row>
    <row r="72" spans="1:17" ht="17.25" customHeight="1" x14ac:dyDescent="0.15">
      <c r="A72" s="55"/>
      <c r="B72" s="126"/>
      <c r="C72" s="128"/>
      <c r="D72" s="3"/>
      <c r="E72" s="36" t="s">
        <v>81</v>
      </c>
      <c r="F72" s="3"/>
      <c r="G72" s="73"/>
      <c r="H72" s="73"/>
      <c r="I72" s="73"/>
      <c r="J72" s="73"/>
      <c r="K72" s="73"/>
      <c r="L72" s="152" t="s">
        <v>14</v>
      </c>
      <c r="M72" s="152"/>
      <c r="N72" s="152"/>
      <c r="O72" s="74" t="s">
        <v>50</v>
      </c>
      <c r="P72" s="3"/>
      <c r="Q72" s="16"/>
    </row>
    <row r="73" spans="1:17" ht="17.25" customHeight="1" x14ac:dyDescent="0.15">
      <c r="A73" s="55"/>
      <c r="B73" s="130"/>
      <c r="C73" s="131"/>
      <c r="D73" s="46"/>
      <c r="E73" s="95"/>
      <c r="F73" s="46"/>
      <c r="G73" s="96"/>
      <c r="H73" s="96"/>
      <c r="I73" s="96"/>
      <c r="J73" s="96"/>
      <c r="K73" s="96"/>
      <c r="L73" s="97"/>
      <c r="M73" s="97"/>
      <c r="N73" s="97"/>
      <c r="O73" s="97"/>
      <c r="P73" s="46"/>
      <c r="Q73" s="48"/>
    </row>
    <row r="74" spans="1:17" ht="17.25" customHeight="1" x14ac:dyDescent="0.15">
      <c r="A74" s="55"/>
      <c r="B74" s="136"/>
      <c r="C74" s="133"/>
      <c r="D74" s="11"/>
      <c r="E74" s="137"/>
      <c r="F74" s="11"/>
      <c r="G74" s="138"/>
      <c r="H74" s="138"/>
      <c r="I74" s="138"/>
      <c r="J74" s="138"/>
      <c r="K74" s="138"/>
      <c r="L74" s="139"/>
      <c r="M74" s="139"/>
      <c r="N74" s="139"/>
      <c r="O74" s="139"/>
      <c r="P74" s="11"/>
      <c r="Q74" s="11"/>
    </row>
    <row r="75" spans="1:17" ht="17.25" customHeight="1" x14ac:dyDescent="0.15">
      <c r="A75" s="55"/>
      <c r="B75" s="140"/>
      <c r="C75" s="131"/>
      <c r="D75" s="46"/>
      <c r="E75" s="95"/>
      <c r="F75" s="46"/>
      <c r="G75" s="96"/>
      <c r="H75" s="96"/>
      <c r="I75" s="96"/>
      <c r="J75" s="96"/>
      <c r="K75" s="96"/>
      <c r="L75" s="97"/>
      <c r="M75" s="97"/>
      <c r="N75" s="97"/>
      <c r="O75" s="97"/>
      <c r="P75" s="46"/>
      <c r="Q75" s="46"/>
    </row>
    <row r="76" spans="1:17" ht="17.25" customHeight="1" thickBot="1" x14ac:dyDescent="0.2">
      <c r="A76" s="55"/>
      <c r="B76" s="132"/>
      <c r="C76" s="133"/>
      <c r="D76" s="134"/>
      <c r="E76" s="135"/>
      <c r="F76" s="11"/>
      <c r="G76" s="11"/>
      <c r="H76" s="11"/>
      <c r="I76" s="11"/>
      <c r="J76" s="11"/>
      <c r="K76" s="11"/>
      <c r="L76" s="11"/>
      <c r="M76" s="11"/>
      <c r="N76" s="11"/>
      <c r="O76" s="13"/>
      <c r="P76" s="11"/>
      <c r="Q76" s="14"/>
    </row>
    <row r="77" spans="1:17" ht="15" customHeight="1" thickBot="1" x14ac:dyDescent="0.2">
      <c r="A77" s="55"/>
      <c r="B77" s="154" t="s">
        <v>93</v>
      </c>
      <c r="C77" s="155"/>
      <c r="D77" s="99"/>
      <c r="E77" s="100"/>
      <c r="F77" s="100"/>
      <c r="G77" s="100"/>
      <c r="H77" s="100"/>
      <c r="I77" s="100"/>
      <c r="J77" s="100"/>
      <c r="K77" s="100"/>
      <c r="L77" s="100"/>
      <c r="M77" s="100"/>
      <c r="N77" s="171" t="s">
        <v>22</v>
      </c>
      <c r="O77" s="171"/>
      <c r="P77" s="101"/>
      <c r="Q77" s="16"/>
    </row>
    <row r="78" spans="1:17" ht="30" customHeight="1" thickTop="1" thickBot="1" x14ac:dyDescent="0.2">
      <c r="A78" s="55"/>
      <c r="B78" s="154"/>
      <c r="C78" s="155"/>
      <c r="D78" s="102" t="s">
        <v>103</v>
      </c>
      <c r="E78" s="17"/>
      <c r="F78" s="17"/>
      <c r="G78" s="17"/>
      <c r="H78" s="17"/>
      <c r="I78" s="17"/>
      <c r="J78" s="17"/>
      <c r="K78" s="143"/>
      <c r="L78" s="144"/>
      <c r="M78" s="77">
        <v>35.5</v>
      </c>
      <c r="N78" s="18" t="s">
        <v>23</v>
      </c>
      <c r="O78" s="31">
        <f>IF(M79/M78&gt;=0.3,5,0)+IF(M79/M78&gt;=0.5,5,0)+IF(M79/M78&gt;=0.7,10,0)</f>
        <v>10</v>
      </c>
      <c r="P78" s="103"/>
      <c r="Q78" s="16"/>
    </row>
    <row r="79" spans="1:17" ht="30.75" customHeight="1" thickTop="1" x14ac:dyDescent="0.15">
      <c r="A79" s="55"/>
      <c r="B79" s="154"/>
      <c r="C79" s="155"/>
      <c r="D79" s="102" t="s">
        <v>25</v>
      </c>
      <c r="E79" s="17"/>
      <c r="F79" s="17"/>
      <c r="G79" s="17"/>
      <c r="H79" s="17"/>
      <c r="I79" s="17"/>
      <c r="J79" s="17"/>
      <c r="K79" s="17"/>
      <c r="L79" s="17"/>
      <c r="M79" s="77">
        <v>18.8</v>
      </c>
      <c r="N79" s="18" t="s">
        <v>23</v>
      </c>
      <c r="O79" s="19"/>
      <c r="P79" s="103"/>
      <c r="Q79" s="16"/>
    </row>
    <row r="80" spans="1:17" ht="4.5" customHeight="1" x14ac:dyDescent="0.15">
      <c r="A80" s="55"/>
      <c r="B80" s="154"/>
      <c r="C80" s="155"/>
      <c r="D80" s="105"/>
      <c r="E80" s="83"/>
      <c r="F80" s="83"/>
      <c r="G80" s="83"/>
      <c r="H80" s="83"/>
      <c r="I80" s="83"/>
      <c r="J80" s="83"/>
      <c r="K80" s="83"/>
      <c r="L80" s="17"/>
      <c r="M80" s="35"/>
      <c r="N80" s="17"/>
      <c r="O80" s="19"/>
      <c r="P80" s="103"/>
      <c r="Q80" s="16"/>
    </row>
    <row r="81" spans="1:25" ht="9" customHeight="1" x14ac:dyDescent="0.15">
      <c r="A81" s="55"/>
      <c r="B81" s="154"/>
      <c r="C81" s="155"/>
      <c r="D81" s="105"/>
      <c r="E81" s="176" t="s">
        <v>84</v>
      </c>
      <c r="F81" s="176"/>
      <c r="G81" s="176"/>
      <c r="H81" s="176"/>
      <c r="I81" s="176"/>
      <c r="J81" s="176"/>
      <c r="K81" s="176"/>
      <c r="L81" s="177"/>
      <c r="M81" s="180">
        <f>ROUNDDOWN(M79/M78,3)</f>
        <v>0.52900000000000003</v>
      </c>
      <c r="N81" s="164"/>
      <c r="O81" s="19"/>
      <c r="P81" s="103"/>
      <c r="Q81" s="16"/>
      <c r="Y81" s="84"/>
    </row>
    <row r="82" spans="1:25" ht="9" customHeight="1" x14ac:dyDescent="0.15">
      <c r="A82" s="55"/>
      <c r="B82" s="154"/>
      <c r="C82" s="155"/>
      <c r="D82" s="105"/>
      <c r="E82" s="176"/>
      <c r="F82" s="176"/>
      <c r="G82" s="176"/>
      <c r="H82" s="176"/>
      <c r="I82" s="176"/>
      <c r="J82" s="176"/>
      <c r="K82" s="176"/>
      <c r="L82" s="177"/>
      <c r="M82" s="181"/>
      <c r="N82" s="164"/>
      <c r="O82" s="19"/>
      <c r="P82" s="103"/>
      <c r="Q82" s="16"/>
      <c r="Y82" s="84"/>
    </row>
    <row r="83" spans="1:25" ht="8.25" customHeight="1" x14ac:dyDescent="0.15">
      <c r="A83" s="55"/>
      <c r="B83" s="154"/>
      <c r="C83" s="155"/>
      <c r="D83" s="105"/>
      <c r="E83" s="83"/>
      <c r="F83" s="83"/>
      <c r="G83" s="83"/>
      <c r="H83" s="83"/>
      <c r="I83" s="83"/>
      <c r="J83" s="83"/>
      <c r="K83" s="83"/>
      <c r="L83" s="17"/>
      <c r="M83" s="35"/>
      <c r="N83" s="17"/>
      <c r="O83" s="19"/>
      <c r="P83" s="103"/>
      <c r="Q83" s="16"/>
    </row>
    <row r="84" spans="1:25" ht="3.75" customHeight="1" thickBot="1" x14ac:dyDescent="0.2">
      <c r="A84" s="55"/>
      <c r="B84" s="154"/>
      <c r="C84" s="155"/>
      <c r="D84" s="113"/>
      <c r="E84" s="114"/>
      <c r="F84" s="114"/>
      <c r="G84" s="114"/>
      <c r="H84" s="114"/>
      <c r="I84" s="114"/>
      <c r="J84" s="114"/>
      <c r="K84" s="114"/>
      <c r="L84" s="107"/>
      <c r="M84" s="107"/>
      <c r="N84" s="107"/>
      <c r="O84" s="111"/>
      <c r="P84" s="112"/>
      <c r="Q84" s="16"/>
    </row>
    <row r="85" spans="1:25" ht="8.25" customHeight="1" x14ac:dyDescent="0.15">
      <c r="A85" s="55"/>
      <c r="B85" s="126"/>
      <c r="C85" s="128"/>
      <c r="D85" s="3"/>
      <c r="E85" s="3"/>
      <c r="F85" s="3"/>
      <c r="G85" s="3"/>
      <c r="H85" s="3"/>
      <c r="I85" s="3"/>
      <c r="J85" s="3"/>
      <c r="K85" s="3"/>
      <c r="L85" s="3"/>
      <c r="M85" s="3"/>
      <c r="N85" s="3"/>
      <c r="O85" s="4"/>
      <c r="P85" s="3"/>
      <c r="Q85" s="16"/>
    </row>
    <row r="86" spans="1:25" ht="17.25" customHeight="1" x14ac:dyDescent="0.15">
      <c r="A86" s="55"/>
      <c r="B86" s="126"/>
      <c r="C86" s="128"/>
      <c r="D86" s="3"/>
      <c r="E86" s="36" t="s">
        <v>53</v>
      </c>
      <c r="F86" s="73"/>
      <c r="G86" s="73"/>
      <c r="H86" s="73"/>
      <c r="I86" s="73"/>
      <c r="J86" s="73"/>
      <c r="K86" s="73"/>
      <c r="L86" s="152" t="s">
        <v>14</v>
      </c>
      <c r="M86" s="152"/>
      <c r="N86" s="152"/>
      <c r="O86" s="74" t="s">
        <v>40</v>
      </c>
      <c r="P86" s="3"/>
      <c r="Q86" s="16"/>
      <c r="V86" s="148" t="s">
        <v>24</v>
      </c>
      <c r="W86" s="148"/>
      <c r="X86" s="42">
        <f>M79/M78</f>
        <v>0.52957746478873247</v>
      </c>
    </row>
    <row r="87" spans="1:25" ht="9" customHeight="1" x14ac:dyDescent="0.15">
      <c r="A87" s="55"/>
      <c r="B87" s="126"/>
      <c r="C87" s="128"/>
      <c r="D87" s="3"/>
      <c r="E87" s="37"/>
      <c r="F87" s="73"/>
      <c r="G87" s="73"/>
      <c r="H87" s="73"/>
      <c r="I87" s="73"/>
      <c r="J87" s="73"/>
      <c r="K87" s="73"/>
      <c r="L87" s="73"/>
      <c r="M87" s="73"/>
      <c r="N87" s="73"/>
      <c r="O87" s="74"/>
      <c r="P87" s="3"/>
      <c r="Q87" s="16"/>
    </row>
    <row r="88" spans="1:25" ht="17.25" customHeight="1" x14ac:dyDescent="0.15">
      <c r="A88" s="55"/>
      <c r="B88" s="126"/>
      <c r="C88" s="128"/>
      <c r="D88" s="3"/>
      <c r="E88" s="36" t="s">
        <v>54</v>
      </c>
      <c r="F88" s="73"/>
      <c r="G88" s="73"/>
      <c r="H88" s="73"/>
      <c r="I88" s="73"/>
      <c r="J88" s="73"/>
      <c r="K88" s="73"/>
      <c r="L88" s="152" t="s">
        <v>14</v>
      </c>
      <c r="M88" s="152"/>
      <c r="N88" s="152"/>
      <c r="O88" s="74" t="s">
        <v>15</v>
      </c>
      <c r="P88" s="3"/>
      <c r="Q88" s="16"/>
      <c r="V88" s="148" t="s">
        <v>24</v>
      </c>
      <c r="W88" s="148"/>
      <c r="X88" s="42" t="e">
        <f>M83/M80</f>
        <v>#DIV/0!</v>
      </c>
    </row>
    <row r="89" spans="1:25" ht="9" customHeight="1" x14ac:dyDescent="0.15">
      <c r="A89" s="55"/>
      <c r="B89" s="126"/>
      <c r="C89" s="128"/>
      <c r="D89" s="3"/>
      <c r="E89" s="37"/>
      <c r="F89" s="73"/>
      <c r="G89" s="73"/>
      <c r="H89" s="73"/>
      <c r="I89" s="73"/>
      <c r="J89" s="73"/>
      <c r="K89" s="73"/>
      <c r="L89" s="73"/>
      <c r="M89" s="73"/>
      <c r="N89" s="73"/>
      <c r="O89" s="74"/>
      <c r="P89" s="3"/>
      <c r="Q89" s="16"/>
    </row>
    <row r="90" spans="1:25" ht="17.25" customHeight="1" x14ac:dyDescent="0.15">
      <c r="A90" s="55"/>
      <c r="B90" s="126"/>
      <c r="C90" s="128"/>
      <c r="D90" s="3"/>
      <c r="E90" s="36" t="s">
        <v>52</v>
      </c>
      <c r="F90" s="73"/>
      <c r="G90" s="73"/>
      <c r="H90" s="73"/>
      <c r="I90" s="73"/>
      <c r="J90" s="73"/>
      <c r="K90" s="73"/>
      <c r="L90" s="152" t="s">
        <v>14</v>
      </c>
      <c r="M90" s="152"/>
      <c r="N90" s="152"/>
      <c r="O90" s="74" t="s">
        <v>17</v>
      </c>
      <c r="P90" s="3"/>
      <c r="Q90" s="16"/>
      <c r="V90" s="148" t="s">
        <v>24</v>
      </c>
      <c r="W90" s="148"/>
      <c r="X90" s="42" t="e">
        <f>M85/M84</f>
        <v>#DIV/0!</v>
      </c>
    </row>
    <row r="91" spans="1:25" ht="17.25" customHeight="1" x14ac:dyDescent="0.15">
      <c r="A91" s="55"/>
      <c r="B91" s="126"/>
      <c r="C91" s="128"/>
      <c r="D91" s="3"/>
      <c r="E91" s="36"/>
      <c r="F91" s="73"/>
      <c r="G91" s="73"/>
      <c r="H91" s="73"/>
      <c r="I91" s="73"/>
      <c r="J91" s="73"/>
      <c r="K91" s="73"/>
      <c r="L91" s="152"/>
      <c r="M91" s="152"/>
      <c r="N91" s="152"/>
      <c r="O91" s="74"/>
      <c r="P91" s="3"/>
      <c r="Q91" s="16"/>
    </row>
    <row r="92" spans="1:25" ht="17.25" customHeight="1" thickBot="1" x14ac:dyDescent="0.2">
      <c r="A92" s="55"/>
      <c r="B92" s="129"/>
      <c r="C92" s="128"/>
      <c r="D92" s="3"/>
      <c r="E92" s="37"/>
      <c r="F92" s="3"/>
      <c r="G92" s="3"/>
      <c r="H92" s="3"/>
      <c r="I92" s="3"/>
      <c r="J92" s="3"/>
      <c r="K92" s="3"/>
      <c r="L92" s="3"/>
      <c r="M92" s="3"/>
      <c r="N92" s="3"/>
      <c r="O92" s="4"/>
      <c r="P92" s="3"/>
      <c r="Q92" s="16"/>
    </row>
    <row r="93" spans="1:25" ht="16.5" customHeight="1" thickBot="1" x14ac:dyDescent="0.2">
      <c r="A93" s="55"/>
      <c r="B93" s="154" t="s">
        <v>94</v>
      </c>
      <c r="C93" s="155"/>
      <c r="D93" s="99"/>
      <c r="E93" s="100"/>
      <c r="F93" s="100"/>
      <c r="G93" s="100"/>
      <c r="H93" s="100"/>
      <c r="I93" s="100"/>
      <c r="J93" s="100"/>
      <c r="K93" s="100"/>
      <c r="L93" s="100"/>
      <c r="M93" s="149" t="s">
        <v>56</v>
      </c>
      <c r="N93" s="149"/>
      <c r="O93" s="149"/>
      <c r="P93" s="101"/>
      <c r="Q93" s="16"/>
    </row>
    <row r="94" spans="1:25" ht="30" customHeight="1" thickTop="1" thickBot="1" x14ac:dyDescent="0.2">
      <c r="A94" s="55"/>
      <c r="B94" s="154"/>
      <c r="C94" s="155"/>
      <c r="D94" s="160" t="s">
        <v>73</v>
      </c>
      <c r="E94" s="161"/>
      <c r="F94" s="161"/>
      <c r="G94" s="161"/>
      <c r="H94" s="161"/>
      <c r="I94" s="161"/>
      <c r="J94" s="161"/>
      <c r="K94" s="161"/>
      <c r="L94" s="17"/>
      <c r="M94" s="78">
        <v>0</v>
      </c>
      <c r="N94" s="18" t="s">
        <v>3</v>
      </c>
      <c r="O94" s="31">
        <f>IF((M94&gt;=2)*AND(M94&gt;=L9/100),5,0)</f>
        <v>0</v>
      </c>
      <c r="P94" s="103"/>
      <c r="Q94" s="16"/>
    </row>
    <row r="95" spans="1:25" ht="15" customHeight="1" thickTop="1" x14ac:dyDescent="0.15">
      <c r="A95" s="55"/>
      <c r="B95" s="154"/>
      <c r="C95" s="155"/>
      <c r="D95" s="160"/>
      <c r="E95" s="161"/>
      <c r="F95" s="161"/>
      <c r="G95" s="161"/>
      <c r="H95" s="161"/>
      <c r="I95" s="161"/>
      <c r="J95" s="161"/>
      <c r="K95" s="161"/>
      <c r="L95" s="17"/>
      <c r="M95" s="79"/>
      <c r="N95" s="18"/>
      <c r="O95" s="18"/>
      <c r="P95" s="103"/>
      <c r="Q95" s="16"/>
    </row>
    <row r="96" spans="1:25" ht="6.75" customHeight="1" thickBot="1" x14ac:dyDescent="0.2">
      <c r="A96" s="55"/>
      <c r="B96" s="154"/>
      <c r="C96" s="155"/>
      <c r="D96" s="178"/>
      <c r="E96" s="179"/>
      <c r="F96" s="179"/>
      <c r="G96" s="179"/>
      <c r="H96" s="179"/>
      <c r="I96" s="179"/>
      <c r="J96" s="179"/>
      <c r="K96" s="179"/>
      <c r="L96" s="107"/>
      <c r="M96" s="107"/>
      <c r="N96" s="107"/>
      <c r="O96" s="111"/>
      <c r="P96" s="112"/>
      <c r="Q96" s="16"/>
    </row>
    <row r="97" spans="1:25" ht="8.1" customHeight="1" x14ac:dyDescent="0.15">
      <c r="A97" s="55"/>
      <c r="B97" s="126"/>
      <c r="C97" s="127"/>
      <c r="D97" s="3"/>
      <c r="E97" s="3"/>
      <c r="F97" s="3"/>
      <c r="G97" s="3"/>
      <c r="H97" s="3"/>
      <c r="I97" s="3"/>
      <c r="J97" s="3"/>
      <c r="K97" s="3"/>
      <c r="L97" s="3"/>
      <c r="M97" s="3"/>
      <c r="N97" s="3"/>
      <c r="O97" s="4"/>
      <c r="P97" s="3"/>
      <c r="Q97" s="16"/>
    </row>
    <row r="98" spans="1:25" ht="16.5" customHeight="1" x14ac:dyDescent="0.15">
      <c r="A98" s="55"/>
      <c r="B98" s="126"/>
      <c r="C98" s="127"/>
      <c r="D98" s="73"/>
      <c r="E98" s="3" t="s">
        <v>55</v>
      </c>
      <c r="F98" s="73"/>
      <c r="G98" s="73"/>
      <c r="H98" s="73"/>
      <c r="I98" s="73"/>
      <c r="J98" s="73"/>
      <c r="K98" s="73"/>
      <c r="L98" s="152" t="s">
        <v>14</v>
      </c>
      <c r="M98" s="152"/>
      <c r="N98" s="152"/>
      <c r="O98" s="74" t="s">
        <v>40</v>
      </c>
      <c r="P98" s="3"/>
      <c r="Q98" s="16"/>
    </row>
    <row r="99" spans="1:25" ht="16.5" customHeight="1" thickBot="1" x14ac:dyDescent="0.2">
      <c r="A99" s="55"/>
      <c r="B99" s="126"/>
      <c r="C99" s="127"/>
      <c r="D99" s="73"/>
      <c r="E99" s="73"/>
      <c r="F99" s="73"/>
      <c r="G99" s="73"/>
      <c r="H99" s="73"/>
      <c r="I99" s="73"/>
      <c r="J99" s="73"/>
      <c r="K99" s="73"/>
      <c r="L99" s="74"/>
      <c r="M99" s="74"/>
      <c r="N99" s="74"/>
      <c r="O99" s="74"/>
      <c r="P99" s="3"/>
      <c r="Q99" s="16"/>
    </row>
    <row r="100" spans="1:25" ht="15" customHeight="1" thickBot="1" x14ac:dyDescent="0.2">
      <c r="A100" s="55"/>
      <c r="B100" s="154" t="s">
        <v>95</v>
      </c>
      <c r="C100" s="155"/>
      <c r="D100" s="62"/>
      <c r="E100" s="63"/>
      <c r="F100" s="63"/>
      <c r="G100" s="63"/>
      <c r="H100" s="63"/>
      <c r="I100" s="63"/>
      <c r="J100" s="63"/>
      <c r="K100" s="63"/>
      <c r="L100" s="63"/>
      <c r="M100" s="159" t="s">
        <v>60</v>
      </c>
      <c r="N100" s="159"/>
      <c r="O100" s="159"/>
      <c r="P100" s="64"/>
      <c r="Q100" s="16"/>
      <c r="V100" s="168" t="s">
        <v>29</v>
      </c>
      <c r="W100" s="168"/>
      <c r="X100" s="168"/>
      <c r="Y100" s="24">
        <v>0.3</v>
      </c>
    </row>
    <row r="101" spans="1:25" ht="30" customHeight="1" thickTop="1" thickBot="1" x14ac:dyDescent="0.2">
      <c r="A101" s="55"/>
      <c r="B101" s="154"/>
      <c r="C101" s="155"/>
      <c r="D101" s="65" t="s">
        <v>57</v>
      </c>
      <c r="E101" s="17"/>
      <c r="F101" s="17"/>
      <c r="G101" s="17"/>
      <c r="H101" s="17"/>
      <c r="I101" s="17"/>
      <c r="J101" s="86"/>
      <c r="K101" s="86"/>
      <c r="L101" s="87"/>
      <c r="M101" s="66">
        <v>48.8</v>
      </c>
      <c r="N101" s="18" t="s">
        <v>3</v>
      </c>
      <c r="O101" s="31">
        <f>IF(OR(M101&gt;=100,AND((M101&gt;=(M28*0.25)),M101&gt;=10)),5,0)+IF(OR(M101&gt;=200,AND((M101&gt;=(M28*0.5)),M101&gt;=20)),5,0)</f>
        <v>5</v>
      </c>
      <c r="P101" s="67"/>
      <c r="Q101" s="16"/>
      <c r="V101" s="168" t="s">
        <v>30</v>
      </c>
      <c r="W101" s="168"/>
      <c r="X101" s="168"/>
      <c r="Y101" s="43" t="s">
        <v>31</v>
      </c>
    </row>
    <row r="102" spans="1:25" ht="9" customHeight="1" thickTop="1" x14ac:dyDescent="0.15">
      <c r="A102" s="55"/>
      <c r="B102" s="154"/>
      <c r="C102" s="155"/>
      <c r="D102" s="82"/>
      <c r="E102" s="83"/>
      <c r="F102" s="83"/>
      <c r="G102" s="83"/>
      <c r="H102" s="83"/>
      <c r="I102" s="83"/>
      <c r="J102" s="83"/>
      <c r="K102" s="17"/>
      <c r="L102" s="17"/>
      <c r="M102" s="33"/>
      <c r="N102" s="17"/>
      <c r="O102" s="34"/>
      <c r="P102" s="67"/>
      <c r="Q102" s="16"/>
      <c r="V102" s="81"/>
      <c r="W102" s="81"/>
      <c r="X102" s="81"/>
      <c r="Y102" s="43"/>
    </row>
    <row r="103" spans="1:25" ht="15" customHeight="1" thickBot="1" x14ac:dyDescent="0.2">
      <c r="A103" s="55"/>
      <c r="B103" s="154"/>
      <c r="C103" s="155"/>
      <c r="D103" s="69"/>
      <c r="E103" s="70"/>
      <c r="F103" s="70"/>
      <c r="G103" s="70"/>
      <c r="H103" s="70"/>
      <c r="I103" s="70"/>
      <c r="J103" s="70"/>
      <c r="K103" s="70"/>
      <c r="L103" s="70"/>
      <c r="M103" s="70"/>
      <c r="N103" s="70"/>
      <c r="O103" s="71"/>
      <c r="P103" s="72"/>
      <c r="Q103" s="16"/>
      <c r="V103" s="168" t="s">
        <v>13</v>
      </c>
      <c r="W103" s="168"/>
      <c r="X103" s="168"/>
      <c r="Y103" s="32" t="e">
        <f>M101/L92</f>
        <v>#DIV/0!</v>
      </c>
    </row>
    <row r="104" spans="1:25" ht="8.25" customHeight="1" x14ac:dyDescent="0.15">
      <c r="A104" s="55"/>
      <c r="B104" s="126"/>
      <c r="C104" s="128"/>
      <c r="D104" s="3"/>
      <c r="E104" s="3"/>
      <c r="F104" s="3"/>
      <c r="G104" s="3"/>
      <c r="H104" s="3"/>
      <c r="I104" s="3"/>
      <c r="J104" s="3"/>
      <c r="K104" s="3"/>
      <c r="L104" s="3"/>
      <c r="M104" s="3"/>
      <c r="N104" s="3"/>
      <c r="O104" s="4"/>
      <c r="P104" s="3"/>
      <c r="Q104" s="16"/>
    </row>
    <row r="105" spans="1:25" ht="16.5" customHeight="1" x14ac:dyDescent="0.15">
      <c r="A105" s="55"/>
      <c r="B105" s="126"/>
      <c r="C105" s="128"/>
      <c r="D105" s="3"/>
      <c r="E105" s="169" t="s">
        <v>58</v>
      </c>
      <c r="F105" s="169"/>
      <c r="G105" s="169"/>
      <c r="H105" s="169"/>
      <c r="I105" s="169"/>
      <c r="J105" s="169"/>
      <c r="K105" s="169"/>
      <c r="L105" s="169"/>
      <c r="M105" s="152" t="s">
        <v>14</v>
      </c>
      <c r="N105" s="73"/>
      <c r="O105" s="152" t="s">
        <v>40</v>
      </c>
      <c r="P105" s="3"/>
      <c r="Q105" s="16"/>
    </row>
    <row r="106" spans="1:25" ht="16.5" customHeight="1" x14ac:dyDescent="0.15">
      <c r="A106" s="55"/>
      <c r="B106" s="126"/>
      <c r="C106" s="128"/>
      <c r="D106" s="3"/>
      <c r="E106" s="169"/>
      <c r="F106" s="169"/>
      <c r="G106" s="169"/>
      <c r="H106" s="169"/>
      <c r="I106" s="169"/>
      <c r="J106" s="169"/>
      <c r="K106" s="169"/>
      <c r="L106" s="169"/>
      <c r="M106" s="152"/>
      <c r="N106" s="73"/>
      <c r="O106" s="152"/>
      <c r="P106" s="3"/>
      <c r="Q106" s="16"/>
    </row>
    <row r="107" spans="1:25" ht="5.25" customHeight="1" x14ac:dyDescent="0.15">
      <c r="A107" s="55"/>
      <c r="B107" s="126"/>
      <c r="C107" s="128"/>
      <c r="D107" s="3"/>
      <c r="E107" s="75"/>
      <c r="F107" s="73"/>
      <c r="G107" s="73"/>
      <c r="H107" s="73"/>
      <c r="I107" s="73"/>
      <c r="J107" s="73"/>
      <c r="K107" s="73"/>
      <c r="L107" s="73"/>
      <c r="M107" s="73"/>
      <c r="N107" s="73"/>
      <c r="O107" s="74"/>
      <c r="P107" s="3"/>
      <c r="Q107" s="16"/>
    </row>
    <row r="108" spans="1:25" ht="16.5" customHeight="1" x14ac:dyDescent="0.15">
      <c r="A108" s="55"/>
      <c r="B108" s="126"/>
      <c r="C108" s="128"/>
      <c r="D108" s="3"/>
      <c r="E108" s="170" t="s">
        <v>59</v>
      </c>
      <c r="F108" s="170"/>
      <c r="G108" s="170"/>
      <c r="H108" s="170"/>
      <c r="I108" s="170"/>
      <c r="J108" s="170"/>
      <c r="K108" s="170"/>
      <c r="M108" s="74" t="s">
        <v>14</v>
      </c>
      <c r="N108" s="73"/>
      <c r="O108" s="152" t="s">
        <v>15</v>
      </c>
      <c r="P108" s="3"/>
      <c r="Q108" s="16"/>
    </row>
    <row r="109" spans="1:25" ht="16.5" customHeight="1" x14ac:dyDescent="0.15">
      <c r="A109" s="55"/>
      <c r="B109" s="126"/>
      <c r="C109" s="128"/>
      <c r="D109" s="3"/>
      <c r="E109" s="170"/>
      <c r="F109" s="170"/>
      <c r="G109" s="170"/>
      <c r="H109" s="170"/>
      <c r="I109" s="170"/>
      <c r="J109" s="170"/>
      <c r="K109" s="170"/>
      <c r="L109" s="73"/>
      <c r="M109" s="73"/>
      <c r="N109" s="73"/>
      <c r="O109" s="152"/>
      <c r="P109" s="3"/>
      <c r="Q109" s="16"/>
    </row>
    <row r="110" spans="1:25" ht="8.4499999999999993" customHeight="1" thickBot="1" x14ac:dyDescent="0.2">
      <c r="A110" s="55"/>
      <c r="B110" s="126"/>
      <c r="C110" s="128"/>
      <c r="D110" s="3"/>
      <c r="E110" s="75"/>
      <c r="F110" s="73"/>
      <c r="G110" s="73"/>
      <c r="H110" s="73"/>
      <c r="I110" s="73"/>
      <c r="J110" s="73"/>
      <c r="K110" s="73"/>
      <c r="L110" s="73"/>
      <c r="M110" s="73"/>
      <c r="N110" s="73"/>
      <c r="O110" s="74"/>
      <c r="P110" s="3"/>
      <c r="Q110" s="16"/>
    </row>
    <row r="111" spans="1:25" ht="15" customHeight="1" thickBot="1" x14ac:dyDescent="0.2">
      <c r="A111" s="55"/>
      <c r="B111" s="154" t="s">
        <v>96</v>
      </c>
      <c r="C111" s="155"/>
      <c r="D111" s="62"/>
      <c r="E111" s="63"/>
      <c r="F111" s="63"/>
      <c r="G111" s="63"/>
      <c r="H111" s="63"/>
      <c r="I111" s="63"/>
      <c r="J111" s="63"/>
      <c r="K111" s="63"/>
      <c r="L111" s="63"/>
      <c r="M111" s="159" t="s">
        <v>62</v>
      </c>
      <c r="N111" s="159"/>
      <c r="O111" s="159"/>
      <c r="P111" s="64"/>
      <c r="Q111" s="16"/>
      <c r="V111" s="168" t="s">
        <v>29</v>
      </c>
      <c r="W111" s="168"/>
      <c r="X111" s="168"/>
      <c r="Y111" s="24">
        <v>0.3</v>
      </c>
    </row>
    <row r="112" spans="1:25" ht="30" customHeight="1" thickTop="1" thickBot="1" x14ac:dyDescent="0.2">
      <c r="A112" s="55"/>
      <c r="B112" s="154"/>
      <c r="C112" s="155"/>
      <c r="D112" s="65" t="s">
        <v>61</v>
      </c>
      <c r="E112" s="17"/>
      <c r="F112" s="17"/>
      <c r="G112" s="17"/>
      <c r="H112" s="17"/>
      <c r="I112" s="17"/>
      <c r="J112" s="86"/>
      <c r="K112" s="86"/>
      <c r="L112" s="87"/>
      <c r="M112" s="66">
        <v>0</v>
      </c>
      <c r="N112" s="18" t="s">
        <v>3</v>
      </c>
      <c r="O112" s="31">
        <f>IF((M112&gt;=(L9*0.02)),10,0)</f>
        <v>0</v>
      </c>
      <c r="P112" s="67"/>
      <c r="Q112" s="16"/>
      <c r="V112" s="168" t="s">
        <v>30</v>
      </c>
      <c r="W112" s="168"/>
      <c r="X112" s="168"/>
      <c r="Y112" s="43" t="s">
        <v>31</v>
      </c>
    </row>
    <row r="113" spans="1:25" ht="9" customHeight="1" thickTop="1" x14ac:dyDescent="0.15">
      <c r="A113" s="55"/>
      <c r="B113" s="154"/>
      <c r="C113" s="155"/>
      <c r="D113" s="82"/>
      <c r="E113" s="83"/>
      <c r="F113" s="83"/>
      <c r="G113" s="83"/>
      <c r="H113" s="83"/>
      <c r="I113" s="83"/>
      <c r="J113" s="83"/>
      <c r="K113" s="17"/>
      <c r="L113" s="17"/>
      <c r="M113" s="33" t="s">
        <v>33</v>
      </c>
      <c r="N113" s="17"/>
      <c r="O113" s="34"/>
      <c r="P113" s="67"/>
      <c r="Q113" s="16"/>
      <c r="V113" s="81"/>
      <c r="W113" s="81"/>
      <c r="X113" s="81"/>
      <c r="Y113" s="43"/>
    </row>
    <row r="114" spans="1:25" ht="15" customHeight="1" thickBot="1" x14ac:dyDescent="0.2">
      <c r="A114" s="55"/>
      <c r="B114" s="154"/>
      <c r="C114" s="155"/>
      <c r="D114" s="69"/>
      <c r="E114" s="70"/>
      <c r="F114" s="70"/>
      <c r="G114" s="70"/>
      <c r="H114" s="70"/>
      <c r="I114" s="70"/>
      <c r="J114" s="70"/>
      <c r="K114" s="70"/>
      <c r="L114" s="70"/>
      <c r="M114" s="70"/>
      <c r="N114" s="70"/>
      <c r="O114" s="71"/>
      <c r="P114" s="72"/>
      <c r="Q114" s="16"/>
      <c r="V114" s="168" t="s">
        <v>13</v>
      </c>
      <c r="W114" s="168"/>
      <c r="X114" s="168"/>
      <c r="Y114" s="32" t="e">
        <f>M112/L100</f>
        <v>#DIV/0!</v>
      </c>
    </row>
    <row r="115" spans="1:25" ht="8.25" customHeight="1" x14ac:dyDescent="0.15">
      <c r="A115" s="55"/>
      <c r="B115" s="126"/>
      <c r="C115" s="128"/>
      <c r="D115" s="3"/>
      <c r="E115" s="3"/>
      <c r="F115" s="3"/>
      <c r="G115" s="3"/>
      <c r="H115" s="3"/>
      <c r="I115" s="3"/>
      <c r="J115" s="3"/>
      <c r="K115" s="3"/>
      <c r="L115" s="3"/>
      <c r="M115" s="3"/>
      <c r="N115" s="3"/>
      <c r="O115" s="4"/>
      <c r="P115" s="3"/>
      <c r="Q115" s="16"/>
    </row>
    <row r="116" spans="1:25" ht="16.5" customHeight="1" x14ac:dyDescent="0.15">
      <c r="A116" s="55"/>
      <c r="B116" s="126"/>
      <c r="C116" s="128"/>
      <c r="D116" s="3"/>
      <c r="E116" s="169" t="s">
        <v>63</v>
      </c>
      <c r="F116" s="169"/>
      <c r="G116" s="169"/>
      <c r="H116" s="169"/>
      <c r="I116" s="169"/>
      <c r="J116" s="169"/>
      <c r="K116" s="169"/>
      <c r="L116" s="169"/>
      <c r="M116" s="152" t="s">
        <v>14</v>
      </c>
      <c r="N116" s="73"/>
      <c r="O116" s="152" t="s">
        <v>15</v>
      </c>
      <c r="P116" s="3"/>
      <c r="Q116" s="16"/>
    </row>
    <row r="117" spans="1:25" ht="16.5" customHeight="1" x14ac:dyDescent="0.15">
      <c r="A117" s="55"/>
      <c r="B117" s="126"/>
      <c r="C117" s="128"/>
      <c r="D117" s="3"/>
      <c r="E117" s="169"/>
      <c r="F117" s="169"/>
      <c r="G117" s="169"/>
      <c r="H117" s="169"/>
      <c r="I117" s="169"/>
      <c r="J117" s="169"/>
      <c r="K117" s="169"/>
      <c r="L117" s="169"/>
      <c r="M117" s="152"/>
      <c r="N117" s="73"/>
      <c r="O117" s="152"/>
      <c r="P117" s="3"/>
      <c r="Q117" s="16"/>
    </row>
    <row r="118" spans="1:25" ht="5.25" customHeight="1" x14ac:dyDescent="0.15">
      <c r="A118" s="55"/>
      <c r="B118" s="126"/>
      <c r="C118" s="128"/>
      <c r="D118" s="3"/>
      <c r="E118" s="75"/>
      <c r="F118" s="73"/>
      <c r="G118" s="73"/>
      <c r="H118" s="73"/>
      <c r="I118" s="73"/>
      <c r="J118" s="73"/>
      <c r="K118" s="73"/>
      <c r="L118" s="73"/>
      <c r="M118" s="73"/>
      <c r="N118" s="73"/>
      <c r="O118" s="74"/>
      <c r="P118" s="3"/>
      <c r="Q118" s="16"/>
    </row>
    <row r="119" spans="1:25" ht="8.4499999999999993" customHeight="1" thickBot="1" x14ac:dyDescent="0.2">
      <c r="A119" s="55"/>
      <c r="B119" s="126"/>
      <c r="C119" s="128"/>
      <c r="D119" s="3"/>
      <c r="E119" s="75"/>
      <c r="F119" s="73"/>
      <c r="G119" s="73"/>
      <c r="H119" s="73"/>
      <c r="I119" s="73"/>
      <c r="J119" s="73"/>
      <c r="K119" s="73"/>
      <c r="L119" s="73"/>
      <c r="M119" s="73"/>
      <c r="N119" s="73"/>
      <c r="O119" s="74"/>
      <c r="P119" s="3"/>
      <c r="Q119" s="16"/>
    </row>
    <row r="120" spans="1:25" ht="15" customHeight="1" thickBot="1" x14ac:dyDescent="0.2">
      <c r="A120" s="55"/>
      <c r="B120" s="154" t="s">
        <v>97</v>
      </c>
      <c r="C120" s="155"/>
      <c r="D120" s="99"/>
      <c r="E120" s="100"/>
      <c r="F120" s="100"/>
      <c r="G120" s="100"/>
      <c r="H120" s="100"/>
      <c r="I120" s="100"/>
      <c r="J120" s="100"/>
      <c r="K120" s="100"/>
      <c r="L120" s="100"/>
      <c r="M120" s="100"/>
      <c r="N120" s="156" t="s">
        <v>67</v>
      </c>
      <c r="O120" s="156"/>
      <c r="P120" s="101"/>
      <c r="Q120" s="16"/>
    </row>
    <row r="121" spans="1:25" ht="30.6" customHeight="1" thickTop="1" thickBot="1" x14ac:dyDescent="0.2">
      <c r="A121" s="55"/>
      <c r="B121" s="154"/>
      <c r="C121" s="155"/>
      <c r="D121" s="102" t="s">
        <v>106</v>
      </c>
      <c r="E121" s="17"/>
      <c r="F121" s="17"/>
      <c r="G121" s="17"/>
      <c r="H121" s="17"/>
      <c r="I121" s="17"/>
      <c r="J121" s="17"/>
      <c r="K121" s="18"/>
      <c r="L121" s="85"/>
      <c r="M121" s="76" t="s">
        <v>69</v>
      </c>
      <c r="N121" s="18"/>
      <c r="O121" s="31">
        <f>IF(M121="あり",5,0)</f>
        <v>0</v>
      </c>
      <c r="P121" s="103"/>
      <c r="Q121" s="16"/>
    </row>
    <row r="122" spans="1:25" ht="4.5" customHeight="1" thickTop="1" x14ac:dyDescent="0.15">
      <c r="A122" s="55"/>
      <c r="B122" s="154"/>
      <c r="C122" s="155"/>
      <c r="D122" s="104"/>
      <c r="E122" s="17"/>
      <c r="F122" s="17"/>
      <c r="G122" s="17"/>
      <c r="H122" s="17"/>
      <c r="I122" s="17"/>
      <c r="J122" s="17"/>
      <c r="K122" s="17"/>
      <c r="L122" s="17"/>
      <c r="M122" s="17"/>
      <c r="N122" s="17"/>
      <c r="O122" s="19"/>
      <c r="P122" s="103"/>
      <c r="Q122" s="16"/>
    </row>
    <row r="123" spans="1:25" ht="3.75" customHeight="1" x14ac:dyDescent="0.15">
      <c r="A123" s="55"/>
      <c r="B123" s="154"/>
      <c r="C123" s="155"/>
      <c r="D123" s="104"/>
      <c r="E123" s="17"/>
      <c r="F123" s="17"/>
      <c r="G123" s="17"/>
      <c r="H123" s="17"/>
      <c r="I123" s="17"/>
      <c r="J123" s="17"/>
      <c r="K123" s="17"/>
      <c r="L123" s="17"/>
      <c r="M123" s="17"/>
      <c r="N123" s="17"/>
      <c r="O123" s="19"/>
      <c r="P123" s="103"/>
      <c r="Q123" s="16"/>
    </row>
    <row r="124" spans="1:25" ht="6.75" customHeight="1" x14ac:dyDescent="0.15">
      <c r="A124" s="55"/>
      <c r="B124" s="154"/>
      <c r="C124" s="155"/>
      <c r="D124" s="104"/>
      <c r="E124" s="17"/>
      <c r="F124" s="17"/>
      <c r="G124" s="17"/>
      <c r="H124" s="17"/>
      <c r="I124" s="17"/>
      <c r="J124" s="17"/>
      <c r="K124" s="17"/>
      <c r="L124" s="17"/>
      <c r="M124" s="17"/>
      <c r="N124" s="17"/>
      <c r="O124" s="19"/>
      <c r="P124" s="103"/>
      <c r="Q124" s="16"/>
    </row>
    <row r="125" spans="1:25" ht="3" customHeight="1" thickBot="1" x14ac:dyDescent="0.2">
      <c r="A125" s="55"/>
      <c r="B125" s="154"/>
      <c r="C125" s="155"/>
      <c r="D125" s="106"/>
      <c r="E125" s="107"/>
      <c r="F125" s="107"/>
      <c r="G125" s="107"/>
      <c r="H125" s="107"/>
      <c r="I125" s="107"/>
      <c r="J125" s="107"/>
      <c r="K125" s="107"/>
      <c r="L125" s="107"/>
      <c r="M125" s="107"/>
      <c r="N125" s="107"/>
      <c r="O125" s="111"/>
      <c r="P125" s="112"/>
      <c r="Q125" s="16"/>
    </row>
    <row r="126" spans="1:25" ht="6.6" customHeight="1" x14ac:dyDescent="0.15">
      <c r="A126" s="55"/>
      <c r="B126" s="126"/>
      <c r="C126" s="127"/>
      <c r="D126" s="3"/>
      <c r="E126" s="3"/>
      <c r="F126" s="3"/>
      <c r="G126" s="3"/>
      <c r="H126" s="3"/>
      <c r="I126" s="3"/>
      <c r="J126" s="3"/>
      <c r="K126" s="3"/>
      <c r="L126" s="3"/>
      <c r="M126" s="3"/>
      <c r="N126" s="3"/>
      <c r="O126" s="4"/>
      <c r="P126" s="3"/>
      <c r="Q126" s="16"/>
    </row>
    <row r="127" spans="1:25" ht="12.95" customHeight="1" x14ac:dyDescent="0.15">
      <c r="A127" s="55"/>
      <c r="B127" s="126"/>
      <c r="C127" s="128"/>
      <c r="D127" s="3"/>
      <c r="E127" s="94" t="s">
        <v>86</v>
      </c>
      <c r="F127" s="73"/>
      <c r="G127" s="73"/>
      <c r="H127" s="73"/>
      <c r="I127" s="73"/>
      <c r="J127" s="73"/>
      <c r="K127" s="73"/>
      <c r="L127" s="152" t="s">
        <v>14</v>
      </c>
      <c r="M127" s="152"/>
      <c r="N127" s="152"/>
      <c r="O127" s="74" t="s">
        <v>40</v>
      </c>
      <c r="P127" s="3"/>
      <c r="Q127" s="16"/>
      <c r="T127" s="44"/>
      <c r="V127" s="148" t="s">
        <v>20</v>
      </c>
      <c r="W127" s="148"/>
      <c r="X127" s="41" t="e">
        <f>M121*18</f>
        <v>#VALUE!</v>
      </c>
    </row>
    <row r="128" spans="1:25" ht="12" customHeight="1" thickBot="1" x14ac:dyDescent="0.2">
      <c r="A128" s="55"/>
      <c r="B128" s="126"/>
      <c r="C128" s="128"/>
      <c r="D128" s="3"/>
      <c r="E128" s="37"/>
      <c r="F128" s="3"/>
      <c r="G128" s="3"/>
      <c r="H128" s="3"/>
      <c r="I128" s="3"/>
      <c r="J128" s="3"/>
      <c r="K128" s="3"/>
      <c r="L128" s="3"/>
      <c r="M128" s="3"/>
      <c r="N128" s="3"/>
      <c r="O128" s="4"/>
      <c r="P128" s="3"/>
      <c r="Q128" s="16"/>
      <c r="V128" s="148" t="s">
        <v>21</v>
      </c>
      <c r="W128" s="148"/>
      <c r="X128" s="43" t="e">
        <f>(X127+#REF!)/M28</f>
        <v>#VALUE!</v>
      </c>
    </row>
    <row r="129" spans="1:24" ht="15" customHeight="1" thickBot="1" x14ac:dyDescent="0.2">
      <c r="A129" s="55"/>
      <c r="B129" s="154" t="s">
        <v>98</v>
      </c>
      <c r="C129" s="155"/>
      <c r="D129" s="99"/>
      <c r="E129" s="100"/>
      <c r="F129" s="100"/>
      <c r="G129" s="100"/>
      <c r="H129" s="100"/>
      <c r="I129" s="100"/>
      <c r="J129" s="100"/>
      <c r="K129" s="100"/>
      <c r="L129" s="100"/>
      <c r="M129" s="100"/>
      <c r="N129" s="156" t="s">
        <v>70</v>
      </c>
      <c r="O129" s="156"/>
      <c r="P129" s="101"/>
      <c r="Q129" s="16"/>
    </row>
    <row r="130" spans="1:24" ht="30.6" customHeight="1" thickTop="1" thickBot="1" x14ac:dyDescent="0.2">
      <c r="A130" s="55"/>
      <c r="B130" s="154"/>
      <c r="C130" s="155"/>
      <c r="D130" s="157" t="s">
        <v>109</v>
      </c>
      <c r="E130" s="158"/>
      <c r="F130" s="158"/>
      <c r="G130" s="158"/>
      <c r="H130" s="158"/>
      <c r="I130" s="158"/>
      <c r="J130" s="158"/>
      <c r="K130" s="158"/>
      <c r="L130" s="158"/>
      <c r="M130" s="76" t="s">
        <v>68</v>
      </c>
      <c r="N130" s="18"/>
      <c r="O130" s="31">
        <f>IF(M130="あり",5,0)</f>
        <v>5</v>
      </c>
      <c r="P130" s="103"/>
      <c r="Q130" s="16"/>
    </row>
    <row r="131" spans="1:24" ht="4.5" customHeight="1" thickTop="1" x14ac:dyDescent="0.15">
      <c r="A131" s="55"/>
      <c r="B131" s="154"/>
      <c r="C131" s="155"/>
      <c r="D131" s="157"/>
      <c r="E131" s="158"/>
      <c r="F131" s="158"/>
      <c r="G131" s="158"/>
      <c r="H131" s="158"/>
      <c r="I131" s="158"/>
      <c r="J131" s="158"/>
      <c r="K131" s="158"/>
      <c r="L131" s="158"/>
      <c r="M131" s="17"/>
      <c r="N131" s="17"/>
      <c r="O131" s="19"/>
      <c r="P131" s="103"/>
      <c r="Q131" s="16"/>
    </row>
    <row r="132" spans="1:24" ht="3.75" customHeight="1" x14ac:dyDescent="0.15">
      <c r="A132" s="55"/>
      <c r="B132" s="154"/>
      <c r="C132" s="155"/>
      <c r="D132" s="157"/>
      <c r="E132" s="158"/>
      <c r="F132" s="158"/>
      <c r="G132" s="158"/>
      <c r="H132" s="158"/>
      <c r="I132" s="158"/>
      <c r="J132" s="158"/>
      <c r="K132" s="158"/>
      <c r="L132" s="158"/>
      <c r="M132" s="17"/>
      <c r="N132" s="17"/>
      <c r="O132" s="19"/>
      <c r="P132" s="103"/>
      <c r="Q132" s="16"/>
    </row>
    <row r="133" spans="1:24" ht="6.75" customHeight="1" x14ac:dyDescent="0.15">
      <c r="A133" s="55"/>
      <c r="B133" s="154"/>
      <c r="C133" s="155"/>
      <c r="D133" s="157"/>
      <c r="E133" s="158"/>
      <c r="F133" s="158"/>
      <c r="G133" s="158"/>
      <c r="H133" s="158"/>
      <c r="I133" s="158"/>
      <c r="J133" s="158"/>
      <c r="K133" s="158"/>
      <c r="L133" s="158"/>
      <c r="M133" s="17"/>
      <c r="N133" s="17"/>
      <c r="O133" s="19"/>
      <c r="P133" s="103"/>
      <c r="Q133" s="16"/>
    </row>
    <row r="134" spans="1:24" ht="3" customHeight="1" thickBot="1" x14ac:dyDescent="0.2">
      <c r="A134" s="55"/>
      <c r="B134" s="154"/>
      <c r="C134" s="155"/>
      <c r="D134" s="106"/>
      <c r="E134" s="107"/>
      <c r="F134" s="107"/>
      <c r="G134" s="107"/>
      <c r="H134" s="107"/>
      <c r="I134" s="107"/>
      <c r="J134" s="107"/>
      <c r="K134" s="107"/>
      <c r="L134" s="107"/>
      <c r="M134" s="107"/>
      <c r="N134" s="107"/>
      <c r="O134" s="111"/>
      <c r="P134" s="112"/>
      <c r="Q134" s="16"/>
    </row>
    <row r="135" spans="1:24" ht="6.6" customHeight="1" x14ac:dyDescent="0.15">
      <c r="A135" s="55"/>
      <c r="B135" s="126"/>
      <c r="C135" s="127"/>
      <c r="D135" s="3"/>
      <c r="E135" s="3"/>
      <c r="F135" s="3"/>
      <c r="G135" s="3"/>
      <c r="H135" s="3"/>
      <c r="I135" s="3"/>
      <c r="J135" s="3"/>
      <c r="K135" s="3"/>
      <c r="L135" s="3"/>
      <c r="M135" s="3"/>
      <c r="N135" s="3"/>
      <c r="O135" s="4"/>
      <c r="P135" s="3"/>
      <c r="Q135" s="16"/>
    </row>
    <row r="136" spans="1:24" ht="14.1" customHeight="1" x14ac:dyDescent="0.15">
      <c r="A136" s="55"/>
      <c r="B136" s="126"/>
      <c r="C136" s="128"/>
      <c r="D136" s="3"/>
      <c r="E136" s="94" t="s">
        <v>87</v>
      </c>
      <c r="F136" s="73"/>
      <c r="G136" s="73"/>
      <c r="H136" s="73"/>
      <c r="I136" s="73"/>
      <c r="J136" s="73"/>
      <c r="K136" s="73"/>
      <c r="L136" s="73"/>
      <c r="M136" s="74" t="s">
        <v>14</v>
      </c>
      <c r="N136" s="73"/>
      <c r="O136" s="74" t="s">
        <v>40</v>
      </c>
      <c r="P136" s="3"/>
      <c r="Q136" s="16"/>
      <c r="T136" s="44"/>
      <c r="V136" s="148" t="s">
        <v>20</v>
      </c>
      <c r="W136" s="148"/>
      <c r="X136" s="41" t="e">
        <f>M130*18</f>
        <v>#VALUE!</v>
      </c>
    </row>
    <row r="137" spans="1:24" ht="9.75" customHeight="1" thickBot="1" x14ac:dyDescent="0.2">
      <c r="A137" s="55"/>
      <c r="B137" s="126"/>
      <c r="C137" s="127"/>
      <c r="D137" s="3"/>
      <c r="E137" s="3"/>
      <c r="F137" s="3"/>
      <c r="G137" s="3"/>
      <c r="H137" s="3"/>
      <c r="I137" s="3"/>
      <c r="J137" s="3"/>
      <c r="K137" s="3"/>
      <c r="L137" s="3"/>
      <c r="M137" s="3"/>
      <c r="N137" s="3"/>
      <c r="O137" s="4"/>
      <c r="P137" s="3"/>
      <c r="Q137" s="16"/>
    </row>
    <row r="138" spans="1:24" ht="15" customHeight="1" thickBot="1" x14ac:dyDescent="0.2">
      <c r="A138" s="55"/>
      <c r="B138" s="154" t="s">
        <v>99</v>
      </c>
      <c r="C138" s="155"/>
      <c r="D138" s="99"/>
      <c r="E138" s="100"/>
      <c r="F138" s="100"/>
      <c r="G138" s="100"/>
      <c r="H138" s="100"/>
      <c r="I138" s="100"/>
      <c r="J138" s="100"/>
      <c r="K138" s="100"/>
      <c r="L138" s="100"/>
      <c r="M138" s="100"/>
      <c r="N138" s="156" t="s">
        <v>72</v>
      </c>
      <c r="O138" s="156"/>
      <c r="P138" s="101"/>
      <c r="Q138" s="16"/>
    </row>
    <row r="139" spans="1:24" ht="30.6" customHeight="1" thickTop="1" thickBot="1" x14ac:dyDescent="0.2">
      <c r="A139" s="55"/>
      <c r="B139" s="154"/>
      <c r="C139" s="155"/>
      <c r="D139" s="102" t="s">
        <v>107</v>
      </c>
      <c r="E139" s="17"/>
      <c r="F139" s="17"/>
      <c r="G139" s="17"/>
      <c r="H139" s="17"/>
      <c r="I139" s="17"/>
      <c r="J139" s="17"/>
      <c r="K139" s="18"/>
      <c r="L139" s="85"/>
      <c r="M139" s="76" t="s">
        <v>68</v>
      </c>
      <c r="N139" s="18"/>
      <c r="O139" s="31">
        <f>IF(M139="あり",5,0)</f>
        <v>5</v>
      </c>
      <c r="P139" s="103"/>
      <c r="Q139" s="16"/>
    </row>
    <row r="140" spans="1:24" ht="4.5" customHeight="1" thickTop="1" x14ac:dyDescent="0.15">
      <c r="A140" s="55"/>
      <c r="B140" s="154"/>
      <c r="C140" s="155"/>
      <c r="D140" s="104"/>
      <c r="E140" s="17"/>
      <c r="F140" s="17"/>
      <c r="G140" s="17"/>
      <c r="H140" s="17"/>
      <c r="I140" s="17"/>
      <c r="J140" s="17"/>
      <c r="K140" s="17"/>
      <c r="L140" s="17"/>
      <c r="M140" s="17"/>
      <c r="N140" s="17"/>
      <c r="O140" s="19"/>
      <c r="P140" s="103"/>
      <c r="Q140" s="16"/>
    </row>
    <row r="141" spans="1:24" ht="3.75" customHeight="1" x14ac:dyDescent="0.15">
      <c r="A141" s="55"/>
      <c r="B141" s="154"/>
      <c r="C141" s="155"/>
      <c r="D141" s="104"/>
      <c r="E141" s="17"/>
      <c r="F141" s="17"/>
      <c r="G141" s="17"/>
      <c r="H141" s="17"/>
      <c r="I141" s="17"/>
      <c r="J141" s="17"/>
      <c r="K141" s="17"/>
      <c r="L141" s="17"/>
      <c r="M141" s="17"/>
      <c r="N141" s="17"/>
      <c r="O141" s="19"/>
      <c r="P141" s="103"/>
      <c r="Q141" s="16"/>
    </row>
    <row r="142" spans="1:24" ht="6.75" customHeight="1" x14ac:dyDescent="0.15">
      <c r="A142" s="55"/>
      <c r="B142" s="154"/>
      <c r="C142" s="155"/>
      <c r="D142" s="104"/>
      <c r="E142" s="17"/>
      <c r="F142" s="17"/>
      <c r="G142" s="17"/>
      <c r="H142" s="17"/>
      <c r="I142" s="17"/>
      <c r="J142" s="17"/>
      <c r="K142" s="17"/>
      <c r="L142" s="17"/>
      <c r="M142" s="17"/>
      <c r="N142" s="17"/>
      <c r="O142" s="19"/>
      <c r="P142" s="103"/>
      <c r="Q142" s="16"/>
    </row>
    <row r="143" spans="1:24" ht="3" customHeight="1" thickBot="1" x14ac:dyDescent="0.2">
      <c r="A143" s="55"/>
      <c r="B143" s="154"/>
      <c r="C143" s="155"/>
      <c r="D143" s="106"/>
      <c r="E143" s="107"/>
      <c r="F143" s="107"/>
      <c r="G143" s="107"/>
      <c r="H143" s="107"/>
      <c r="I143" s="107"/>
      <c r="J143" s="107"/>
      <c r="K143" s="107"/>
      <c r="L143" s="107"/>
      <c r="M143" s="107"/>
      <c r="N143" s="107"/>
      <c r="O143" s="111"/>
      <c r="P143" s="112"/>
      <c r="Q143" s="16"/>
    </row>
    <row r="144" spans="1:24" ht="7.5" customHeight="1" x14ac:dyDescent="0.15">
      <c r="A144" s="55"/>
      <c r="B144" s="126"/>
      <c r="C144" s="127"/>
      <c r="D144" s="3"/>
      <c r="E144" s="3"/>
      <c r="F144" s="3"/>
      <c r="G144" s="3"/>
      <c r="H144" s="3"/>
      <c r="I144" s="3"/>
      <c r="J144" s="3"/>
      <c r="K144" s="3"/>
      <c r="L144" s="3"/>
      <c r="M144" s="3"/>
      <c r="N144" s="3"/>
      <c r="O144" s="4"/>
      <c r="P144" s="3"/>
      <c r="Q144" s="16"/>
    </row>
    <row r="145" spans="1:24" ht="14.1" customHeight="1" x14ac:dyDescent="0.15">
      <c r="A145" s="55"/>
      <c r="B145" s="126"/>
      <c r="C145" s="128"/>
      <c r="D145" s="3"/>
      <c r="E145" s="94" t="s">
        <v>88</v>
      </c>
      <c r="F145" s="73"/>
      <c r="G145" s="73"/>
      <c r="H145" s="73"/>
      <c r="I145" s="73"/>
      <c r="J145" s="73"/>
      <c r="K145" s="73"/>
      <c r="L145" s="152" t="s">
        <v>14</v>
      </c>
      <c r="M145" s="152"/>
      <c r="N145" s="152"/>
      <c r="O145" s="74" t="s">
        <v>40</v>
      </c>
      <c r="P145" s="3"/>
      <c r="Q145" s="16"/>
      <c r="T145" s="44"/>
      <c r="V145" s="148" t="s">
        <v>20</v>
      </c>
      <c r="W145" s="148"/>
      <c r="X145" s="41" t="e">
        <f>M139*18</f>
        <v>#VALUE!</v>
      </c>
    </row>
    <row r="146" spans="1:24" ht="9.75" customHeight="1" thickBot="1" x14ac:dyDescent="0.2">
      <c r="A146" s="55"/>
      <c r="B146" s="126"/>
      <c r="C146" s="127"/>
      <c r="D146" s="3"/>
      <c r="E146" s="3"/>
      <c r="F146" s="3"/>
      <c r="G146" s="3"/>
      <c r="H146" s="3"/>
      <c r="I146" s="3"/>
      <c r="J146" s="3"/>
      <c r="K146" s="3"/>
      <c r="L146" s="3"/>
      <c r="M146" s="3"/>
      <c r="N146" s="3"/>
      <c r="O146" s="4"/>
      <c r="P146" s="3"/>
      <c r="Q146" s="16"/>
    </row>
    <row r="147" spans="1:24" ht="15" customHeight="1" thickBot="1" x14ac:dyDescent="0.2">
      <c r="A147" s="55"/>
      <c r="B147" s="146" t="s">
        <v>100</v>
      </c>
      <c r="C147" s="147"/>
      <c r="D147" s="99"/>
      <c r="E147" s="100"/>
      <c r="F147" s="100"/>
      <c r="G147" s="100"/>
      <c r="H147" s="100"/>
      <c r="I147" s="100"/>
      <c r="J147" s="100"/>
      <c r="K147" s="100"/>
      <c r="L147" s="100"/>
      <c r="M147" s="149" t="s">
        <v>71</v>
      </c>
      <c r="N147" s="149"/>
      <c r="O147" s="149"/>
      <c r="P147" s="101"/>
      <c r="Q147" s="16"/>
    </row>
    <row r="148" spans="1:24" ht="30.6" customHeight="1" thickTop="1" thickBot="1" x14ac:dyDescent="0.2">
      <c r="A148" s="55"/>
      <c r="B148" s="146"/>
      <c r="C148" s="147"/>
      <c r="D148" s="150" t="s">
        <v>108</v>
      </c>
      <c r="E148" s="151"/>
      <c r="F148" s="151"/>
      <c r="G148" s="151"/>
      <c r="H148" s="151"/>
      <c r="I148" s="151"/>
      <c r="J148" s="151"/>
      <c r="K148" s="151"/>
      <c r="L148" s="151"/>
      <c r="M148" s="76" t="s">
        <v>68</v>
      </c>
      <c r="N148" s="18"/>
      <c r="O148" s="31">
        <f>IF(M148="あり",5,0)</f>
        <v>5</v>
      </c>
      <c r="P148" s="103"/>
      <c r="Q148" s="16"/>
    </row>
    <row r="149" spans="1:24" ht="15.6" customHeight="1" thickTop="1" x14ac:dyDescent="0.15">
      <c r="A149" s="55"/>
      <c r="B149" s="146"/>
      <c r="C149" s="147"/>
      <c r="D149" s="150"/>
      <c r="E149" s="151"/>
      <c r="F149" s="151"/>
      <c r="G149" s="151"/>
      <c r="H149" s="151"/>
      <c r="I149" s="151"/>
      <c r="J149" s="151"/>
      <c r="K149" s="151"/>
      <c r="L149" s="151"/>
      <c r="M149" s="17"/>
      <c r="N149" s="17"/>
      <c r="O149" s="19"/>
      <c r="P149" s="103"/>
      <c r="Q149" s="16"/>
    </row>
    <row r="150" spans="1:24" ht="3.75" customHeight="1" x14ac:dyDescent="0.15">
      <c r="A150" s="55"/>
      <c r="B150" s="146"/>
      <c r="C150" s="147"/>
      <c r="D150" s="104"/>
      <c r="E150" s="17"/>
      <c r="F150" s="17"/>
      <c r="G150" s="17"/>
      <c r="H150" s="17"/>
      <c r="I150" s="17"/>
      <c r="J150" s="17"/>
      <c r="K150" s="17"/>
      <c r="L150" s="17"/>
      <c r="M150" s="17"/>
      <c r="N150" s="17"/>
      <c r="O150" s="19"/>
      <c r="P150" s="103"/>
      <c r="Q150" s="16"/>
    </row>
    <row r="151" spans="1:24" ht="6.75" customHeight="1" x14ac:dyDescent="0.15">
      <c r="A151" s="55"/>
      <c r="B151" s="146"/>
      <c r="C151" s="147"/>
      <c r="D151" s="104"/>
      <c r="E151" s="17"/>
      <c r="F151" s="17"/>
      <c r="G151" s="17"/>
      <c r="H151" s="17"/>
      <c r="I151" s="17"/>
      <c r="J151" s="17"/>
      <c r="K151" s="17"/>
      <c r="L151" s="17"/>
      <c r="M151" s="17"/>
      <c r="N151" s="17"/>
      <c r="O151" s="19"/>
      <c r="P151" s="103"/>
      <c r="Q151" s="16"/>
    </row>
    <row r="152" spans="1:24" ht="3" customHeight="1" thickBot="1" x14ac:dyDescent="0.2">
      <c r="A152" s="55"/>
      <c r="B152" s="146"/>
      <c r="C152" s="147"/>
      <c r="D152" s="106"/>
      <c r="E152" s="107"/>
      <c r="F152" s="107"/>
      <c r="G152" s="107"/>
      <c r="H152" s="107"/>
      <c r="I152" s="107"/>
      <c r="J152" s="107"/>
      <c r="K152" s="107"/>
      <c r="L152" s="107"/>
      <c r="M152" s="107"/>
      <c r="N152" s="107"/>
      <c r="O152" s="111"/>
      <c r="P152" s="112"/>
      <c r="Q152" s="16"/>
    </row>
    <row r="153" spans="1:24" ht="5.45" customHeight="1" x14ac:dyDescent="0.15">
      <c r="A153" s="55"/>
      <c r="B153" s="15"/>
      <c r="C153" s="4"/>
      <c r="D153" s="3"/>
      <c r="E153" s="3"/>
      <c r="F153" s="3"/>
      <c r="G153" s="3"/>
      <c r="H153" s="3"/>
      <c r="I153" s="3"/>
      <c r="J153" s="3"/>
      <c r="K153" s="3"/>
      <c r="L153" s="3"/>
      <c r="M153" s="3"/>
      <c r="N153" s="3"/>
      <c r="O153" s="4"/>
      <c r="P153" s="3"/>
      <c r="Q153" s="16"/>
    </row>
    <row r="154" spans="1:24" ht="17.25" customHeight="1" x14ac:dyDescent="0.15">
      <c r="A154" s="55"/>
      <c r="B154" s="15"/>
      <c r="C154" s="3"/>
      <c r="D154" s="3"/>
      <c r="E154" s="153" t="s">
        <v>89</v>
      </c>
      <c r="F154" s="153"/>
      <c r="G154" s="153"/>
      <c r="H154" s="153"/>
      <c r="I154" s="153"/>
      <c r="J154" s="153"/>
      <c r="K154" s="153"/>
      <c r="L154" s="153"/>
      <c r="M154" s="152" t="s">
        <v>14</v>
      </c>
      <c r="N154" s="73"/>
      <c r="O154" s="152" t="s">
        <v>40</v>
      </c>
      <c r="P154" s="3"/>
      <c r="Q154" s="16"/>
      <c r="T154" s="44"/>
      <c r="V154" s="148" t="s">
        <v>20</v>
      </c>
      <c r="W154" s="148"/>
      <c r="X154" s="41" t="e">
        <f>M148*18</f>
        <v>#VALUE!</v>
      </c>
    </row>
    <row r="155" spans="1:24" ht="9.75" customHeight="1" x14ac:dyDescent="0.15">
      <c r="A155" s="55"/>
      <c r="B155" s="15"/>
      <c r="C155" s="4"/>
      <c r="D155" s="3"/>
      <c r="E155" s="153"/>
      <c r="F155" s="153"/>
      <c r="G155" s="153"/>
      <c r="H155" s="153"/>
      <c r="I155" s="153"/>
      <c r="J155" s="153"/>
      <c r="K155" s="153"/>
      <c r="L155" s="153"/>
      <c r="M155" s="152"/>
      <c r="N155" s="3"/>
      <c r="O155" s="152"/>
      <c r="P155" s="3"/>
      <c r="Q155" s="16"/>
    </row>
    <row r="156" spans="1:24" ht="16.5" customHeight="1" x14ac:dyDescent="0.15">
      <c r="A156" s="55"/>
      <c r="B156" s="45"/>
      <c r="C156" s="46"/>
      <c r="D156" s="46"/>
      <c r="E156" s="46"/>
      <c r="F156" s="46"/>
      <c r="G156" s="46"/>
      <c r="H156" s="46"/>
      <c r="I156" s="46"/>
      <c r="J156" s="46"/>
      <c r="K156" s="46"/>
      <c r="L156" s="46"/>
      <c r="M156" s="46"/>
      <c r="N156" s="46"/>
      <c r="O156" s="47"/>
      <c r="P156" s="46"/>
      <c r="Q156" s="48"/>
    </row>
  </sheetData>
  <sheetProtection password="CF85" sheet="1" objects="1" scenarios="1"/>
  <protectedRanges>
    <protectedRange sqref="L9 L13 M28 M78:M79 M81:M82 M148 M139 M30:M31 M50:M54 M56:M57 M94 M101 M112 M121 M130 M59:M60" name="範囲1"/>
  </protectedRanges>
  <mergeCells count="109">
    <mergeCell ref="L2:N3"/>
    <mergeCell ref="G4:H4"/>
    <mergeCell ref="B8:C10"/>
    <mergeCell ref="L9:M9"/>
    <mergeCell ref="B12:C19"/>
    <mergeCell ref="L13:M13"/>
    <mergeCell ref="J15:L15"/>
    <mergeCell ref="K59:L60"/>
    <mergeCell ref="M59:M60"/>
    <mergeCell ref="N59:N60"/>
    <mergeCell ref="F59:J60"/>
    <mergeCell ref="B27:C35"/>
    <mergeCell ref="N27:O27"/>
    <mergeCell ref="N33:O34"/>
    <mergeCell ref="B23:F24"/>
    <mergeCell ref="K52:L52"/>
    <mergeCell ref="F53:J53"/>
    <mergeCell ref="E30:I31"/>
    <mergeCell ref="E51:J52"/>
    <mergeCell ref="V35:X35"/>
    <mergeCell ref="L37:N38"/>
    <mergeCell ref="O37:O38"/>
    <mergeCell ref="V27:X27"/>
    <mergeCell ref="V28:X28"/>
    <mergeCell ref="V16:X16"/>
    <mergeCell ref="L17:M17"/>
    <mergeCell ref="V17:X17"/>
    <mergeCell ref="V19:X19"/>
    <mergeCell ref="V26:X26"/>
    <mergeCell ref="L30:L31"/>
    <mergeCell ref="J28:L28"/>
    <mergeCell ref="M30:M31"/>
    <mergeCell ref="N30:N31"/>
    <mergeCell ref="B120:C125"/>
    <mergeCell ref="N120:O120"/>
    <mergeCell ref="B77:C84"/>
    <mergeCell ref="N77:O77"/>
    <mergeCell ref="L40:N41"/>
    <mergeCell ref="O40:O41"/>
    <mergeCell ref="B49:C62"/>
    <mergeCell ref="N49:O49"/>
    <mergeCell ref="K50:L50"/>
    <mergeCell ref="K54:L54"/>
    <mergeCell ref="L46:N47"/>
    <mergeCell ref="O46:O47"/>
    <mergeCell ref="K51:L51"/>
    <mergeCell ref="K53:L53"/>
    <mergeCell ref="E81:L82"/>
    <mergeCell ref="L43:N44"/>
    <mergeCell ref="O43:O44"/>
    <mergeCell ref="B93:C96"/>
    <mergeCell ref="D96:K96"/>
    <mergeCell ref="L68:N68"/>
    <mergeCell ref="L70:N70"/>
    <mergeCell ref="L72:N72"/>
    <mergeCell ref="M81:M82"/>
    <mergeCell ref="N81:N82"/>
    <mergeCell ref="L127:N127"/>
    <mergeCell ref="V127:W127"/>
    <mergeCell ref="V128:W128"/>
    <mergeCell ref="L86:N86"/>
    <mergeCell ref="V86:W86"/>
    <mergeCell ref="L91:N91"/>
    <mergeCell ref="V100:X100"/>
    <mergeCell ref="V101:X101"/>
    <mergeCell ref="V88:W88"/>
    <mergeCell ref="L90:N90"/>
    <mergeCell ref="V90:W90"/>
    <mergeCell ref="L88:N88"/>
    <mergeCell ref="V111:X111"/>
    <mergeCell ref="V112:X112"/>
    <mergeCell ref="V114:X114"/>
    <mergeCell ref="O108:O109"/>
    <mergeCell ref="E116:L117"/>
    <mergeCell ref="O116:O117"/>
    <mergeCell ref="V103:X103"/>
    <mergeCell ref="E105:L106"/>
    <mergeCell ref="O105:O106"/>
    <mergeCell ref="M116:M117"/>
    <mergeCell ref="M105:M106"/>
    <mergeCell ref="E108:K109"/>
    <mergeCell ref="M100:O100"/>
    <mergeCell ref="B111:C114"/>
    <mergeCell ref="M111:O111"/>
    <mergeCell ref="L98:N98"/>
    <mergeCell ref="D94:K95"/>
    <mergeCell ref="M93:O93"/>
    <mergeCell ref="B100:C103"/>
    <mergeCell ref="M56:M57"/>
    <mergeCell ref="N56:N57"/>
    <mergeCell ref="K56:L57"/>
    <mergeCell ref="L64:N64"/>
    <mergeCell ref="L66:N66"/>
    <mergeCell ref="E56:I57"/>
    <mergeCell ref="B147:C152"/>
    <mergeCell ref="V154:W154"/>
    <mergeCell ref="M147:O147"/>
    <mergeCell ref="D148:L149"/>
    <mergeCell ref="M154:M155"/>
    <mergeCell ref="O154:O155"/>
    <mergeCell ref="E154:L155"/>
    <mergeCell ref="B129:C134"/>
    <mergeCell ref="N129:O129"/>
    <mergeCell ref="V136:W136"/>
    <mergeCell ref="B138:C143"/>
    <mergeCell ref="N138:O138"/>
    <mergeCell ref="L145:N145"/>
    <mergeCell ref="V145:W145"/>
    <mergeCell ref="D130:L133"/>
  </mergeCells>
  <phoneticPr fontId="1"/>
  <dataValidations count="7">
    <dataValidation type="list" allowBlank="1" showInputMessage="1" showErrorMessage="1" sqref="F14">
      <formula1>"第1種低層住居専用地域,第2種低層住居専用地域,第1種中高層住居専用地域（建蔽率50%）,第1種中高層住居専用地域（建蔽率60%),第2種中高層住居専用地域,第1種準住居地域,第2種準住居地域,準工業地域,工業地域,工業専用地域,近隣商業地域,商業地域"</formula1>
    </dataValidation>
    <dataValidation type="list" allowBlank="1" showInputMessage="1" showErrorMessage="1" prompt="該当するものを選択してください。" sqref="L13:M13">
      <formula1>"50%以下,50%を超え60%以下,60%超,市街化調整区域,風致地区,地区計画,"</formula1>
    </dataValidation>
    <dataValidation type="list" allowBlank="1" showInputMessage="1" showErrorMessage="1" prompt="該当する場合は「あり」を選択してください。" sqref="M148 M130 M121 M139">
      <formula1>"あり,－,"</formula1>
    </dataValidation>
    <dataValidation type="custom" allowBlank="1" showInputMessage="1" showErrorMessage="1" errorTitle="入力の値について" error="小数点第2位以下を切り捨てた数値を入力してください。" promptTitle="入力の値について" prompt="小数点第2位以下を切り捨てた数値を入力してください。" sqref="M28 M94 M112 M101 M79">
      <formula1>M28*10=INT(M28*10)</formula1>
    </dataValidation>
    <dataValidation type="custom" allowBlank="1" showInputMessage="1" showErrorMessage="1" errorTitle="入力の値について" error="小数点第2位までの数値を入力してください。" promptTitle="入力の値について" prompt="小数点第2位までの数値を入力してください。" sqref="L9:M9">
      <formula1>L9*100=INT(L9*100)</formula1>
    </dataValidation>
    <dataValidation allowBlank="1" showInputMessage="1" showErrorMessage="1" prompt="基準緑化率を加重平均により求める場合、地区計画区域に該当する場合は手入力してください。" sqref="M15"/>
    <dataValidation type="custom" allowBlank="1" showInputMessage="1" showErrorMessage="1" errorTitle="入力の値について" error="小数点第2位以下を切り上げた_x000a_数値を入力してください。" promptTitle="入力の値について" prompt="小数点第2位以下を切り上げた数値を入力してください。" sqref="M78">
      <formula1>M78*10=INT(M78*10)</formula1>
    </dataValidation>
  </dataValidations>
  <printOptions horizontalCentered="1" verticalCentered="1"/>
  <pageMargins left="0.51181102362204722" right="0.51181102362204722" top="0.35433070866141736" bottom="0.35433070866141736" header="0.31496062992125984" footer="0.31496062992125984"/>
  <pageSetup paperSize="9" scale="70" fitToWidth="0" fitToHeight="0" orientation="portrait" horizontalDpi="300" verticalDpi="300" r:id="rId1"/>
  <rowBreaks count="1" manualBreakCount="1">
    <brk id="74" max="16383" man="1"/>
  </rowBreaks>
  <ignoredErrors>
    <ignoredError sqref="M15"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L156"/>
  <sheetViews>
    <sheetView showGridLines="0" tabSelected="1" view="pageBreakPreview" zoomScale="75" zoomScaleNormal="100" zoomScaleSheetLayoutView="75" workbookViewId="0">
      <selection activeCell="M130" sqref="M130"/>
    </sheetView>
  </sheetViews>
  <sheetFormatPr defaultColWidth="9" defaultRowHeight="13.5" x14ac:dyDescent="0.15"/>
  <cols>
    <col min="1" max="1" width="4.75" style="1" customWidth="1"/>
    <col min="2" max="2" width="3.875" style="1" customWidth="1"/>
    <col min="3" max="3" width="1.875" style="1" customWidth="1"/>
    <col min="4" max="4" width="4" style="1" customWidth="1"/>
    <col min="5" max="5" width="9" style="1"/>
    <col min="6" max="6" width="8.625" style="1" customWidth="1"/>
    <col min="7" max="7" width="6.375" style="1" customWidth="1"/>
    <col min="8" max="8" width="6.125" style="1" customWidth="1"/>
    <col min="9" max="10" width="8" style="1" customWidth="1"/>
    <col min="11" max="11" width="14.125" style="1" customWidth="1"/>
    <col min="12" max="12" width="8.875" style="1" customWidth="1"/>
    <col min="13" max="13" width="14.375" style="1" customWidth="1"/>
    <col min="14" max="14" width="8.875" style="1" customWidth="1"/>
    <col min="15" max="15" width="9.875" style="2" customWidth="1"/>
    <col min="16" max="16" width="1.625" style="1" customWidth="1"/>
    <col min="17" max="17" width="2.625" style="1" customWidth="1"/>
    <col min="18" max="18" width="1.125" style="1" customWidth="1"/>
    <col min="19" max="19" width="2.625" style="1" customWidth="1"/>
    <col min="20" max="20" width="18.5" style="1" customWidth="1"/>
    <col min="21" max="23" width="8.125" style="1" hidden="1" customWidth="1"/>
    <col min="24" max="24" width="9.625" style="1" hidden="1" customWidth="1"/>
    <col min="25" max="26" width="8.125" style="1" hidden="1" customWidth="1"/>
    <col min="27" max="33" width="8.125" style="1" customWidth="1"/>
    <col min="34" max="40" width="9" style="1"/>
    <col min="41" max="41" width="11.25" style="1" customWidth="1"/>
    <col min="42" max="42" width="9" style="1"/>
    <col min="43" max="43" width="14.375" style="1" customWidth="1"/>
    <col min="44" max="44" width="9" style="1"/>
    <col min="45" max="45" width="12.75" style="1" customWidth="1"/>
    <col min="46" max="16384" width="9" style="1"/>
  </cols>
  <sheetData>
    <row r="1" spans="1:38" ht="10.5" customHeight="1" x14ac:dyDescent="0.15"/>
    <row r="2" spans="1:38" ht="24" x14ac:dyDescent="0.15">
      <c r="B2" s="49" t="s">
        <v>27</v>
      </c>
      <c r="C2" s="5"/>
      <c r="D2" s="3"/>
      <c r="E2" s="3"/>
      <c r="F2" s="3"/>
      <c r="G2" s="3"/>
      <c r="H2" s="3"/>
      <c r="I2" s="3"/>
      <c r="J2" s="3"/>
      <c r="K2" s="3"/>
      <c r="L2" s="189"/>
      <c r="M2" s="189"/>
      <c r="N2" s="189"/>
      <c r="O2" s="4"/>
      <c r="P2" s="3"/>
      <c r="Q2" s="3"/>
      <c r="T2" s="142"/>
    </row>
    <row r="3" spans="1:38" ht="22.5" customHeight="1" x14ac:dyDescent="0.15">
      <c r="B3" s="5"/>
      <c r="C3" s="5"/>
      <c r="D3" s="3"/>
      <c r="E3" s="3"/>
      <c r="F3" s="3"/>
      <c r="G3" s="3"/>
      <c r="H3" s="6"/>
      <c r="I3" s="6"/>
      <c r="J3" s="3"/>
      <c r="K3" s="3"/>
      <c r="L3" s="190"/>
      <c r="M3" s="190"/>
      <c r="N3" s="190"/>
      <c r="O3" s="4"/>
      <c r="P3" s="3"/>
      <c r="Q3" s="3"/>
    </row>
    <row r="4" spans="1:38" ht="30.95" customHeight="1" x14ac:dyDescent="0.15">
      <c r="B4" s="5"/>
      <c r="C4" s="5"/>
      <c r="D4" s="3"/>
      <c r="E4" s="3"/>
      <c r="F4" s="3"/>
      <c r="G4" s="191" t="e">
        <f>O28+O50+O78+O94+O101+O112+O121+O130+O139+O148</f>
        <v>#DIV/0!</v>
      </c>
      <c r="H4" s="192"/>
      <c r="I4" s="7"/>
      <c r="J4" s="3"/>
      <c r="K4" s="3"/>
      <c r="L4" s="92" t="e">
        <f>IF((G4&gt;=30)*AND(M28/L9&gt;M15),"★","－")</f>
        <v>#DIV/0!</v>
      </c>
      <c r="M4" s="92" t="e">
        <f>IF((G4&gt;=50)*AND(M28/L9&gt;M15),"★","－")</f>
        <v>#DIV/0!</v>
      </c>
      <c r="N4" s="92" t="e">
        <f>IF((G4&gt;=80)*AND(M28/L9&gt;M15),"★","－")</f>
        <v>#DIV/0!</v>
      </c>
      <c r="O4" s="4"/>
      <c r="P4" s="3"/>
      <c r="Q4" s="3"/>
    </row>
    <row r="5" spans="1:38" ht="22.5" customHeight="1" x14ac:dyDescent="0.15">
      <c r="A5" s="3"/>
      <c r="B5" s="3"/>
      <c r="C5" s="3"/>
      <c r="D5" s="5"/>
      <c r="E5" s="3"/>
      <c r="F5" s="3"/>
      <c r="G5" s="3"/>
      <c r="H5" s="3"/>
      <c r="I5" s="3"/>
      <c r="J5" s="3"/>
      <c r="K5" s="3"/>
      <c r="L5" s="8" t="s">
        <v>101</v>
      </c>
      <c r="M5" s="8" t="s">
        <v>0</v>
      </c>
      <c r="N5" s="8" t="s">
        <v>1</v>
      </c>
      <c r="O5" s="4"/>
      <c r="P5" s="3"/>
      <c r="Q5" s="3"/>
      <c r="R5" s="3"/>
      <c r="S5" s="3"/>
      <c r="T5" s="3"/>
      <c r="U5" s="3"/>
      <c r="V5" s="3"/>
      <c r="W5" s="3"/>
      <c r="AL5" s="9"/>
    </row>
    <row r="6" spans="1:38" ht="22.5" customHeight="1" x14ac:dyDescent="0.15">
      <c r="A6" s="3"/>
      <c r="B6" s="93" t="s">
        <v>64</v>
      </c>
      <c r="C6" s="3"/>
      <c r="D6" s="5"/>
      <c r="E6" s="3"/>
      <c r="F6" s="3"/>
      <c r="G6" s="3"/>
      <c r="H6" s="3"/>
      <c r="I6" s="3"/>
      <c r="J6" s="3"/>
      <c r="K6" s="3"/>
      <c r="L6" s="8"/>
      <c r="M6" s="8"/>
      <c r="N6" s="8"/>
      <c r="O6" s="4"/>
      <c r="P6" s="3"/>
      <c r="Q6" s="3"/>
      <c r="R6" s="3"/>
      <c r="S6" s="3"/>
      <c r="T6" s="3"/>
      <c r="U6" s="3"/>
      <c r="V6" s="3"/>
      <c r="W6" s="3"/>
      <c r="AL6" s="9"/>
    </row>
    <row r="7" spans="1:38" ht="14.25" customHeight="1" thickBot="1" x14ac:dyDescent="0.2">
      <c r="B7" s="10"/>
      <c r="C7" s="11"/>
      <c r="D7" s="12"/>
      <c r="E7" s="11"/>
      <c r="F7" s="11"/>
      <c r="G7" s="11"/>
      <c r="H7" s="11"/>
      <c r="I7" s="11"/>
      <c r="J7" s="11"/>
      <c r="K7" s="11"/>
      <c r="L7" s="11"/>
      <c r="M7" s="11"/>
      <c r="N7" s="11"/>
      <c r="O7" s="13"/>
      <c r="P7" s="11"/>
      <c r="Q7" s="14"/>
    </row>
    <row r="8" spans="1:38" ht="15" customHeight="1" x14ac:dyDescent="0.15">
      <c r="B8" s="193"/>
      <c r="C8" s="194"/>
      <c r="D8" s="115"/>
      <c r="E8" s="116"/>
      <c r="F8" s="116"/>
      <c r="G8" s="116"/>
      <c r="H8" s="116"/>
      <c r="I8" s="116"/>
      <c r="J8" s="116"/>
      <c r="K8" s="116"/>
      <c r="L8" s="116"/>
      <c r="M8" s="116"/>
      <c r="N8" s="116"/>
      <c r="O8" s="117"/>
      <c r="P8" s="118"/>
      <c r="Q8" s="16"/>
    </row>
    <row r="9" spans="1:38" ht="30" customHeight="1" x14ac:dyDescent="0.15">
      <c r="B9" s="193"/>
      <c r="C9" s="194"/>
      <c r="D9" s="119" t="s">
        <v>2</v>
      </c>
      <c r="E9" s="17"/>
      <c r="F9" s="17"/>
      <c r="G9" s="17"/>
      <c r="H9" s="17"/>
      <c r="I9" s="17"/>
      <c r="J9" s="17"/>
      <c r="K9" s="17"/>
      <c r="L9" s="195"/>
      <c r="M9" s="196"/>
      <c r="N9" s="18" t="s">
        <v>3</v>
      </c>
      <c r="O9" s="19"/>
      <c r="P9" s="120"/>
      <c r="Q9" s="16"/>
      <c r="V9" s="20"/>
    </row>
    <row r="10" spans="1:38" ht="15" customHeight="1" thickBot="1" x14ac:dyDescent="0.2">
      <c r="B10" s="193"/>
      <c r="C10" s="194"/>
      <c r="D10" s="121"/>
      <c r="E10" s="122"/>
      <c r="F10" s="123"/>
      <c r="G10" s="123"/>
      <c r="H10" s="123"/>
      <c r="I10" s="123"/>
      <c r="J10" s="123"/>
      <c r="K10" s="123"/>
      <c r="L10" s="123"/>
      <c r="M10" s="123"/>
      <c r="N10" s="123"/>
      <c r="O10" s="124"/>
      <c r="P10" s="125"/>
      <c r="Q10" s="16"/>
      <c r="R10" s="2"/>
      <c r="S10" s="2"/>
    </row>
    <row r="11" spans="1:38" ht="16.5" customHeight="1" thickBot="1" x14ac:dyDescent="0.2">
      <c r="B11" s="21"/>
      <c r="C11" s="3"/>
      <c r="D11" s="3"/>
      <c r="E11" s="3"/>
      <c r="F11" s="3"/>
      <c r="G11" s="3"/>
      <c r="H11" s="3"/>
      <c r="I11" s="3"/>
      <c r="J11" s="3"/>
      <c r="K11" s="3"/>
      <c r="L11" s="3"/>
      <c r="M11" s="3"/>
      <c r="N11" s="3"/>
      <c r="O11" s="4"/>
      <c r="P11" s="3"/>
      <c r="Q11" s="16"/>
      <c r="R11" s="2"/>
      <c r="S11" s="2"/>
    </row>
    <row r="12" spans="1:38" ht="14.25" customHeight="1" x14ac:dyDescent="0.15">
      <c r="B12" s="193"/>
      <c r="C12" s="194"/>
      <c r="D12" s="50"/>
      <c r="E12" s="51"/>
      <c r="F12" s="51"/>
      <c r="G12" s="51"/>
      <c r="H12" s="51"/>
      <c r="I12" s="51"/>
      <c r="J12" s="51"/>
      <c r="K12" s="51"/>
      <c r="L12" s="51"/>
      <c r="M12" s="51"/>
      <c r="N12" s="51"/>
      <c r="O12" s="51"/>
      <c r="P12" s="52"/>
      <c r="Q12" s="22"/>
    </row>
    <row r="13" spans="1:38" ht="29.25" customHeight="1" x14ac:dyDescent="0.15">
      <c r="B13" s="193"/>
      <c r="C13" s="194"/>
      <c r="D13" s="53" t="s">
        <v>4</v>
      </c>
      <c r="E13" s="17"/>
      <c r="F13" s="17"/>
      <c r="G13" s="17"/>
      <c r="H13" s="17"/>
      <c r="I13" s="17"/>
      <c r="J13" s="23"/>
      <c r="K13" s="17"/>
      <c r="L13" s="197"/>
      <c r="M13" s="198"/>
      <c r="N13" s="17"/>
      <c r="O13" s="17"/>
      <c r="P13" s="54"/>
      <c r="Q13" s="22"/>
    </row>
    <row r="14" spans="1:38" ht="9" customHeight="1" x14ac:dyDescent="0.15">
      <c r="A14" s="55"/>
      <c r="B14" s="193"/>
      <c r="C14" s="194"/>
      <c r="D14" s="56"/>
      <c r="E14" s="25" t="s">
        <v>6</v>
      </c>
      <c r="F14" s="26"/>
      <c r="G14" s="26"/>
      <c r="H14" s="26"/>
      <c r="I14" s="26"/>
      <c r="J14" s="27"/>
      <c r="K14" s="28"/>
      <c r="L14" s="17"/>
      <c r="M14" s="17"/>
      <c r="N14" s="17"/>
      <c r="O14" s="17"/>
      <c r="P14" s="54"/>
      <c r="Q14" s="22"/>
    </row>
    <row r="15" spans="1:38" ht="29.25" customHeight="1" x14ac:dyDescent="0.15">
      <c r="A15" s="55"/>
      <c r="B15" s="193"/>
      <c r="C15" s="194"/>
      <c r="D15" s="53"/>
      <c r="E15" s="18" t="s">
        <v>8</v>
      </c>
      <c r="F15" s="17"/>
      <c r="G15" s="17"/>
      <c r="H15" s="17"/>
      <c r="I15" s="17"/>
      <c r="J15" s="199" t="s">
        <v>51</v>
      </c>
      <c r="K15" s="199"/>
      <c r="L15" s="200"/>
      <c r="M15" s="141">
        <f>IF(L13=V16,Y16,0)+IF(L13=V17,Y17,0)+IF(L13=V19,Y19,0)+IF(L13=V26,Y26,0)+IF(L13=V27,Y27,0)+IF(L13=V28,Y28,0)</f>
        <v>0</v>
      </c>
      <c r="N15" s="18" t="s">
        <v>9</v>
      </c>
      <c r="O15" s="17"/>
      <c r="P15" s="54"/>
      <c r="Q15" s="22"/>
    </row>
    <row r="16" spans="1:38" ht="9" customHeight="1" x14ac:dyDescent="0.15">
      <c r="A16" s="55"/>
      <c r="B16" s="193"/>
      <c r="C16" s="194"/>
      <c r="D16" s="57"/>
      <c r="E16" s="18"/>
      <c r="F16" s="17"/>
      <c r="G16" s="17"/>
      <c r="H16" s="17"/>
      <c r="I16" s="17"/>
      <c r="J16" s="29"/>
      <c r="K16" s="30"/>
      <c r="L16" s="30"/>
      <c r="M16" s="18"/>
      <c r="N16" s="17"/>
      <c r="O16" s="17"/>
      <c r="P16" s="54"/>
      <c r="Q16" s="22"/>
      <c r="V16" s="168" t="s">
        <v>5</v>
      </c>
      <c r="W16" s="168"/>
      <c r="X16" s="168"/>
      <c r="Y16" s="24">
        <v>0.2</v>
      </c>
    </row>
    <row r="17" spans="1:25" ht="30" customHeight="1" x14ac:dyDescent="0.15">
      <c r="A17" s="55"/>
      <c r="B17" s="193"/>
      <c r="C17" s="194"/>
      <c r="D17" s="56"/>
      <c r="E17" s="18" t="s">
        <v>74</v>
      </c>
      <c r="F17" s="17"/>
      <c r="G17" s="17"/>
      <c r="H17" s="17"/>
      <c r="I17" s="17"/>
      <c r="J17" s="29"/>
      <c r="K17" s="30"/>
      <c r="L17" s="182">
        <f>ROUNDUP(L9*M15,1)</f>
        <v>0</v>
      </c>
      <c r="M17" s="183"/>
      <c r="N17" s="18" t="s">
        <v>9</v>
      </c>
      <c r="O17" s="17"/>
      <c r="P17" s="54"/>
      <c r="Q17" s="22"/>
      <c r="V17" s="168" t="s">
        <v>7</v>
      </c>
      <c r="W17" s="168"/>
      <c r="X17" s="168"/>
      <c r="Y17" s="24">
        <v>0.15</v>
      </c>
    </row>
    <row r="18" spans="1:25" ht="11.45" customHeight="1" x14ac:dyDescent="0.15">
      <c r="A18" s="55"/>
      <c r="B18" s="193"/>
      <c r="C18" s="194"/>
      <c r="D18" s="56"/>
      <c r="E18" s="18"/>
      <c r="F18" s="98" t="s">
        <v>75</v>
      </c>
      <c r="G18" s="98"/>
      <c r="H18" s="98"/>
      <c r="I18" s="98"/>
      <c r="J18" s="98"/>
      <c r="K18" s="30"/>
      <c r="L18" s="30"/>
      <c r="M18" s="30"/>
      <c r="N18" s="18"/>
      <c r="O18" s="17"/>
      <c r="P18" s="54"/>
      <c r="Q18" s="22"/>
      <c r="V18" s="80"/>
      <c r="W18" s="80"/>
      <c r="X18" s="80"/>
      <c r="Y18" s="24"/>
    </row>
    <row r="19" spans="1:25" ht="9" customHeight="1" thickBot="1" x14ac:dyDescent="0.2">
      <c r="A19" s="55"/>
      <c r="B19" s="193"/>
      <c r="C19" s="194"/>
      <c r="D19" s="58"/>
      <c r="E19" s="59"/>
      <c r="F19" s="98"/>
      <c r="G19" s="98"/>
      <c r="H19" s="98"/>
      <c r="I19" s="98"/>
      <c r="J19" s="98"/>
      <c r="K19" s="59"/>
      <c r="L19" s="59"/>
      <c r="M19" s="59"/>
      <c r="N19" s="59"/>
      <c r="O19" s="60"/>
      <c r="P19" s="61"/>
      <c r="Q19" s="16"/>
      <c r="V19" s="168" t="s">
        <v>10</v>
      </c>
      <c r="W19" s="168"/>
      <c r="X19" s="168"/>
      <c r="Y19" s="24">
        <v>0.1</v>
      </c>
    </row>
    <row r="20" spans="1:25" ht="15.75" customHeight="1" x14ac:dyDescent="0.15">
      <c r="A20" s="55"/>
      <c r="B20" s="15"/>
      <c r="C20" s="4"/>
      <c r="Q20" s="16"/>
      <c r="V20" s="80"/>
      <c r="W20" s="80"/>
      <c r="X20" s="80"/>
      <c r="Y20" s="24"/>
    </row>
    <row r="21" spans="1:25" ht="15.75" customHeight="1" x14ac:dyDescent="0.15">
      <c r="A21" s="55"/>
      <c r="B21" s="13"/>
      <c r="C21" s="13"/>
      <c r="D21" s="88"/>
      <c r="E21" s="88"/>
      <c r="F21" s="88"/>
      <c r="G21" s="88"/>
      <c r="H21" s="88"/>
      <c r="I21" s="88"/>
      <c r="J21" s="88"/>
      <c r="K21" s="88"/>
      <c r="L21" s="88"/>
      <c r="M21" s="88"/>
      <c r="N21" s="88"/>
      <c r="O21" s="89"/>
      <c r="P21" s="88"/>
      <c r="Q21" s="11"/>
      <c r="V21" s="80"/>
      <c r="W21" s="80"/>
      <c r="X21" s="80"/>
      <c r="Y21" s="24"/>
    </row>
    <row r="22" spans="1:25" ht="15.75" customHeight="1" x14ac:dyDescent="0.15">
      <c r="A22" s="55"/>
      <c r="B22" s="4"/>
      <c r="C22" s="4"/>
      <c r="Q22" s="3"/>
      <c r="V22" s="80"/>
      <c r="W22" s="80"/>
      <c r="X22" s="80"/>
      <c r="Y22" s="24"/>
    </row>
    <row r="23" spans="1:25" ht="15.75" customHeight="1" x14ac:dyDescent="0.15">
      <c r="A23" s="55"/>
      <c r="B23" s="208" t="s">
        <v>65</v>
      </c>
      <c r="C23" s="208"/>
      <c r="D23" s="208"/>
      <c r="E23" s="208"/>
      <c r="F23" s="208"/>
      <c r="G23" s="1" t="s">
        <v>102</v>
      </c>
      <c r="Q23" s="3"/>
      <c r="V23" s="80"/>
      <c r="W23" s="80"/>
      <c r="X23" s="80"/>
      <c r="Y23" s="24"/>
    </row>
    <row r="24" spans="1:25" ht="15.75" customHeight="1" x14ac:dyDescent="0.15">
      <c r="A24" s="55"/>
      <c r="B24" s="208"/>
      <c r="C24" s="208"/>
      <c r="D24" s="208"/>
      <c r="E24" s="208"/>
      <c r="F24" s="208"/>
      <c r="G24" s="1" t="s">
        <v>85</v>
      </c>
      <c r="Q24" s="3"/>
      <c r="V24" s="80"/>
      <c r="W24" s="80"/>
      <c r="X24" s="80"/>
      <c r="Y24" s="24"/>
    </row>
    <row r="25" spans="1:25" ht="15.75" customHeight="1" x14ac:dyDescent="0.15">
      <c r="A25" s="55"/>
      <c r="B25" s="47"/>
      <c r="C25" s="47"/>
      <c r="D25" s="90"/>
      <c r="E25" s="90"/>
      <c r="F25" s="90"/>
      <c r="G25" s="90" t="s">
        <v>66</v>
      </c>
      <c r="H25" s="90"/>
      <c r="I25" s="90"/>
      <c r="J25" s="90"/>
      <c r="K25" s="90"/>
      <c r="L25" s="90"/>
      <c r="M25" s="90"/>
      <c r="N25" s="90"/>
      <c r="O25" s="91"/>
      <c r="P25" s="90"/>
      <c r="Q25" s="46"/>
      <c r="V25" s="80"/>
      <c r="W25" s="80"/>
      <c r="X25" s="80"/>
      <c r="Y25" s="24"/>
    </row>
    <row r="26" spans="1:25" ht="16.5" customHeight="1" thickBot="1" x14ac:dyDescent="0.2">
      <c r="A26" s="55"/>
      <c r="B26" s="15"/>
      <c r="C26" s="3"/>
      <c r="D26" s="3"/>
      <c r="E26" s="3"/>
      <c r="F26" s="3"/>
      <c r="G26" s="3"/>
      <c r="H26" s="3"/>
      <c r="I26" s="3"/>
      <c r="J26" s="3"/>
      <c r="K26" s="3"/>
      <c r="L26" s="3"/>
      <c r="M26" s="3"/>
      <c r="N26" s="3"/>
      <c r="O26" s="4"/>
      <c r="P26" s="3"/>
      <c r="Q26" s="16"/>
      <c r="V26" s="168" t="s">
        <v>28</v>
      </c>
      <c r="W26" s="168"/>
      <c r="X26" s="168"/>
      <c r="Y26" s="24">
        <v>0.2</v>
      </c>
    </row>
    <row r="27" spans="1:25" ht="15" customHeight="1" thickBot="1" x14ac:dyDescent="0.2">
      <c r="A27" s="55"/>
      <c r="B27" s="154" t="s">
        <v>91</v>
      </c>
      <c r="C27" s="155"/>
      <c r="D27" s="62"/>
      <c r="E27" s="63"/>
      <c r="F27" s="63"/>
      <c r="G27" s="63"/>
      <c r="H27" s="63"/>
      <c r="I27" s="63"/>
      <c r="J27" s="63"/>
      <c r="K27" s="63"/>
      <c r="L27" s="63"/>
      <c r="M27" s="63"/>
      <c r="N27" s="203" t="s">
        <v>11</v>
      </c>
      <c r="O27" s="203"/>
      <c r="P27" s="64"/>
      <c r="Q27" s="16"/>
      <c r="V27" s="168" t="s">
        <v>29</v>
      </c>
      <c r="W27" s="168"/>
      <c r="X27" s="168"/>
      <c r="Y27" s="24">
        <v>0.3</v>
      </c>
    </row>
    <row r="28" spans="1:25" ht="30" customHeight="1" thickTop="1" thickBot="1" x14ac:dyDescent="0.2">
      <c r="A28" s="55"/>
      <c r="B28" s="154"/>
      <c r="C28" s="155"/>
      <c r="D28" s="65" t="s">
        <v>12</v>
      </c>
      <c r="E28" s="17"/>
      <c r="F28" s="17"/>
      <c r="G28" s="17"/>
      <c r="H28" s="17"/>
      <c r="I28" s="17"/>
      <c r="J28" s="185"/>
      <c r="K28" s="185"/>
      <c r="L28" s="186"/>
      <c r="M28" s="66"/>
      <c r="N28" s="18" t="s">
        <v>3</v>
      </c>
      <c r="O28" s="31" t="e">
        <f>IF((M30-M15&gt;=0.01)*AND(M28&gt;=20),5,0)+IF((M30-M15&gt;=0.02)*AND(M28&gt;=30),5,0)+IF((M30-M15&gt;=0.05)*AND(M28&gt;=40),10,0)+IF((M30-M15&gt;=0.1)*AND(M28&gt;=50),10,0)</f>
        <v>#DIV/0!</v>
      </c>
      <c r="P28" s="67"/>
      <c r="Q28" s="16"/>
      <c r="V28" s="168" t="s">
        <v>30</v>
      </c>
      <c r="W28" s="168"/>
      <c r="X28" s="168"/>
      <c r="Y28" s="43" t="s">
        <v>31</v>
      </c>
    </row>
    <row r="29" spans="1:25" ht="9" customHeight="1" thickTop="1" x14ac:dyDescent="0.15">
      <c r="A29" s="55"/>
      <c r="B29" s="154"/>
      <c r="C29" s="155"/>
      <c r="D29" s="82"/>
      <c r="E29" s="83"/>
      <c r="F29" s="83"/>
      <c r="G29" s="83"/>
      <c r="H29" s="83"/>
      <c r="I29" s="83"/>
      <c r="J29" s="83"/>
      <c r="K29" s="17"/>
      <c r="L29" s="17"/>
      <c r="M29" s="33" t="s">
        <v>33</v>
      </c>
      <c r="N29" s="17"/>
      <c r="O29" s="34"/>
      <c r="P29" s="67"/>
      <c r="Q29" s="16"/>
      <c r="V29" s="81"/>
      <c r="W29" s="81"/>
      <c r="X29" s="81"/>
      <c r="Y29" s="43"/>
    </row>
    <row r="30" spans="1:25" ht="9" customHeight="1" x14ac:dyDescent="0.15">
      <c r="A30" s="55"/>
      <c r="B30" s="154"/>
      <c r="C30" s="155"/>
      <c r="D30" s="82"/>
      <c r="E30" s="210" t="s">
        <v>47</v>
      </c>
      <c r="F30" s="210"/>
      <c r="G30" s="210"/>
      <c r="H30" s="210"/>
      <c r="I30" s="210"/>
      <c r="J30" s="83"/>
      <c r="K30" s="17"/>
      <c r="L30" s="184" t="s">
        <v>32</v>
      </c>
      <c r="M30" s="187" t="e">
        <f>ROUNDDOWN(M28/L9,3)</f>
        <v>#DIV/0!</v>
      </c>
      <c r="N30" s="164"/>
      <c r="O30" s="19"/>
      <c r="P30" s="67"/>
      <c r="Q30" s="16"/>
      <c r="Y30" s="84"/>
    </row>
    <row r="31" spans="1:25" ht="9" customHeight="1" x14ac:dyDescent="0.15">
      <c r="A31" s="55"/>
      <c r="B31" s="154"/>
      <c r="C31" s="155"/>
      <c r="D31" s="82"/>
      <c r="E31" s="210"/>
      <c r="F31" s="210"/>
      <c r="G31" s="210"/>
      <c r="H31" s="210"/>
      <c r="I31" s="210"/>
      <c r="J31" s="83"/>
      <c r="K31" s="17"/>
      <c r="L31" s="184"/>
      <c r="M31" s="188"/>
      <c r="N31" s="164"/>
      <c r="O31" s="19"/>
      <c r="P31" s="67"/>
      <c r="Q31" s="16"/>
      <c r="Y31" s="84"/>
    </row>
    <row r="32" spans="1:25" ht="9" customHeight="1" thickBot="1" x14ac:dyDescent="0.2">
      <c r="A32" s="55"/>
      <c r="B32" s="154"/>
      <c r="C32" s="155"/>
      <c r="D32" s="82"/>
      <c r="E32" s="83"/>
      <c r="F32" s="83"/>
      <c r="G32" s="83"/>
      <c r="H32" s="83"/>
      <c r="I32" s="83"/>
      <c r="J32" s="83"/>
      <c r="K32" s="17"/>
      <c r="L32" s="17"/>
      <c r="M32" s="33"/>
      <c r="N32" s="17"/>
      <c r="O32" s="19"/>
      <c r="P32" s="67"/>
      <c r="Q32" s="16"/>
      <c r="Y32" s="84"/>
    </row>
    <row r="33" spans="1:25" ht="15" customHeight="1" thickTop="1" x14ac:dyDescent="0.15">
      <c r="A33" s="55"/>
      <c r="B33" s="154"/>
      <c r="C33" s="155"/>
      <c r="D33" s="82"/>
      <c r="E33" s="83"/>
      <c r="F33" s="83"/>
      <c r="G33" s="83"/>
      <c r="H33" s="83"/>
      <c r="I33" s="83"/>
      <c r="J33" s="83"/>
      <c r="K33" s="83"/>
      <c r="L33" s="83"/>
      <c r="M33" s="33"/>
      <c r="N33" s="204" t="str">
        <f>IF(M28&lt;L17,"評価対象外","評価対象")</f>
        <v>評価対象</v>
      </c>
      <c r="O33" s="205"/>
      <c r="P33" s="67"/>
      <c r="Q33" s="16"/>
    </row>
    <row r="34" spans="1:25" ht="15" customHeight="1" thickBot="1" x14ac:dyDescent="0.2">
      <c r="A34" s="55"/>
      <c r="B34" s="154"/>
      <c r="C34" s="155"/>
      <c r="D34" s="68"/>
      <c r="E34" s="17"/>
      <c r="F34" s="17"/>
      <c r="G34" s="17"/>
      <c r="H34" s="17"/>
      <c r="I34" s="17"/>
      <c r="J34" s="17"/>
      <c r="K34" s="17"/>
      <c r="L34" s="18"/>
      <c r="M34" s="35"/>
      <c r="N34" s="206"/>
      <c r="O34" s="207"/>
      <c r="P34" s="67"/>
      <c r="Q34" s="16"/>
    </row>
    <row r="35" spans="1:25" ht="15" customHeight="1" thickTop="1" thickBot="1" x14ac:dyDescent="0.2">
      <c r="A35" s="55"/>
      <c r="B35" s="154"/>
      <c r="C35" s="155"/>
      <c r="D35" s="69"/>
      <c r="E35" s="70"/>
      <c r="F35" s="70"/>
      <c r="G35" s="70"/>
      <c r="H35" s="70"/>
      <c r="I35" s="70"/>
      <c r="J35" s="70"/>
      <c r="K35" s="70"/>
      <c r="L35" s="70"/>
      <c r="M35" s="70"/>
      <c r="N35" s="70"/>
      <c r="O35" s="71"/>
      <c r="P35" s="72"/>
      <c r="Q35" s="16"/>
      <c r="V35" s="168" t="s">
        <v>13</v>
      </c>
      <c r="W35" s="168"/>
      <c r="X35" s="168"/>
      <c r="Y35" s="32" t="e">
        <f>M28/L9</f>
        <v>#DIV/0!</v>
      </c>
    </row>
    <row r="36" spans="1:25" ht="8.25" customHeight="1" x14ac:dyDescent="0.15">
      <c r="A36" s="55"/>
      <c r="B36" s="126"/>
      <c r="C36" s="128"/>
      <c r="D36" s="3"/>
      <c r="E36" s="3"/>
      <c r="F36" s="3"/>
      <c r="G36" s="3"/>
      <c r="H36" s="3"/>
      <c r="I36" s="3"/>
      <c r="J36" s="3"/>
      <c r="K36" s="3"/>
      <c r="L36" s="3"/>
      <c r="M36" s="3"/>
      <c r="N36" s="3"/>
      <c r="O36" s="4"/>
      <c r="P36" s="3"/>
      <c r="Q36" s="16"/>
    </row>
    <row r="37" spans="1:25" ht="16.5" customHeight="1" x14ac:dyDescent="0.15">
      <c r="A37" s="55"/>
      <c r="B37" s="126"/>
      <c r="C37" s="128"/>
      <c r="D37" s="3"/>
      <c r="E37" s="36" t="s">
        <v>34</v>
      </c>
      <c r="F37" s="3"/>
      <c r="G37" s="3"/>
      <c r="H37" s="3"/>
      <c r="I37" s="3"/>
      <c r="J37" s="3"/>
      <c r="K37" s="3"/>
      <c r="L37" s="152" t="s">
        <v>14</v>
      </c>
      <c r="M37" s="152"/>
      <c r="N37" s="152"/>
      <c r="O37" s="152" t="s">
        <v>40</v>
      </c>
      <c r="P37" s="3"/>
      <c r="Q37" s="16"/>
    </row>
    <row r="38" spans="1:25" ht="16.5" customHeight="1" x14ac:dyDescent="0.15">
      <c r="A38" s="55"/>
      <c r="B38" s="126"/>
      <c r="C38" s="128"/>
      <c r="D38" s="3"/>
      <c r="E38" s="36" t="s">
        <v>35</v>
      </c>
      <c r="F38" s="3"/>
      <c r="G38" s="3"/>
      <c r="H38" s="3"/>
      <c r="I38" s="3"/>
      <c r="J38" s="3"/>
      <c r="K38" s="3"/>
      <c r="L38" s="152"/>
      <c r="M38" s="152"/>
      <c r="N38" s="152"/>
      <c r="O38" s="152"/>
      <c r="P38" s="3"/>
      <c r="Q38" s="16"/>
    </row>
    <row r="39" spans="1:25" ht="5.25" customHeight="1" x14ac:dyDescent="0.15">
      <c r="A39" s="55"/>
      <c r="B39" s="126"/>
      <c r="C39" s="128"/>
      <c r="D39" s="3"/>
      <c r="E39" s="75"/>
      <c r="F39" s="73"/>
      <c r="G39" s="73"/>
      <c r="H39" s="73"/>
      <c r="I39" s="73"/>
      <c r="J39" s="73"/>
      <c r="K39" s="73"/>
      <c r="L39" s="73"/>
      <c r="M39" s="73"/>
      <c r="N39" s="73"/>
      <c r="O39" s="74"/>
      <c r="P39" s="3"/>
      <c r="Q39" s="16"/>
    </row>
    <row r="40" spans="1:25" ht="16.5" customHeight="1" x14ac:dyDescent="0.15">
      <c r="A40" s="55"/>
      <c r="B40" s="126"/>
      <c r="C40" s="128"/>
      <c r="D40" s="3"/>
      <c r="E40" s="36" t="s">
        <v>37</v>
      </c>
      <c r="F40" s="3"/>
      <c r="G40" s="73"/>
      <c r="H40" s="73"/>
      <c r="I40" s="73"/>
      <c r="J40" s="73"/>
      <c r="K40" s="73"/>
      <c r="L40" s="152" t="s">
        <v>14</v>
      </c>
      <c r="M40" s="152"/>
      <c r="N40" s="152"/>
      <c r="O40" s="152" t="s">
        <v>15</v>
      </c>
      <c r="P40" s="3"/>
      <c r="Q40" s="16"/>
    </row>
    <row r="41" spans="1:25" ht="16.5" customHeight="1" x14ac:dyDescent="0.15">
      <c r="A41" s="55"/>
      <c r="B41" s="126"/>
      <c r="C41" s="128"/>
      <c r="D41" s="3"/>
      <c r="E41" s="36" t="s">
        <v>16</v>
      </c>
      <c r="F41" s="3"/>
      <c r="G41" s="73"/>
      <c r="H41" s="73"/>
      <c r="I41" s="73"/>
      <c r="J41" s="73"/>
      <c r="K41" s="73"/>
      <c r="L41" s="152"/>
      <c r="M41" s="152"/>
      <c r="N41" s="152"/>
      <c r="O41" s="152"/>
      <c r="P41" s="3"/>
      <c r="Q41" s="16"/>
    </row>
    <row r="42" spans="1:25" ht="5.25" customHeight="1" x14ac:dyDescent="0.15">
      <c r="A42" s="55"/>
      <c r="B42" s="126"/>
      <c r="C42" s="128"/>
      <c r="D42" s="3"/>
      <c r="E42" s="75"/>
      <c r="F42" s="73"/>
      <c r="G42" s="73"/>
      <c r="H42" s="73"/>
      <c r="I42" s="73"/>
      <c r="J42" s="73"/>
      <c r="K42" s="73"/>
      <c r="L42" s="73"/>
      <c r="M42" s="73"/>
      <c r="N42" s="73"/>
      <c r="O42" s="74"/>
      <c r="P42" s="3"/>
      <c r="Q42" s="16"/>
    </row>
    <row r="43" spans="1:25" ht="17.25" customHeight="1" x14ac:dyDescent="0.15">
      <c r="A43" s="55"/>
      <c r="B43" s="126"/>
      <c r="C43" s="128"/>
      <c r="D43" s="3"/>
      <c r="E43" s="36" t="s">
        <v>38</v>
      </c>
      <c r="F43" s="3"/>
      <c r="G43" s="73"/>
      <c r="H43" s="73"/>
      <c r="I43" s="73"/>
      <c r="J43" s="73"/>
      <c r="K43" s="73"/>
      <c r="L43" s="152" t="s">
        <v>14</v>
      </c>
      <c r="M43" s="152"/>
      <c r="N43" s="152"/>
      <c r="O43" s="152" t="s">
        <v>17</v>
      </c>
      <c r="P43" s="3"/>
      <c r="Q43" s="16"/>
    </row>
    <row r="44" spans="1:25" ht="17.25" customHeight="1" x14ac:dyDescent="0.15">
      <c r="A44" s="55"/>
      <c r="B44" s="126"/>
      <c r="C44" s="128"/>
      <c r="D44" s="3"/>
      <c r="E44" s="36" t="s">
        <v>18</v>
      </c>
      <c r="F44" s="3"/>
      <c r="G44" s="73"/>
      <c r="H44" s="73"/>
      <c r="I44" s="73"/>
      <c r="J44" s="73"/>
      <c r="K44" s="73"/>
      <c r="L44" s="152"/>
      <c r="M44" s="152"/>
      <c r="N44" s="152"/>
      <c r="O44" s="152"/>
      <c r="P44" s="3"/>
      <c r="Q44" s="16"/>
    </row>
    <row r="45" spans="1:25" ht="5.25" customHeight="1" x14ac:dyDescent="0.15">
      <c r="A45" s="55"/>
      <c r="B45" s="126"/>
      <c r="C45" s="128"/>
      <c r="D45" s="3"/>
      <c r="E45" s="37"/>
      <c r="F45" s="3"/>
      <c r="G45" s="73"/>
      <c r="H45" s="73"/>
      <c r="I45" s="73"/>
      <c r="J45" s="73"/>
      <c r="K45" s="73"/>
      <c r="L45" s="73"/>
      <c r="M45" s="73"/>
      <c r="N45" s="73"/>
      <c r="O45" s="74"/>
      <c r="P45" s="3"/>
      <c r="Q45" s="16"/>
    </row>
    <row r="46" spans="1:25" ht="17.25" customHeight="1" x14ac:dyDescent="0.15">
      <c r="A46" s="55"/>
      <c r="B46" s="126"/>
      <c r="C46" s="128"/>
      <c r="D46" s="3"/>
      <c r="E46" s="36" t="s">
        <v>39</v>
      </c>
      <c r="F46" s="3"/>
      <c r="G46" s="73"/>
      <c r="H46" s="73"/>
      <c r="I46" s="73"/>
      <c r="J46" s="73"/>
      <c r="K46" s="73"/>
      <c r="L46" s="152" t="s">
        <v>14</v>
      </c>
      <c r="M46" s="152"/>
      <c r="N46" s="152"/>
      <c r="O46" s="152" t="s">
        <v>26</v>
      </c>
      <c r="P46" s="3"/>
      <c r="Q46" s="16"/>
    </row>
    <row r="47" spans="1:25" ht="17.25" customHeight="1" x14ac:dyDescent="0.15">
      <c r="A47" s="55"/>
      <c r="B47" s="126"/>
      <c r="C47" s="128"/>
      <c r="D47" s="3"/>
      <c r="E47" s="36" t="s">
        <v>36</v>
      </c>
      <c r="F47" s="3"/>
      <c r="G47" s="73"/>
      <c r="H47" s="73"/>
      <c r="I47" s="73"/>
      <c r="J47" s="73"/>
      <c r="K47" s="73"/>
      <c r="L47" s="152"/>
      <c r="M47" s="152"/>
      <c r="N47" s="152"/>
      <c r="O47" s="152"/>
      <c r="P47" s="3"/>
      <c r="Q47" s="16"/>
    </row>
    <row r="48" spans="1:25" ht="12.75" customHeight="1" thickBot="1" x14ac:dyDescent="0.2">
      <c r="A48" s="55"/>
      <c r="B48" s="126"/>
      <c r="C48" s="128"/>
      <c r="D48" s="3"/>
      <c r="E48" s="37"/>
      <c r="F48" s="3"/>
      <c r="G48" s="3"/>
      <c r="H48" s="3"/>
      <c r="I48" s="3"/>
      <c r="J48" s="3"/>
      <c r="K48" s="3"/>
      <c r="L48" s="3"/>
      <c r="M48" s="3"/>
      <c r="N48" s="3"/>
      <c r="O48" s="4"/>
      <c r="P48" s="3"/>
      <c r="Q48" s="16"/>
    </row>
    <row r="49" spans="1:25" ht="15" customHeight="1" thickBot="1" x14ac:dyDescent="0.2">
      <c r="A49" s="55"/>
      <c r="B49" s="154" t="s">
        <v>92</v>
      </c>
      <c r="C49" s="155"/>
      <c r="D49" s="99"/>
      <c r="E49" s="100"/>
      <c r="F49" s="100"/>
      <c r="G49" s="100"/>
      <c r="H49" s="100"/>
      <c r="I49" s="100"/>
      <c r="J49" s="100"/>
      <c r="K49" s="100"/>
      <c r="L49" s="100"/>
      <c r="M49" s="100"/>
      <c r="N49" s="171" t="s">
        <v>41</v>
      </c>
      <c r="O49" s="171"/>
      <c r="P49" s="101"/>
      <c r="Q49" s="16"/>
    </row>
    <row r="50" spans="1:25" ht="30" customHeight="1" thickTop="1" thickBot="1" x14ac:dyDescent="0.2">
      <c r="A50" s="55"/>
      <c r="B50" s="154"/>
      <c r="C50" s="155"/>
      <c r="D50" s="102" t="s">
        <v>42</v>
      </c>
      <c r="E50" s="18"/>
      <c r="F50" s="18"/>
      <c r="G50" s="18"/>
      <c r="H50" s="18"/>
      <c r="I50" s="18"/>
      <c r="J50" s="18"/>
      <c r="K50" s="172" t="s">
        <v>43</v>
      </c>
      <c r="L50" s="173"/>
      <c r="M50" s="76"/>
      <c r="N50" s="18" t="s">
        <v>19</v>
      </c>
      <c r="O50" s="31" t="e">
        <f>IF(M56/L9&gt;=0.03,5,0)+IF(M56/L9&gt;=0.05,5,0)+IF(M56/L9&gt;=0.1,10,0)+IF(M56/L9&gt;=0.3,10,0)+IF(M56/L9&gt;=0.5,10,0)</f>
        <v>#DIV/0!</v>
      </c>
      <c r="P50" s="103"/>
      <c r="Q50" s="16"/>
    </row>
    <row r="51" spans="1:25" ht="30" customHeight="1" thickTop="1" x14ac:dyDescent="0.15">
      <c r="A51" s="55"/>
      <c r="B51" s="154"/>
      <c r="C51" s="155"/>
      <c r="D51" s="102"/>
      <c r="E51" s="211" t="s">
        <v>49</v>
      </c>
      <c r="F51" s="212"/>
      <c r="G51" s="212"/>
      <c r="H51" s="212"/>
      <c r="I51" s="212"/>
      <c r="J51" s="212"/>
      <c r="K51" s="172" t="s">
        <v>44</v>
      </c>
      <c r="L51" s="173"/>
      <c r="M51" s="76"/>
      <c r="N51" s="18" t="s">
        <v>19</v>
      </c>
      <c r="O51" s="19"/>
      <c r="P51" s="103"/>
      <c r="Q51" s="16"/>
    </row>
    <row r="52" spans="1:25" ht="30" customHeight="1" x14ac:dyDescent="0.15">
      <c r="A52" s="55"/>
      <c r="B52" s="154"/>
      <c r="C52" s="155"/>
      <c r="D52" s="102"/>
      <c r="E52" s="212"/>
      <c r="F52" s="212"/>
      <c r="G52" s="212"/>
      <c r="H52" s="212"/>
      <c r="I52" s="212"/>
      <c r="J52" s="212"/>
      <c r="K52" s="172" t="s">
        <v>45</v>
      </c>
      <c r="L52" s="173"/>
      <c r="M52" s="76"/>
      <c r="N52" s="18" t="s">
        <v>19</v>
      </c>
      <c r="O52" s="19"/>
      <c r="P52" s="103"/>
      <c r="Q52" s="16"/>
    </row>
    <row r="53" spans="1:25" ht="30" customHeight="1" x14ac:dyDescent="0.15">
      <c r="A53" s="55"/>
      <c r="B53" s="154"/>
      <c r="C53" s="155"/>
      <c r="D53" s="102"/>
      <c r="E53" s="18"/>
      <c r="F53" s="209" t="s">
        <v>76</v>
      </c>
      <c r="G53" s="209"/>
      <c r="H53" s="209"/>
      <c r="I53" s="209"/>
      <c r="J53" s="209"/>
      <c r="K53" s="174" t="s">
        <v>90</v>
      </c>
      <c r="L53" s="175"/>
      <c r="M53" s="76"/>
      <c r="N53" s="18" t="s">
        <v>19</v>
      </c>
      <c r="O53" s="19"/>
      <c r="P53" s="103"/>
      <c r="Q53" s="16"/>
    </row>
    <row r="54" spans="1:25" ht="30" customHeight="1" x14ac:dyDescent="0.15">
      <c r="A54" s="55"/>
      <c r="B54" s="154"/>
      <c r="C54" s="155"/>
      <c r="D54" s="102"/>
      <c r="E54" s="18"/>
      <c r="F54" s="18"/>
      <c r="G54" s="18"/>
      <c r="H54" s="18"/>
      <c r="I54" s="18"/>
      <c r="J54" s="18"/>
      <c r="K54" s="172" t="s">
        <v>46</v>
      </c>
      <c r="L54" s="173"/>
      <c r="M54" s="76"/>
      <c r="N54" s="18" t="s">
        <v>19</v>
      </c>
      <c r="O54" s="19"/>
      <c r="P54" s="103"/>
      <c r="Q54" s="16"/>
    </row>
    <row r="55" spans="1:25" ht="6.95" customHeight="1" x14ac:dyDescent="0.15">
      <c r="A55" s="55"/>
      <c r="B55" s="154"/>
      <c r="C55" s="155"/>
      <c r="D55" s="104"/>
      <c r="E55" s="17"/>
      <c r="F55" s="17"/>
      <c r="G55" s="17"/>
      <c r="H55" s="17"/>
      <c r="I55" s="17"/>
      <c r="J55" s="17"/>
      <c r="K55" s="38"/>
      <c r="L55" s="38"/>
      <c r="M55" s="35"/>
      <c r="N55" s="18"/>
      <c r="O55" s="19"/>
      <c r="P55" s="103"/>
      <c r="Q55" s="16"/>
    </row>
    <row r="56" spans="1:25" ht="9" customHeight="1" x14ac:dyDescent="0.15">
      <c r="A56" s="55"/>
      <c r="B56" s="154"/>
      <c r="C56" s="155"/>
      <c r="D56" s="105"/>
      <c r="E56" s="167"/>
      <c r="F56" s="167"/>
      <c r="G56" s="167"/>
      <c r="H56" s="167"/>
      <c r="I56" s="167"/>
      <c r="J56" s="83"/>
      <c r="K56" s="165" t="s">
        <v>48</v>
      </c>
      <c r="L56" s="166"/>
      <c r="M56" s="162">
        <f>(M50+M51+M53)*10+(M52-M53)*3+M54*0.2</f>
        <v>0</v>
      </c>
      <c r="N56" s="164" t="s">
        <v>3</v>
      </c>
      <c r="O56" s="19"/>
      <c r="P56" s="103"/>
      <c r="Q56" s="16"/>
      <c r="Y56" s="84"/>
    </row>
    <row r="57" spans="1:25" ht="9" customHeight="1" x14ac:dyDescent="0.15">
      <c r="A57" s="55"/>
      <c r="B57" s="154"/>
      <c r="C57" s="155"/>
      <c r="D57" s="105"/>
      <c r="E57" s="167"/>
      <c r="F57" s="167"/>
      <c r="G57" s="167"/>
      <c r="H57" s="167"/>
      <c r="I57" s="167"/>
      <c r="J57" s="83"/>
      <c r="K57" s="165"/>
      <c r="L57" s="166"/>
      <c r="M57" s="163"/>
      <c r="N57" s="164"/>
      <c r="O57" s="19"/>
      <c r="P57" s="103"/>
      <c r="Q57" s="16"/>
      <c r="Y57" s="84"/>
    </row>
    <row r="58" spans="1:25" ht="6.75" customHeight="1" x14ac:dyDescent="0.15">
      <c r="A58" s="55"/>
      <c r="B58" s="154"/>
      <c r="C58" s="155"/>
      <c r="D58" s="104"/>
      <c r="E58" s="17"/>
      <c r="F58" s="17"/>
      <c r="G58" s="17"/>
      <c r="H58" s="17"/>
      <c r="I58" s="17"/>
      <c r="J58" s="17"/>
      <c r="K58" s="38"/>
      <c r="L58" s="38"/>
      <c r="M58" s="35"/>
      <c r="N58" s="18"/>
      <c r="O58" s="19"/>
      <c r="P58" s="103"/>
      <c r="Q58" s="16"/>
    </row>
    <row r="59" spans="1:25" ht="9" customHeight="1" x14ac:dyDescent="0.15">
      <c r="A59" s="55"/>
      <c r="B59" s="154"/>
      <c r="C59" s="155"/>
      <c r="D59" s="105"/>
      <c r="E59" s="98"/>
      <c r="F59" s="202" t="s">
        <v>83</v>
      </c>
      <c r="G59" s="202"/>
      <c r="H59" s="202"/>
      <c r="I59" s="202"/>
      <c r="J59" s="202"/>
      <c r="K59" s="184" t="s">
        <v>82</v>
      </c>
      <c r="L59" s="201"/>
      <c r="M59" s="180" t="e">
        <f>ROUNDDOWN(M56/L9,3)</f>
        <v>#DIV/0!</v>
      </c>
      <c r="N59" s="164"/>
      <c r="O59" s="19"/>
      <c r="P59" s="103"/>
      <c r="Q59" s="16"/>
      <c r="Y59" s="84"/>
    </row>
    <row r="60" spans="1:25" ht="9" customHeight="1" x14ac:dyDescent="0.15">
      <c r="A60" s="55"/>
      <c r="B60" s="154"/>
      <c r="C60" s="155"/>
      <c r="D60" s="105"/>
      <c r="E60" s="98"/>
      <c r="F60" s="202"/>
      <c r="G60" s="202"/>
      <c r="H60" s="202"/>
      <c r="I60" s="202"/>
      <c r="J60" s="202"/>
      <c r="K60" s="184"/>
      <c r="L60" s="201"/>
      <c r="M60" s="181"/>
      <c r="N60" s="164"/>
      <c r="O60" s="19"/>
      <c r="P60" s="103"/>
      <c r="Q60" s="16"/>
      <c r="Y60" s="84"/>
    </row>
    <row r="61" spans="1:25" ht="6.75" customHeight="1" x14ac:dyDescent="0.15">
      <c r="A61" s="55"/>
      <c r="B61" s="154"/>
      <c r="C61" s="155"/>
      <c r="D61" s="104"/>
      <c r="E61" s="17"/>
      <c r="F61" s="17"/>
      <c r="G61" s="17"/>
      <c r="H61" s="17"/>
      <c r="I61" s="17"/>
      <c r="J61" s="17"/>
      <c r="K61" s="38"/>
      <c r="L61" s="38"/>
      <c r="M61" s="35"/>
      <c r="N61" s="18"/>
      <c r="O61" s="19"/>
      <c r="P61" s="103"/>
      <c r="Q61" s="16"/>
    </row>
    <row r="62" spans="1:25" ht="7.5" customHeight="1" thickBot="1" x14ac:dyDescent="0.2">
      <c r="A62" s="55"/>
      <c r="B62" s="154"/>
      <c r="C62" s="155"/>
      <c r="D62" s="106"/>
      <c r="E62" s="107"/>
      <c r="F62" s="107"/>
      <c r="G62" s="107"/>
      <c r="H62" s="107"/>
      <c r="I62" s="107"/>
      <c r="J62" s="107"/>
      <c r="K62" s="108"/>
      <c r="L62" s="108"/>
      <c r="M62" s="109"/>
      <c r="N62" s="110"/>
      <c r="O62" s="111"/>
      <c r="P62" s="112"/>
      <c r="Q62" s="16"/>
    </row>
    <row r="63" spans="1:25" ht="9" customHeight="1" x14ac:dyDescent="0.15">
      <c r="A63" s="55"/>
      <c r="B63" s="126"/>
      <c r="C63" s="128"/>
      <c r="D63" s="3"/>
      <c r="E63" s="37"/>
      <c r="F63" s="3"/>
      <c r="G63" s="3"/>
      <c r="H63" s="3"/>
      <c r="I63" s="3"/>
      <c r="J63" s="3"/>
      <c r="K63" s="3"/>
      <c r="L63" s="3"/>
      <c r="M63" s="3"/>
      <c r="N63" s="3"/>
      <c r="O63" s="4"/>
      <c r="P63" s="3"/>
      <c r="Q63" s="16"/>
      <c r="V63" s="39" t="s">
        <v>20</v>
      </c>
      <c r="W63" s="40"/>
      <c r="X63" s="41">
        <f>M50*18</f>
        <v>0</v>
      </c>
    </row>
    <row r="64" spans="1:25" ht="16.5" customHeight="1" x14ac:dyDescent="0.15">
      <c r="A64" s="55"/>
      <c r="B64" s="126"/>
      <c r="C64" s="128"/>
      <c r="D64" s="3"/>
      <c r="E64" s="36" t="s">
        <v>77</v>
      </c>
      <c r="F64" s="3"/>
      <c r="G64" s="3"/>
      <c r="H64" s="3"/>
      <c r="I64" s="3"/>
      <c r="J64" s="3"/>
      <c r="K64" s="3"/>
      <c r="L64" s="152" t="s">
        <v>14</v>
      </c>
      <c r="M64" s="152"/>
      <c r="N64" s="152"/>
      <c r="O64" s="74" t="s">
        <v>40</v>
      </c>
      <c r="P64" s="3"/>
      <c r="Q64" s="16"/>
    </row>
    <row r="65" spans="1:17" ht="5.25" customHeight="1" x14ac:dyDescent="0.15">
      <c r="A65" s="55"/>
      <c r="B65" s="126"/>
      <c r="C65" s="128"/>
      <c r="D65" s="3"/>
      <c r="E65" s="75"/>
      <c r="F65" s="73"/>
      <c r="G65" s="73"/>
      <c r="H65" s="73"/>
      <c r="I65" s="73"/>
      <c r="J65" s="73"/>
      <c r="K65" s="73"/>
      <c r="L65" s="73"/>
      <c r="M65" s="73"/>
      <c r="N65" s="73"/>
      <c r="O65" s="74"/>
      <c r="P65" s="3"/>
      <c r="Q65" s="16"/>
    </row>
    <row r="66" spans="1:17" ht="16.5" customHeight="1" x14ac:dyDescent="0.15">
      <c r="A66" s="55"/>
      <c r="B66" s="126"/>
      <c r="C66" s="128"/>
      <c r="D66" s="3"/>
      <c r="E66" s="36" t="s">
        <v>78</v>
      </c>
      <c r="F66" s="3"/>
      <c r="G66" s="73"/>
      <c r="H66" s="73"/>
      <c r="I66" s="73"/>
      <c r="J66" s="73"/>
      <c r="K66" s="73"/>
      <c r="L66" s="152" t="s">
        <v>14</v>
      </c>
      <c r="M66" s="152"/>
      <c r="N66" s="152"/>
      <c r="O66" s="74" t="s">
        <v>15</v>
      </c>
      <c r="P66" s="3"/>
      <c r="Q66" s="16"/>
    </row>
    <row r="67" spans="1:17" ht="5.25" customHeight="1" x14ac:dyDescent="0.15">
      <c r="A67" s="55"/>
      <c r="B67" s="126"/>
      <c r="C67" s="128"/>
      <c r="D67" s="3"/>
      <c r="E67" s="37"/>
      <c r="F67" s="3"/>
      <c r="G67" s="73"/>
      <c r="H67" s="73"/>
      <c r="I67" s="73"/>
      <c r="J67" s="73"/>
      <c r="K67" s="73"/>
      <c r="L67" s="73"/>
      <c r="M67" s="73"/>
      <c r="N67" s="73"/>
      <c r="O67" s="74"/>
      <c r="P67" s="3"/>
      <c r="Q67" s="16"/>
    </row>
    <row r="68" spans="1:17" ht="17.25" customHeight="1" x14ac:dyDescent="0.15">
      <c r="A68" s="55"/>
      <c r="B68" s="126"/>
      <c r="C68" s="128"/>
      <c r="D68" s="3"/>
      <c r="E68" s="36" t="s">
        <v>79</v>
      </c>
      <c r="F68" s="3"/>
      <c r="G68" s="73"/>
      <c r="H68" s="73"/>
      <c r="I68" s="73"/>
      <c r="J68" s="73"/>
      <c r="K68" s="73"/>
      <c r="L68" s="152" t="s">
        <v>14</v>
      </c>
      <c r="M68" s="152"/>
      <c r="N68" s="152"/>
      <c r="O68" s="74" t="s">
        <v>17</v>
      </c>
      <c r="P68" s="3"/>
      <c r="Q68" s="16"/>
    </row>
    <row r="69" spans="1:17" ht="5.25" customHeight="1" x14ac:dyDescent="0.15">
      <c r="A69" s="55"/>
      <c r="B69" s="126"/>
      <c r="C69" s="128"/>
      <c r="D69" s="3"/>
      <c r="E69" s="37"/>
      <c r="F69" s="3"/>
      <c r="G69" s="73"/>
      <c r="H69" s="73"/>
      <c r="I69" s="73"/>
      <c r="J69" s="73"/>
      <c r="K69" s="73"/>
      <c r="L69" s="73"/>
      <c r="M69" s="73"/>
      <c r="N69" s="73"/>
      <c r="O69" s="74"/>
      <c r="P69" s="3"/>
      <c r="Q69" s="16"/>
    </row>
    <row r="70" spans="1:17" ht="17.25" customHeight="1" x14ac:dyDescent="0.15">
      <c r="A70" s="55"/>
      <c r="B70" s="126"/>
      <c r="C70" s="128"/>
      <c r="D70" s="3"/>
      <c r="E70" s="36" t="s">
        <v>80</v>
      </c>
      <c r="F70" s="3"/>
      <c r="G70" s="73"/>
      <c r="H70" s="73"/>
      <c r="I70" s="73"/>
      <c r="J70" s="73"/>
      <c r="K70" s="73"/>
      <c r="L70" s="152" t="s">
        <v>14</v>
      </c>
      <c r="M70" s="152"/>
      <c r="N70" s="152"/>
      <c r="O70" s="74" t="s">
        <v>26</v>
      </c>
      <c r="P70" s="3"/>
      <c r="Q70" s="16"/>
    </row>
    <row r="71" spans="1:17" ht="5.25" customHeight="1" x14ac:dyDescent="0.15">
      <c r="A71" s="55"/>
      <c r="B71" s="126"/>
      <c r="C71" s="128"/>
      <c r="D71" s="3"/>
      <c r="E71" s="37"/>
      <c r="F71" s="3"/>
      <c r="G71" s="73"/>
      <c r="H71" s="73"/>
      <c r="I71" s="73"/>
      <c r="J71" s="73"/>
      <c r="K71" s="73"/>
      <c r="L71" s="73"/>
      <c r="M71" s="73"/>
      <c r="N71" s="73"/>
      <c r="O71" s="74"/>
      <c r="P71" s="3"/>
      <c r="Q71" s="16"/>
    </row>
    <row r="72" spans="1:17" ht="17.25" customHeight="1" x14ac:dyDescent="0.15">
      <c r="A72" s="55"/>
      <c r="B72" s="126"/>
      <c r="C72" s="128"/>
      <c r="D72" s="3"/>
      <c r="E72" s="36" t="s">
        <v>81</v>
      </c>
      <c r="F72" s="3"/>
      <c r="G72" s="73"/>
      <c r="H72" s="73"/>
      <c r="I72" s="73"/>
      <c r="J72" s="73"/>
      <c r="K72" s="73"/>
      <c r="L72" s="152" t="s">
        <v>14</v>
      </c>
      <c r="M72" s="152"/>
      <c r="N72" s="152"/>
      <c r="O72" s="74" t="s">
        <v>50</v>
      </c>
      <c r="P72" s="3"/>
      <c r="Q72" s="16"/>
    </row>
    <row r="73" spans="1:17" ht="17.25" customHeight="1" x14ac:dyDescent="0.15">
      <c r="A73" s="55"/>
      <c r="B73" s="130"/>
      <c r="C73" s="131"/>
      <c r="D73" s="46"/>
      <c r="E73" s="95"/>
      <c r="F73" s="46"/>
      <c r="G73" s="96"/>
      <c r="H73" s="96"/>
      <c r="I73" s="96"/>
      <c r="J73" s="96"/>
      <c r="K73" s="96"/>
      <c r="L73" s="97"/>
      <c r="M73" s="97"/>
      <c r="N73" s="97"/>
      <c r="O73" s="97"/>
      <c r="P73" s="46"/>
      <c r="Q73" s="48"/>
    </row>
    <row r="74" spans="1:17" ht="17.25" customHeight="1" x14ac:dyDescent="0.15">
      <c r="A74" s="55"/>
      <c r="B74" s="136"/>
      <c r="C74" s="133"/>
      <c r="D74" s="11"/>
      <c r="E74" s="137"/>
      <c r="F74" s="11"/>
      <c r="G74" s="138"/>
      <c r="H74" s="138"/>
      <c r="I74" s="138"/>
      <c r="J74" s="138"/>
      <c r="K74" s="138"/>
      <c r="L74" s="139"/>
      <c r="M74" s="139"/>
      <c r="N74" s="139"/>
      <c r="O74" s="139"/>
      <c r="P74" s="11"/>
      <c r="Q74" s="11"/>
    </row>
    <row r="75" spans="1:17" ht="17.25" customHeight="1" x14ac:dyDescent="0.15">
      <c r="A75" s="55"/>
      <c r="B75" s="140"/>
      <c r="C75" s="131"/>
      <c r="D75" s="46"/>
      <c r="E75" s="95"/>
      <c r="F75" s="46"/>
      <c r="G75" s="96"/>
      <c r="H75" s="96"/>
      <c r="I75" s="96"/>
      <c r="J75" s="96"/>
      <c r="K75" s="96"/>
      <c r="L75" s="97"/>
      <c r="M75" s="97"/>
      <c r="N75" s="97"/>
      <c r="O75" s="97"/>
      <c r="P75" s="46"/>
      <c r="Q75" s="46"/>
    </row>
    <row r="76" spans="1:17" ht="17.25" customHeight="1" thickBot="1" x14ac:dyDescent="0.2">
      <c r="A76" s="55"/>
      <c r="B76" s="132"/>
      <c r="C76" s="133"/>
      <c r="D76" s="134"/>
      <c r="E76" s="135"/>
      <c r="F76" s="11"/>
      <c r="G76" s="11"/>
      <c r="H76" s="11"/>
      <c r="I76" s="11"/>
      <c r="J76" s="11"/>
      <c r="K76" s="11"/>
      <c r="L76" s="11"/>
      <c r="M76" s="11"/>
      <c r="N76" s="11"/>
      <c r="O76" s="13"/>
      <c r="P76" s="11"/>
      <c r="Q76" s="14"/>
    </row>
    <row r="77" spans="1:17" ht="15" customHeight="1" thickBot="1" x14ac:dyDescent="0.2">
      <c r="A77" s="55"/>
      <c r="B77" s="154" t="s">
        <v>93</v>
      </c>
      <c r="C77" s="155"/>
      <c r="D77" s="99"/>
      <c r="E77" s="100"/>
      <c r="F77" s="100"/>
      <c r="G77" s="100"/>
      <c r="H77" s="100"/>
      <c r="I77" s="100"/>
      <c r="J77" s="100"/>
      <c r="K77" s="100"/>
      <c r="L77" s="100"/>
      <c r="M77" s="100"/>
      <c r="N77" s="171" t="s">
        <v>22</v>
      </c>
      <c r="O77" s="171"/>
      <c r="P77" s="101"/>
      <c r="Q77" s="16"/>
    </row>
    <row r="78" spans="1:17" ht="30" customHeight="1" thickTop="1" thickBot="1" x14ac:dyDescent="0.2">
      <c r="A78" s="55"/>
      <c r="B78" s="154"/>
      <c r="C78" s="155"/>
      <c r="D78" s="102" t="s">
        <v>104</v>
      </c>
      <c r="E78" s="17"/>
      <c r="F78" s="17"/>
      <c r="G78" s="17"/>
      <c r="H78" s="17"/>
      <c r="I78" s="17"/>
      <c r="J78" s="17"/>
      <c r="K78" s="17"/>
      <c r="L78" s="145"/>
      <c r="M78" s="77"/>
      <c r="N78" s="18" t="s">
        <v>23</v>
      </c>
      <c r="O78" s="31" t="e">
        <f>IF(M79/M78&gt;=0.3,5,0)+IF(M79/M78&gt;=0.5,5,0)+IF(M79/M78&gt;=0.7,10,0)</f>
        <v>#DIV/0!</v>
      </c>
      <c r="P78" s="103"/>
      <c r="Q78" s="16"/>
    </row>
    <row r="79" spans="1:17" ht="30.75" customHeight="1" thickTop="1" x14ac:dyDescent="0.15">
      <c r="A79" s="55"/>
      <c r="B79" s="154"/>
      <c r="C79" s="155"/>
      <c r="D79" s="102" t="s">
        <v>25</v>
      </c>
      <c r="E79" s="17"/>
      <c r="F79" s="17"/>
      <c r="G79" s="17"/>
      <c r="H79" s="17"/>
      <c r="I79" s="17"/>
      <c r="J79" s="17"/>
      <c r="K79" s="17"/>
      <c r="L79" s="17"/>
      <c r="M79" s="77"/>
      <c r="N79" s="18" t="s">
        <v>23</v>
      </c>
      <c r="O79" s="19"/>
      <c r="P79" s="103"/>
      <c r="Q79" s="16"/>
    </row>
    <row r="80" spans="1:17" ht="4.5" customHeight="1" x14ac:dyDescent="0.15">
      <c r="A80" s="55"/>
      <c r="B80" s="154"/>
      <c r="C80" s="155"/>
      <c r="D80" s="105"/>
      <c r="E80" s="83"/>
      <c r="F80" s="83"/>
      <c r="G80" s="83"/>
      <c r="H80" s="83"/>
      <c r="I80" s="83"/>
      <c r="J80" s="83"/>
      <c r="K80" s="83"/>
      <c r="L80" s="17"/>
      <c r="M80" s="35"/>
      <c r="N80" s="17"/>
      <c r="O80" s="19"/>
      <c r="P80" s="103"/>
      <c r="Q80" s="16"/>
    </row>
    <row r="81" spans="1:25" ht="9" customHeight="1" x14ac:dyDescent="0.15">
      <c r="A81" s="55"/>
      <c r="B81" s="154"/>
      <c r="C81" s="155"/>
      <c r="D81" s="105"/>
      <c r="E81" s="176" t="s">
        <v>84</v>
      </c>
      <c r="F81" s="176"/>
      <c r="G81" s="176"/>
      <c r="H81" s="176"/>
      <c r="I81" s="176"/>
      <c r="J81" s="176"/>
      <c r="K81" s="176"/>
      <c r="L81" s="177"/>
      <c r="M81" s="180" t="e">
        <f>ROUNDDOWN(M79/M78,3)</f>
        <v>#DIV/0!</v>
      </c>
      <c r="N81" s="164"/>
      <c r="O81" s="19"/>
      <c r="P81" s="103"/>
      <c r="Q81" s="16"/>
      <c r="Y81" s="84"/>
    </row>
    <row r="82" spans="1:25" ht="9" customHeight="1" x14ac:dyDescent="0.15">
      <c r="A82" s="55"/>
      <c r="B82" s="154"/>
      <c r="C82" s="155"/>
      <c r="D82" s="105"/>
      <c r="E82" s="176"/>
      <c r="F82" s="176"/>
      <c r="G82" s="176"/>
      <c r="H82" s="176"/>
      <c r="I82" s="176"/>
      <c r="J82" s="176"/>
      <c r="K82" s="176"/>
      <c r="L82" s="177"/>
      <c r="M82" s="181"/>
      <c r="N82" s="164"/>
      <c r="O82" s="19"/>
      <c r="P82" s="103"/>
      <c r="Q82" s="16"/>
      <c r="Y82" s="84"/>
    </row>
    <row r="83" spans="1:25" ht="8.25" customHeight="1" x14ac:dyDescent="0.15">
      <c r="A83" s="55"/>
      <c r="B83" s="154"/>
      <c r="C83" s="155"/>
      <c r="D83" s="105"/>
      <c r="E83" s="83"/>
      <c r="F83" s="83"/>
      <c r="G83" s="83"/>
      <c r="H83" s="83"/>
      <c r="I83" s="83"/>
      <c r="J83" s="83"/>
      <c r="K83" s="83"/>
      <c r="L83" s="17"/>
      <c r="M83" s="35"/>
      <c r="N83" s="17"/>
      <c r="O83" s="19"/>
      <c r="P83" s="103"/>
      <c r="Q83" s="16"/>
    </row>
    <row r="84" spans="1:25" ht="3.75" customHeight="1" thickBot="1" x14ac:dyDescent="0.2">
      <c r="A84" s="55"/>
      <c r="B84" s="154"/>
      <c r="C84" s="155"/>
      <c r="D84" s="113"/>
      <c r="E84" s="114"/>
      <c r="F84" s="114"/>
      <c r="G84" s="114"/>
      <c r="H84" s="114"/>
      <c r="I84" s="114"/>
      <c r="J84" s="114"/>
      <c r="K84" s="114"/>
      <c r="L84" s="107"/>
      <c r="M84" s="107"/>
      <c r="N84" s="107"/>
      <c r="O84" s="111"/>
      <c r="P84" s="112"/>
      <c r="Q84" s="16"/>
    </row>
    <row r="85" spans="1:25" ht="8.25" customHeight="1" x14ac:dyDescent="0.15">
      <c r="A85" s="55"/>
      <c r="B85" s="126"/>
      <c r="C85" s="128"/>
      <c r="D85" s="3"/>
      <c r="E85" s="3"/>
      <c r="F85" s="3"/>
      <c r="G85" s="3"/>
      <c r="H85" s="3"/>
      <c r="I85" s="3"/>
      <c r="J85" s="3"/>
      <c r="K85" s="3"/>
      <c r="L85" s="3"/>
      <c r="M85" s="3"/>
      <c r="N85" s="3"/>
      <c r="O85" s="4"/>
      <c r="P85" s="3"/>
      <c r="Q85" s="16"/>
    </row>
    <row r="86" spans="1:25" ht="17.25" customHeight="1" x14ac:dyDescent="0.15">
      <c r="A86" s="55"/>
      <c r="B86" s="126"/>
      <c r="C86" s="128"/>
      <c r="D86" s="3"/>
      <c r="E86" s="36" t="s">
        <v>53</v>
      </c>
      <c r="F86" s="73"/>
      <c r="G86" s="73"/>
      <c r="H86" s="73"/>
      <c r="I86" s="73"/>
      <c r="J86" s="73"/>
      <c r="K86" s="73"/>
      <c r="L86" s="152" t="s">
        <v>14</v>
      </c>
      <c r="M86" s="152"/>
      <c r="N86" s="152"/>
      <c r="O86" s="74" t="s">
        <v>40</v>
      </c>
      <c r="P86" s="3"/>
      <c r="Q86" s="16"/>
      <c r="V86" s="148" t="s">
        <v>24</v>
      </c>
      <c r="W86" s="148"/>
      <c r="X86" s="42" t="e">
        <f>M79/M78</f>
        <v>#DIV/0!</v>
      </c>
    </row>
    <row r="87" spans="1:25" ht="9" customHeight="1" x14ac:dyDescent="0.15">
      <c r="A87" s="55"/>
      <c r="B87" s="126"/>
      <c r="C87" s="128"/>
      <c r="D87" s="3"/>
      <c r="E87" s="37"/>
      <c r="F87" s="73"/>
      <c r="G87" s="73"/>
      <c r="H87" s="73"/>
      <c r="I87" s="73"/>
      <c r="J87" s="73"/>
      <c r="K87" s="73"/>
      <c r="L87" s="73"/>
      <c r="M87" s="73"/>
      <c r="N87" s="73"/>
      <c r="O87" s="74"/>
      <c r="P87" s="3"/>
      <c r="Q87" s="16"/>
    </row>
    <row r="88" spans="1:25" ht="17.25" customHeight="1" x14ac:dyDescent="0.15">
      <c r="A88" s="55"/>
      <c r="B88" s="126"/>
      <c r="C88" s="128"/>
      <c r="D88" s="3"/>
      <c r="E88" s="36" t="s">
        <v>54</v>
      </c>
      <c r="F88" s="73"/>
      <c r="G88" s="73"/>
      <c r="H88" s="73"/>
      <c r="I88" s="73"/>
      <c r="J88" s="73"/>
      <c r="K88" s="73"/>
      <c r="L88" s="152" t="s">
        <v>14</v>
      </c>
      <c r="M88" s="152"/>
      <c r="N88" s="152"/>
      <c r="O88" s="74" t="s">
        <v>15</v>
      </c>
      <c r="P88" s="3"/>
      <c r="Q88" s="16"/>
      <c r="V88" s="148" t="s">
        <v>24</v>
      </c>
      <c r="W88" s="148"/>
      <c r="X88" s="42" t="e">
        <f>M83/M80</f>
        <v>#DIV/0!</v>
      </c>
    </row>
    <row r="89" spans="1:25" ht="9" customHeight="1" x14ac:dyDescent="0.15">
      <c r="A89" s="55"/>
      <c r="B89" s="126"/>
      <c r="C89" s="128"/>
      <c r="D89" s="3"/>
      <c r="E89" s="37"/>
      <c r="F89" s="73"/>
      <c r="G89" s="73"/>
      <c r="H89" s="73"/>
      <c r="I89" s="73"/>
      <c r="J89" s="73"/>
      <c r="K89" s="73"/>
      <c r="L89" s="73"/>
      <c r="M89" s="73"/>
      <c r="N89" s="73"/>
      <c r="O89" s="74"/>
      <c r="P89" s="3"/>
      <c r="Q89" s="16"/>
    </row>
    <row r="90" spans="1:25" ht="17.25" customHeight="1" x14ac:dyDescent="0.15">
      <c r="A90" s="55"/>
      <c r="B90" s="126"/>
      <c r="C90" s="128"/>
      <c r="D90" s="3"/>
      <c r="E90" s="36" t="s">
        <v>52</v>
      </c>
      <c r="F90" s="73"/>
      <c r="G90" s="73"/>
      <c r="H90" s="73"/>
      <c r="I90" s="73"/>
      <c r="J90" s="73"/>
      <c r="K90" s="73"/>
      <c r="L90" s="152" t="s">
        <v>14</v>
      </c>
      <c r="M90" s="152"/>
      <c r="N90" s="152"/>
      <c r="O90" s="74" t="s">
        <v>17</v>
      </c>
      <c r="P90" s="3"/>
      <c r="Q90" s="16"/>
      <c r="V90" s="148" t="s">
        <v>24</v>
      </c>
      <c r="W90" s="148"/>
      <c r="X90" s="42" t="e">
        <f>M85/M84</f>
        <v>#DIV/0!</v>
      </c>
    </row>
    <row r="91" spans="1:25" ht="17.25" customHeight="1" x14ac:dyDescent="0.15">
      <c r="A91" s="55"/>
      <c r="B91" s="126"/>
      <c r="C91" s="128"/>
      <c r="D91" s="3"/>
      <c r="E91" s="36"/>
      <c r="F91" s="73"/>
      <c r="G91" s="73"/>
      <c r="H91" s="73"/>
      <c r="I91" s="73"/>
      <c r="J91" s="73"/>
      <c r="K91" s="73"/>
      <c r="L91" s="152"/>
      <c r="M91" s="152"/>
      <c r="N91" s="152"/>
      <c r="O91" s="74"/>
      <c r="P91" s="3"/>
      <c r="Q91" s="16"/>
    </row>
    <row r="92" spans="1:25" ht="17.25" customHeight="1" thickBot="1" x14ac:dyDescent="0.2">
      <c r="A92" s="55"/>
      <c r="B92" s="129"/>
      <c r="C92" s="128"/>
      <c r="D92" s="3"/>
      <c r="E92" s="37"/>
      <c r="F92" s="3"/>
      <c r="G92" s="3"/>
      <c r="H92" s="3"/>
      <c r="I92" s="3"/>
      <c r="J92" s="3"/>
      <c r="K92" s="3"/>
      <c r="L92" s="3"/>
      <c r="M92" s="3"/>
      <c r="N92" s="3"/>
      <c r="O92" s="4"/>
      <c r="P92" s="3"/>
      <c r="Q92" s="16"/>
    </row>
    <row r="93" spans="1:25" ht="16.5" customHeight="1" thickBot="1" x14ac:dyDescent="0.2">
      <c r="A93" s="55"/>
      <c r="B93" s="154" t="s">
        <v>94</v>
      </c>
      <c r="C93" s="155"/>
      <c r="D93" s="99"/>
      <c r="E93" s="100"/>
      <c r="F93" s="100"/>
      <c r="G93" s="100"/>
      <c r="H93" s="100"/>
      <c r="I93" s="100"/>
      <c r="J93" s="100"/>
      <c r="K93" s="100"/>
      <c r="L93" s="100"/>
      <c r="M93" s="149" t="s">
        <v>56</v>
      </c>
      <c r="N93" s="149"/>
      <c r="O93" s="149"/>
      <c r="P93" s="101"/>
      <c r="Q93" s="16"/>
    </row>
    <row r="94" spans="1:25" ht="30" customHeight="1" thickTop="1" thickBot="1" x14ac:dyDescent="0.2">
      <c r="A94" s="55"/>
      <c r="B94" s="154"/>
      <c r="C94" s="155"/>
      <c r="D94" s="160" t="s">
        <v>73</v>
      </c>
      <c r="E94" s="161"/>
      <c r="F94" s="161"/>
      <c r="G94" s="161"/>
      <c r="H94" s="161"/>
      <c r="I94" s="161"/>
      <c r="J94" s="161"/>
      <c r="K94" s="161"/>
      <c r="L94" s="17"/>
      <c r="M94" s="78"/>
      <c r="N94" s="18" t="s">
        <v>3</v>
      </c>
      <c r="O94" s="31">
        <f>IF((M94&gt;=2)*AND(M94&gt;=L9/100),5,0)</f>
        <v>0</v>
      </c>
      <c r="P94" s="103"/>
      <c r="Q94" s="16"/>
    </row>
    <row r="95" spans="1:25" ht="15" customHeight="1" thickTop="1" x14ac:dyDescent="0.15">
      <c r="A95" s="55"/>
      <c r="B95" s="154"/>
      <c r="C95" s="155"/>
      <c r="D95" s="160"/>
      <c r="E95" s="161"/>
      <c r="F95" s="161"/>
      <c r="G95" s="161"/>
      <c r="H95" s="161"/>
      <c r="I95" s="161"/>
      <c r="J95" s="161"/>
      <c r="K95" s="161"/>
      <c r="L95" s="17"/>
      <c r="M95" s="79"/>
      <c r="N95" s="18"/>
      <c r="O95" s="18"/>
      <c r="P95" s="103"/>
      <c r="Q95" s="16"/>
    </row>
    <row r="96" spans="1:25" ht="6.75" customHeight="1" thickBot="1" x14ac:dyDescent="0.2">
      <c r="A96" s="55"/>
      <c r="B96" s="154"/>
      <c r="C96" s="155"/>
      <c r="D96" s="178"/>
      <c r="E96" s="179"/>
      <c r="F96" s="179"/>
      <c r="G96" s="179"/>
      <c r="H96" s="179"/>
      <c r="I96" s="179"/>
      <c r="J96" s="179"/>
      <c r="K96" s="179"/>
      <c r="L96" s="107"/>
      <c r="M96" s="107"/>
      <c r="N96" s="107"/>
      <c r="O96" s="111"/>
      <c r="P96" s="112"/>
      <c r="Q96" s="16"/>
    </row>
    <row r="97" spans="1:25" ht="8.1" customHeight="1" x14ac:dyDescent="0.15">
      <c r="A97" s="55"/>
      <c r="B97" s="126"/>
      <c r="C97" s="127"/>
      <c r="D97" s="3"/>
      <c r="E97" s="3"/>
      <c r="F97" s="3"/>
      <c r="G97" s="3"/>
      <c r="H97" s="3"/>
      <c r="I97" s="3"/>
      <c r="J97" s="3"/>
      <c r="K97" s="3"/>
      <c r="L97" s="3"/>
      <c r="M97" s="3"/>
      <c r="N97" s="3"/>
      <c r="O97" s="4"/>
      <c r="P97" s="3"/>
      <c r="Q97" s="16"/>
    </row>
    <row r="98" spans="1:25" ht="16.5" customHeight="1" x14ac:dyDescent="0.15">
      <c r="A98" s="55"/>
      <c r="B98" s="126"/>
      <c r="C98" s="127"/>
      <c r="D98" s="73"/>
      <c r="E98" s="3" t="s">
        <v>55</v>
      </c>
      <c r="F98" s="73"/>
      <c r="G98" s="73"/>
      <c r="H98" s="73"/>
      <c r="I98" s="73"/>
      <c r="J98" s="73"/>
      <c r="K98" s="73"/>
      <c r="L98" s="152" t="s">
        <v>14</v>
      </c>
      <c r="M98" s="152"/>
      <c r="N98" s="152"/>
      <c r="O98" s="74" t="s">
        <v>40</v>
      </c>
      <c r="P98" s="3"/>
      <c r="Q98" s="16"/>
    </row>
    <row r="99" spans="1:25" ht="16.5" customHeight="1" thickBot="1" x14ac:dyDescent="0.2">
      <c r="A99" s="55"/>
      <c r="B99" s="126"/>
      <c r="C99" s="127"/>
      <c r="D99" s="73"/>
      <c r="E99" s="73"/>
      <c r="F99" s="73"/>
      <c r="G99" s="73"/>
      <c r="H99" s="73"/>
      <c r="I99" s="73"/>
      <c r="J99" s="73"/>
      <c r="K99" s="73"/>
      <c r="L99" s="74"/>
      <c r="M99" s="74"/>
      <c r="N99" s="74"/>
      <c r="O99" s="74"/>
      <c r="P99" s="3"/>
      <c r="Q99" s="16"/>
    </row>
    <row r="100" spans="1:25" ht="15" customHeight="1" thickBot="1" x14ac:dyDescent="0.2">
      <c r="A100" s="55"/>
      <c r="B100" s="154" t="s">
        <v>95</v>
      </c>
      <c r="C100" s="155"/>
      <c r="D100" s="62"/>
      <c r="E100" s="63"/>
      <c r="F100" s="63"/>
      <c r="G100" s="63"/>
      <c r="H100" s="63"/>
      <c r="I100" s="63"/>
      <c r="J100" s="63"/>
      <c r="K100" s="63"/>
      <c r="L100" s="63"/>
      <c r="M100" s="159" t="s">
        <v>60</v>
      </c>
      <c r="N100" s="159"/>
      <c r="O100" s="159"/>
      <c r="P100" s="64"/>
      <c r="Q100" s="16"/>
      <c r="V100" s="168" t="s">
        <v>29</v>
      </c>
      <c r="W100" s="168"/>
      <c r="X100" s="168"/>
      <c r="Y100" s="24">
        <v>0.3</v>
      </c>
    </row>
    <row r="101" spans="1:25" ht="30" customHeight="1" thickTop="1" thickBot="1" x14ac:dyDescent="0.2">
      <c r="A101" s="55"/>
      <c r="B101" s="154"/>
      <c r="C101" s="155"/>
      <c r="D101" s="65" t="s">
        <v>57</v>
      </c>
      <c r="E101" s="17"/>
      <c r="F101" s="17"/>
      <c r="G101" s="17"/>
      <c r="H101" s="17"/>
      <c r="I101" s="17"/>
      <c r="J101" s="86"/>
      <c r="K101" s="86"/>
      <c r="L101" s="87"/>
      <c r="M101" s="66"/>
      <c r="N101" s="18" t="s">
        <v>3</v>
      </c>
      <c r="O101" s="31">
        <f>IF(OR(M101&gt;=100,AND((M101&gt;=(M28*0.25)),M101&gt;=10)),5,0)+IF(OR(M101&gt;=200,AND((M101&gt;=(M28*0.5)),M101&gt;=20)),5,0)</f>
        <v>0</v>
      </c>
      <c r="P101" s="67"/>
      <c r="Q101" s="16"/>
      <c r="V101" s="168" t="s">
        <v>30</v>
      </c>
      <c r="W101" s="168"/>
      <c r="X101" s="168"/>
      <c r="Y101" s="43" t="s">
        <v>31</v>
      </c>
    </row>
    <row r="102" spans="1:25" ht="9" customHeight="1" thickTop="1" x14ac:dyDescent="0.15">
      <c r="A102" s="55"/>
      <c r="B102" s="154"/>
      <c r="C102" s="155"/>
      <c r="D102" s="82"/>
      <c r="E102" s="83"/>
      <c r="F102" s="83"/>
      <c r="G102" s="83"/>
      <c r="H102" s="83"/>
      <c r="I102" s="83"/>
      <c r="J102" s="83"/>
      <c r="K102" s="17"/>
      <c r="L102" s="17"/>
      <c r="M102" s="33" t="s">
        <v>33</v>
      </c>
      <c r="N102" s="17"/>
      <c r="O102" s="34"/>
      <c r="P102" s="67"/>
      <c r="Q102" s="16"/>
      <c r="V102" s="81"/>
      <c r="W102" s="81"/>
      <c r="X102" s="81"/>
      <c r="Y102" s="43"/>
    </row>
    <row r="103" spans="1:25" ht="15" customHeight="1" thickBot="1" x14ac:dyDescent="0.2">
      <c r="A103" s="55"/>
      <c r="B103" s="154"/>
      <c r="C103" s="155"/>
      <c r="D103" s="69"/>
      <c r="E103" s="70"/>
      <c r="F103" s="70"/>
      <c r="G103" s="70"/>
      <c r="H103" s="70"/>
      <c r="I103" s="70"/>
      <c r="J103" s="70"/>
      <c r="K103" s="70"/>
      <c r="L103" s="70"/>
      <c r="M103" s="70"/>
      <c r="N103" s="70"/>
      <c r="O103" s="71"/>
      <c r="P103" s="72"/>
      <c r="Q103" s="16"/>
      <c r="V103" s="168" t="s">
        <v>13</v>
      </c>
      <c r="W103" s="168"/>
      <c r="X103" s="168"/>
      <c r="Y103" s="32" t="e">
        <f>M101/L92</f>
        <v>#DIV/0!</v>
      </c>
    </row>
    <row r="104" spans="1:25" ht="8.25" customHeight="1" x14ac:dyDescent="0.15">
      <c r="A104" s="55"/>
      <c r="B104" s="126"/>
      <c r="C104" s="128"/>
      <c r="D104" s="3"/>
      <c r="E104" s="3"/>
      <c r="F104" s="3"/>
      <c r="G104" s="3"/>
      <c r="H104" s="3"/>
      <c r="I104" s="3"/>
      <c r="J104" s="3"/>
      <c r="K104" s="3"/>
      <c r="L104" s="3"/>
      <c r="M104" s="3"/>
      <c r="N104" s="3"/>
      <c r="O104" s="4"/>
      <c r="P104" s="3"/>
      <c r="Q104" s="16"/>
    </row>
    <row r="105" spans="1:25" ht="16.5" customHeight="1" x14ac:dyDescent="0.15">
      <c r="A105" s="55"/>
      <c r="B105" s="126"/>
      <c r="C105" s="128"/>
      <c r="D105" s="3"/>
      <c r="E105" s="169" t="s">
        <v>58</v>
      </c>
      <c r="F105" s="169"/>
      <c r="G105" s="169"/>
      <c r="H105" s="169"/>
      <c r="I105" s="169"/>
      <c r="J105" s="169"/>
      <c r="K105" s="169"/>
      <c r="L105" s="169"/>
      <c r="M105" s="152" t="s">
        <v>14</v>
      </c>
      <c r="N105" s="73"/>
      <c r="O105" s="152" t="s">
        <v>40</v>
      </c>
      <c r="P105" s="3"/>
      <c r="Q105" s="16"/>
    </row>
    <row r="106" spans="1:25" ht="16.5" customHeight="1" x14ac:dyDescent="0.15">
      <c r="A106" s="55"/>
      <c r="B106" s="126"/>
      <c r="C106" s="128"/>
      <c r="D106" s="3"/>
      <c r="E106" s="169"/>
      <c r="F106" s="169"/>
      <c r="G106" s="169"/>
      <c r="H106" s="169"/>
      <c r="I106" s="169"/>
      <c r="J106" s="169"/>
      <c r="K106" s="169"/>
      <c r="L106" s="169"/>
      <c r="M106" s="152"/>
      <c r="N106" s="73"/>
      <c r="O106" s="152"/>
      <c r="P106" s="3"/>
      <c r="Q106" s="16"/>
    </row>
    <row r="107" spans="1:25" ht="5.25" customHeight="1" x14ac:dyDescent="0.15">
      <c r="A107" s="55"/>
      <c r="B107" s="126"/>
      <c r="C107" s="128"/>
      <c r="D107" s="3"/>
      <c r="E107" s="75"/>
      <c r="F107" s="73"/>
      <c r="G107" s="73"/>
      <c r="H107" s="73"/>
      <c r="I107" s="73"/>
      <c r="J107" s="73"/>
      <c r="K107" s="73"/>
      <c r="L107" s="73"/>
      <c r="M107" s="73"/>
      <c r="N107" s="73"/>
      <c r="O107" s="74"/>
      <c r="P107" s="3"/>
      <c r="Q107" s="16"/>
    </row>
    <row r="108" spans="1:25" ht="16.5" customHeight="1" x14ac:dyDescent="0.15">
      <c r="A108" s="55"/>
      <c r="B108" s="126"/>
      <c r="C108" s="128"/>
      <c r="D108" s="3"/>
      <c r="E108" s="170" t="s">
        <v>59</v>
      </c>
      <c r="F108" s="170"/>
      <c r="G108" s="170"/>
      <c r="H108" s="170"/>
      <c r="I108" s="170"/>
      <c r="J108" s="170"/>
      <c r="K108" s="170"/>
      <c r="M108" s="74" t="s">
        <v>14</v>
      </c>
      <c r="N108" s="73"/>
      <c r="O108" s="152" t="s">
        <v>15</v>
      </c>
      <c r="P108" s="3"/>
      <c r="Q108" s="16"/>
    </row>
    <row r="109" spans="1:25" ht="16.5" customHeight="1" x14ac:dyDescent="0.15">
      <c r="A109" s="55"/>
      <c r="B109" s="126"/>
      <c r="C109" s="128"/>
      <c r="D109" s="3"/>
      <c r="E109" s="170"/>
      <c r="F109" s="170"/>
      <c r="G109" s="170"/>
      <c r="H109" s="170"/>
      <c r="I109" s="170"/>
      <c r="J109" s="170"/>
      <c r="K109" s="170"/>
      <c r="L109" s="73"/>
      <c r="M109" s="73"/>
      <c r="N109" s="73"/>
      <c r="O109" s="152"/>
      <c r="P109" s="3"/>
      <c r="Q109" s="16"/>
    </row>
    <row r="110" spans="1:25" ht="8.4499999999999993" customHeight="1" thickBot="1" x14ac:dyDescent="0.2">
      <c r="A110" s="55"/>
      <c r="B110" s="126"/>
      <c r="C110" s="128"/>
      <c r="D110" s="3"/>
      <c r="E110" s="75"/>
      <c r="F110" s="73"/>
      <c r="G110" s="73"/>
      <c r="H110" s="73"/>
      <c r="I110" s="73"/>
      <c r="J110" s="73"/>
      <c r="K110" s="73"/>
      <c r="L110" s="73"/>
      <c r="M110" s="73"/>
      <c r="N110" s="73"/>
      <c r="O110" s="74"/>
      <c r="P110" s="3"/>
      <c r="Q110" s="16"/>
    </row>
    <row r="111" spans="1:25" ht="15" customHeight="1" thickBot="1" x14ac:dyDescent="0.2">
      <c r="A111" s="55"/>
      <c r="B111" s="154" t="s">
        <v>96</v>
      </c>
      <c r="C111" s="155"/>
      <c r="D111" s="62"/>
      <c r="E111" s="63"/>
      <c r="F111" s="63"/>
      <c r="G111" s="63"/>
      <c r="H111" s="63"/>
      <c r="I111" s="63"/>
      <c r="J111" s="63"/>
      <c r="K111" s="63"/>
      <c r="L111" s="63"/>
      <c r="M111" s="159" t="s">
        <v>62</v>
      </c>
      <c r="N111" s="159"/>
      <c r="O111" s="159"/>
      <c r="P111" s="64"/>
      <c r="Q111" s="16"/>
      <c r="V111" s="168" t="s">
        <v>29</v>
      </c>
      <c r="W111" s="168"/>
      <c r="X111" s="168"/>
      <c r="Y111" s="24">
        <v>0.3</v>
      </c>
    </row>
    <row r="112" spans="1:25" ht="30" customHeight="1" thickTop="1" thickBot="1" x14ac:dyDescent="0.2">
      <c r="A112" s="55"/>
      <c r="B112" s="154"/>
      <c r="C112" s="155"/>
      <c r="D112" s="65" t="s">
        <v>61</v>
      </c>
      <c r="E112" s="17"/>
      <c r="F112" s="17"/>
      <c r="G112" s="17"/>
      <c r="H112" s="17"/>
      <c r="I112" s="17"/>
      <c r="J112" s="86"/>
      <c r="K112" s="86"/>
      <c r="L112" s="87"/>
      <c r="M112" s="66"/>
      <c r="N112" s="18" t="s">
        <v>3</v>
      </c>
      <c r="O112" s="31">
        <f>IF((M112&gt;=(L9*0.02)),10,0)</f>
        <v>10</v>
      </c>
      <c r="P112" s="67"/>
      <c r="Q112" s="16"/>
      <c r="V112" s="168" t="s">
        <v>30</v>
      </c>
      <c r="W112" s="168"/>
      <c r="X112" s="168"/>
      <c r="Y112" s="43" t="s">
        <v>31</v>
      </c>
    </row>
    <row r="113" spans="1:25" ht="9" customHeight="1" thickTop="1" x14ac:dyDescent="0.15">
      <c r="A113" s="55"/>
      <c r="B113" s="154"/>
      <c r="C113" s="155"/>
      <c r="D113" s="82"/>
      <c r="E113" s="83"/>
      <c r="F113" s="83"/>
      <c r="G113" s="83"/>
      <c r="H113" s="83"/>
      <c r="I113" s="83"/>
      <c r="J113" s="83"/>
      <c r="K113" s="17"/>
      <c r="L113" s="17"/>
      <c r="M113" s="33" t="s">
        <v>33</v>
      </c>
      <c r="N113" s="17"/>
      <c r="O113" s="34"/>
      <c r="P113" s="67"/>
      <c r="Q113" s="16"/>
      <c r="V113" s="81"/>
      <c r="W113" s="81"/>
      <c r="X113" s="81"/>
      <c r="Y113" s="43"/>
    </row>
    <row r="114" spans="1:25" ht="15" customHeight="1" thickBot="1" x14ac:dyDescent="0.2">
      <c r="A114" s="55"/>
      <c r="B114" s="154"/>
      <c r="C114" s="155"/>
      <c r="D114" s="69"/>
      <c r="E114" s="70"/>
      <c r="F114" s="70"/>
      <c r="G114" s="70"/>
      <c r="H114" s="70"/>
      <c r="I114" s="70"/>
      <c r="J114" s="70"/>
      <c r="K114" s="70"/>
      <c r="L114" s="70"/>
      <c r="M114" s="70"/>
      <c r="N114" s="70"/>
      <c r="O114" s="71"/>
      <c r="P114" s="72"/>
      <c r="Q114" s="16"/>
      <c r="V114" s="168" t="s">
        <v>13</v>
      </c>
      <c r="W114" s="168"/>
      <c r="X114" s="168"/>
      <c r="Y114" s="32" t="e">
        <f>M112/L100</f>
        <v>#DIV/0!</v>
      </c>
    </row>
    <row r="115" spans="1:25" ht="8.25" customHeight="1" x14ac:dyDescent="0.15">
      <c r="A115" s="55"/>
      <c r="B115" s="126"/>
      <c r="C115" s="128"/>
      <c r="D115" s="3"/>
      <c r="E115" s="3"/>
      <c r="F115" s="3"/>
      <c r="G115" s="3"/>
      <c r="H115" s="3"/>
      <c r="I115" s="3"/>
      <c r="J115" s="3"/>
      <c r="K115" s="3"/>
      <c r="L115" s="3"/>
      <c r="M115" s="3"/>
      <c r="N115" s="3"/>
      <c r="O115" s="4"/>
      <c r="P115" s="3"/>
      <c r="Q115" s="16"/>
    </row>
    <row r="116" spans="1:25" ht="16.5" customHeight="1" x14ac:dyDescent="0.15">
      <c r="A116" s="55"/>
      <c r="B116" s="126"/>
      <c r="C116" s="128"/>
      <c r="D116" s="3"/>
      <c r="E116" s="169" t="s">
        <v>63</v>
      </c>
      <c r="F116" s="169"/>
      <c r="G116" s="169"/>
      <c r="H116" s="169"/>
      <c r="I116" s="169"/>
      <c r="J116" s="169"/>
      <c r="K116" s="169"/>
      <c r="L116" s="169"/>
      <c r="M116" s="152" t="s">
        <v>14</v>
      </c>
      <c r="N116" s="73"/>
      <c r="O116" s="152" t="s">
        <v>15</v>
      </c>
      <c r="P116" s="3"/>
      <c r="Q116" s="16"/>
    </row>
    <row r="117" spans="1:25" ht="16.5" customHeight="1" x14ac:dyDescent="0.15">
      <c r="A117" s="55"/>
      <c r="B117" s="126"/>
      <c r="C117" s="128"/>
      <c r="D117" s="3"/>
      <c r="E117" s="169"/>
      <c r="F117" s="169"/>
      <c r="G117" s="169"/>
      <c r="H117" s="169"/>
      <c r="I117" s="169"/>
      <c r="J117" s="169"/>
      <c r="K117" s="169"/>
      <c r="L117" s="169"/>
      <c r="M117" s="152"/>
      <c r="N117" s="73"/>
      <c r="O117" s="152"/>
      <c r="P117" s="3"/>
      <c r="Q117" s="16"/>
    </row>
    <row r="118" spans="1:25" ht="5.25" customHeight="1" x14ac:dyDescent="0.15">
      <c r="A118" s="55"/>
      <c r="B118" s="126"/>
      <c r="C118" s="128"/>
      <c r="D118" s="3"/>
      <c r="E118" s="75"/>
      <c r="F118" s="73"/>
      <c r="G118" s="73"/>
      <c r="H118" s="73"/>
      <c r="I118" s="73"/>
      <c r="J118" s="73"/>
      <c r="K118" s="73"/>
      <c r="L118" s="73"/>
      <c r="M118" s="73"/>
      <c r="N118" s="73"/>
      <c r="O118" s="74"/>
      <c r="P118" s="3"/>
      <c r="Q118" s="16"/>
    </row>
    <row r="119" spans="1:25" ht="8.4499999999999993" customHeight="1" thickBot="1" x14ac:dyDescent="0.2">
      <c r="A119" s="55"/>
      <c r="B119" s="126"/>
      <c r="C119" s="128"/>
      <c r="D119" s="3"/>
      <c r="E119" s="75"/>
      <c r="F119" s="73"/>
      <c r="G119" s="73"/>
      <c r="H119" s="73"/>
      <c r="I119" s="73"/>
      <c r="J119" s="73"/>
      <c r="K119" s="73"/>
      <c r="L119" s="73"/>
      <c r="M119" s="73"/>
      <c r="N119" s="73"/>
      <c r="O119" s="74"/>
      <c r="P119" s="3"/>
      <c r="Q119" s="16"/>
    </row>
    <row r="120" spans="1:25" ht="15" customHeight="1" thickBot="1" x14ac:dyDescent="0.2">
      <c r="A120" s="55"/>
      <c r="B120" s="154" t="s">
        <v>97</v>
      </c>
      <c r="C120" s="155"/>
      <c r="D120" s="99"/>
      <c r="E120" s="100"/>
      <c r="F120" s="100"/>
      <c r="G120" s="100"/>
      <c r="H120" s="100"/>
      <c r="I120" s="100"/>
      <c r="J120" s="100"/>
      <c r="K120" s="100"/>
      <c r="L120" s="100"/>
      <c r="M120" s="100"/>
      <c r="N120" s="156" t="s">
        <v>67</v>
      </c>
      <c r="O120" s="156"/>
      <c r="P120" s="101"/>
      <c r="Q120" s="16"/>
    </row>
    <row r="121" spans="1:25" ht="30.6" customHeight="1" thickTop="1" thickBot="1" x14ac:dyDescent="0.2">
      <c r="A121" s="55"/>
      <c r="B121" s="154"/>
      <c r="C121" s="155"/>
      <c r="D121" s="102" t="s">
        <v>106</v>
      </c>
      <c r="E121" s="17"/>
      <c r="F121" s="17"/>
      <c r="G121" s="17"/>
      <c r="H121" s="17"/>
      <c r="I121" s="17"/>
      <c r="J121" s="17"/>
      <c r="K121" s="18"/>
      <c r="L121" s="85"/>
      <c r="M121" s="76"/>
      <c r="N121" s="18"/>
      <c r="O121" s="31">
        <f>IF(M121="あり",5,0)</f>
        <v>0</v>
      </c>
      <c r="P121" s="103"/>
      <c r="Q121" s="16"/>
    </row>
    <row r="122" spans="1:25" ht="4.5" customHeight="1" thickTop="1" x14ac:dyDescent="0.15">
      <c r="A122" s="55"/>
      <c r="B122" s="154"/>
      <c r="C122" s="155"/>
      <c r="D122" s="104"/>
      <c r="E122" s="17"/>
      <c r="F122" s="17"/>
      <c r="G122" s="17"/>
      <c r="H122" s="17"/>
      <c r="I122" s="17"/>
      <c r="J122" s="17"/>
      <c r="K122" s="17"/>
      <c r="L122" s="17"/>
      <c r="M122" s="17"/>
      <c r="N122" s="17"/>
      <c r="O122" s="19"/>
      <c r="P122" s="103"/>
      <c r="Q122" s="16"/>
    </row>
    <row r="123" spans="1:25" ht="3.75" customHeight="1" x14ac:dyDescent="0.15">
      <c r="A123" s="55"/>
      <c r="B123" s="154"/>
      <c r="C123" s="155"/>
      <c r="D123" s="104"/>
      <c r="E123" s="17"/>
      <c r="F123" s="17"/>
      <c r="G123" s="17"/>
      <c r="H123" s="17"/>
      <c r="I123" s="17"/>
      <c r="J123" s="17"/>
      <c r="K123" s="17"/>
      <c r="L123" s="17"/>
      <c r="M123" s="17"/>
      <c r="N123" s="17"/>
      <c r="O123" s="19"/>
      <c r="P123" s="103"/>
      <c r="Q123" s="16"/>
    </row>
    <row r="124" spans="1:25" ht="6.75" customHeight="1" x14ac:dyDescent="0.15">
      <c r="A124" s="55"/>
      <c r="B124" s="154"/>
      <c r="C124" s="155"/>
      <c r="D124" s="104"/>
      <c r="E124" s="17"/>
      <c r="F124" s="17"/>
      <c r="G124" s="17"/>
      <c r="H124" s="17"/>
      <c r="I124" s="17"/>
      <c r="J124" s="17"/>
      <c r="K124" s="17"/>
      <c r="L124" s="17"/>
      <c r="M124" s="17"/>
      <c r="N124" s="17"/>
      <c r="O124" s="19"/>
      <c r="P124" s="103"/>
      <c r="Q124" s="16"/>
    </row>
    <row r="125" spans="1:25" ht="3" customHeight="1" thickBot="1" x14ac:dyDescent="0.2">
      <c r="A125" s="55"/>
      <c r="B125" s="154"/>
      <c r="C125" s="155"/>
      <c r="D125" s="106"/>
      <c r="E125" s="107"/>
      <c r="F125" s="107"/>
      <c r="G125" s="107"/>
      <c r="H125" s="107"/>
      <c r="I125" s="107"/>
      <c r="J125" s="107"/>
      <c r="K125" s="107"/>
      <c r="L125" s="107"/>
      <c r="M125" s="107"/>
      <c r="N125" s="107"/>
      <c r="O125" s="111"/>
      <c r="P125" s="112"/>
      <c r="Q125" s="16"/>
    </row>
    <row r="126" spans="1:25" ht="6.6" customHeight="1" x14ac:dyDescent="0.15">
      <c r="A126" s="55"/>
      <c r="B126" s="126"/>
      <c r="C126" s="127"/>
      <c r="D126" s="3"/>
      <c r="E126" s="3"/>
      <c r="F126" s="3"/>
      <c r="G126" s="3"/>
      <c r="H126" s="3"/>
      <c r="I126" s="3"/>
      <c r="J126" s="3"/>
      <c r="K126" s="3"/>
      <c r="L126" s="3"/>
      <c r="M126" s="3"/>
      <c r="N126" s="3"/>
      <c r="O126" s="4"/>
      <c r="P126" s="3"/>
      <c r="Q126" s="16"/>
    </row>
    <row r="127" spans="1:25" ht="12.95" customHeight="1" x14ac:dyDescent="0.15">
      <c r="A127" s="55"/>
      <c r="B127" s="126"/>
      <c r="C127" s="128"/>
      <c r="D127" s="3"/>
      <c r="E127" s="94" t="s">
        <v>86</v>
      </c>
      <c r="F127" s="73"/>
      <c r="G127" s="73"/>
      <c r="H127" s="73"/>
      <c r="I127" s="73"/>
      <c r="J127" s="73"/>
      <c r="K127" s="73"/>
      <c r="L127" s="152" t="s">
        <v>14</v>
      </c>
      <c r="M127" s="152"/>
      <c r="N127" s="152"/>
      <c r="O127" s="74" t="s">
        <v>40</v>
      </c>
      <c r="P127" s="3"/>
      <c r="Q127" s="16"/>
      <c r="T127" s="44"/>
      <c r="V127" s="148" t="s">
        <v>20</v>
      </c>
      <c r="W127" s="148"/>
      <c r="X127" s="41">
        <f>M121*18</f>
        <v>0</v>
      </c>
    </row>
    <row r="128" spans="1:25" ht="12" customHeight="1" thickBot="1" x14ac:dyDescent="0.2">
      <c r="A128" s="55"/>
      <c r="B128" s="126"/>
      <c r="C128" s="128"/>
      <c r="D128" s="3"/>
      <c r="E128" s="37"/>
      <c r="F128" s="3"/>
      <c r="G128" s="3"/>
      <c r="H128" s="3"/>
      <c r="I128" s="3"/>
      <c r="J128" s="3"/>
      <c r="K128" s="3"/>
      <c r="L128" s="3"/>
      <c r="M128" s="3"/>
      <c r="N128" s="3"/>
      <c r="O128" s="4"/>
      <c r="P128" s="3"/>
      <c r="Q128" s="16"/>
      <c r="V128" s="148" t="s">
        <v>21</v>
      </c>
      <c r="W128" s="148"/>
      <c r="X128" s="43" t="e">
        <f>(X127+#REF!)/M28</f>
        <v>#REF!</v>
      </c>
    </row>
    <row r="129" spans="1:24" ht="15" customHeight="1" thickBot="1" x14ac:dyDescent="0.2">
      <c r="A129" s="55"/>
      <c r="B129" s="154" t="s">
        <v>98</v>
      </c>
      <c r="C129" s="155"/>
      <c r="D129" s="99"/>
      <c r="E129" s="100"/>
      <c r="F129" s="100"/>
      <c r="G129" s="100"/>
      <c r="H129" s="100"/>
      <c r="I129" s="100"/>
      <c r="J129" s="100"/>
      <c r="K129" s="100"/>
      <c r="L129" s="100"/>
      <c r="M129" s="100"/>
      <c r="N129" s="156" t="s">
        <v>70</v>
      </c>
      <c r="O129" s="156"/>
      <c r="P129" s="101"/>
      <c r="Q129" s="16"/>
    </row>
    <row r="130" spans="1:24" ht="30.6" customHeight="1" thickTop="1" thickBot="1" x14ac:dyDescent="0.2">
      <c r="A130" s="55"/>
      <c r="B130" s="154"/>
      <c r="C130" s="155"/>
      <c r="D130" s="157" t="s">
        <v>109</v>
      </c>
      <c r="E130" s="158"/>
      <c r="F130" s="158"/>
      <c r="G130" s="158"/>
      <c r="H130" s="158"/>
      <c r="I130" s="158"/>
      <c r="J130" s="158"/>
      <c r="K130" s="158"/>
      <c r="L130" s="158"/>
      <c r="M130" s="76"/>
      <c r="N130" s="18"/>
      <c r="O130" s="31">
        <f>IF(M130="あり",5,0)</f>
        <v>0</v>
      </c>
      <c r="P130" s="103"/>
      <c r="Q130" s="16"/>
    </row>
    <row r="131" spans="1:24" ht="4.5" customHeight="1" thickTop="1" x14ac:dyDescent="0.15">
      <c r="A131" s="55"/>
      <c r="B131" s="154"/>
      <c r="C131" s="155"/>
      <c r="D131" s="157"/>
      <c r="E131" s="158"/>
      <c r="F131" s="158"/>
      <c r="G131" s="158"/>
      <c r="H131" s="158"/>
      <c r="I131" s="158"/>
      <c r="J131" s="158"/>
      <c r="K131" s="158"/>
      <c r="L131" s="158"/>
      <c r="M131" s="17"/>
      <c r="N131" s="17"/>
      <c r="O131" s="19"/>
      <c r="P131" s="103"/>
      <c r="Q131" s="16"/>
    </row>
    <row r="132" spans="1:24" ht="3.75" customHeight="1" x14ac:dyDescent="0.15">
      <c r="A132" s="55"/>
      <c r="B132" s="154"/>
      <c r="C132" s="155"/>
      <c r="D132" s="157"/>
      <c r="E132" s="158"/>
      <c r="F132" s="158"/>
      <c r="G132" s="158"/>
      <c r="H132" s="158"/>
      <c r="I132" s="158"/>
      <c r="J132" s="158"/>
      <c r="K132" s="158"/>
      <c r="L132" s="158"/>
      <c r="M132" s="17"/>
      <c r="N132" s="17"/>
      <c r="O132" s="19"/>
      <c r="P132" s="103"/>
      <c r="Q132" s="16"/>
    </row>
    <row r="133" spans="1:24" ht="6.75" customHeight="1" x14ac:dyDescent="0.15">
      <c r="A133" s="55"/>
      <c r="B133" s="154"/>
      <c r="C133" s="155"/>
      <c r="D133" s="157"/>
      <c r="E133" s="158"/>
      <c r="F133" s="158"/>
      <c r="G133" s="158"/>
      <c r="H133" s="158"/>
      <c r="I133" s="158"/>
      <c r="J133" s="158"/>
      <c r="K133" s="158"/>
      <c r="L133" s="158"/>
      <c r="M133" s="17"/>
      <c r="N133" s="17"/>
      <c r="O133" s="19"/>
      <c r="P133" s="103"/>
      <c r="Q133" s="16"/>
    </row>
    <row r="134" spans="1:24" ht="3" customHeight="1" thickBot="1" x14ac:dyDescent="0.2">
      <c r="A134" s="55"/>
      <c r="B134" s="154"/>
      <c r="C134" s="155"/>
      <c r="D134" s="106"/>
      <c r="E134" s="107"/>
      <c r="F134" s="107"/>
      <c r="G134" s="107"/>
      <c r="H134" s="107"/>
      <c r="I134" s="107"/>
      <c r="J134" s="107"/>
      <c r="K134" s="107"/>
      <c r="L134" s="107"/>
      <c r="M134" s="107"/>
      <c r="N134" s="107"/>
      <c r="O134" s="111"/>
      <c r="P134" s="112"/>
      <c r="Q134" s="16"/>
    </row>
    <row r="135" spans="1:24" ht="6.6" customHeight="1" x14ac:dyDescent="0.15">
      <c r="A135" s="55"/>
      <c r="B135" s="126"/>
      <c r="C135" s="127"/>
      <c r="D135" s="3"/>
      <c r="E135" s="3"/>
      <c r="F135" s="3"/>
      <c r="G135" s="3"/>
      <c r="H135" s="3"/>
      <c r="I135" s="3"/>
      <c r="J135" s="3"/>
      <c r="K135" s="3"/>
      <c r="L135" s="3"/>
      <c r="M135" s="3"/>
      <c r="N135" s="3"/>
      <c r="O135" s="4"/>
      <c r="P135" s="3"/>
      <c r="Q135" s="16"/>
    </row>
    <row r="136" spans="1:24" ht="14.1" customHeight="1" x14ac:dyDescent="0.15">
      <c r="A136" s="55"/>
      <c r="B136" s="126"/>
      <c r="C136" s="128"/>
      <c r="D136" s="3"/>
      <c r="E136" s="94" t="s">
        <v>87</v>
      </c>
      <c r="F136" s="73"/>
      <c r="G136" s="73"/>
      <c r="H136" s="73"/>
      <c r="I136" s="73"/>
      <c r="J136" s="73"/>
      <c r="K136" s="73"/>
      <c r="L136" s="73"/>
      <c r="M136" s="74" t="s">
        <v>14</v>
      </c>
      <c r="N136" s="73"/>
      <c r="O136" s="74" t="s">
        <v>40</v>
      </c>
      <c r="P136" s="3"/>
      <c r="Q136" s="16"/>
      <c r="T136" s="44"/>
      <c r="V136" s="148" t="s">
        <v>20</v>
      </c>
      <c r="W136" s="148"/>
      <c r="X136" s="41">
        <f>M130*18</f>
        <v>0</v>
      </c>
    </row>
    <row r="137" spans="1:24" ht="9.75" customHeight="1" thickBot="1" x14ac:dyDescent="0.2">
      <c r="A137" s="55"/>
      <c r="B137" s="126"/>
      <c r="C137" s="127"/>
      <c r="D137" s="3"/>
      <c r="E137" s="3"/>
      <c r="F137" s="3"/>
      <c r="G137" s="3"/>
      <c r="H137" s="3"/>
      <c r="I137" s="3"/>
      <c r="J137" s="3"/>
      <c r="K137" s="3"/>
      <c r="L137" s="3"/>
      <c r="M137" s="3"/>
      <c r="N137" s="3"/>
      <c r="O137" s="4"/>
      <c r="P137" s="3"/>
      <c r="Q137" s="16"/>
    </row>
    <row r="138" spans="1:24" ht="15" customHeight="1" thickBot="1" x14ac:dyDescent="0.2">
      <c r="A138" s="55"/>
      <c r="B138" s="154" t="s">
        <v>99</v>
      </c>
      <c r="C138" s="155"/>
      <c r="D138" s="99"/>
      <c r="E138" s="100"/>
      <c r="F138" s="100"/>
      <c r="G138" s="100"/>
      <c r="H138" s="100"/>
      <c r="I138" s="100"/>
      <c r="J138" s="100"/>
      <c r="K138" s="100"/>
      <c r="L138" s="100"/>
      <c r="M138" s="100"/>
      <c r="N138" s="156" t="s">
        <v>72</v>
      </c>
      <c r="O138" s="156"/>
      <c r="P138" s="101"/>
      <c r="Q138" s="16"/>
    </row>
    <row r="139" spans="1:24" ht="30.6" customHeight="1" thickTop="1" thickBot="1" x14ac:dyDescent="0.2">
      <c r="A139" s="55"/>
      <c r="B139" s="154"/>
      <c r="C139" s="155"/>
      <c r="D139" s="102" t="s">
        <v>107</v>
      </c>
      <c r="E139" s="17"/>
      <c r="F139" s="17"/>
      <c r="G139" s="17"/>
      <c r="H139" s="17"/>
      <c r="I139" s="17"/>
      <c r="J139" s="17"/>
      <c r="K139" s="18"/>
      <c r="L139" s="85"/>
      <c r="M139" s="76"/>
      <c r="N139" s="18"/>
      <c r="O139" s="31">
        <f>IF(M139="あり",5,0)</f>
        <v>0</v>
      </c>
      <c r="P139" s="103"/>
      <c r="Q139" s="16"/>
    </row>
    <row r="140" spans="1:24" ht="4.5" customHeight="1" thickTop="1" x14ac:dyDescent="0.15">
      <c r="A140" s="55"/>
      <c r="B140" s="154"/>
      <c r="C140" s="155"/>
      <c r="D140" s="104"/>
      <c r="E140" s="17"/>
      <c r="F140" s="17"/>
      <c r="G140" s="17"/>
      <c r="H140" s="17"/>
      <c r="I140" s="17"/>
      <c r="J140" s="17"/>
      <c r="K140" s="17"/>
      <c r="L140" s="17"/>
      <c r="M140" s="17"/>
      <c r="N140" s="17"/>
      <c r="O140" s="19"/>
      <c r="P140" s="103"/>
      <c r="Q140" s="16"/>
    </row>
    <row r="141" spans="1:24" ht="3.75" customHeight="1" x14ac:dyDescent="0.15">
      <c r="A141" s="55"/>
      <c r="B141" s="154"/>
      <c r="C141" s="155"/>
      <c r="D141" s="104"/>
      <c r="E141" s="17"/>
      <c r="F141" s="17"/>
      <c r="G141" s="17"/>
      <c r="H141" s="17"/>
      <c r="I141" s="17"/>
      <c r="J141" s="17"/>
      <c r="K141" s="17"/>
      <c r="L141" s="17"/>
      <c r="M141" s="17"/>
      <c r="N141" s="17"/>
      <c r="O141" s="19"/>
      <c r="P141" s="103"/>
      <c r="Q141" s="16"/>
    </row>
    <row r="142" spans="1:24" ht="6.75" customHeight="1" x14ac:dyDescent="0.15">
      <c r="A142" s="55"/>
      <c r="B142" s="154"/>
      <c r="C142" s="155"/>
      <c r="D142" s="104"/>
      <c r="E142" s="17"/>
      <c r="F142" s="17"/>
      <c r="G142" s="17"/>
      <c r="H142" s="17"/>
      <c r="I142" s="17"/>
      <c r="J142" s="17"/>
      <c r="K142" s="17"/>
      <c r="L142" s="17"/>
      <c r="M142" s="17"/>
      <c r="N142" s="17"/>
      <c r="O142" s="19"/>
      <c r="P142" s="103"/>
      <c r="Q142" s="16"/>
    </row>
    <row r="143" spans="1:24" ht="3" customHeight="1" thickBot="1" x14ac:dyDescent="0.2">
      <c r="A143" s="55"/>
      <c r="B143" s="154"/>
      <c r="C143" s="155"/>
      <c r="D143" s="106"/>
      <c r="E143" s="107"/>
      <c r="F143" s="107"/>
      <c r="G143" s="107"/>
      <c r="H143" s="107"/>
      <c r="I143" s="107"/>
      <c r="J143" s="107"/>
      <c r="K143" s="107"/>
      <c r="L143" s="107"/>
      <c r="M143" s="107"/>
      <c r="N143" s="107"/>
      <c r="O143" s="111"/>
      <c r="P143" s="112"/>
      <c r="Q143" s="16"/>
    </row>
    <row r="144" spans="1:24" ht="7.5" customHeight="1" x14ac:dyDescent="0.15">
      <c r="A144" s="55"/>
      <c r="B144" s="126"/>
      <c r="C144" s="127"/>
      <c r="D144" s="3"/>
      <c r="E144" s="3"/>
      <c r="F144" s="3"/>
      <c r="G144" s="3"/>
      <c r="H144" s="3"/>
      <c r="I144" s="3"/>
      <c r="J144" s="3"/>
      <c r="K144" s="3"/>
      <c r="L144" s="3"/>
      <c r="M144" s="3"/>
      <c r="N144" s="3"/>
      <c r="O144" s="4"/>
      <c r="P144" s="3"/>
      <c r="Q144" s="16"/>
    </row>
    <row r="145" spans="1:24" ht="14.1" customHeight="1" x14ac:dyDescent="0.15">
      <c r="A145" s="55"/>
      <c r="B145" s="126"/>
      <c r="C145" s="128"/>
      <c r="D145" s="3"/>
      <c r="E145" s="94" t="s">
        <v>88</v>
      </c>
      <c r="F145" s="73"/>
      <c r="G145" s="73"/>
      <c r="H145" s="73"/>
      <c r="I145" s="73"/>
      <c r="J145" s="73"/>
      <c r="K145" s="73"/>
      <c r="L145" s="152" t="s">
        <v>14</v>
      </c>
      <c r="M145" s="152"/>
      <c r="N145" s="152"/>
      <c r="O145" s="74" t="s">
        <v>40</v>
      </c>
      <c r="P145" s="3"/>
      <c r="Q145" s="16"/>
      <c r="T145" s="44"/>
      <c r="V145" s="148" t="s">
        <v>20</v>
      </c>
      <c r="W145" s="148"/>
      <c r="X145" s="41">
        <f>M139*18</f>
        <v>0</v>
      </c>
    </row>
    <row r="146" spans="1:24" ht="9.75" customHeight="1" thickBot="1" x14ac:dyDescent="0.2">
      <c r="A146" s="55"/>
      <c r="B146" s="126"/>
      <c r="C146" s="127"/>
      <c r="D146" s="3"/>
      <c r="E146" s="3"/>
      <c r="F146" s="3"/>
      <c r="G146" s="3"/>
      <c r="H146" s="3"/>
      <c r="I146" s="3"/>
      <c r="J146" s="3"/>
      <c r="K146" s="3"/>
      <c r="L146" s="3"/>
      <c r="M146" s="3"/>
      <c r="N146" s="3"/>
      <c r="O146" s="4"/>
      <c r="P146" s="3"/>
      <c r="Q146" s="16"/>
    </row>
    <row r="147" spans="1:24" ht="15" customHeight="1" thickBot="1" x14ac:dyDescent="0.2">
      <c r="A147" s="55"/>
      <c r="B147" s="146" t="s">
        <v>100</v>
      </c>
      <c r="C147" s="147"/>
      <c r="D147" s="99"/>
      <c r="E147" s="100"/>
      <c r="F147" s="100"/>
      <c r="G147" s="100"/>
      <c r="H147" s="100"/>
      <c r="I147" s="100"/>
      <c r="J147" s="100"/>
      <c r="K147" s="100"/>
      <c r="L147" s="100"/>
      <c r="M147" s="149" t="s">
        <v>71</v>
      </c>
      <c r="N147" s="149"/>
      <c r="O147" s="149"/>
      <c r="P147" s="101"/>
      <c r="Q147" s="16"/>
    </row>
    <row r="148" spans="1:24" ht="30.6" customHeight="1" thickTop="1" thickBot="1" x14ac:dyDescent="0.2">
      <c r="A148" s="55"/>
      <c r="B148" s="146"/>
      <c r="C148" s="147"/>
      <c r="D148" s="150" t="s">
        <v>108</v>
      </c>
      <c r="E148" s="151"/>
      <c r="F148" s="151"/>
      <c r="G148" s="151"/>
      <c r="H148" s="151"/>
      <c r="I148" s="151"/>
      <c r="J148" s="151"/>
      <c r="K148" s="151"/>
      <c r="L148" s="151"/>
      <c r="M148" s="76"/>
      <c r="N148" s="18"/>
      <c r="O148" s="31">
        <f>IF(M148="あり",5,0)</f>
        <v>0</v>
      </c>
      <c r="P148" s="103"/>
      <c r="Q148" s="16"/>
    </row>
    <row r="149" spans="1:24" ht="15.6" customHeight="1" thickTop="1" x14ac:dyDescent="0.15">
      <c r="A149" s="55"/>
      <c r="B149" s="146"/>
      <c r="C149" s="147"/>
      <c r="D149" s="150"/>
      <c r="E149" s="151"/>
      <c r="F149" s="151"/>
      <c r="G149" s="151"/>
      <c r="H149" s="151"/>
      <c r="I149" s="151"/>
      <c r="J149" s="151"/>
      <c r="K149" s="151"/>
      <c r="L149" s="151"/>
      <c r="M149" s="17"/>
      <c r="N149" s="17"/>
      <c r="O149" s="19"/>
      <c r="P149" s="103"/>
      <c r="Q149" s="16"/>
    </row>
    <row r="150" spans="1:24" ht="3.75" customHeight="1" x14ac:dyDescent="0.15">
      <c r="A150" s="55"/>
      <c r="B150" s="146"/>
      <c r="C150" s="147"/>
      <c r="D150" s="104"/>
      <c r="E150" s="17"/>
      <c r="F150" s="17"/>
      <c r="G150" s="17"/>
      <c r="H150" s="17"/>
      <c r="I150" s="17"/>
      <c r="J150" s="17"/>
      <c r="K150" s="17"/>
      <c r="L150" s="17"/>
      <c r="M150" s="17"/>
      <c r="N150" s="17"/>
      <c r="O150" s="19"/>
      <c r="P150" s="103"/>
      <c r="Q150" s="16"/>
    </row>
    <row r="151" spans="1:24" ht="6.75" customHeight="1" x14ac:dyDescent="0.15">
      <c r="A151" s="55"/>
      <c r="B151" s="146"/>
      <c r="C151" s="147"/>
      <c r="D151" s="104"/>
      <c r="E151" s="17"/>
      <c r="F151" s="17"/>
      <c r="G151" s="17"/>
      <c r="H151" s="17"/>
      <c r="I151" s="17"/>
      <c r="J151" s="17"/>
      <c r="K151" s="17"/>
      <c r="L151" s="17"/>
      <c r="M151" s="17"/>
      <c r="N151" s="17"/>
      <c r="O151" s="19"/>
      <c r="P151" s="103"/>
      <c r="Q151" s="16"/>
    </row>
    <row r="152" spans="1:24" ht="3" customHeight="1" thickBot="1" x14ac:dyDescent="0.2">
      <c r="A152" s="55"/>
      <c r="B152" s="146"/>
      <c r="C152" s="147"/>
      <c r="D152" s="106"/>
      <c r="E152" s="107"/>
      <c r="F152" s="107"/>
      <c r="G152" s="107"/>
      <c r="H152" s="107"/>
      <c r="I152" s="107"/>
      <c r="J152" s="107"/>
      <c r="K152" s="107"/>
      <c r="L152" s="107"/>
      <c r="M152" s="107"/>
      <c r="N152" s="107"/>
      <c r="O152" s="111"/>
      <c r="P152" s="112"/>
      <c r="Q152" s="16"/>
    </row>
    <row r="153" spans="1:24" ht="5.45" customHeight="1" x14ac:dyDescent="0.15">
      <c r="A153" s="55"/>
      <c r="B153" s="15"/>
      <c r="C153" s="4"/>
      <c r="D153" s="3"/>
      <c r="E153" s="3"/>
      <c r="F153" s="3"/>
      <c r="G153" s="3"/>
      <c r="H153" s="3"/>
      <c r="I153" s="3"/>
      <c r="J153" s="3"/>
      <c r="K153" s="3"/>
      <c r="L153" s="3"/>
      <c r="M153" s="3"/>
      <c r="N153" s="3"/>
      <c r="O153" s="4"/>
      <c r="P153" s="3"/>
      <c r="Q153" s="16"/>
    </row>
    <row r="154" spans="1:24" ht="17.25" customHeight="1" x14ac:dyDescent="0.15">
      <c r="A154" s="55"/>
      <c r="B154" s="15"/>
      <c r="C154" s="3"/>
      <c r="D154" s="3"/>
      <c r="E154" s="153" t="s">
        <v>89</v>
      </c>
      <c r="F154" s="153"/>
      <c r="G154" s="153"/>
      <c r="H154" s="153"/>
      <c r="I154" s="153"/>
      <c r="J154" s="153"/>
      <c r="K154" s="153"/>
      <c r="L154" s="153"/>
      <c r="M154" s="152" t="s">
        <v>14</v>
      </c>
      <c r="N154" s="73"/>
      <c r="O154" s="152" t="s">
        <v>40</v>
      </c>
      <c r="P154" s="3"/>
      <c r="Q154" s="16"/>
      <c r="T154" s="44"/>
      <c r="V154" s="148" t="s">
        <v>20</v>
      </c>
      <c r="W154" s="148"/>
      <c r="X154" s="41">
        <f>M148*18</f>
        <v>0</v>
      </c>
    </row>
    <row r="155" spans="1:24" ht="9.75" customHeight="1" x14ac:dyDescent="0.15">
      <c r="A155" s="55"/>
      <c r="B155" s="15"/>
      <c r="C155" s="4"/>
      <c r="D155" s="3"/>
      <c r="E155" s="153"/>
      <c r="F155" s="153"/>
      <c r="G155" s="153"/>
      <c r="H155" s="153"/>
      <c r="I155" s="153"/>
      <c r="J155" s="153"/>
      <c r="K155" s="153"/>
      <c r="L155" s="153"/>
      <c r="M155" s="152"/>
      <c r="N155" s="3"/>
      <c r="O155" s="152"/>
      <c r="P155" s="3"/>
      <c r="Q155" s="16"/>
    </row>
    <row r="156" spans="1:24" ht="16.5" customHeight="1" x14ac:dyDescent="0.15">
      <c r="A156" s="55"/>
      <c r="B156" s="45"/>
      <c r="C156" s="46"/>
      <c r="D156" s="46"/>
      <c r="E156" s="46"/>
      <c r="F156" s="46"/>
      <c r="G156" s="46"/>
      <c r="H156" s="46"/>
      <c r="I156" s="46"/>
      <c r="J156" s="46"/>
      <c r="K156" s="46"/>
      <c r="L156" s="46"/>
      <c r="M156" s="46"/>
      <c r="N156" s="46"/>
      <c r="O156" s="47"/>
      <c r="P156" s="46"/>
      <c r="Q156" s="48"/>
    </row>
  </sheetData>
  <sheetProtection password="CF85" sheet="1" objects="1" scenarios="1"/>
  <protectedRanges>
    <protectedRange sqref="L9 L13 M28 M78:M79 M81:M82 M148 M139 M30:M31 M50:M54 M56:M57 M94 M101 M112 M121 M130 M59:M60" name="範囲1"/>
  </protectedRanges>
  <mergeCells count="109">
    <mergeCell ref="E154:L155"/>
    <mergeCell ref="M154:M155"/>
    <mergeCell ref="O154:O155"/>
    <mergeCell ref="V154:W154"/>
    <mergeCell ref="B138:C143"/>
    <mergeCell ref="N138:O138"/>
    <mergeCell ref="L145:N145"/>
    <mergeCell ref="V145:W145"/>
    <mergeCell ref="B147:C152"/>
    <mergeCell ref="M147:O147"/>
    <mergeCell ref="D148:L149"/>
    <mergeCell ref="V127:W127"/>
    <mergeCell ref="V128:W128"/>
    <mergeCell ref="B129:C134"/>
    <mergeCell ref="N129:O129"/>
    <mergeCell ref="V136:W136"/>
    <mergeCell ref="E116:L117"/>
    <mergeCell ref="M116:M117"/>
    <mergeCell ref="O116:O117"/>
    <mergeCell ref="B120:C125"/>
    <mergeCell ref="N120:O120"/>
    <mergeCell ref="L127:N127"/>
    <mergeCell ref="D130:L133"/>
    <mergeCell ref="E108:K109"/>
    <mergeCell ref="O108:O109"/>
    <mergeCell ref="B111:C114"/>
    <mergeCell ref="M111:O111"/>
    <mergeCell ref="V111:X111"/>
    <mergeCell ref="V112:X112"/>
    <mergeCell ref="V114:X114"/>
    <mergeCell ref="B100:C103"/>
    <mergeCell ref="M100:O100"/>
    <mergeCell ref="V100:X100"/>
    <mergeCell ref="V101:X101"/>
    <mergeCell ref="V103:X103"/>
    <mergeCell ref="E105:L106"/>
    <mergeCell ref="M105:M106"/>
    <mergeCell ref="O105:O106"/>
    <mergeCell ref="L91:N91"/>
    <mergeCell ref="B93:C96"/>
    <mergeCell ref="M93:O93"/>
    <mergeCell ref="D94:K95"/>
    <mergeCell ref="D96:K96"/>
    <mergeCell ref="L98:N98"/>
    <mergeCell ref="L86:N86"/>
    <mergeCell ref="V86:W86"/>
    <mergeCell ref="L88:N88"/>
    <mergeCell ref="V88:W88"/>
    <mergeCell ref="L90:N90"/>
    <mergeCell ref="V90:W90"/>
    <mergeCell ref="L64:N64"/>
    <mergeCell ref="L66:N66"/>
    <mergeCell ref="L68:N68"/>
    <mergeCell ref="L70:N70"/>
    <mergeCell ref="L72:N72"/>
    <mergeCell ref="B77:C84"/>
    <mergeCell ref="N77:O77"/>
    <mergeCell ref="E81:L82"/>
    <mergeCell ref="M81:M82"/>
    <mergeCell ref="N81:N82"/>
    <mergeCell ref="L46:N47"/>
    <mergeCell ref="O46:O47"/>
    <mergeCell ref="B49:C62"/>
    <mergeCell ref="N49:O49"/>
    <mergeCell ref="K50:L50"/>
    <mergeCell ref="E51:J52"/>
    <mergeCell ref="K51:L51"/>
    <mergeCell ref="K52:L52"/>
    <mergeCell ref="F53:J53"/>
    <mergeCell ref="K53:L53"/>
    <mergeCell ref="K54:L54"/>
    <mergeCell ref="E56:I57"/>
    <mergeCell ref="K56:L57"/>
    <mergeCell ref="M56:M57"/>
    <mergeCell ref="N56:N57"/>
    <mergeCell ref="F59:J60"/>
    <mergeCell ref="K59:L60"/>
    <mergeCell ref="M59:M60"/>
    <mergeCell ref="N59:N60"/>
    <mergeCell ref="V35:X35"/>
    <mergeCell ref="L37:N38"/>
    <mergeCell ref="O37:O38"/>
    <mergeCell ref="L40:N41"/>
    <mergeCell ref="O40:O41"/>
    <mergeCell ref="L43:N44"/>
    <mergeCell ref="O43:O44"/>
    <mergeCell ref="B27:C35"/>
    <mergeCell ref="N27:O27"/>
    <mergeCell ref="V27:X27"/>
    <mergeCell ref="J28:L28"/>
    <mergeCell ref="V28:X28"/>
    <mergeCell ref="E30:I31"/>
    <mergeCell ref="L30:L31"/>
    <mergeCell ref="M30:M31"/>
    <mergeCell ref="N30:N31"/>
    <mergeCell ref="N33:O34"/>
    <mergeCell ref="V16:X16"/>
    <mergeCell ref="L17:M17"/>
    <mergeCell ref="V17:X17"/>
    <mergeCell ref="V19:X19"/>
    <mergeCell ref="B23:F24"/>
    <mergeCell ref="V26:X26"/>
    <mergeCell ref="L2:N3"/>
    <mergeCell ref="G4:H4"/>
    <mergeCell ref="B8:C10"/>
    <mergeCell ref="L9:M9"/>
    <mergeCell ref="B12:C19"/>
    <mergeCell ref="L13:M13"/>
    <mergeCell ref="J15:L15"/>
  </mergeCells>
  <phoneticPr fontId="1"/>
  <dataValidations count="7">
    <dataValidation allowBlank="1" showInputMessage="1" showErrorMessage="1" prompt="基準緑化率を加重平均により求める場合、地区計画区域に該当する場合は手入力してください。" sqref="M15"/>
    <dataValidation type="custom" allowBlank="1" showInputMessage="1" showErrorMessage="1" errorTitle="入力の値について" error="小数点第2位までの数値を入力してください。" promptTitle="入力の値について" prompt="小数点第2位までの数値を入力してください。" sqref="L9:M9">
      <formula1>L9*100=INT(L9*100)</formula1>
    </dataValidation>
    <dataValidation type="custom" allowBlank="1" showInputMessage="1" showErrorMessage="1" errorTitle="入力の値について" error="小数点第2位以下を切り捨てた数値を入力してください。" promptTitle="入力の値について" prompt="小数点第2位以下を切り捨てた数値を入力してください。" sqref="M28 M94 M112 M101 M79">
      <formula1>M28*10=INT(M28*10)</formula1>
    </dataValidation>
    <dataValidation type="list" allowBlank="1" showInputMessage="1" showErrorMessage="1" prompt="該当する場合は「あり」を選択してください。" sqref="M148 M130 M121 M139">
      <formula1>"あり,－,"</formula1>
    </dataValidation>
    <dataValidation type="list" allowBlank="1" showInputMessage="1" showErrorMessage="1" prompt="該当するものを選択してください。" sqref="L13:M13">
      <formula1>"50%以下,50%を超え60%以下,60%超,市街化調整区域,風致地区,地区計画,"</formula1>
    </dataValidation>
    <dataValidation type="list" allowBlank="1" showInputMessage="1" showErrorMessage="1" sqref="F14">
      <formula1>"第1種低層住居専用地域,第2種低層住居専用地域,第1種中高層住居専用地域（建蔽率50%）,第1種中高層住居専用地域（建蔽率60%),第2種中高層住居専用地域,第1種準住居地域,第2種準住居地域,準工業地域,工業地域,工業専用地域,近隣商業地域,商業地域"</formula1>
    </dataValidation>
    <dataValidation type="custom" allowBlank="1" showInputMessage="1" showErrorMessage="1" errorTitle="入力の値について" error="小数点第2位以下を切り上げた数値を入力してください。" promptTitle="入力の値について" prompt="小数点第2位以下を切り上げた数値を入力してください。" sqref="M78">
      <formula1>M78*10=INT(M78*10)</formula1>
    </dataValidation>
  </dataValidations>
  <printOptions horizontalCentered="1" verticalCentered="1"/>
  <pageMargins left="0.51181102362204722" right="0.51181102362204722" top="0.35433070866141736" bottom="0.35433070866141736" header="0.31496062992125984" footer="0.31496062992125984"/>
  <pageSetup paperSize="9" scale="70" fitToWidth="0" fitToHeight="0" orientation="portrait" horizontalDpi="300" verticalDpi="300" r:id="rId1"/>
  <rowBreaks count="1" manualBreakCount="1">
    <brk id="74"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NICE GREEN評価シート</vt:lpstr>
      <vt:lpstr>'NICE GREEN評価シート'!Print_Area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2023-03-27T02:28:25Z</cp:lastPrinted>
  <dcterms:created xsi:type="dcterms:W3CDTF">2009-12-02T08:02:34Z</dcterms:created>
  <dcterms:modified xsi:type="dcterms:W3CDTF">2023-03-27T02:32:05Z</dcterms:modified>
</cp:coreProperties>
</file>