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1"/>
  </bookViews>
  <sheets>
    <sheet name="NICE　GREEN評価シート" sheetId="1" r:id="rId1"/>
    <sheet name="記入例" sheetId="2" r:id="rId2"/>
  </sheets>
  <definedNames>
    <definedName name="_xlnm.Print_Area" localSheetId="0">'NICE　GREEN評価シート'!$A$1:$Y$87</definedName>
    <definedName name="_xlnm.Print_Area" localSheetId="1">'記入例'!$A$1:$AS$82</definedName>
  </definedNames>
  <calcPr fullCalcOnLoad="1"/>
</workbook>
</file>

<file path=xl/sharedStrings.xml><?xml version="1.0" encoding="utf-8"?>
<sst xmlns="http://schemas.openxmlformats.org/spreadsheetml/2006/main" count="183" uniqueCount="80">
  <si>
    <t>50%以下</t>
  </si>
  <si>
    <t>の本数を入力してください</t>
  </si>
  <si>
    <t>宣言する</t>
  </si>
  <si>
    <t>　NICE GREEN評価シート</t>
  </si>
  <si>
    <t>０～49</t>
  </si>
  <si>
    <t>50～79</t>
  </si>
  <si>
    <t>80～</t>
  </si>
  <si>
    <t>敷地面積を入力して下さい</t>
  </si>
  <si>
    <t>㎡</t>
  </si>
  <si>
    <t>（対象の緑化施設が建築工事に付随して整備される場合は、確認申請の敷地面積を入力してください）</t>
  </si>
  <si>
    <t>（対象の緑化施設が建築工事を伴わずに整備される場合、もしくは既に整備されている場合は、機能上</t>
  </si>
  <si>
    <t>　一体である敷地面積を入力してください）</t>
  </si>
  <si>
    <t>敷地の建ぺい率の最高限度を選択してください</t>
  </si>
  <si>
    <t>50%以下</t>
  </si>
  <si>
    <t>　</t>
  </si>
  <si>
    <t>50%を超え60%以下</t>
  </si>
  <si>
    <t>→この敷地の基準緑化率は</t>
  </si>
  <si>
    <t>です</t>
  </si>
  <si>
    <t>60%超</t>
  </si>
  <si>
    <t>（敷地が基準緑化率の異なる区域にまたがる場合の基準緑化率は、面積に応じて</t>
  </si>
  <si>
    <t>市街化調整区域</t>
  </si>
  <si>
    <t>　基準緑化率を加重平均した値になります）</t>
  </si>
  <si>
    <t>→この敷地の基準緑化面積は</t>
  </si>
  <si>
    <t>　①緑化面積</t>
  </si>
  <si>
    <t>緑化面積の合計を入力してください</t>
  </si>
  <si>
    <t>㎡</t>
  </si>
  <si>
    <t>緑化率</t>
  </si>
  <si>
    <t>（緑化面積の計算方法は、緑化地域制度における面積算出方法と同じです）</t>
  </si>
  <si>
    <t>敷地面積に対して、緑化面積が基準緑化率＋2%以上</t>
  </si>
  <si>
    <t>→</t>
  </si>
  <si>
    <t>10点</t>
  </si>
  <si>
    <t>（最小は30㎡）</t>
  </si>
  <si>
    <t>敷地面積に対して、緑化面積が基準緑化率＋5%以上</t>
  </si>
  <si>
    <t>20点</t>
  </si>
  <si>
    <t>（最小は40㎡）</t>
  </si>
  <si>
    <t>　②高木植栽</t>
  </si>
  <si>
    <t>高木と中高木の本数を入力してください</t>
  </si>
  <si>
    <t>高木</t>
  </si>
  <si>
    <t>本</t>
  </si>
  <si>
    <t>高木面積</t>
  </si>
  <si>
    <t>中高木</t>
  </si>
  <si>
    <t>中高木面積</t>
  </si>
  <si>
    <t>（樹高が4m以上の樹木を高木とします）</t>
  </si>
  <si>
    <t>面積割合</t>
  </si>
  <si>
    <t>（樹高が2.5m以上4m未満の樹木を中高木とします）</t>
  </si>
  <si>
    <t>（高木、中高木の緑化面積は緑化地域制度における面積算出方法に基づき計算します）</t>
  </si>
  <si>
    <t>高木、中高木による緑化面積が、緑化面積全体の25%以上</t>
  </si>
  <si>
    <t>→</t>
  </si>
  <si>
    <t>高木、中高木による緑化面積が、緑化面積全体の50%以上</t>
  </si>
  <si>
    <t>　③接道緑化</t>
  </si>
  <si>
    <t>敷地の接道延長を入力してください</t>
  </si>
  <si>
    <t>ｍ</t>
  </si>
  <si>
    <t>接道延長割合</t>
  </si>
  <si>
    <t>接道緑化延長を入力してください</t>
  </si>
  <si>
    <t>ｍ</t>
  </si>
  <si>
    <t>（接道緑化延長とは、緑化施設が接道面から奥行き7m以内の地上に整備され、かつ</t>
  </si>
  <si>
    <t>　それらが道路から見える延長とします）</t>
  </si>
  <si>
    <t>敷地の接道緑化の延長が、接道延長全体の60%以上</t>
  </si>
  <si>
    <t>→</t>
  </si>
  <si>
    <t>　④既存樹木の保全</t>
  </si>
  <si>
    <t>保全する既存樹木（高木、中高木に限る）</t>
  </si>
  <si>
    <t>保全する既存樹木（高木、中高木に限る）の面積が、</t>
  </si>
  <si>
    <t>→</t>
  </si>
  <si>
    <t>緑化面積全体の30%以上</t>
  </si>
  <si>
    <t>　⑤屋上・壁面緑化</t>
  </si>
  <si>
    <t>屋上・壁面緑化の面積を入力してください</t>
  </si>
  <si>
    <t>（屋上緑化および壁面緑化の緑化面積は緑化地域制度における面積算出方法に基づき算出して下さい）</t>
  </si>
  <si>
    <t>屋上・壁面緑化面積が緑化面積全体の30%以上</t>
  </si>
  <si>
    <t>　⑥維持管理努力</t>
  </si>
  <si>
    <t>自己宣言型緑化プログラム「TEAM　GREENなごや」</t>
  </si>
  <si>
    <t>の一員として、永続的に緑を守り、育んでいくことを宣言しますか？</t>
  </si>
  <si>
    <t>宣言しない</t>
  </si>
  <si>
    <t>→</t>
  </si>
  <si>
    <t>0点</t>
  </si>
  <si>
    <t>宣言する</t>
  </si>
  <si>
    <t>30点</t>
  </si>
  <si>
    <t>NICE GREEN評価シート</t>
  </si>
  <si>
    <t>自己宣言型緑化プログラム「TEAM GREENなごや」</t>
  </si>
  <si>
    <t>の一員として、永続的に緑を守り、育んでいくことを宣言しますか？</t>
  </si>
  <si>
    <t>50%を超え60%以下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</si>
</sst>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 "/>
    <numFmt numFmtId="180" formatCode="#,##0.0000000000000_ "/>
    <numFmt numFmtId="181" formatCode="0.0%"/>
    <numFmt numFmtId="182" formatCode="#,##0.0&quot;m2&quot;;[Red]\-#,##0"/>
    <numFmt numFmtId="183" formatCode="#,##0&quot;点&quot;;[Red]\-#,##0"/>
    <numFmt numFmtId="184" formatCode="#,##0.&quot;&quot;;[Red]\-#,##0"/>
    <numFmt numFmtId="185" formatCode="0_);[Red]\(0\)"/>
    <numFmt numFmtId="186" formatCode="#,##0&quot;m2&quot;;[Red]\-#,##0"/>
    <numFmt numFmtId="187" formatCode="#,##0.000_ "/>
    <numFmt numFmtId="188" formatCode="#,##0.00&quot;m2&quot;;[Red]\-#,##0"/>
    <numFmt numFmtId="189" formatCode="#,##0.00_ "/>
    <numFmt numFmtId="190" formatCode="0.00_ "/>
    <numFmt numFmtId="191" formatCode="##.#0&quot;m2&quot;;[Red]\-#,##0"/>
    <numFmt numFmtId="192" formatCode="##.0&quot;m2&quot;;[Red]\-#,##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丸ｺﾞｼｯｸM-PRO"/>
      <family val="3"/>
    </font>
    <font>
      <sz val="20"/>
      <name val="HG創英角ﾎﾟｯﾌﾟ体"/>
      <family val="3"/>
    </font>
    <font>
      <sz val="18"/>
      <color indexed="17"/>
      <name val="HG丸ｺﾞｼｯｸM-PRO"/>
      <family val="3"/>
    </font>
    <font>
      <sz val="16"/>
      <name val="HG丸ｺﾞｼｯｸM-PRO"/>
      <family val="3"/>
    </font>
    <font>
      <sz val="11"/>
      <color indexed="10"/>
      <name val="HG丸ｺﾞｼｯｸM-PRO"/>
      <family val="3"/>
    </font>
    <font>
      <sz val="14"/>
      <color indexed="8"/>
      <name val="HG丸ｺﾞｼｯｸM-PRO"/>
      <family val="3"/>
    </font>
    <font>
      <sz val="10"/>
      <name val="HG丸ｺﾞｼｯｸM-PRO"/>
      <family val="3"/>
    </font>
    <font>
      <sz val="14"/>
      <name val="HG丸ｺﾞｼｯｸM-PRO"/>
      <family val="3"/>
    </font>
    <font>
      <sz val="11"/>
      <color indexed="17"/>
      <name val="HG丸ｺﾞｼｯｸM-PRO"/>
      <family val="3"/>
    </font>
    <font>
      <sz val="8"/>
      <name val="HG丸ｺﾞｼｯｸM-PRO"/>
      <family val="3"/>
    </font>
    <font>
      <sz val="12"/>
      <name val="HG丸ｺﾞｼｯｸM-PRO"/>
      <family val="3"/>
    </font>
    <font>
      <b/>
      <sz val="11"/>
      <color indexed="12"/>
      <name val="HG丸ｺﾞｼｯｸM-PRO"/>
      <family val="3"/>
    </font>
    <font>
      <sz val="11"/>
      <color indexed="48"/>
      <name val="HG丸ｺﾞｼｯｸM-PRO"/>
      <family val="3"/>
    </font>
    <font>
      <sz val="18"/>
      <color indexed="11"/>
      <name val="HG丸ｺﾞｼｯｸM-PRO"/>
      <family val="3"/>
    </font>
    <font>
      <sz val="14"/>
      <color indexed="11"/>
      <name val="HG丸ｺﾞｼｯｸM-PRO"/>
      <family val="3"/>
    </font>
    <font>
      <sz val="12"/>
      <color indexed="4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12"/>
      <color indexed="8"/>
      <name val="HG丸ｺﾞｼｯｸM-PRO"/>
      <family val="3"/>
    </font>
    <font>
      <sz val="14"/>
      <color indexed="12"/>
      <name val="HG丸ｺﾞｼｯｸM-PRO"/>
      <family val="3"/>
    </font>
    <font>
      <u val="single"/>
      <sz val="14"/>
      <color indexed="8"/>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thin"/>
      <top>
        <color indexed="63"/>
      </top>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ck">
        <color indexed="10"/>
      </left>
      <right style="thick">
        <color indexed="10"/>
      </right>
      <top style="thick">
        <color indexed="10"/>
      </top>
      <bottom style="thick">
        <color indexed="10"/>
      </bottom>
    </border>
    <border>
      <left>
        <color indexed="63"/>
      </left>
      <right>
        <color indexed="63"/>
      </right>
      <top style="thick">
        <color indexed="10"/>
      </top>
      <bottom>
        <color indexed="63"/>
      </bottom>
    </border>
    <border>
      <left style="thin">
        <color indexed="10"/>
      </left>
      <right style="thin">
        <color indexed="10"/>
      </right>
      <top style="thin">
        <color indexed="10"/>
      </top>
      <bottom style="thin">
        <color indexed="10"/>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style="mediumDashed">
        <color indexed="10"/>
      </left>
      <right>
        <color indexed="63"/>
      </right>
      <top>
        <color indexed="63"/>
      </top>
      <bottom>
        <color indexed="63"/>
      </bottom>
    </border>
    <border>
      <left>
        <color indexed="63"/>
      </left>
      <right style="mediumDashed">
        <color indexed="10"/>
      </right>
      <top>
        <color indexed="63"/>
      </top>
      <bottom>
        <color indexed="63"/>
      </bottom>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color indexed="63"/>
      </left>
      <right style="mediumDashed">
        <color indexed="10"/>
      </right>
      <top>
        <color indexed="63"/>
      </top>
      <bottom style="mediumDashed">
        <color indexed="10"/>
      </bottom>
    </border>
    <border>
      <left style="mediumDashed">
        <color indexed="13"/>
      </left>
      <right>
        <color indexed="63"/>
      </right>
      <top style="mediumDashed">
        <color indexed="13"/>
      </top>
      <bottom>
        <color indexed="63"/>
      </bottom>
    </border>
    <border>
      <left>
        <color indexed="63"/>
      </left>
      <right>
        <color indexed="63"/>
      </right>
      <top style="mediumDashed">
        <color indexed="13"/>
      </top>
      <bottom>
        <color indexed="63"/>
      </bottom>
    </border>
    <border>
      <left>
        <color indexed="63"/>
      </left>
      <right style="mediumDashed">
        <color indexed="13"/>
      </right>
      <top style="mediumDashed">
        <color indexed="13"/>
      </top>
      <bottom>
        <color indexed="63"/>
      </bottom>
    </border>
    <border>
      <left style="mediumDashed">
        <color indexed="13"/>
      </left>
      <right>
        <color indexed="63"/>
      </right>
      <top>
        <color indexed="63"/>
      </top>
      <bottom>
        <color indexed="63"/>
      </bottom>
    </border>
    <border>
      <left>
        <color indexed="63"/>
      </left>
      <right style="mediumDashed">
        <color indexed="13"/>
      </right>
      <top>
        <color indexed="63"/>
      </top>
      <bottom>
        <color indexed="63"/>
      </bottom>
    </border>
    <border>
      <left style="mediumDashed">
        <color indexed="13"/>
      </left>
      <right>
        <color indexed="63"/>
      </right>
      <top>
        <color indexed="63"/>
      </top>
      <bottom style="mediumDashed">
        <color indexed="13"/>
      </bottom>
    </border>
    <border>
      <left>
        <color indexed="63"/>
      </left>
      <right>
        <color indexed="63"/>
      </right>
      <top>
        <color indexed="63"/>
      </top>
      <bottom style="mediumDashed">
        <color indexed="13"/>
      </bottom>
    </border>
    <border>
      <left>
        <color indexed="63"/>
      </left>
      <right style="mediumDashed">
        <color indexed="13"/>
      </right>
      <top>
        <color indexed="63"/>
      </top>
      <bottom style="mediumDashed">
        <color indexed="13"/>
      </bottom>
    </border>
    <border>
      <left style="mediumDashed">
        <color indexed="11"/>
      </left>
      <right>
        <color indexed="63"/>
      </right>
      <top style="mediumDashed">
        <color indexed="11"/>
      </top>
      <bottom>
        <color indexed="63"/>
      </bottom>
    </border>
    <border>
      <left>
        <color indexed="63"/>
      </left>
      <right>
        <color indexed="63"/>
      </right>
      <top style="mediumDashed">
        <color indexed="11"/>
      </top>
      <bottom>
        <color indexed="63"/>
      </bottom>
    </border>
    <border>
      <left>
        <color indexed="63"/>
      </left>
      <right style="mediumDashed">
        <color indexed="11"/>
      </right>
      <top style="mediumDashed">
        <color indexed="11"/>
      </top>
      <bottom>
        <color indexed="63"/>
      </bottom>
    </border>
    <border>
      <left style="mediumDashed">
        <color indexed="11"/>
      </left>
      <right>
        <color indexed="63"/>
      </right>
      <top>
        <color indexed="63"/>
      </top>
      <bottom>
        <color indexed="63"/>
      </bottom>
    </border>
    <border>
      <left>
        <color indexed="63"/>
      </left>
      <right style="mediumDashed">
        <color indexed="11"/>
      </right>
      <top>
        <color indexed="63"/>
      </top>
      <bottom>
        <color indexed="63"/>
      </bottom>
    </border>
    <border>
      <left style="mediumDashed">
        <color indexed="11"/>
      </left>
      <right>
        <color indexed="63"/>
      </right>
      <top>
        <color indexed="63"/>
      </top>
      <bottom style="mediumDashed">
        <color indexed="11"/>
      </bottom>
    </border>
    <border>
      <left>
        <color indexed="63"/>
      </left>
      <right>
        <color indexed="63"/>
      </right>
      <top>
        <color indexed="63"/>
      </top>
      <bottom style="mediumDashed">
        <color indexed="11"/>
      </bottom>
    </border>
    <border>
      <left>
        <color indexed="63"/>
      </left>
      <right style="mediumDashed">
        <color indexed="11"/>
      </right>
      <top>
        <color indexed="63"/>
      </top>
      <bottom style="mediumDashed">
        <color indexed="11"/>
      </bottom>
    </border>
    <border>
      <left style="mediumDashed">
        <color indexed="60"/>
      </left>
      <right>
        <color indexed="63"/>
      </right>
      <top style="mediumDashed">
        <color indexed="60"/>
      </top>
      <bottom>
        <color indexed="63"/>
      </bottom>
    </border>
    <border>
      <left>
        <color indexed="63"/>
      </left>
      <right>
        <color indexed="63"/>
      </right>
      <top style="mediumDashed">
        <color indexed="60"/>
      </top>
      <bottom>
        <color indexed="63"/>
      </bottom>
    </border>
    <border>
      <left>
        <color indexed="63"/>
      </left>
      <right style="mediumDashed">
        <color indexed="60"/>
      </right>
      <top style="mediumDashed">
        <color indexed="60"/>
      </top>
      <bottom>
        <color indexed="63"/>
      </bottom>
    </border>
    <border>
      <left style="mediumDashed">
        <color indexed="60"/>
      </left>
      <right>
        <color indexed="63"/>
      </right>
      <top>
        <color indexed="63"/>
      </top>
      <bottom>
        <color indexed="63"/>
      </bottom>
    </border>
    <border>
      <left>
        <color indexed="63"/>
      </left>
      <right style="mediumDashed">
        <color indexed="60"/>
      </right>
      <top>
        <color indexed="63"/>
      </top>
      <bottom>
        <color indexed="63"/>
      </bottom>
    </border>
    <border>
      <left style="mediumDashed">
        <color indexed="60"/>
      </left>
      <right>
        <color indexed="63"/>
      </right>
      <top>
        <color indexed="63"/>
      </top>
      <bottom style="mediumDashed">
        <color indexed="60"/>
      </bottom>
    </border>
    <border>
      <left>
        <color indexed="63"/>
      </left>
      <right>
        <color indexed="63"/>
      </right>
      <top>
        <color indexed="63"/>
      </top>
      <bottom style="mediumDashed">
        <color indexed="60"/>
      </bottom>
    </border>
    <border>
      <left>
        <color indexed="63"/>
      </left>
      <right style="mediumDashed">
        <color indexed="60"/>
      </right>
      <top>
        <color indexed="63"/>
      </top>
      <bottom style="mediumDashed">
        <color indexed="60"/>
      </bottom>
    </border>
    <border>
      <left style="mediumDashed">
        <color indexed="23"/>
      </left>
      <right>
        <color indexed="63"/>
      </right>
      <top style="mediumDashed">
        <color indexed="23"/>
      </top>
      <bottom>
        <color indexed="63"/>
      </bottom>
    </border>
    <border>
      <left>
        <color indexed="63"/>
      </left>
      <right>
        <color indexed="63"/>
      </right>
      <top style="mediumDashed">
        <color indexed="23"/>
      </top>
      <bottom>
        <color indexed="63"/>
      </bottom>
    </border>
    <border>
      <left>
        <color indexed="63"/>
      </left>
      <right style="mediumDashed">
        <color indexed="23"/>
      </right>
      <top style="mediumDashed">
        <color indexed="23"/>
      </top>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color indexed="63"/>
      </left>
      <right>
        <color indexed="63"/>
      </right>
      <top>
        <color indexed="63"/>
      </top>
      <bottom style="mediumDashed">
        <color indexed="23"/>
      </bottom>
    </border>
    <border>
      <left>
        <color indexed="63"/>
      </left>
      <right style="mediumDashed">
        <color indexed="23"/>
      </right>
      <top>
        <color indexed="63"/>
      </top>
      <bottom style="mediumDashed">
        <color indexed="23"/>
      </bottom>
    </border>
    <border>
      <left style="mediumDashed">
        <color indexed="14"/>
      </left>
      <right>
        <color indexed="63"/>
      </right>
      <top style="mediumDashed">
        <color indexed="14"/>
      </top>
      <bottom>
        <color indexed="63"/>
      </bottom>
    </border>
    <border>
      <left>
        <color indexed="63"/>
      </left>
      <right>
        <color indexed="63"/>
      </right>
      <top style="mediumDashed">
        <color indexed="14"/>
      </top>
      <bottom>
        <color indexed="63"/>
      </bottom>
    </border>
    <border>
      <left>
        <color indexed="63"/>
      </left>
      <right style="mediumDashed">
        <color indexed="14"/>
      </right>
      <top style="mediumDashed">
        <color indexed="14"/>
      </top>
      <bottom>
        <color indexed="63"/>
      </bottom>
    </border>
    <border>
      <left style="mediumDashed">
        <color indexed="14"/>
      </left>
      <right>
        <color indexed="63"/>
      </right>
      <top>
        <color indexed="63"/>
      </top>
      <bottom>
        <color indexed="63"/>
      </bottom>
    </border>
    <border>
      <left>
        <color indexed="63"/>
      </left>
      <right style="mediumDashed">
        <color indexed="14"/>
      </right>
      <top>
        <color indexed="63"/>
      </top>
      <bottom>
        <color indexed="63"/>
      </bottom>
    </border>
    <border>
      <left style="mediumDashed">
        <color indexed="14"/>
      </left>
      <right>
        <color indexed="63"/>
      </right>
      <top>
        <color indexed="63"/>
      </top>
      <bottom style="mediumDashed">
        <color indexed="14"/>
      </bottom>
    </border>
    <border>
      <left>
        <color indexed="63"/>
      </left>
      <right>
        <color indexed="63"/>
      </right>
      <top>
        <color indexed="63"/>
      </top>
      <bottom style="mediumDashed">
        <color indexed="14"/>
      </bottom>
    </border>
    <border>
      <left>
        <color indexed="63"/>
      </left>
      <right style="mediumDashed">
        <color indexed="14"/>
      </right>
      <top>
        <color indexed="63"/>
      </top>
      <bottom style="mediumDashed">
        <color indexed="14"/>
      </bottom>
    </border>
    <border>
      <left style="mediumDashed">
        <color indexed="12"/>
      </left>
      <right>
        <color indexed="63"/>
      </right>
      <top style="mediumDashed">
        <color indexed="12"/>
      </top>
      <bottom>
        <color indexed="63"/>
      </bottom>
    </border>
    <border>
      <left>
        <color indexed="63"/>
      </left>
      <right>
        <color indexed="63"/>
      </right>
      <top style="mediumDashed">
        <color indexed="12"/>
      </top>
      <bottom>
        <color indexed="63"/>
      </bottom>
    </border>
    <border>
      <left>
        <color indexed="63"/>
      </left>
      <right style="mediumDashed">
        <color indexed="12"/>
      </right>
      <top style="mediumDashed">
        <color indexed="12"/>
      </top>
      <bottom>
        <color indexed="63"/>
      </bottom>
    </border>
    <border>
      <left style="mediumDashed">
        <color indexed="12"/>
      </left>
      <right>
        <color indexed="63"/>
      </right>
      <top>
        <color indexed="63"/>
      </top>
      <bottom>
        <color indexed="63"/>
      </bottom>
    </border>
    <border>
      <left>
        <color indexed="63"/>
      </left>
      <right style="mediumDashed">
        <color indexed="12"/>
      </right>
      <top>
        <color indexed="63"/>
      </top>
      <bottom>
        <color indexed="63"/>
      </bottom>
    </border>
    <border>
      <left>
        <color indexed="63"/>
      </left>
      <right>
        <color indexed="63"/>
      </right>
      <top style="thin">
        <color indexed="10"/>
      </top>
      <bottom>
        <color indexed="63"/>
      </bottom>
    </border>
    <border>
      <left>
        <color indexed="63"/>
      </left>
      <right>
        <color indexed="63"/>
      </right>
      <top>
        <color indexed="63"/>
      </top>
      <bottom style="mediumDashed">
        <color indexed="12"/>
      </bottom>
    </border>
    <border>
      <left>
        <color indexed="63"/>
      </left>
      <right style="mediumDashed">
        <color indexed="12"/>
      </right>
      <top>
        <color indexed="63"/>
      </top>
      <bottom style="mediumDashed">
        <color indexed="12"/>
      </bottom>
    </border>
    <border>
      <left style="mediumDashed">
        <color indexed="17"/>
      </left>
      <right>
        <color indexed="63"/>
      </right>
      <top style="mediumDashed">
        <color indexed="17"/>
      </top>
      <bottom>
        <color indexed="63"/>
      </bottom>
    </border>
    <border>
      <left>
        <color indexed="63"/>
      </left>
      <right>
        <color indexed="63"/>
      </right>
      <top style="mediumDashed">
        <color indexed="17"/>
      </top>
      <bottom>
        <color indexed="63"/>
      </bottom>
    </border>
    <border>
      <left>
        <color indexed="63"/>
      </left>
      <right style="mediumDashed">
        <color indexed="17"/>
      </right>
      <top style="mediumDashed">
        <color indexed="17"/>
      </top>
      <bottom>
        <color indexed="63"/>
      </bottom>
    </border>
    <border>
      <left>
        <color indexed="63"/>
      </left>
      <right style="mediumDashed">
        <color indexed="17"/>
      </right>
      <top>
        <color indexed="63"/>
      </top>
      <bottom>
        <color indexed="63"/>
      </bottom>
    </border>
    <border>
      <left>
        <color indexed="63"/>
      </left>
      <right>
        <color indexed="63"/>
      </right>
      <top>
        <color indexed="63"/>
      </top>
      <bottom style="mediumDashed">
        <color indexed="17"/>
      </bottom>
    </border>
    <border>
      <left>
        <color indexed="63"/>
      </left>
      <right style="mediumDashed">
        <color indexed="17"/>
      </right>
      <top>
        <color indexed="63"/>
      </top>
      <bottom style="mediumDashed">
        <color indexed="17"/>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color indexed="10"/>
      </right>
      <top>
        <color indexed="63"/>
      </top>
      <bottom>
        <color indexed="63"/>
      </bottom>
    </border>
    <border>
      <left style="mediumDashed">
        <color indexed="17"/>
      </left>
      <right>
        <color indexed="63"/>
      </right>
      <top>
        <color indexed="63"/>
      </top>
      <bottom>
        <color indexed="63"/>
      </bottom>
    </border>
    <border>
      <left style="mediumDashed">
        <color indexed="17"/>
      </left>
      <right>
        <color indexed="63"/>
      </right>
      <top>
        <color indexed="63"/>
      </top>
      <bottom style="mediumDashed">
        <color indexed="17"/>
      </bottom>
    </border>
    <border>
      <left style="mediumDashed">
        <color indexed="12"/>
      </left>
      <right>
        <color indexed="63"/>
      </right>
      <top>
        <color indexed="63"/>
      </top>
      <bottom style="mediumDashed">
        <color indexed="12"/>
      </bottom>
    </border>
    <border>
      <left style="mediumDashed">
        <color indexed="23"/>
      </left>
      <right>
        <color indexed="63"/>
      </right>
      <top>
        <color indexed="63"/>
      </top>
      <bottom style="mediumDashed">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25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33" borderId="0" xfId="0" applyFont="1" applyFill="1" applyAlignment="1">
      <alignment vertical="center"/>
    </xf>
    <xf numFmtId="0" fontId="4" fillId="33" borderId="0" xfId="0" applyFont="1" applyFill="1" applyAlignment="1">
      <alignment horizontal="center" vertical="center"/>
    </xf>
    <xf numFmtId="0" fontId="7" fillId="33" borderId="0" xfId="0" applyFont="1" applyFill="1" applyAlignment="1">
      <alignment vertical="center"/>
    </xf>
    <xf numFmtId="0" fontId="8" fillId="33" borderId="0" xfId="0" applyFont="1" applyFill="1" applyAlignment="1">
      <alignment vertical="center"/>
    </xf>
    <xf numFmtId="0" fontId="9" fillId="33" borderId="0" xfId="0" applyFont="1" applyFill="1" applyBorder="1" applyAlignment="1">
      <alignment vertical="center"/>
    </xf>
    <xf numFmtId="0" fontId="6" fillId="33" borderId="10" xfId="0" applyFont="1" applyFill="1" applyBorder="1" applyAlignment="1">
      <alignment horizontal="center" vertical="center"/>
    </xf>
    <xf numFmtId="0" fontId="10" fillId="33" borderId="0" xfId="0" applyFont="1" applyFill="1" applyAlignment="1">
      <alignment horizontal="center" vertical="center"/>
    </xf>
    <xf numFmtId="0" fontId="11" fillId="0" borderId="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7" fillId="33" borderId="12" xfId="0" applyFont="1" applyFill="1" applyBorder="1" applyAlignment="1">
      <alignment vertical="center"/>
    </xf>
    <xf numFmtId="0" fontId="4"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4" xfId="0" applyFont="1" applyFill="1" applyBorder="1" applyAlignment="1">
      <alignment horizontal="center" vertical="center"/>
    </xf>
    <xf numFmtId="0" fontId="7" fillId="34" borderId="15" xfId="0" applyFont="1" applyFill="1" applyBorder="1" applyAlignment="1">
      <alignment vertical="center"/>
    </xf>
    <xf numFmtId="0" fontId="4" fillId="34" borderId="16" xfId="0" applyFont="1" applyFill="1" applyBorder="1" applyAlignment="1">
      <alignment vertical="center"/>
    </xf>
    <xf numFmtId="0" fontId="4" fillId="34" borderId="16" xfId="0" applyFont="1" applyFill="1" applyBorder="1" applyAlignment="1">
      <alignment horizontal="center" vertical="center"/>
    </xf>
    <xf numFmtId="0" fontId="4" fillId="34" borderId="17" xfId="0" applyFont="1" applyFill="1" applyBorder="1" applyAlignment="1">
      <alignment vertical="center"/>
    </xf>
    <xf numFmtId="0" fontId="4" fillId="33" borderId="18" xfId="0" applyFont="1" applyFill="1" applyBorder="1" applyAlignment="1">
      <alignment vertical="center"/>
    </xf>
    <xf numFmtId="0" fontId="11" fillId="34" borderId="19" xfId="0" applyFont="1" applyFill="1" applyBorder="1" applyAlignment="1">
      <alignment vertical="center"/>
    </xf>
    <xf numFmtId="0" fontId="4" fillId="34" borderId="0" xfId="0" applyFont="1" applyFill="1" applyBorder="1" applyAlignment="1">
      <alignment vertical="center"/>
    </xf>
    <xf numFmtId="0" fontId="11" fillId="34" borderId="0" xfId="0" applyFont="1" applyFill="1" applyBorder="1" applyAlignment="1">
      <alignment vertical="center"/>
    </xf>
    <xf numFmtId="0" fontId="4" fillId="34" borderId="0" xfId="0" applyFont="1" applyFill="1" applyBorder="1" applyAlignment="1">
      <alignment horizontal="center" vertical="center"/>
    </xf>
    <xf numFmtId="0" fontId="4" fillId="34" borderId="20" xfId="0" applyFont="1" applyFill="1" applyBorder="1" applyAlignment="1">
      <alignment vertical="center"/>
    </xf>
    <xf numFmtId="0" fontId="12" fillId="0" borderId="0" xfId="0" applyFont="1" applyAlignment="1">
      <alignment vertical="center"/>
    </xf>
    <xf numFmtId="0" fontId="4" fillId="34" borderId="19" xfId="0" applyFont="1" applyFill="1" applyBorder="1" applyAlignment="1">
      <alignment vertical="center"/>
    </xf>
    <xf numFmtId="0" fontId="4" fillId="0" borderId="0" xfId="0" applyFont="1" applyBorder="1" applyAlignment="1">
      <alignment horizontal="center" vertical="center"/>
    </xf>
    <xf numFmtId="0" fontId="4" fillId="34" borderId="21" xfId="0" applyFont="1" applyFill="1" applyBorder="1" applyAlignment="1">
      <alignment vertical="center"/>
    </xf>
    <xf numFmtId="0" fontId="4" fillId="34" borderId="22" xfId="0" applyFont="1" applyFill="1" applyBorder="1" applyAlignment="1">
      <alignment vertical="center"/>
    </xf>
    <xf numFmtId="0" fontId="4" fillId="34" borderId="22" xfId="0" applyFont="1" applyFill="1" applyBorder="1" applyAlignment="1">
      <alignment horizontal="center" vertical="center"/>
    </xf>
    <xf numFmtId="0" fontId="4" fillId="34" borderId="23"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0" borderId="18" xfId="0" applyFont="1" applyBorder="1" applyAlignment="1">
      <alignment vertical="center"/>
    </xf>
    <xf numFmtId="0" fontId="13" fillId="34" borderId="0" xfId="0" applyFont="1" applyFill="1" applyBorder="1" applyAlignment="1">
      <alignment vertical="center"/>
    </xf>
    <xf numFmtId="0" fontId="4" fillId="34" borderId="0" xfId="0" applyFont="1" applyFill="1" applyAlignment="1">
      <alignment vertical="center"/>
    </xf>
    <xf numFmtId="9" fontId="4" fillId="0" borderId="10" xfId="0" applyNumberFormat="1" applyFont="1" applyBorder="1" applyAlignment="1">
      <alignment horizontal="center" vertical="center"/>
    </xf>
    <xf numFmtId="0" fontId="4" fillId="34" borderId="0" xfId="0" applyFont="1" applyFill="1" applyBorder="1" applyAlignment="1">
      <alignment horizontal="right" vertical="center"/>
    </xf>
    <xf numFmtId="0" fontId="13" fillId="34" borderId="0" xfId="0" applyFont="1" applyFill="1" applyBorder="1" applyAlignment="1">
      <alignment horizontal="left" vertical="center"/>
    </xf>
    <xf numFmtId="0" fontId="14"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4" fillId="34" borderId="0" xfId="0" applyFont="1" applyFill="1" applyBorder="1" applyAlignment="1">
      <alignment vertical="center"/>
    </xf>
    <xf numFmtId="177" fontId="4" fillId="34" borderId="0" xfId="0" applyNumberFormat="1" applyFont="1" applyFill="1" applyBorder="1" applyAlignment="1">
      <alignment vertical="center"/>
    </xf>
    <xf numFmtId="0" fontId="4" fillId="34" borderId="19" xfId="0" applyFont="1" applyFill="1" applyBorder="1" applyAlignment="1">
      <alignment/>
    </xf>
    <xf numFmtId="178" fontId="11" fillId="34" borderId="0" xfId="0" applyNumberFormat="1" applyFont="1" applyFill="1" applyBorder="1" applyAlignment="1">
      <alignment horizontal="center" vertical="center"/>
    </xf>
    <xf numFmtId="0" fontId="4" fillId="34" borderId="15" xfId="0" applyFont="1" applyFill="1" applyBorder="1" applyAlignment="1">
      <alignment vertical="center"/>
    </xf>
    <xf numFmtId="183" fontId="11" fillId="33" borderId="24" xfId="0" applyNumberFormat="1" applyFont="1" applyFill="1" applyBorder="1" applyAlignment="1">
      <alignment horizontal="center" vertical="center"/>
    </xf>
    <xf numFmtId="181" fontId="4" fillId="0" borderId="10" xfId="0" applyNumberFormat="1" applyFont="1" applyBorder="1" applyAlignment="1">
      <alignment horizontal="center" vertical="center"/>
    </xf>
    <xf numFmtId="176" fontId="11" fillId="34" borderId="0" xfId="0" applyNumberFormat="1" applyFont="1" applyFill="1" applyBorder="1" applyAlignment="1">
      <alignment horizontal="center" vertical="center"/>
    </xf>
    <xf numFmtId="0" fontId="4" fillId="34" borderId="25" xfId="0" applyFont="1" applyFill="1" applyBorder="1" applyAlignment="1">
      <alignment horizontal="center" vertical="center"/>
    </xf>
    <xf numFmtId="176" fontId="4" fillId="34" borderId="0" xfId="0" applyNumberFormat="1" applyFont="1" applyFill="1" applyBorder="1" applyAlignment="1">
      <alignment vertical="center"/>
    </xf>
    <xf numFmtId="0" fontId="8" fillId="34" borderId="21" xfId="0" applyFont="1" applyFill="1" applyBorder="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11" fillId="33" borderId="0" xfId="0" applyFont="1" applyFill="1" applyBorder="1" applyAlignment="1">
      <alignment vertical="center"/>
    </xf>
    <xf numFmtId="0" fontId="11" fillId="34" borderId="19" xfId="0" applyFont="1" applyFill="1" applyBorder="1" applyAlignment="1">
      <alignment vertical="center"/>
    </xf>
    <xf numFmtId="0" fontId="11" fillId="34" borderId="0" xfId="0" applyFont="1" applyFill="1" applyBorder="1" applyAlignment="1">
      <alignment vertical="center"/>
    </xf>
    <xf numFmtId="0" fontId="11" fillId="34" borderId="0" xfId="0" applyFont="1" applyFill="1" applyBorder="1" applyAlignment="1">
      <alignment horizontal="right" vertical="center"/>
    </xf>
    <xf numFmtId="176" fontId="11" fillId="35" borderId="26" xfId="0" applyNumberFormat="1" applyFont="1" applyFill="1" applyBorder="1" applyAlignment="1" applyProtection="1">
      <alignment horizontal="center" vertical="center"/>
      <protection locked="0"/>
    </xf>
    <xf numFmtId="0" fontId="4" fillId="0" borderId="27" xfId="0" applyFont="1" applyBorder="1" applyAlignment="1">
      <alignment vertical="center"/>
    </xf>
    <xf numFmtId="0" fontId="4" fillId="0" borderId="28" xfId="0" applyFont="1" applyBorder="1" applyAlignment="1">
      <alignment vertical="center"/>
    </xf>
    <xf numFmtId="182" fontId="4" fillId="0" borderId="10" xfId="0" applyNumberFormat="1" applyFont="1" applyBorder="1" applyAlignment="1">
      <alignment vertical="center"/>
    </xf>
    <xf numFmtId="181" fontId="4" fillId="0" borderId="10" xfId="0" applyNumberFormat="1" applyFont="1" applyBorder="1" applyAlignment="1">
      <alignment vertical="center"/>
    </xf>
    <xf numFmtId="0" fontId="16" fillId="33" borderId="0" xfId="0" applyFont="1" applyFill="1" applyBorder="1" applyAlignment="1">
      <alignment vertical="center"/>
    </xf>
    <xf numFmtId="0" fontId="4" fillId="33" borderId="14" xfId="0" applyFont="1" applyFill="1" applyBorder="1" applyAlignment="1">
      <alignment vertical="center"/>
    </xf>
    <xf numFmtId="0" fontId="11" fillId="34" borderId="19" xfId="0" applyFont="1" applyFill="1" applyBorder="1" applyAlignment="1">
      <alignment/>
    </xf>
    <xf numFmtId="0" fontId="11" fillId="34" borderId="19" xfId="0" applyFont="1" applyFill="1" applyBorder="1" applyAlignment="1">
      <alignment vertical="top"/>
    </xf>
    <xf numFmtId="9" fontId="4" fillId="0" borderId="10" xfId="0" applyNumberFormat="1" applyFont="1" applyBorder="1" applyAlignment="1">
      <alignment vertical="center"/>
    </xf>
    <xf numFmtId="0" fontId="4" fillId="0" borderId="0" xfId="0" applyFont="1" applyAlignment="1" quotePrefix="1">
      <alignment vertical="center"/>
    </xf>
    <xf numFmtId="0" fontId="4" fillId="0" borderId="0" xfId="0" applyFont="1" applyFill="1" applyAlignment="1">
      <alignment vertical="center"/>
    </xf>
    <xf numFmtId="0" fontId="4" fillId="34" borderId="29" xfId="0" applyFont="1" applyFill="1" applyBorder="1" applyAlignment="1">
      <alignment vertical="center"/>
    </xf>
    <xf numFmtId="0" fontId="4" fillId="34" borderId="30" xfId="0" applyFont="1" applyFill="1" applyBorder="1" applyAlignment="1">
      <alignment vertical="center"/>
    </xf>
    <xf numFmtId="0" fontId="4" fillId="34" borderId="31" xfId="0" applyFont="1" applyFill="1" applyBorder="1" applyAlignment="1">
      <alignment vertical="center"/>
    </xf>
    <xf numFmtId="0" fontId="11" fillId="34" borderId="32" xfId="0" applyFont="1" applyFill="1" applyBorder="1" applyAlignment="1">
      <alignment vertical="center"/>
    </xf>
    <xf numFmtId="0" fontId="4" fillId="34" borderId="33" xfId="0" applyFont="1" applyFill="1" applyBorder="1" applyAlignment="1">
      <alignment vertical="center"/>
    </xf>
    <xf numFmtId="0" fontId="4" fillId="34" borderId="34" xfId="0" applyFont="1" applyFill="1" applyBorder="1" applyAlignment="1">
      <alignment vertical="center"/>
    </xf>
    <xf numFmtId="0" fontId="4" fillId="34" borderId="35" xfId="0" applyFont="1" applyFill="1" applyBorder="1" applyAlignment="1">
      <alignment vertical="center"/>
    </xf>
    <xf numFmtId="0" fontId="4" fillId="34" borderId="35" xfId="0" applyFont="1" applyFill="1" applyBorder="1" applyAlignment="1">
      <alignment horizontal="center" vertical="center"/>
    </xf>
    <xf numFmtId="0" fontId="4" fillId="34" borderId="36" xfId="0" applyFont="1" applyFill="1" applyBorder="1" applyAlignment="1">
      <alignment vertical="center"/>
    </xf>
    <xf numFmtId="0" fontId="14" fillId="34" borderId="32" xfId="0" applyFont="1" applyFill="1" applyBorder="1" applyAlignment="1">
      <alignment/>
    </xf>
    <xf numFmtId="178" fontId="4" fillId="34" borderId="0" xfId="0" applyNumberFormat="1" applyFont="1" applyFill="1" applyBorder="1" applyAlignment="1">
      <alignment vertical="center" wrapText="1"/>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8" xfId="0" applyFont="1" applyFill="1" applyBorder="1" applyAlignment="1">
      <alignment horizontal="center" vertical="center"/>
    </xf>
    <xf numFmtId="0" fontId="4" fillId="33" borderId="39" xfId="0" applyFont="1" applyFill="1" applyBorder="1" applyAlignment="1">
      <alignment vertical="center"/>
    </xf>
    <xf numFmtId="0" fontId="5" fillId="33" borderId="0" xfId="0" applyFont="1" applyFill="1" applyAlignment="1">
      <alignment vertical="center"/>
    </xf>
    <xf numFmtId="0" fontId="17" fillId="33" borderId="10" xfId="0" applyFont="1" applyFill="1" applyBorder="1" applyAlignment="1">
      <alignment horizontal="center" vertical="center"/>
    </xf>
    <xf numFmtId="0" fontId="18" fillId="33" borderId="10" xfId="0" applyFont="1" applyFill="1" applyBorder="1" applyAlignment="1">
      <alignment horizontal="center" vertical="center"/>
    </xf>
    <xf numFmtId="0" fontId="7" fillId="34" borderId="40" xfId="0" applyFont="1" applyFill="1" applyBorder="1" applyAlignment="1">
      <alignment vertical="center"/>
    </xf>
    <xf numFmtId="0" fontId="4" fillId="34" borderId="41" xfId="0" applyFont="1" applyFill="1" applyBorder="1" applyAlignment="1">
      <alignment vertical="center"/>
    </xf>
    <xf numFmtId="0" fontId="4" fillId="34" borderId="41" xfId="0" applyFont="1" applyFill="1" applyBorder="1" applyAlignment="1">
      <alignment horizontal="center" vertical="center"/>
    </xf>
    <xf numFmtId="0" fontId="4" fillId="34" borderId="42" xfId="0" applyFont="1" applyFill="1" applyBorder="1" applyAlignment="1">
      <alignment vertical="center"/>
    </xf>
    <xf numFmtId="0" fontId="11" fillId="34" borderId="43" xfId="0" applyFont="1" applyFill="1" applyBorder="1" applyAlignment="1">
      <alignment vertical="center"/>
    </xf>
    <xf numFmtId="0" fontId="4" fillId="34" borderId="44" xfId="0" applyFont="1" applyFill="1" applyBorder="1" applyAlignment="1">
      <alignment vertical="center"/>
    </xf>
    <xf numFmtId="0" fontId="8" fillId="34" borderId="45" xfId="0" applyFont="1" applyFill="1" applyBorder="1" applyAlignment="1">
      <alignment vertical="center"/>
    </xf>
    <xf numFmtId="0" fontId="8" fillId="34" borderId="46" xfId="0" applyFont="1" applyFill="1" applyBorder="1" applyAlignment="1">
      <alignment vertical="center"/>
    </xf>
    <xf numFmtId="0" fontId="4" fillId="34" borderId="46" xfId="0" applyFont="1" applyFill="1" applyBorder="1" applyAlignment="1">
      <alignment vertical="center"/>
    </xf>
    <xf numFmtId="0" fontId="4" fillId="34" borderId="46" xfId="0" applyFont="1" applyFill="1" applyBorder="1" applyAlignment="1">
      <alignment horizontal="center" vertical="center"/>
    </xf>
    <xf numFmtId="0" fontId="4" fillId="34" borderId="47" xfId="0" applyFont="1" applyFill="1" applyBorder="1" applyAlignment="1">
      <alignment vertical="center"/>
    </xf>
    <xf numFmtId="0" fontId="7" fillId="34" borderId="48" xfId="0" applyFont="1" applyFill="1" applyBorder="1" applyAlignment="1">
      <alignment vertical="center"/>
    </xf>
    <xf numFmtId="0" fontId="4" fillId="34" borderId="49" xfId="0" applyFont="1" applyFill="1" applyBorder="1" applyAlignment="1">
      <alignment vertical="center"/>
    </xf>
    <xf numFmtId="0" fontId="4" fillId="34" borderId="50" xfId="0" applyFont="1" applyFill="1" applyBorder="1" applyAlignment="1">
      <alignment vertical="center"/>
    </xf>
    <xf numFmtId="0" fontId="11" fillId="34" borderId="51" xfId="0" applyFont="1" applyFill="1" applyBorder="1" applyAlignment="1">
      <alignment vertical="center"/>
    </xf>
    <xf numFmtId="0" fontId="4" fillId="34" borderId="52" xfId="0" applyFont="1" applyFill="1" applyBorder="1" applyAlignment="1">
      <alignment vertical="center"/>
    </xf>
    <xf numFmtId="0" fontId="4" fillId="0" borderId="0" xfId="0" applyFont="1" applyBorder="1" applyAlignment="1">
      <alignment vertical="center" textRotation="255"/>
    </xf>
    <xf numFmtId="0" fontId="4" fillId="34" borderId="51" xfId="0" applyFont="1" applyFill="1" applyBorder="1" applyAlignment="1">
      <alignment vertical="center"/>
    </xf>
    <xf numFmtId="181" fontId="11" fillId="33" borderId="26" xfId="0" applyNumberFormat="1" applyFont="1" applyFill="1" applyBorder="1" applyAlignment="1">
      <alignment horizontal="right" vertical="center"/>
    </xf>
    <xf numFmtId="0" fontId="4" fillId="34" borderId="51" xfId="0" applyFont="1" applyFill="1" applyBorder="1" applyAlignment="1">
      <alignment/>
    </xf>
    <xf numFmtId="0" fontId="4" fillId="34" borderId="53" xfId="0" applyFont="1" applyFill="1" applyBorder="1" applyAlignment="1">
      <alignment vertical="center"/>
    </xf>
    <xf numFmtId="0" fontId="4" fillId="34" borderId="54" xfId="0" applyFont="1" applyFill="1" applyBorder="1" applyAlignment="1">
      <alignment vertical="center"/>
    </xf>
    <xf numFmtId="0" fontId="4" fillId="34" borderId="54" xfId="0" applyFont="1" applyFill="1" applyBorder="1" applyAlignment="1">
      <alignment horizontal="center" vertical="center"/>
    </xf>
    <xf numFmtId="0" fontId="4" fillId="34" borderId="55" xfId="0" applyFont="1" applyFill="1" applyBorder="1" applyAlignment="1">
      <alignment vertical="center"/>
    </xf>
    <xf numFmtId="0" fontId="4" fillId="34" borderId="56" xfId="0" applyFont="1" applyFill="1" applyBorder="1" applyAlignment="1">
      <alignmen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11" fillId="34" borderId="59" xfId="0" applyFont="1" applyFill="1" applyBorder="1" applyAlignment="1">
      <alignment vertical="center"/>
    </xf>
    <xf numFmtId="179" fontId="11" fillId="35" borderId="26" xfId="0" applyNumberFormat="1" applyFont="1" applyFill="1" applyBorder="1" applyAlignment="1">
      <alignment horizontal="right" vertical="center"/>
    </xf>
    <xf numFmtId="0" fontId="4" fillId="34" borderId="60" xfId="0" applyFont="1" applyFill="1" applyBorder="1" applyAlignment="1">
      <alignment vertical="center"/>
    </xf>
    <xf numFmtId="0" fontId="4" fillId="34" borderId="59" xfId="0" applyFont="1" applyFill="1" applyBorder="1" applyAlignment="1">
      <alignment vertical="center"/>
    </xf>
    <xf numFmtId="0" fontId="8" fillId="34" borderId="61" xfId="0" applyFont="1" applyFill="1" applyBorder="1" applyAlignment="1">
      <alignment vertical="center"/>
    </xf>
    <xf numFmtId="0" fontId="4" fillId="34" borderId="62" xfId="0" applyFont="1" applyFill="1" applyBorder="1" applyAlignment="1">
      <alignment vertical="center"/>
    </xf>
    <xf numFmtId="0" fontId="4" fillId="34" borderId="62" xfId="0" applyFont="1" applyFill="1" applyBorder="1" applyAlignment="1">
      <alignment horizontal="center" vertical="center"/>
    </xf>
    <xf numFmtId="0" fontId="4" fillId="34" borderId="63" xfId="0" applyFont="1" applyFill="1" applyBorder="1" applyAlignment="1">
      <alignment vertical="center"/>
    </xf>
    <xf numFmtId="0" fontId="14" fillId="33" borderId="0" xfId="0" applyFont="1" applyFill="1" applyBorder="1" applyAlignment="1">
      <alignment horizontal="left" vertical="center"/>
    </xf>
    <xf numFmtId="0" fontId="14" fillId="33" borderId="0" xfId="0" applyFont="1" applyFill="1" applyBorder="1" applyAlignment="1">
      <alignment vertical="center"/>
    </xf>
    <xf numFmtId="0" fontId="14" fillId="33" borderId="0" xfId="0" applyFont="1" applyFill="1" applyBorder="1" applyAlignment="1">
      <alignment horizontal="center" vertical="center"/>
    </xf>
    <xf numFmtId="0" fontId="14" fillId="33" borderId="0" xfId="0" applyFont="1" applyFill="1" applyBorder="1" applyAlignment="1">
      <alignment horizontal="right" vertical="center"/>
    </xf>
    <xf numFmtId="0" fontId="4" fillId="34" borderId="64" xfId="0" applyFont="1" applyFill="1" applyBorder="1" applyAlignment="1">
      <alignment vertical="center"/>
    </xf>
    <xf numFmtId="0" fontId="4" fillId="34" borderId="65" xfId="0" applyFont="1" applyFill="1" applyBorder="1" applyAlignment="1">
      <alignment vertical="center"/>
    </xf>
    <xf numFmtId="0" fontId="4" fillId="34" borderId="66" xfId="0" applyFont="1" applyFill="1" applyBorder="1" applyAlignment="1">
      <alignment vertical="center"/>
    </xf>
    <xf numFmtId="0" fontId="11" fillId="34" borderId="67" xfId="0" applyFont="1" applyFill="1" applyBorder="1" applyAlignment="1">
      <alignment vertical="center"/>
    </xf>
    <xf numFmtId="176" fontId="11" fillId="35" borderId="26" xfId="0" applyNumberFormat="1" applyFont="1" applyFill="1" applyBorder="1" applyAlignment="1">
      <alignment horizontal="center" vertical="center"/>
    </xf>
    <xf numFmtId="0" fontId="4" fillId="34" borderId="68" xfId="0" applyFont="1" applyFill="1" applyBorder="1" applyAlignment="1">
      <alignment vertical="center"/>
    </xf>
    <xf numFmtId="0" fontId="4" fillId="34" borderId="67" xfId="0" applyFont="1" applyFill="1" applyBorder="1" applyAlignment="1">
      <alignment vertical="center"/>
    </xf>
    <xf numFmtId="0" fontId="4" fillId="34" borderId="69" xfId="0" applyFont="1" applyFill="1" applyBorder="1" applyAlignment="1">
      <alignment vertical="center"/>
    </xf>
    <xf numFmtId="0" fontId="4" fillId="34" borderId="70" xfId="0" applyFont="1" applyFill="1" applyBorder="1" applyAlignment="1">
      <alignment vertical="center"/>
    </xf>
    <xf numFmtId="0" fontId="11" fillId="34" borderId="70" xfId="0" applyFont="1" applyFill="1" applyBorder="1" applyAlignment="1">
      <alignment horizontal="right" vertical="center"/>
    </xf>
    <xf numFmtId="176" fontId="4" fillId="34" borderId="70" xfId="0" applyNumberFormat="1" applyFont="1" applyFill="1" applyBorder="1" applyAlignment="1">
      <alignment vertical="center"/>
    </xf>
    <xf numFmtId="0" fontId="11" fillId="34" borderId="70" xfId="0" applyFont="1" applyFill="1" applyBorder="1" applyAlignment="1">
      <alignment vertical="center"/>
    </xf>
    <xf numFmtId="0" fontId="4" fillId="34" borderId="70" xfId="0" applyFont="1" applyFill="1" applyBorder="1" applyAlignment="1">
      <alignment horizontal="center" vertical="center"/>
    </xf>
    <xf numFmtId="0" fontId="4" fillId="34" borderId="71" xfId="0" applyFont="1" applyFill="1" applyBorder="1" applyAlignment="1">
      <alignment vertical="center"/>
    </xf>
    <xf numFmtId="0" fontId="19" fillId="33" borderId="0" xfId="0" applyFont="1" applyFill="1" applyBorder="1" applyAlignment="1">
      <alignment vertical="center"/>
    </xf>
    <xf numFmtId="0" fontId="4" fillId="34" borderId="72" xfId="0" applyFont="1" applyFill="1" applyBorder="1" applyAlignment="1">
      <alignment vertical="center"/>
    </xf>
    <xf numFmtId="0" fontId="4" fillId="34" borderId="73" xfId="0" applyFont="1" applyFill="1" applyBorder="1" applyAlignment="1">
      <alignment vertical="center"/>
    </xf>
    <xf numFmtId="0" fontId="4" fillId="34" borderId="74" xfId="0" applyFont="1" applyFill="1" applyBorder="1" applyAlignment="1">
      <alignment vertical="center"/>
    </xf>
    <xf numFmtId="0" fontId="11" fillId="34" borderId="75" xfId="0" applyFont="1" applyFill="1" applyBorder="1" applyAlignment="1">
      <alignment vertical="center"/>
    </xf>
    <xf numFmtId="179" fontId="11" fillId="35" borderId="26" xfId="0" applyNumberFormat="1" applyFont="1" applyFill="1" applyBorder="1" applyAlignment="1">
      <alignment horizontal="center" vertical="center"/>
    </xf>
    <xf numFmtId="0" fontId="4" fillId="34" borderId="76" xfId="0" applyFont="1" applyFill="1" applyBorder="1" applyAlignment="1">
      <alignment vertical="center"/>
    </xf>
    <xf numFmtId="0" fontId="4" fillId="34" borderId="77" xfId="0" applyFont="1" applyFill="1" applyBorder="1" applyAlignment="1">
      <alignment vertical="center"/>
    </xf>
    <xf numFmtId="0" fontId="4" fillId="34" borderId="77" xfId="0" applyFont="1" applyFill="1" applyBorder="1" applyAlignment="1">
      <alignment horizontal="center" vertical="center"/>
    </xf>
    <xf numFmtId="0" fontId="4" fillId="34" borderId="78" xfId="0" applyFont="1" applyFill="1" applyBorder="1" applyAlignment="1">
      <alignment vertical="center"/>
    </xf>
    <xf numFmtId="0" fontId="4" fillId="34" borderId="79" xfId="0" applyFont="1" applyFill="1" applyBorder="1" applyAlignment="1">
      <alignment vertical="center"/>
    </xf>
    <xf numFmtId="0" fontId="4" fillId="34" borderId="80" xfId="0" applyFont="1" applyFill="1" applyBorder="1" applyAlignment="1">
      <alignment vertical="center"/>
    </xf>
    <xf numFmtId="0" fontId="4" fillId="34" borderId="81" xfId="0" applyFont="1" applyFill="1" applyBorder="1" applyAlignment="1">
      <alignment vertical="center"/>
    </xf>
    <xf numFmtId="0" fontId="11" fillId="34" borderId="82" xfId="0" applyFont="1" applyFill="1" applyBorder="1" applyAlignment="1">
      <alignment/>
    </xf>
    <xf numFmtId="0" fontId="4" fillId="34" borderId="83" xfId="0" applyFont="1" applyFill="1" applyBorder="1" applyAlignment="1">
      <alignment vertical="center"/>
    </xf>
    <xf numFmtId="0" fontId="11" fillId="34" borderId="82" xfId="0" applyFont="1" applyFill="1" applyBorder="1" applyAlignment="1">
      <alignment vertical="top"/>
    </xf>
    <xf numFmtId="0" fontId="4" fillId="34" borderId="82" xfId="0" applyFont="1" applyFill="1" applyBorder="1" applyAlignment="1">
      <alignment vertical="center"/>
    </xf>
    <xf numFmtId="0" fontId="4" fillId="34" borderId="84" xfId="0" applyFont="1" applyFill="1" applyBorder="1" applyAlignment="1">
      <alignment vertical="center"/>
    </xf>
    <xf numFmtId="0" fontId="4" fillId="34" borderId="85" xfId="0" applyFont="1" applyFill="1" applyBorder="1" applyAlignment="1">
      <alignment vertical="center"/>
    </xf>
    <xf numFmtId="0" fontId="4" fillId="34" borderId="85" xfId="0" applyFont="1" applyFill="1" applyBorder="1" applyAlignment="1">
      <alignment horizontal="center" vertical="center"/>
    </xf>
    <xf numFmtId="0" fontId="4" fillId="34" borderId="86" xfId="0" applyFont="1" applyFill="1" applyBorder="1" applyAlignment="1">
      <alignment vertical="center"/>
    </xf>
    <xf numFmtId="0" fontId="14" fillId="33" borderId="0" xfId="0" applyFont="1" applyFill="1" applyBorder="1" applyAlignment="1">
      <alignment/>
    </xf>
    <xf numFmtId="0" fontId="14" fillId="33" borderId="0" xfId="0" applyFont="1" applyFill="1" applyBorder="1" applyAlignment="1">
      <alignment horizontal="left" vertical="top"/>
    </xf>
    <xf numFmtId="0" fontId="4" fillId="34" borderId="87" xfId="0" applyFont="1" applyFill="1" applyBorder="1" applyAlignment="1">
      <alignment vertical="center"/>
    </xf>
    <xf numFmtId="0" fontId="4" fillId="34" borderId="88" xfId="0" applyFont="1" applyFill="1" applyBorder="1" applyAlignment="1">
      <alignment vertical="center"/>
    </xf>
    <xf numFmtId="0" fontId="4" fillId="34" borderId="89" xfId="0" applyFont="1" applyFill="1" applyBorder="1" applyAlignment="1">
      <alignment vertical="center"/>
    </xf>
    <xf numFmtId="0" fontId="11" fillId="34" borderId="90" xfId="0" applyFont="1" applyFill="1" applyBorder="1" applyAlignment="1">
      <alignment vertical="center"/>
    </xf>
    <xf numFmtId="177" fontId="11" fillId="35" borderId="26" xfId="0" applyNumberFormat="1" applyFont="1" applyFill="1" applyBorder="1" applyAlignment="1">
      <alignment horizontal="center" vertical="center"/>
    </xf>
    <xf numFmtId="0" fontId="4" fillId="34" borderId="91" xfId="0" applyFont="1" applyFill="1" applyBorder="1" applyAlignment="1">
      <alignment vertical="center"/>
    </xf>
    <xf numFmtId="0" fontId="4" fillId="34" borderId="92" xfId="0" applyFont="1" applyFill="1" applyBorder="1" applyAlignment="1">
      <alignment vertical="center"/>
    </xf>
    <xf numFmtId="0" fontId="4" fillId="34" borderId="93" xfId="0" applyFont="1" applyFill="1" applyBorder="1" applyAlignment="1">
      <alignment vertical="center"/>
    </xf>
    <xf numFmtId="0" fontId="4" fillId="34" borderId="93" xfId="0" applyFont="1" applyFill="1" applyBorder="1" applyAlignment="1">
      <alignment horizontal="center" vertical="center"/>
    </xf>
    <xf numFmtId="0" fontId="4" fillId="34" borderId="94" xfId="0" applyFont="1" applyFill="1" applyBorder="1" applyAlignment="1">
      <alignment vertical="center"/>
    </xf>
    <xf numFmtId="0" fontId="11" fillId="34" borderId="95" xfId="0" applyFont="1" applyFill="1" applyBorder="1" applyAlignment="1">
      <alignment vertical="center" wrapText="1"/>
    </xf>
    <xf numFmtId="0" fontId="11" fillId="34" borderId="96" xfId="0" applyFont="1" applyFill="1" applyBorder="1" applyAlignment="1">
      <alignment vertical="center" wrapText="1"/>
    </xf>
    <xf numFmtId="0" fontId="4" fillId="34" borderId="96" xfId="0" applyFont="1" applyFill="1" applyBorder="1" applyAlignment="1">
      <alignment vertical="center"/>
    </xf>
    <xf numFmtId="0" fontId="4" fillId="34" borderId="97" xfId="0" applyFont="1" applyFill="1" applyBorder="1" applyAlignment="1">
      <alignment vertical="center"/>
    </xf>
    <xf numFmtId="0" fontId="4" fillId="34" borderId="98" xfId="0" applyFont="1" applyFill="1" applyBorder="1" applyAlignment="1">
      <alignment vertical="center"/>
    </xf>
    <xf numFmtId="0" fontId="4" fillId="34" borderId="99" xfId="0" applyFont="1" applyFill="1" applyBorder="1" applyAlignment="1">
      <alignment vertical="center"/>
    </xf>
    <xf numFmtId="0" fontId="4" fillId="34" borderId="99" xfId="0" applyFont="1" applyFill="1" applyBorder="1" applyAlignment="1">
      <alignment horizontal="center" vertical="center"/>
    </xf>
    <xf numFmtId="0" fontId="4" fillId="34" borderId="100" xfId="0" applyFont="1" applyFill="1" applyBorder="1" applyAlignment="1">
      <alignment vertical="center"/>
    </xf>
    <xf numFmtId="176" fontId="10" fillId="35" borderId="101" xfId="0" applyNumberFormat="1" applyFont="1" applyFill="1" applyBorder="1" applyAlignment="1" applyProtection="1">
      <alignment horizontal="center" vertical="center"/>
      <protection locked="0"/>
    </xf>
    <xf numFmtId="176" fontId="10" fillId="35" borderId="102"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15" fillId="34" borderId="30" xfId="0" applyFont="1" applyFill="1" applyBorder="1" applyAlignment="1">
      <alignment horizontal="left"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xf>
    <xf numFmtId="184" fontId="9" fillId="33" borderId="103" xfId="0" applyNumberFormat="1" applyFont="1" applyFill="1" applyBorder="1" applyAlignment="1">
      <alignment horizontal="center" vertical="center"/>
    </xf>
    <xf numFmtId="184" fontId="9" fillId="33" borderId="104" xfId="0" applyNumberFormat="1" applyFont="1" applyFill="1" applyBorder="1" applyAlignment="1">
      <alignment horizontal="center" vertical="center"/>
    </xf>
    <xf numFmtId="184" fontId="9" fillId="33" borderId="105" xfId="0" applyNumberFormat="1" applyFont="1" applyFill="1" applyBorder="1" applyAlignment="1">
      <alignment horizontal="center" vertical="center"/>
    </xf>
    <xf numFmtId="184" fontId="9" fillId="33" borderId="106" xfId="0" applyNumberFormat="1" applyFont="1" applyFill="1" applyBorder="1" applyAlignment="1">
      <alignment horizontal="center" vertical="center"/>
    </xf>
    <xf numFmtId="0" fontId="11" fillId="33" borderId="0" xfId="0" applyFont="1" applyFill="1" applyBorder="1" applyAlignment="1">
      <alignment horizontal="center" vertical="center"/>
    </xf>
    <xf numFmtId="0" fontId="4" fillId="0" borderId="10" xfId="0" applyFont="1" applyBorder="1" applyAlignment="1">
      <alignment horizontal="left" vertical="center"/>
    </xf>
    <xf numFmtId="0" fontId="11" fillId="35" borderId="101" xfId="0" applyFont="1" applyFill="1" applyBorder="1" applyAlignment="1" applyProtection="1">
      <alignment horizontal="center" vertical="center"/>
      <protection locked="0"/>
    </xf>
    <xf numFmtId="0" fontId="11" fillId="35" borderId="102" xfId="0" applyFont="1" applyFill="1" applyBorder="1" applyAlignment="1" applyProtection="1">
      <alignment horizontal="center" vertical="center"/>
      <protection locked="0"/>
    </xf>
    <xf numFmtId="181" fontId="11" fillId="33" borderId="101" xfId="0" applyNumberFormat="1" applyFont="1" applyFill="1" applyBorder="1" applyAlignment="1" applyProtection="1">
      <alignment horizontal="center" vertical="center"/>
      <protection/>
    </xf>
    <xf numFmtId="181" fontId="11" fillId="33" borderId="102" xfId="0" applyNumberFormat="1" applyFont="1" applyFill="1" applyBorder="1" applyAlignment="1" applyProtection="1">
      <alignment horizontal="center" vertical="center"/>
      <protection/>
    </xf>
    <xf numFmtId="179" fontId="11" fillId="35" borderId="101" xfId="0" applyNumberFormat="1" applyFont="1" applyFill="1" applyBorder="1" applyAlignment="1" applyProtection="1">
      <alignment horizontal="center" vertical="center"/>
      <protection locked="0"/>
    </xf>
    <xf numFmtId="179" fontId="11" fillId="35" borderId="102" xfId="0" applyNumberFormat="1" applyFont="1" applyFill="1" applyBorder="1" applyAlignment="1" applyProtection="1">
      <alignment horizontal="center" vertical="center"/>
      <protection locked="0"/>
    </xf>
    <xf numFmtId="177" fontId="11" fillId="35" borderId="101" xfId="0" applyNumberFormat="1" applyFont="1" applyFill="1" applyBorder="1" applyAlignment="1" applyProtection="1">
      <alignment horizontal="center" vertical="center"/>
      <protection locked="0"/>
    </xf>
    <xf numFmtId="177" fontId="11" fillId="35" borderId="102" xfId="0" applyNumberFormat="1" applyFont="1" applyFill="1" applyBorder="1" applyAlignment="1" applyProtection="1">
      <alignment horizontal="center" vertical="center"/>
      <protection locked="0"/>
    </xf>
    <xf numFmtId="0" fontId="6" fillId="33" borderId="0" xfId="0" applyFont="1" applyFill="1" applyAlignment="1">
      <alignment horizontal="center"/>
    </xf>
    <xf numFmtId="0" fontId="6" fillId="33" borderId="38" xfId="0" applyFont="1" applyFill="1" applyBorder="1" applyAlignment="1">
      <alignment horizontal="center"/>
    </xf>
    <xf numFmtId="0" fontId="4" fillId="33" borderId="0" xfId="0" applyFont="1" applyFill="1" applyBorder="1" applyAlignment="1">
      <alignment horizontal="center" vertical="center"/>
    </xf>
    <xf numFmtId="0" fontId="11" fillId="34" borderId="0" xfId="0" applyFont="1" applyFill="1" applyBorder="1" applyAlignment="1">
      <alignment horizontal="right" vertical="center"/>
    </xf>
    <xf numFmtId="0" fontId="11" fillId="34" borderId="107" xfId="0" applyFont="1" applyFill="1" applyBorder="1" applyAlignment="1">
      <alignment horizontal="right" vertical="center"/>
    </xf>
    <xf numFmtId="192" fontId="11" fillId="33" borderId="101" xfId="0" applyNumberFormat="1" applyFont="1" applyFill="1" applyBorder="1" applyAlignment="1">
      <alignment horizontal="center" vertical="center"/>
    </xf>
    <xf numFmtId="192" fontId="11" fillId="33" borderId="102" xfId="0" applyNumberFormat="1" applyFont="1" applyFill="1" applyBorder="1" applyAlignment="1">
      <alignment horizontal="center" vertical="center"/>
    </xf>
    <xf numFmtId="0" fontId="15" fillId="34" borderId="16" xfId="0" applyFont="1" applyFill="1" applyBorder="1" applyAlignment="1">
      <alignment horizontal="left" vertical="center"/>
    </xf>
    <xf numFmtId="9" fontId="4" fillId="0" borderId="10" xfId="0" applyNumberFormat="1" applyFont="1" applyBorder="1" applyAlignment="1">
      <alignment horizontal="center" vertical="center"/>
    </xf>
    <xf numFmtId="0" fontId="4" fillId="0" borderId="0" xfId="0" applyFont="1" applyBorder="1" applyAlignment="1">
      <alignment horizontal="center" vertical="center" textRotation="255"/>
    </xf>
    <xf numFmtId="0" fontId="4" fillId="33" borderId="33" xfId="0" applyFont="1" applyFill="1" applyBorder="1" applyAlignment="1">
      <alignment horizontal="center" vertical="center"/>
    </xf>
    <xf numFmtId="0" fontId="5" fillId="33" borderId="0" xfId="0" applyFont="1" applyFill="1" applyAlignment="1">
      <alignment horizontal="center" vertical="center"/>
    </xf>
    <xf numFmtId="190" fontId="4" fillId="35" borderId="101" xfId="0" applyNumberFormat="1" applyFont="1" applyFill="1" applyBorder="1" applyAlignment="1" applyProtection="1">
      <alignment horizontal="center" vertical="center"/>
      <protection locked="0"/>
    </xf>
    <xf numFmtId="190" fontId="4" fillId="35" borderId="102" xfId="0" applyNumberFormat="1" applyFont="1" applyFill="1" applyBorder="1" applyAlignment="1" applyProtection="1">
      <alignment horizontal="center" vertical="center"/>
      <protection locked="0"/>
    </xf>
    <xf numFmtId="183" fontId="9" fillId="33" borderId="101" xfId="0" applyNumberFormat="1" applyFont="1" applyFill="1" applyBorder="1" applyAlignment="1">
      <alignment horizontal="center" vertical="center"/>
    </xf>
    <xf numFmtId="183" fontId="9" fillId="33" borderId="102" xfId="0" applyNumberFormat="1" applyFont="1" applyFill="1" applyBorder="1" applyAlignment="1">
      <alignment horizontal="center" vertical="center"/>
    </xf>
    <xf numFmtId="0" fontId="14" fillId="33" borderId="0" xfId="0" applyFont="1" applyFill="1" applyBorder="1" applyAlignment="1">
      <alignment horizontal="center" vertical="center"/>
    </xf>
    <xf numFmtId="0" fontId="15" fillId="34" borderId="96" xfId="0" applyFont="1" applyFill="1" applyBorder="1" applyAlignment="1">
      <alignment horizontal="left" vertical="center"/>
    </xf>
    <xf numFmtId="0" fontId="11" fillId="34" borderId="108"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07" xfId="0" applyFont="1" applyFill="1" applyBorder="1" applyAlignment="1">
      <alignment horizontal="left" vertical="center" wrapText="1"/>
    </xf>
    <xf numFmtId="0" fontId="11" fillId="35" borderId="101" xfId="0" applyFont="1" applyFill="1" applyBorder="1" applyAlignment="1">
      <alignment horizontal="center" vertical="center"/>
    </xf>
    <xf numFmtId="0" fontId="11" fillId="35" borderId="102" xfId="0" applyFont="1" applyFill="1" applyBorder="1" applyAlignment="1">
      <alignment horizontal="center" vertical="center"/>
    </xf>
    <xf numFmtId="0" fontId="11" fillId="34" borderId="109" xfId="0" applyFont="1" applyFill="1" applyBorder="1" applyAlignment="1">
      <alignment horizontal="left" vertical="center" wrapText="1"/>
    </xf>
    <xf numFmtId="0" fontId="11" fillId="34" borderId="99" xfId="0" applyFont="1" applyFill="1" applyBorder="1" applyAlignment="1">
      <alignment horizontal="left" vertical="center" wrapText="1"/>
    </xf>
    <xf numFmtId="0" fontId="15" fillId="34" borderId="88" xfId="0" applyFont="1" applyFill="1" applyBorder="1" applyAlignment="1">
      <alignment horizontal="left" vertical="center"/>
    </xf>
    <xf numFmtId="0" fontId="8" fillId="34" borderId="90" xfId="0" applyFont="1" applyFill="1" applyBorder="1" applyAlignment="1">
      <alignment horizontal="left" vertical="center"/>
    </xf>
    <xf numFmtId="0" fontId="8" fillId="34" borderId="0" xfId="0" applyFont="1" applyFill="1" applyBorder="1" applyAlignment="1">
      <alignment horizontal="left" vertical="center"/>
    </xf>
    <xf numFmtId="0" fontId="8" fillId="34" borderId="110" xfId="0" applyFont="1" applyFill="1" applyBorder="1" applyAlignment="1">
      <alignment horizontal="left" vertical="center"/>
    </xf>
    <xf numFmtId="0" fontId="8" fillId="34" borderId="93" xfId="0" applyFont="1" applyFill="1" applyBorder="1" applyAlignment="1">
      <alignment horizontal="left" vertical="center"/>
    </xf>
    <xf numFmtId="0" fontId="15" fillId="34" borderId="80" xfId="0" applyFont="1" applyFill="1" applyBorder="1" applyAlignment="1">
      <alignment horizontal="left" vertical="center"/>
    </xf>
    <xf numFmtId="0" fontId="15" fillId="34" borderId="73" xfId="0" applyFont="1" applyFill="1" applyBorder="1" applyAlignment="1">
      <alignment horizontal="left" vertical="center"/>
    </xf>
    <xf numFmtId="0" fontId="8" fillId="34" borderId="75" xfId="0" applyFont="1" applyFill="1" applyBorder="1" applyAlignment="1">
      <alignment horizontal="left" vertical="center"/>
    </xf>
    <xf numFmtId="0" fontId="8" fillId="34" borderId="111" xfId="0" applyFont="1" applyFill="1" applyBorder="1" applyAlignment="1">
      <alignment horizontal="left" vertical="center"/>
    </xf>
    <xf numFmtId="0" fontId="8" fillId="34" borderId="77" xfId="0" applyFont="1" applyFill="1" applyBorder="1" applyAlignment="1">
      <alignment horizontal="left" vertical="center"/>
    </xf>
    <xf numFmtId="0" fontId="15" fillId="34" borderId="65" xfId="0" applyFont="1" applyFill="1" applyBorder="1" applyAlignment="1">
      <alignment horizontal="left" vertical="center"/>
    </xf>
    <xf numFmtId="0" fontId="15" fillId="34" borderId="57" xfId="0" applyFont="1" applyFill="1" applyBorder="1" applyAlignment="1">
      <alignment horizontal="left" vertical="center"/>
    </xf>
    <xf numFmtId="0" fontId="8" fillId="34" borderId="59" xfId="0" applyFont="1" applyFill="1" applyBorder="1" applyAlignment="1">
      <alignment horizontal="left" vertical="center"/>
    </xf>
    <xf numFmtId="182" fontId="11" fillId="33" borderId="101" xfId="0" applyNumberFormat="1" applyFont="1" applyFill="1" applyBorder="1" applyAlignment="1">
      <alignment horizontal="right" vertical="center"/>
    </xf>
    <xf numFmtId="182" fontId="11" fillId="33" borderId="102" xfId="0" applyNumberFormat="1" applyFont="1" applyFill="1" applyBorder="1" applyAlignment="1">
      <alignment horizontal="right" vertical="center"/>
    </xf>
    <xf numFmtId="189" fontId="11" fillId="35" borderId="101" xfId="0" applyNumberFormat="1" applyFont="1" applyFill="1" applyBorder="1" applyAlignment="1">
      <alignment horizontal="right" vertical="center"/>
    </xf>
    <xf numFmtId="189" fontId="11" fillId="35" borderId="102" xfId="0" applyNumberFormat="1" applyFont="1" applyFill="1" applyBorder="1" applyAlignment="1">
      <alignment horizontal="right" vertical="center"/>
    </xf>
    <xf numFmtId="176" fontId="10" fillId="35" borderId="101" xfId="0" applyNumberFormat="1" applyFont="1" applyFill="1" applyBorder="1" applyAlignment="1">
      <alignment horizontal="center" vertical="center"/>
    </xf>
    <xf numFmtId="176" fontId="10" fillId="35" borderId="10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84</xdr:row>
      <xdr:rowOff>0</xdr:rowOff>
    </xdr:from>
    <xdr:to>
      <xdr:col>13</xdr:col>
      <xdr:colOff>219075</xdr:colOff>
      <xdr:row>84</xdr:row>
      <xdr:rowOff>0</xdr:rowOff>
    </xdr:to>
    <xdr:sp>
      <xdr:nvSpPr>
        <xdr:cNvPr id="1" name="AutoShape 1"/>
        <xdr:cNvSpPr>
          <a:spLocks/>
        </xdr:cNvSpPr>
      </xdr:nvSpPr>
      <xdr:spPr>
        <a:xfrm>
          <a:off x="1457325" y="15678150"/>
          <a:ext cx="5562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84</xdr:row>
      <xdr:rowOff>0</xdr:rowOff>
    </xdr:from>
    <xdr:to>
      <xdr:col>13</xdr:col>
      <xdr:colOff>219075</xdr:colOff>
      <xdr:row>84</xdr:row>
      <xdr:rowOff>0</xdr:rowOff>
    </xdr:to>
    <xdr:sp>
      <xdr:nvSpPr>
        <xdr:cNvPr id="2" name="AutoShape 2"/>
        <xdr:cNvSpPr>
          <a:spLocks/>
        </xdr:cNvSpPr>
      </xdr:nvSpPr>
      <xdr:spPr>
        <a:xfrm>
          <a:off x="1457325" y="15678150"/>
          <a:ext cx="5562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86</xdr:row>
      <xdr:rowOff>0</xdr:rowOff>
    </xdr:from>
    <xdr:to>
      <xdr:col>19</xdr:col>
      <xdr:colOff>0</xdr:colOff>
      <xdr:row>86</xdr:row>
      <xdr:rowOff>0</xdr:rowOff>
    </xdr:to>
    <xdr:sp>
      <xdr:nvSpPr>
        <xdr:cNvPr id="3" name="AutoShape 3"/>
        <xdr:cNvSpPr>
          <a:spLocks/>
        </xdr:cNvSpPr>
      </xdr:nvSpPr>
      <xdr:spPr>
        <a:xfrm>
          <a:off x="8639175" y="15735300"/>
          <a:ext cx="619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84</xdr:row>
      <xdr:rowOff>0</xdr:rowOff>
    </xdr:from>
    <xdr:to>
      <xdr:col>13</xdr:col>
      <xdr:colOff>219075</xdr:colOff>
      <xdr:row>84</xdr:row>
      <xdr:rowOff>0</xdr:rowOff>
    </xdr:to>
    <xdr:sp>
      <xdr:nvSpPr>
        <xdr:cNvPr id="4" name="AutoShape 4"/>
        <xdr:cNvSpPr>
          <a:spLocks/>
        </xdr:cNvSpPr>
      </xdr:nvSpPr>
      <xdr:spPr>
        <a:xfrm>
          <a:off x="1457325" y="15678150"/>
          <a:ext cx="5562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76</xdr:row>
      <xdr:rowOff>0</xdr:rowOff>
    </xdr:from>
    <xdr:to>
      <xdr:col>15</xdr:col>
      <xdr:colOff>123825</xdr:colOff>
      <xdr:row>76</xdr:row>
      <xdr:rowOff>0</xdr:rowOff>
    </xdr:to>
    <xdr:sp>
      <xdr:nvSpPr>
        <xdr:cNvPr id="5" name="AutoShape 5"/>
        <xdr:cNvSpPr>
          <a:spLocks/>
        </xdr:cNvSpPr>
      </xdr:nvSpPr>
      <xdr:spPr>
        <a:xfrm>
          <a:off x="1457325" y="14230350"/>
          <a:ext cx="6896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4</xdr:row>
      <xdr:rowOff>28575</xdr:rowOff>
    </xdr:from>
    <xdr:to>
      <xdr:col>5</xdr:col>
      <xdr:colOff>371475</xdr:colOff>
      <xdr:row>5</xdr:row>
      <xdr:rowOff>19050</xdr:rowOff>
    </xdr:to>
    <xdr:sp>
      <xdr:nvSpPr>
        <xdr:cNvPr id="6" name="AutoShape 6"/>
        <xdr:cNvSpPr>
          <a:spLocks/>
        </xdr:cNvSpPr>
      </xdr:nvSpPr>
      <xdr:spPr>
        <a:xfrm>
          <a:off x="1000125" y="895350"/>
          <a:ext cx="1381125" cy="304800"/>
        </a:xfrm>
        <a:prstGeom prst="homePlate">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合計点</a:t>
          </a:r>
        </a:p>
      </xdr:txBody>
    </xdr:sp>
    <xdr:clientData/>
  </xdr:twoCellAnchor>
  <xdr:twoCellAnchor>
    <xdr:from>
      <xdr:col>8</xdr:col>
      <xdr:colOff>152400</xdr:colOff>
      <xdr:row>4</xdr:row>
      <xdr:rowOff>28575</xdr:rowOff>
    </xdr:from>
    <xdr:to>
      <xdr:col>10</xdr:col>
      <xdr:colOff>523875</xdr:colOff>
      <xdr:row>5</xdr:row>
      <xdr:rowOff>19050</xdr:rowOff>
    </xdr:to>
    <xdr:sp>
      <xdr:nvSpPr>
        <xdr:cNvPr id="7" name="AutoShape 7"/>
        <xdr:cNvSpPr>
          <a:spLocks/>
        </xdr:cNvSpPr>
      </xdr:nvSpPr>
      <xdr:spPr>
        <a:xfrm>
          <a:off x="3771900" y="895350"/>
          <a:ext cx="1590675" cy="304800"/>
        </a:xfrm>
        <a:prstGeom prst="homePlate">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認定ランク</a:t>
          </a:r>
        </a:p>
      </xdr:txBody>
    </xdr:sp>
    <xdr:clientData/>
  </xdr:twoCellAnchor>
  <xdr:twoCellAnchor>
    <xdr:from>
      <xdr:col>8</xdr:col>
      <xdr:colOff>581025</xdr:colOff>
      <xdr:row>1</xdr:row>
      <xdr:rowOff>180975</xdr:rowOff>
    </xdr:from>
    <xdr:to>
      <xdr:col>9</xdr:col>
      <xdr:colOff>381000</xdr:colOff>
      <xdr:row>2</xdr:row>
      <xdr:rowOff>95250</xdr:rowOff>
    </xdr:to>
    <xdr:sp>
      <xdr:nvSpPr>
        <xdr:cNvPr id="8" name="Rectangle 8"/>
        <xdr:cNvSpPr>
          <a:spLocks/>
        </xdr:cNvSpPr>
      </xdr:nvSpPr>
      <xdr:spPr>
        <a:xfrm>
          <a:off x="4200525" y="228600"/>
          <a:ext cx="409575" cy="219075"/>
        </a:xfrm>
        <a:prstGeom prst="rect">
          <a:avLst/>
        </a:prstGeom>
        <a:solidFill>
          <a:srgbClr val="FFFF99"/>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xdr:row>
      <xdr:rowOff>142875</xdr:rowOff>
    </xdr:from>
    <xdr:to>
      <xdr:col>14</xdr:col>
      <xdr:colOff>85725</xdr:colOff>
      <xdr:row>2</xdr:row>
      <xdr:rowOff>152400</xdr:rowOff>
    </xdr:to>
    <xdr:sp>
      <xdr:nvSpPr>
        <xdr:cNvPr id="9" name="AutoShape 9"/>
        <xdr:cNvSpPr>
          <a:spLocks/>
        </xdr:cNvSpPr>
      </xdr:nvSpPr>
      <xdr:spPr>
        <a:xfrm>
          <a:off x="3838575" y="190500"/>
          <a:ext cx="37242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1</xdr:row>
      <xdr:rowOff>190500</xdr:rowOff>
    </xdr:from>
    <xdr:to>
      <xdr:col>14</xdr:col>
      <xdr:colOff>171450</xdr:colOff>
      <xdr:row>2</xdr:row>
      <xdr:rowOff>190500</xdr:rowOff>
    </xdr:to>
    <xdr:sp>
      <xdr:nvSpPr>
        <xdr:cNvPr id="10" name="Rectangle 10"/>
        <xdr:cNvSpPr>
          <a:spLocks/>
        </xdr:cNvSpPr>
      </xdr:nvSpPr>
      <xdr:spPr>
        <a:xfrm>
          <a:off x="4676775" y="238125"/>
          <a:ext cx="2971800" cy="304800"/>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rPr>
            <a:t>部分を入力もしくは選択してください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77</xdr:row>
      <xdr:rowOff>0</xdr:rowOff>
    </xdr:from>
    <xdr:to>
      <xdr:col>13</xdr:col>
      <xdr:colOff>219075</xdr:colOff>
      <xdr:row>77</xdr:row>
      <xdr:rowOff>0</xdr:rowOff>
    </xdr:to>
    <xdr:sp>
      <xdr:nvSpPr>
        <xdr:cNvPr id="1" name="AutoShape 1"/>
        <xdr:cNvSpPr>
          <a:spLocks/>
        </xdr:cNvSpPr>
      </xdr:nvSpPr>
      <xdr:spPr>
        <a:xfrm>
          <a:off x="1238250" y="15449550"/>
          <a:ext cx="6448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77</xdr:row>
      <xdr:rowOff>0</xdr:rowOff>
    </xdr:from>
    <xdr:to>
      <xdr:col>13</xdr:col>
      <xdr:colOff>219075</xdr:colOff>
      <xdr:row>77</xdr:row>
      <xdr:rowOff>0</xdr:rowOff>
    </xdr:to>
    <xdr:sp>
      <xdr:nvSpPr>
        <xdr:cNvPr id="2" name="AutoShape 2"/>
        <xdr:cNvSpPr>
          <a:spLocks/>
        </xdr:cNvSpPr>
      </xdr:nvSpPr>
      <xdr:spPr>
        <a:xfrm>
          <a:off x="1238250" y="15449550"/>
          <a:ext cx="6448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79</xdr:row>
      <xdr:rowOff>0</xdr:rowOff>
    </xdr:from>
    <xdr:to>
      <xdr:col>20</xdr:col>
      <xdr:colOff>0</xdr:colOff>
      <xdr:row>79</xdr:row>
      <xdr:rowOff>0</xdr:rowOff>
    </xdr:to>
    <xdr:sp>
      <xdr:nvSpPr>
        <xdr:cNvPr id="3" name="AutoShape 3"/>
        <xdr:cNvSpPr>
          <a:spLocks/>
        </xdr:cNvSpPr>
      </xdr:nvSpPr>
      <xdr:spPr>
        <a:xfrm>
          <a:off x="9305925" y="15763875"/>
          <a:ext cx="160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77</xdr:row>
      <xdr:rowOff>0</xdr:rowOff>
    </xdr:from>
    <xdr:to>
      <xdr:col>13</xdr:col>
      <xdr:colOff>219075</xdr:colOff>
      <xdr:row>77</xdr:row>
      <xdr:rowOff>0</xdr:rowOff>
    </xdr:to>
    <xdr:sp>
      <xdr:nvSpPr>
        <xdr:cNvPr id="4" name="AutoShape 4"/>
        <xdr:cNvSpPr>
          <a:spLocks/>
        </xdr:cNvSpPr>
      </xdr:nvSpPr>
      <xdr:spPr>
        <a:xfrm>
          <a:off x="1238250" y="15449550"/>
          <a:ext cx="6448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69</xdr:row>
      <xdr:rowOff>0</xdr:rowOff>
    </xdr:from>
    <xdr:to>
      <xdr:col>15</xdr:col>
      <xdr:colOff>123825</xdr:colOff>
      <xdr:row>69</xdr:row>
      <xdr:rowOff>0</xdr:rowOff>
    </xdr:to>
    <xdr:sp>
      <xdr:nvSpPr>
        <xdr:cNvPr id="5" name="AutoShape 5"/>
        <xdr:cNvSpPr>
          <a:spLocks/>
        </xdr:cNvSpPr>
      </xdr:nvSpPr>
      <xdr:spPr>
        <a:xfrm>
          <a:off x="1238250" y="13925550"/>
          <a:ext cx="7781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xdr:row>
      <xdr:rowOff>28575</xdr:rowOff>
    </xdr:from>
    <xdr:to>
      <xdr:col>5</xdr:col>
      <xdr:colOff>371475</xdr:colOff>
      <xdr:row>4</xdr:row>
      <xdr:rowOff>19050</xdr:rowOff>
    </xdr:to>
    <xdr:sp>
      <xdr:nvSpPr>
        <xdr:cNvPr id="6" name="AutoShape 6"/>
        <xdr:cNvSpPr>
          <a:spLocks/>
        </xdr:cNvSpPr>
      </xdr:nvSpPr>
      <xdr:spPr>
        <a:xfrm>
          <a:off x="781050" y="752475"/>
          <a:ext cx="1381125" cy="304800"/>
        </a:xfrm>
        <a:prstGeom prst="homePlate">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合計点</a:t>
          </a:r>
        </a:p>
      </xdr:txBody>
    </xdr:sp>
    <xdr:clientData/>
  </xdr:twoCellAnchor>
  <xdr:twoCellAnchor>
    <xdr:from>
      <xdr:col>8</xdr:col>
      <xdr:colOff>152400</xdr:colOff>
      <xdr:row>3</xdr:row>
      <xdr:rowOff>28575</xdr:rowOff>
    </xdr:from>
    <xdr:to>
      <xdr:col>10</xdr:col>
      <xdr:colOff>523875</xdr:colOff>
      <xdr:row>4</xdr:row>
      <xdr:rowOff>19050</xdr:rowOff>
    </xdr:to>
    <xdr:sp>
      <xdr:nvSpPr>
        <xdr:cNvPr id="7" name="AutoShape 7"/>
        <xdr:cNvSpPr>
          <a:spLocks/>
        </xdr:cNvSpPr>
      </xdr:nvSpPr>
      <xdr:spPr>
        <a:xfrm>
          <a:off x="3552825" y="752475"/>
          <a:ext cx="1590675" cy="304800"/>
        </a:xfrm>
        <a:prstGeom prst="homePlate">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認定ランク</a:t>
          </a:r>
        </a:p>
      </xdr:txBody>
    </xdr:sp>
    <xdr:clientData/>
  </xdr:twoCellAnchor>
  <xdr:twoCellAnchor>
    <xdr:from>
      <xdr:col>26</xdr:col>
      <xdr:colOff>28575</xdr:colOff>
      <xdr:row>11</xdr:row>
      <xdr:rowOff>152400</xdr:rowOff>
    </xdr:from>
    <xdr:to>
      <xdr:col>44</xdr:col>
      <xdr:colOff>276225</xdr:colOff>
      <xdr:row>23</xdr:row>
      <xdr:rowOff>95250</xdr:rowOff>
    </xdr:to>
    <xdr:sp>
      <xdr:nvSpPr>
        <xdr:cNvPr id="8" name="AutoShape 8"/>
        <xdr:cNvSpPr>
          <a:spLocks/>
        </xdr:cNvSpPr>
      </xdr:nvSpPr>
      <xdr:spPr>
        <a:xfrm>
          <a:off x="10944225" y="2809875"/>
          <a:ext cx="12706350" cy="2771775"/>
        </a:xfrm>
        <a:prstGeom prst="foldedCorner">
          <a:avLst>
            <a:gd name="adj" fmla="val 44402"/>
          </a:avLst>
        </a:prstGeom>
        <a:solidFill>
          <a:srgbClr val="FFFFFF"/>
        </a:solidFill>
        <a:ln w="19050" cmpd="sng">
          <a:solidFill>
            <a:srgbClr val="FFFF00"/>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・「建ぺい率の最高限度」とは、基本的に各用途地域で定められている指定建ぺい率です。
</a:t>
          </a:r>
          <a:r>
            <a:rPr lang="en-US" cap="none" sz="1400" b="0" i="0" u="none" baseline="0">
              <a:solidFill>
                <a:srgbClr val="000000"/>
              </a:solidFill>
            </a:rPr>
            <a:t>　ただし、角地緩和が適用される場合や防火地域の指定区域内で耐火建築物を建築する場合で、建ぺい率の緩和を受けている場合は、緩和さ
</a:t>
          </a:r>
          <a:r>
            <a:rPr lang="en-US" cap="none" sz="1400" b="0" i="0" u="none" baseline="0">
              <a:solidFill>
                <a:srgbClr val="000000"/>
              </a:solidFill>
            </a:rPr>
            <a:t>　れた後の建ぺい率が建ぺい率の最高限度となります。（ウェブサイト「名古屋市都市計画情報提供サービス」で用途地域指定図を提供して
</a:t>
          </a:r>
          <a:r>
            <a:rPr lang="en-US" cap="none" sz="1400" b="0" i="0" u="none" baseline="0">
              <a:solidFill>
                <a:srgbClr val="000000"/>
              </a:solidFill>
            </a:rPr>
            <a:t>　いますのでご利用ください。）
</a:t>
          </a:r>
          <a:r>
            <a:rPr lang="en-US" cap="none" sz="1400" b="0" i="0" u="none" baseline="0">
              <a:solidFill>
                <a:srgbClr val="000000"/>
              </a:solidFill>
            </a:rPr>
            <a:t>・敷地が基準緑化率の異なる区域にまたがる場合は、面積に応じて基準緑化率を加重平均した値（小数点以下</a:t>
          </a:r>
          <a:r>
            <a:rPr lang="en-US" cap="none" sz="1400" b="0" i="0" u="none" baseline="0">
              <a:solidFill>
                <a:srgbClr val="000000"/>
              </a:solidFill>
            </a:rPr>
            <a:t>2</a:t>
          </a:r>
          <a:r>
            <a:rPr lang="en-US" cap="none" sz="1400" b="0" i="0" u="none" baseline="0">
              <a:solidFill>
                <a:srgbClr val="000000"/>
              </a:solidFill>
            </a:rPr>
            <a:t>桁目を切り上げ）を直接入力
</a:t>
          </a:r>
          <a:r>
            <a:rPr lang="en-US" cap="none" sz="1400" b="0" i="0" u="none" baseline="0">
              <a:solidFill>
                <a:srgbClr val="000000"/>
              </a:solidFill>
            </a:rPr>
            <a:t>　して下さい。
</a:t>
          </a:r>
          <a:r>
            <a:rPr lang="en-US" cap="none" sz="1400" b="0" i="0" u="none" baseline="0">
              <a:solidFill>
                <a:srgbClr val="000000"/>
              </a:solidFill>
            </a:rPr>
            <a:t>・都市再生特別地区や高度利用地区、地区計画区域内、特定街区内の申請、及び総合設計制度が適用される建築に伴う申請の際は、事前に
</a:t>
          </a:r>
          <a:r>
            <a:rPr lang="en-US" cap="none" sz="1400" b="0" i="0" u="none" baseline="0">
              <a:solidFill>
                <a:srgbClr val="000000"/>
              </a:solidFill>
            </a:rPr>
            <a:t>　緑地維持課にご相談ください（別の基準が適用される場合があります）。</a:t>
          </a:r>
        </a:p>
      </xdr:txBody>
    </xdr:sp>
    <xdr:clientData/>
  </xdr:twoCellAnchor>
  <xdr:twoCellAnchor>
    <xdr:from>
      <xdr:col>26</xdr:col>
      <xdr:colOff>28575</xdr:colOff>
      <xdr:row>24</xdr:row>
      <xdr:rowOff>57150</xdr:rowOff>
    </xdr:from>
    <xdr:to>
      <xdr:col>44</xdr:col>
      <xdr:colOff>228600</xdr:colOff>
      <xdr:row>35</xdr:row>
      <xdr:rowOff>9525</xdr:rowOff>
    </xdr:to>
    <xdr:sp>
      <xdr:nvSpPr>
        <xdr:cNvPr id="9" name="AutoShape 9"/>
        <xdr:cNvSpPr>
          <a:spLocks/>
        </xdr:cNvSpPr>
      </xdr:nvSpPr>
      <xdr:spPr>
        <a:xfrm>
          <a:off x="10944225" y="5734050"/>
          <a:ext cx="12658725" cy="2181225"/>
        </a:xfrm>
        <a:prstGeom prst="foldedCorner">
          <a:avLst>
            <a:gd name="adj" fmla="val 43990"/>
          </a:avLst>
        </a:prstGeom>
        <a:solidFill>
          <a:srgbClr val="FFFFFF"/>
        </a:solidFill>
        <a:ln w="19050" cmpd="sng">
          <a:solidFill>
            <a:srgbClr val="00FF00"/>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・緑化面積の計算方法は、緑化地域制度における計算方法と同じです。
</a:t>
          </a:r>
          <a:r>
            <a:rPr lang="en-US" cap="none" sz="1400" b="0" i="0" u="none" baseline="0">
              <a:solidFill>
                <a:srgbClr val="000000"/>
              </a:solidFill>
            </a:rPr>
            <a:t>・小数点以下</a:t>
          </a:r>
          <a:r>
            <a:rPr lang="en-US" cap="none" sz="1400" b="0" i="0" u="none" baseline="0">
              <a:solidFill>
                <a:srgbClr val="000000"/>
              </a:solidFill>
            </a:rPr>
            <a:t>2</a:t>
          </a:r>
          <a:r>
            <a:rPr lang="en-US" cap="none" sz="1400" b="0" i="0" u="none" baseline="0">
              <a:solidFill>
                <a:srgbClr val="000000"/>
              </a:solidFill>
            </a:rPr>
            <a:t>桁目を切り捨てた数字を入力して下さい。
</a:t>
          </a:r>
          <a:r>
            <a:rPr lang="en-US" cap="none" sz="1400" b="0" i="0" u="none" baseline="0">
              <a:solidFill>
                <a:srgbClr val="000000"/>
              </a:solidFill>
            </a:rPr>
            <a:t>・緑化地域制度における計算方法、緑化面積の算出に必要な「配置図」や「求積図」の作成方法については、</a:t>
          </a:r>
          <a:r>
            <a:rPr lang="en-US" cap="none" sz="1400" b="0" i="0" u="none" baseline="0">
              <a:solidFill>
                <a:srgbClr val="0000FF"/>
              </a:solidFill>
            </a:rPr>
            <a:t>名古屋市役所</a:t>
          </a:r>
          <a:r>
            <a:rPr lang="en-US" cap="none" sz="1400" b="0" i="0" u="none" baseline="0">
              <a:solidFill>
                <a:srgbClr val="0000FF"/>
              </a:solidFill>
            </a:rPr>
            <a:t>HP⇒</a:t>
          </a:r>
          <a:r>
            <a:rPr lang="en-US" cap="none" sz="1400" b="0" i="0" u="none" baseline="0">
              <a:solidFill>
                <a:srgbClr val="0000FF"/>
              </a:solidFill>
            </a:rPr>
            <a:t>事業向け情報
</a:t>
          </a:r>
          <a:r>
            <a:rPr lang="en-US" cap="none" sz="1400" b="0" i="0" u="none" baseline="0">
              <a:solidFill>
                <a:srgbClr val="0000FF"/>
              </a:solidFill>
            </a:rPr>
            <a:t>　⇒道路・川・みどり⇒緑化地域、風致地区、特別緑地保全地区、みどりの補助金等⇒緑化地域制度について⇒緑化地域制度マニュアル</a:t>
          </a:r>
          <a:r>
            <a:rPr lang="en-US" cap="none" sz="1400" b="0" i="0" u="none" baseline="0">
              <a:solidFill>
                <a:srgbClr val="000000"/>
              </a:solidFill>
            </a:rPr>
            <a:t>　を
</a:t>
          </a:r>
          <a:r>
            <a:rPr lang="en-US" cap="none" sz="1400" b="0" i="0" u="none" baseline="0">
              <a:solidFill>
                <a:srgbClr val="000000"/>
              </a:solidFill>
            </a:rPr>
            <a:t>　参考にして下さい。</a:t>
          </a:r>
        </a:p>
      </xdr:txBody>
    </xdr:sp>
    <xdr:clientData/>
  </xdr:twoCellAnchor>
  <xdr:twoCellAnchor>
    <xdr:from>
      <xdr:col>20</xdr:col>
      <xdr:colOff>0</xdr:colOff>
      <xdr:row>36</xdr:row>
      <xdr:rowOff>95250</xdr:rowOff>
    </xdr:from>
    <xdr:to>
      <xdr:col>44</xdr:col>
      <xdr:colOff>228600</xdr:colOff>
      <xdr:row>42</xdr:row>
      <xdr:rowOff>247650</xdr:rowOff>
    </xdr:to>
    <xdr:sp>
      <xdr:nvSpPr>
        <xdr:cNvPr id="10" name="AutoShape 10"/>
        <xdr:cNvSpPr>
          <a:spLocks/>
        </xdr:cNvSpPr>
      </xdr:nvSpPr>
      <xdr:spPr>
        <a:xfrm>
          <a:off x="10915650" y="8096250"/>
          <a:ext cx="12687300" cy="1228725"/>
        </a:xfrm>
        <a:prstGeom prst="foldedCorner">
          <a:avLst/>
        </a:prstGeom>
        <a:solidFill>
          <a:srgbClr val="FFFFFF"/>
        </a:solidFill>
        <a:ln w="19050" cmpd="sng">
          <a:solidFill>
            <a:srgbClr val="993300"/>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・緑化地域制度における計算方法に従い、樹高が</a:t>
          </a:r>
          <a:r>
            <a:rPr lang="en-US" cap="none" sz="1400" b="0" i="0" u="none" baseline="0">
              <a:solidFill>
                <a:srgbClr val="000000"/>
              </a:solidFill>
            </a:rPr>
            <a:t>4m</a:t>
          </a:r>
          <a:r>
            <a:rPr lang="en-US" cap="none" sz="1400" b="0" i="0" u="none" baseline="0">
              <a:solidFill>
                <a:srgbClr val="000000"/>
              </a:solidFill>
            </a:rPr>
            <a:t>以上の樹木を「高木」とし、緑化面積を</a:t>
          </a:r>
          <a:r>
            <a:rPr lang="en-US" cap="none" sz="1400" b="0" i="0" u="none" baseline="0">
              <a:solidFill>
                <a:srgbClr val="000000"/>
              </a:solidFill>
            </a:rPr>
            <a:t>18㎡</a:t>
          </a:r>
          <a:r>
            <a:rPr lang="en-US" cap="none" sz="1400" b="0" i="0" u="none" baseline="0">
              <a:solidFill>
                <a:srgbClr val="000000"/>
              </a:solidFill>
            </a:rPr>
            <a:t>とします。
</a:t>
          </a:r>
          <a:r>
            <a:rPr lang="en-US" cap="none" sz="1400" b="0" i="0" u="none" baseline="0">
              <a:solidFill>
                <a:srgbClr val="000000"/>
              </a:solidFill>
            </a:rPr>
            <a:t>　（</a:t>
          </a:r>
          <a:r>
            <a:rPr lang="en-US" cap="none" sz="1400" b="0" i="0" u="none" baseline="0">
              <a:solidFill>
                <a:srgbClr val="000000"/>
              </a:solidFill>
            </a:rPr>
            <a:t>S1③</a:t>
          </a:r>
          <a:r>
            <a:rPr lang="en-US" cap="none" sz="1400" b="0" i="0" u="none" baseline="0">
              <a:solidFill>
                <a:srgbClr val="000000"/>
              </a:solidFill>
            </a:rPr>
            <a:t>の考え方と同じです）
</a:t>
          </a:r>
          <a:r>
            <a:rPr lang="en-US" cap="none" sz="1400" b="0" i="0" u="none" baseline="0">
              <a:solidFill>
                <a:srgbClr val="000000"/>
              </a:solidFill>
            </a:rPr>
            <a:t>・同様に、樹高が</a:t>
          </a:r>
          <a:r>
            <a:rPr lang="en-US" cap="none" sz="1400" b="0" i="0" u="none" baseline="0">
              <a:solidFill>
                <a:srgbClr val="000000"/>
              </a:solidFill>
            </a:rPr>
            <a:t>2.5m</a:t>
          </a:r>
          <a:r>
            <a:rPr lang="en-US" cap="none" sz="1400" b="0" i="0" u="none" baseline="0">
              <a:solidFill>
                <a:srgbClr val="000000"/>
              </a:solidFill>
            </a:rPr>
            <a:t>以上</a:t>
          </a:r>
          <a:r>
            <a:rPr lang="en-US" cap="none" sz="1400" b="0" i="0" u="none" baseline="0">
              <a:solidFill>
                <a:srgbClr val="000000"/>
              </a:solidFill>
            </a:rPr>
            <a:t>4m</a:t>
          </a:r>
          <a:r>
            <a:rPr lang="en-US" cap="none" sz="1400" b="0" i="0" u="none" baseline="0">
              <a:solidFill>
                <a:srgbClr val="000000"/>
              </a:solidFill>
            </a:rPr>
            <a:t>未満の樹木を「中高木」とし、緑化面積を</a:t>
          </a:r>
          <a:r>
            <a:rPr lang="en-US" cap="none" sz="1400" b="0" i="0" u="none" baseline="0">
              <a:solidFill>
                <a:srgbClr val="000000"/>
              </a:solidFill>
            </a:rPr>
            <a:t>10㎡</a:t>
          </a:r>
          <a:r>
            <a:rPr lang="en-US" cap="none" sz="1400" b="0" i="0" u="none" baseline="0">
              <a:solidFill>
                <a:srgbClr val="000000"/>
              </a:solidFill>
            </a:rPr>
            <a:t>とします</a:t>
          </a:r>
          <a:r>
            <a:rPr lang="en-US" cap="none" sz="1200" b="0" i="0" u="none" baseline="0">
              <a:solidFill>
                <a:srgbClr val="000000"/>
              </a:solidFill>
            </a:rPr>
            <a:t>。</a:t>
          </a:r>
        </a:p>
      </xdr:txBody>
    </xdr:sp>
    <xdr:clientData/>
  </xdr:twoCellAnchor>
  <xdr:twoCellAnchor>
    <xdr:from>
      <xdr:col>19</xdr:col>
      <xdr:colOff>1409700</xdr:colOff>
      <xdr:row>43</xdr:row>
      <xdr:rowOff>38100</xdr:rowOff>
    </xdr:from>
    <xdr:to>
      <xdr:col>44</xdr:col>
      <xdr:colOff>228600</xdr:colOff>
      <xdr:row>53</xdr:row>
      <xdr:rowOff>219075</xdr:rowOff>
    </xdr:to>
    <xdr:sp>
      <xdr:nvSpPr>
        <xdr:cNvPr id="11" name="AutoShape 11"/>
        <xdr:cNvSpPr>
          <a:spLocks/>
        </xdr:cNvSpPr>
      </xdr:nvSpPr>
      <xdr:spPr>
        <a:xfrm>
          <a:off x="10915650" y="9496425"/>
          <a:ext cx="12687300" cy="1847850"/>
        </a:xfrm>
        <a:prstGeom prst="foldedCorner">
          <a:avLst>
            <a:gd name="adj" fmla="val 44055"/>
          </a:avLst>
        </a:prstGeom>
        <a:solidFill>
          <a:srgbClr val="FFFFFF"/>
        </a:solidFill>
        <a:ln w="19050" cmpd="sng">
          <a:solidFill>
            <a:srgbClr val="808080"/>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・「敷地の接道延長」とは、敷地が道路に接する延長をいいます。
</a:t>
          </a:r>
          <a:r>
            <a:rPr lang="en-US" cap="none" sz="1400" b="0" i="0" u="none" baseline="0">
              <a:solidFill>
                <a:srgbClr val="000000"/>
              </a:solidFill>
            </a:rPr>
            <a:t>・ 小数点以下</a:t>
          </a:r>
          <a:r>
            <a:rPr lang="en-US" cap="none" sz="1400" b="0" i="0" u="none" baseline="0">
              <a:solidFill>
                <a:srgbClr val="000000"/>
              </a:solidFill>
            </a:rPr>
            <a:t>2</a:t>
          </a:r>
          <a:r>
            <a:rPr lang="en-US" cap="none" sz="1400" b="0" i="0" u="none" baseline="0">
              <a:solidFill>
                <a:srgbClr val="000000"/>
              </a:solidFill>
            </a:rPr>
            <a:t>桁目を切り捨てた数字を入力して下さい。
</a:t>
          </a:r>
          <a:r>
            <a:rPr lang="en-US" cap="none" sz="1400" b="0" i="0" u="none" baseline="0">
              <a:solidFill>
                <a:srgbClr val="000000"/>
              </a:solidFill>
            </a:rPr>
            <a:t>・「接道緑化延長」とは、敷地の接道面から</a:t>
          </a:r>
          <a:r>
            <a:rPr lang="en-US" cap="none" sz="1400" b="0" i="0" u="none" baseline="0">
              <a:solidFill>
                <a:srgbClr val="000000"/>
              </a:solidFill>
            </a:rPr>
            <a:t>7m</a:t>
          </a:r>
          <a:r>
            <a:rPr lang="en-US" cap="none" sz="1400" b="0" i="0" u="none" baseline="0">
              <a:solidFill>
                <a:srgbClr val="000000"/>
              </a:solidFill>
            </a:rPr>
            <a:t>以内に整備された緑化施設（</a:t>
          </a:r>
          <a:r>
            <a:rPr lang="en-US" cap="none" sz="1400" b="0" i="0" u="sng" baseline="0">
              <a:solidFill>
                <a:srgbClr val="000000"/>
              </a:solidFill>
            </a:rPr>
            <a:t>接道する道路から見ることができるものに限る</a:t>
          </a:r>
          <a:r>
            <a:rPr lang="en-US" cap="none" sz="1400" b="0" i="0" u="none" baseline="0">
              <a:solidFill>
                <a:srgbClr val="000000"/>
              </a:solidFill>
            </a:rPr>
            <a:t>）を、緑化施設
</a:t>
          </a:r>
          <a:r>
            <a:rPr lang="en-US" cap="none" sz="1400" b="0" i="0" u="none" baseline="0">
              <a:solidFill>
                <a:srgbClr val="000000"/>
              </a:solidFill>
            </a:rPr>
            <a:t>　ごとに接道面と平行に横断した時の最長横断延長（重複部分を除く）の合計です。
</a:t>
          </a:r>
          <a:r>
            <a:rPr lang="en-US" cap="none" sz="1400" b="0" i="0" u="none" baseline="0">
              <a:solidFill>
                <a:srgbClr val="000000"/>
              </a:solidFill>
            </a:rPr>
            <a:t>・緑化面積の算出のために作成する「配置図」や「求積図」に、接道面から</a:t>
          </a:r>
          <a:r>
            <a:rPr lang="en-US" cap="none" sz="1400" b="0" i="0" u="none" baseline="0">
              <a:solidFill>
                <a:srgbClr val="000000"/>
              </a:solidFill>
            </a:rPr>
            <a:t>7m</a:t>
          </a:r>
          <a:r>
            <a:rPr lang="en-US" cap="none" sz="1400" b="0" i="0" u="none" baseline="0">
              <a:solidFill>
                <a:srgbClr val="000000"/>
              </a:solidFill>
            </a:rPr>
            <a:t>のところにラインを引き、「接道緑化延長」を算</a:t>
          </a:r>
          <a:r>
            <a:rPr lang="en-US" cap="none" sz="1200" b="0" i="0" u="none" baseline="0">
              <a:solidFill>
                <a:srgbClr val="000000"/>
              </a:solidFill>
            </a:rPr>
            <a:t>出して下さい。</a:t>
          </a:r>
        </a:p>
      </xdr:txBody>
    </xdr:sp>
    <xdr:clientData/>
  </xdr:twoCellAnchor>
  <xdr:twoCellAnchor>
    <xdr:from>
      <xdr:col>19</xdr:col>
      <xdr:colOff>1390650</xdr:colOff>
      <xdr:row>53</xdr:row>
      <xdr:rowOff>342900</xdr:rowOff>
    </xdr:from>
    <xdr:to>
      <xdr:col>44</xdr:col>
      <xdr:colOff>228600</xdr:colOff>
      <xdr:row>67</xdr:row>
      <xdr:rowOff>0</xdr:rowOff>
    </xdr:to>
    <xdr:sp>
      <xdr:nvSpPr>
        <xdr:cNvPr id="12" name="AutoShape 12"/>
        <xdr:cNvSpPr>
          <a:spLocks/>
        </xdr:cNvSpPr>
      </xdr:nvSpPr>
      <xdr:spPr>
        <a:xfrm>
          <a:off x="10896600" y="11468100"/>
          <a:ext cx="12706350" cy="2143125"/>
        </a:xfrm>
        <a:prstGeom prst="foldedCorner">
          <a:avLst>
            <a:gd name="adj" fmla="val 43032"/>
          </a:avLst>
        </a:prstGeom>
        <a:solidFill>
          <a:srgbClr val="FFFFFF"/>
        </a:solidFill>
        <a:ln w="19050" cmpd="sng">
          <a:solidFill>
            <a:srgbClr val="FF00FF"/>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【①</a:t>
          </a:r>
          <a:r>
            <a:rPr lang="en-US" cap="none" sz="1400" b="0" i="0" u="none" baseline="0">
              <a:solidFill>
                <a:srgbClr val="000000"/>
              </a:solidFill>
            </a:rPr>
            <a:t>評価の対象である緑化施設が、建築行為に伴って整備される場合</a:t>
          </a:r>
          <a:r>
            <a:rPr lang="en-US" cap="none" sz="1400" b="0" i="0" u="none" baseline="0">
              <a:solidFill>
                <a:srgbClr val="000000"/>
              </a:solidFill>
            </a:rPr>
            <a:t>】
</a:t>
          </a:r>
          <a:r>
            <a:rPr lang="en-US" cap="none" sz="1400" b="0" i="0" u="none" baseline="0">
              <a:solidFill>
                <a:srgbClr val="000000"/>
              </a:solidFill>
            </a:rPr>
            <a:t>　⇒以前から植栽されている高木・中高木を保全して建築工事を行う場合に、保全する高木・中高木の本数を入力して下さい。
</a:t>
          </a:r>
          <a:r>
            <a:rPr lang="en-US" cap="none" sz="1400" b="0" i="0" u="none" baseline="0">
              <a:solidFill>
                <a:srgbClr val="000000"/>
              </a:solidFill>
            </a:rPr>
            <a:t>【②</a:t>
          </a:r>
          <a:r>
            <a:rPr lang="en-US" cap="none" sz="1400" b="0" i="0" u="none" baseline="0">
              <a:solidFill>
                <a:srgbClr val="000000"/>
              </a:solidFill>
            </a:rPr>
            <a:t>評価の対象である緑化施設が、建築行為を伴なわずに単独で整備される場合</a:t>
          </a:r>
          <a:r>
            <a:rPr lang="en-US" cap="none" sz="1400" b="0" i="0" u="none" baseline="0">
              <a:solidFill>
                <a:srgbClr val="000000"/>
              </a:solidFill>
            </a:rPr>
            <a:t>】
</a:t>
          </a:r>
          <a:r>
            <a:rPr lang="en-US" cap="none" sz="1400" b="0" i="0" u="none" baseline="0">
              <a:solidFill>
                <a:srgbClr val="000000"/>
              </a:solidFill>
            </a:rPr>
            <a:t>　⇒以前から植栽されている高木・中高木を保全して緑化施設の工事を行う場合に、保全する高木・中高木の本数を入力して下さい。　
</a:t>
          </a:r>
          <a:r>
            <a:rPr lang="en-US" cap="none" sz="1400" b="0" i="0" u="none" baseline="0">
              <a:solidFill>
                <a:srgbClr val="000000"/>
              </a:solidFill>
            </a:rPr>
            <a:t>【③</a:t>
          </a:r>
          <a:r>
            <a:rPr lang="en-US" cap="none" sz="1400" b="0" i="0" u="none" baseline="0">
              <a:solidFill>
                <a:srgbClr val="000000"/>
              </a:solidFill>
            </a:rPr>
            <a:t>評価の対象である緑化施設が既に整備されている場合</a:t>
          </a:r>
          <a:r>
            <a:rPr lang="en-US" cap="none" sz="1400" b="0" i="0" u="none" baseline="0">
              <a:solidFill>
                <a:srgbClr val="000000"/>
              </a:solidFill>
            </a:rPr>
            <a:t>】
</a:t>
          </a:r>
          <a:r>
            <a:rPr lang="en-US" cap="none" sz="1400" b="0" i="0" u="none" baseline="0">
              <a:solidFill>
                <a:srgbClr val="000000"/>
              </a:solidFill>
            </a:rPr>
            <a:t>　⇒植栽されている高木・中高木</a:t>
          </a:r>
          <a:r>
            <a:rPr lang="en-US" cap="none" sz="1200" b="0" i="0" u="none" baseline="0">
              <a:solidFill>
                <a:srgbClr val="000000"/>
              </a:solidFill>
            </a:rPr>
            <a:t>の本数を入力して下さい。</a:t>
          </a:r>
        </a:p>
      </xdr:txBody>
    </xdr:sp>
    <xdr:clientData/>
  </xdr:twoCellAnchor>
  <xdr:twoCellAnchor>
    <xdr:from>
      <xdr:col>19</xdr:col>
      <xdr:colOff>1390650</xdr:colOff>
      <xdr:row>68</xdr:row>
      <xdr:rowOff>38100</xdr:rowOff>
    </xdr:from>
    <xdr:to>
      <xdr:col>44</xdr:col>
      <xdr:colOff>200025</xdr:colOff>
      <xdr:row>71</xdr:row>
      <xdr:rowOff>295275</xdr:rowOff>
    </xdr:to>
    <xdr:sp>
      <xdr:nvSpPr>
        <xdr:cNvPr id="13" name="AutoShape 13"/>
        <xdr:cNvSpPr>
          <a:spLocks/>
        </xdr:cNvSpPr>
      </xdr:nvSpPr>
      <xdr:spPr>
        <a:xfrm>
          <a:off x="10896600" y="13754100"/>
          <a:ext cx="12677775" cy="838200"/>
        </a:xfrm>
        <a:prstGeom prst="foldedCorner">
          <a:avLst/>
        </a:prstGeom>
        <a:solidFill>
          <a:srgbClr val="FFFFFF"/>
        </a:solidFill>
        <a:ln w="19050" cmpd="sng">
          <a:solidFill>
            <a:srgbClr val="0000FF"/>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・緑化地域制度における計算方法に従い、屋上緑化面積と壁面緑化面積を算出して下さい。
</a:t>
          </a:r>
          <a:r>
            <a:rPr lang="en-US" cap="none" sz="1400" b="0" i="0" u="none" baseline="0">
              <a:solidFill>
                <a:srgbClr val="000000"/>
              </a:solidFill>
            </a:rPr>
            <a:t>・ 小数点以下</a:t>
          </a:r>
          <a:r>
            <a:rPr lang="en-US" cap="none" sz="1400" b="0" i="0" u="none" baseline="0">
              <a:solidFill>
                <a:srgbClr val="000000"/>
              </a:solidFill>
            </a:rPr>
            <a:t>2</a:t>
          </a:r>
          <a:r>
            <a:rPr lang="en-US" cap="none" sz="1400" b="0" i="0" u="none" baseline="0">
              <a:solidFill>
                <a:srgbClr val="000000"/>
              </a:solidFill>
            </a:rPr>
            <a:t>桁目を切り捨てた数字を入力して下さい</a:t>
          </a:r>
          <a:r>
            <a:rPr lang="en-US" cap="none" sz="1200" b="0" i="0" u="none" baseline="0">
              <a:solidFill>
                <a:srgbClr val="000000"/>
              </a:solidFill>
            </a:rPr>
            <a:t>。</a:t>
          </a:r>
        </a:p>
      </xdr:txBody>
    </xdr:sp>
    <xdr:clientData/>
  </xdr:twoCellAnchor>
  <xdr:twoCellAnchor>
    <xdr:from>
      <xdr:col>20</xdr:col>
      <xdr:colOff>0</xdr:colOff>
      <xdr:row>72</xdr:row>
      <xdr:rowOff>95250</xdr:rowOff>
    </xdr:from>
    <xdr:to>
      <xdr:col>44</xdr:col>
      <xdr:colOff>219075</xdr:colOff>
      <xdr:row>81</xdr:row>
      <xdr:rowOff>133350</xdr:rowOff>
    </xdr:to>
    <xdr:sp>
      <xdr:nvSpPr>
        <xdr:cNvPr id="14" name="AutoShape 14"/>
        <xdr:cNvSpPr>
          <a:spLocks/>
        </xdr:cNvSpPr>
      </xdr:nvSpPr>
      <xdr:spPr>
        <a:xfrm>
          <a:off x="10915650" y="14773275"/>
          <a:ext cx="12677775" cy="1466850"/>
        </a:xfrm>
        <a:prstGeom prst="foldedCorner">
          <a:avLst>
            <a:gd name="adj" fmla="val 42324"/>
          </a:avLst>
        </a:prstGeom>
        <a:solidFill>
          <a:srgbClr val="FFFFFF"/>
        </a:solidFill>
        <a:ln w="19050" cmpd="sng">
          <a:solidFill>
            <a:srgbClr val="008000"/>
          </a:solidFill>
          <a:headEnd type="none"/>
          <a:tailEnd type="none"/>
        </a:ln>
      </xdr:spPr>
      <xdr:txBody>
        <a:bodyPr vertOverflow="clip" wrap="square" lIns="36576" tIns="72000" rIns="0" bIns="18288" anchor="ctr"/>
        <a:p>
          <a:pPr algn="l">
            <a:defRPr/>
          </a:pPr>
          <a:r>
            <a:rPr lang="en-US" cap="none" sz="1400" b="0" i="0" u="none" baseline="0">
              <a:solidFill>
                <a:srgbClr val="000000"/>
              </a:solidFill>
            </a:rPr>
            <a:t>・自己宣言型緑化プログラム「</a:t>
          </a:r>
          <a:r>
            <a:rPr lang="en-US" cap="none" sz="1400" b="0" i="0" u="none" baseline="0">
              <a:solidFill>
                <a:srgbClr val="000000"/>
              </a:solidFill>
            </a:rPr>
            <a:t>TEAM GREEN </a:t>
          </a:r>
          <a:r>
            <a:rPr lang="en-US" cap="none" sz="1400" b="0" i="0" u="none" baseline="0">
              <a:solidFill>
                <a:srgbClr val="000000"/>
              </a:solidFill>
            </a:rPr>
            <a:t>なごや」については、</a:t>
          </a:r>
          <a:r>
            <a:rPr lang="en-US" cap="none" sz="1400" b="0" i="0" u="none" baseline="0">
              <a:solidFill>
                <a:srgbClr val="0000FF"/>
              </a:solidFill>
            </a:rPr>
            <a:t>名古屋市役所</a:t>
          </a:r>
          <a:r>
            <a:rPr lang="en-US" cap="none" sz="1400" b="0" i="0" u="none" baseline="0">
              <a:solidFill>
                <a:srgbClr val="0000FF"/>
              </a:solidFill>
            </a:rPr>
            <a:t>HP⇒</a:t>
          </a:r>
          <a:r>
            <a:rPr lang="en-US" cap="none" sz="1400" b="0" i="0" u="none" baseline="0">
              <a:solidFill>
                <a:srgbClr val="0000FF"/>
              </a:solidFill>
            </a:rPr>
            <a:t>事業向け情報⇒道路・川・みどり
</a:t>
          </a:r>
          <a:r>
            <a:rPr lang="en-US" cap="none" sz="1400" b="0" i="0" u="none" baseline="0">
              <a:solidFill>
                <a:srgbClr val="0000FF"/>
              </a:solidFill>
            </a:rPr>
            <a:t>　⇒緑化地域、風致地区、特別緑地保全地区、みどりの補助金等⇒「</a:t>
          </a:r>
          <a:r>
            <a:rPr lang="en-US" cap="none" sz="1400" b="0" i="0" u="none" baseline="0">
              <a:solidFill>
                <a:srgbClr val="0000FF"/>
              </a:solidFill>
            </a:rPr>
            <a:t>TEAM</a:t>
          </a:r>
          <a:r>
            <a:rPr lang="en-US" cap="none" sz="1400" b="0" i="0" u="none" baseline="0">
              <a:solidFill>
                <a:srgbClr val="0000FF"/>
              </a:solidFill>
            </a:rPr>
            <a:t>　</a:t>
          </a:r>
          <a:r>
            <a:rPr lang="en-US" cap="none" sz="1400" b="0" i="0" u="none" baseline="0">
              <a:solidFill>
                <a:srgbClr val="0000FF"/>
              </a:solidFill>
            </a:rPr>
            <a:t>GREEN </a:t>
          </a:r>
          <a:r>
            <a:rPr lang="en-US" cap="none" sz="1400" b="0" i="0" u="none" baseline="0">
              <a:solidFill>
                <a:srgbClr val="0000FF"/>
              </a:solidFill>
            </a:rPr>
            <a:t>なごや」について　</a:t>
          </a:r>
          <a:r>
            <a:rPr lang="en-US" cap="none" sz="1400" b="0" i="0" u="none" baseline="0">
              <a:solidFill>
                <a:srgbClr val="000000"/>
              </a:solidFill>
            </a:rPr>
            <a:t>をご覧下さい。
</a:t>
          </a:r>
          <a:r>
            <a:rPr lang="en-US" cap="none" sz="1400" b="0" i="0" u="none" baseline="0">
              <a:solidFill>
                <a:srgbClr val="000000"/>
              </a:solidFill>
            </a:rPr>
            <a:t>・評価認定の対象である緑化施設について、「</a:t>
          </a:r>
          <a:r>
            <a:rPr lang="en-US" cap="none" sz="1400" b="0" i="0" u="none" baseline="0">
              <a:solidFill>
                <a:srgbClr val="000000"/>
              </a:solidFill>
            </a:rPr>
            <a:t>TEAM GREEN </a:t>
          </a:r>
          <a:r>
            <a:rPr lang="en-US" cap="none" sz="1400" b="0" i="0" u="none" baseline="0">
              <a:solidFill>
                <a:srgbClr val="000000"/>
              </a:solidFill>
            </a:rPr>
            <a:t>なごや」の「</a:t>
          </a:r>
          <a:r>
            <a:rPr lang="en-US" cap="none" sz="1400" b="0" i="0" u="none" baseline="0">
              <a:solidFill>
                <a:srgbClr val="000000"/>
              </a:solidFill>
            </a:rPr>
            <a:t>4</a:t>
          </a:r>
          <a:r>
            <a:rPr lang="en-US" cap="none" sz="1400" b="0" i="0" u="none" baseline="0">
              <a:solidFill>
                <a:srgbClr val="000000"/>
              </a:solidFill>
            </a:rPr>
            <a:t>つの基本理念」を踏まえ、永続的に守り育んでいくことを宣言
</a:t>
          </a:r>
          <a:r>
            <a:rPr lang="en-US" cap="none" sz="1400" b="0" i="0" u="none" baseline="0">
              <a:solidFill>
                <a:srgbClr val="000000"/>
              </a:solidFill>
            </a:rPr>
            <a:t>　できる場合は「宣言する</a:t>
          </a:r>
          <a:r>
            <a:rPr lang="en-US" cap="none" sz="1200" b="0" i="0" u="none" baseline="0">
              <a:solidFill>
                <a:srgbClr val="000000"/>
              </a:solidFill>
            </a:rPr>
            <a:t>」</a:t>
          </a:r>
          <a:r>
            <a:rPr lang="en-US" cap="none" sz="1400" b="0" i="0" u="none" baseline="0">
              <a:solidFill>
                <a:srgbClr val="000000"/>
              </a:solidFill>
            </a:rPr>
            <a:t>を選択して下さい。（別途「</a:t>
          </a:r>
          <a:r>
            <a:rPr lang="en-US" cap="none" sz="1400" b="0" i="0" u="none" baseline="0">
              <a:solidFill>
                <a:srgbClr val="000000"/>
              </a:solidFill>
            </a:rPr>
            <a:t>TEAM GREEN </a:t>
          </a:r>
          <a:r>
            <a:rPr lang="en-US" cap="none" sz="1400" b="0" i="0" u="none" baseline="0">
              <a:solidFill>
                <a:srgbClr val="000000"/>
              </a:solidFill>
            </a:rPr>
            <a:t>なごや宣言書」などの提出が必要になります）</a:t>
          </a:r>
        </a:p>
      </xdr:txBody>
    </xdr:sp>
    <xdr:clientData/>
  </xdr:twoCellAnchor>
  <xdr:twoCellAnchor>
    <xdr:from>
      <xdr:col>19</xdr:col>
      <xdr:colOff>0</xdr:colOff>
      <xdr:row>4</xdr:row>
      <xdr:rowOff>266700</xdr:rowOff>
    </xdr:from>
    <xdr:to>
      <xdr:col>19</xdr:col>
      <xdr:colOff>1162050</xdr:colOff>
      <xdr:row>7</xdr:row>
      <xdr:rowOff>66675</xdr:rowOff>
    </xdr:to>
    <xdr:sp>
      <xdr:nvSpPr>
        <xdr:cNvPr id="15" name="AutoShape 15"/>
        <xdr:cNvSpPr>
          <a:spLocks/>
        </xdr:cNvSpPr>
      </xdr:nvSpPr>
      <xdr:spPr>
        <a:xfrm rot="20006096">
          <a:off x="9505950" y="1304925"/>
          <a:ext cx="1162050" cy="4572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13</xdr:row>
      <xdr:rowOff>9525</xdr:rowOff>
    </xdr:from>
    <xdr:to>
      <xdr:col>19</xdr:col>
      <xdr:colOff>1190625</xdr:colOff>
      <xdr:row>14</xdr:row>
      <xdr:rowOff>95250</xdr:rowOff>
    </xdr:to>
    <xdr:sp>
      <xdr:nvSpPr>
        <xdr:cNvPr id="16" name="AutoShape 16"/>
        <xdr:cNvSpPr>
          <a:spLocks/>
        </xdr:cNvSpPr>
      </xdr:nvSpPr>
      <xdr:spPr>
        <a:xfrm>
          <a:off x="9534525" y="3152775"/>
          <a:ext cx="1162050" cy="4572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295275</xdr:colOff>
      <xdr:row>20</xdr:row>
      <xdr:rowOff>104775</xdr:rowOff>
    </xdr:from>
    <xdr:to>
      <xdr:col>19</xdr:col>
      <xdr:colOff>752475</xdr:colOff>
      <xdr:row>27</xdr:row>
      <xdr:rowOff>57150</xdr:rowOff>
    </xdr:to>
    <xdr:sp>
      <xdr:nvSpPr>
        <xdr:cNvPr id="17" name="AutoShape 17"/>
        <xdr:cNvSpPr>
          <a:spLocks/>
        </xdr:cNvSpPr>
      </xdr:nvSpPr>
      <xdr:spPr>
        <a:xfrm rot="2700000">
          <a:off x="9801225" y="5095875"/>
          <a:ext cx="457200" cy="11620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33</xdr:row>
      <xdr:rowOff>104775</xdr:rowOff>
    </xdr:from>
    <xdr:to>
      <xdr:col>19</xdr:col>
      <xdr:colOff>1228725</xdr:colOff>
      <xdr:row>35</xdr:row>
      <xdr:rowOff>95250</xdr:rowOff>
    </xdr:to>
    <xdr:sp>
      <xdr:nvSpPr>
        <xdr:cNvPr id="18" name="AutoShape 18"/>
        <xdr:cNvSpPr>
          <a:spLocks/>
        </xdr:cNvSpPr>
      </xdr:nvSpPr>
      <xdr:spPr>
        <a:xfrm rot="2344873">
          <a:off x="9572625" y="7543800"/>
          <a:ext cx="1162050" cy="4572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53</xdr:row>
      <xdr:rowOff>342900</xdr:rowOff>
    </xdr:from>
    <xdr:to>
      <xdr:col>19</xdr:col>
      <xdr:colOff>1181100</xdr:colOff>
      <xdr:row>55</xdr:row>
      <xdr:rowOff>38100</xdr:rowOff>
    </xdr:to>
    <xdr:sp>
      <xdr:nvSpPr>
        <xdr:cNvPr id="19" name="AutoShape 19"/>
        <xdr:cNvSpPr>
          <a:spLocks/>
        </xdr:cNvSpPr>
      </xdr:nvSpPr>
      <xdr:spPr>
        <a:xfrm rot="1317988">
          <a:off x="9525000" y="11468100"/>
          <a:ext cx="1162050" cy="4572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42</xdr:row>
      <xdr:rowOff>323850</xdr:rowOff>
    </xdr:from>
    <xdr:to>
      <xdr:col>19</xdr:col>
      <xdr:colOff>1238250</xdr:colOff>
      <xdr:row>44</xdr:row>
      <xdr:rowOff>0</xdr:rowOff>
    </xdr:to>
    <xdr:sp>
      <xdr:nvSpPr>
        <xdr:cNvPr id="20" name="AutoShape 20"/>
        <xdr:cNvSpPr>
          <a:spLocks/>
        </xdr:cNvSpPr>
      </xdr:nvSpPr>
      <xdr:spPr>
        <a:xfrm rot="1896312">
          <a:off x="9582150" y="9401175"/>
          <a:ext cx="1162050" cy="4476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64</xdr:row>
      <xdr:rowOff>361950</xdr:rowOff>
    </xdr:from>
    <xdr:to>
      <xdr:col>19</xdr:col>
      <xdr:colOff>1171575</xdr:colOff>
      <xdr:row>68</xdr:row>
      <xdr:rowOff>133350</xdr:rowOff>
    </xdr:to>
    <xdr:sp>
      <xdr:nvSpPr>
        <xdr:cNvPr id="21" name="AutoShape 21"/>
        <xdr:cNvSpPr>
          <a:spLocks/>
        </xdr:cNvSpPr>
      </xdr:nvSpPr>
      <xdr:spPr>
        <a:xfrm rot="1376812">
          <a:off x="9515475" y="13401675"/>
          <a:ext cx="1162050" cy="4476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71</xdr:row>
      <xdr:rowOff>285750</xdr:rowOff>
    </xdr:from>
    <xdr:to>
      <xdr:col>19</xdr:col>
      <xdr:colOff>1228725</xdr:colOff>
      <xdr:row>75</xdr:row>
      <xdr:rowOff>19050</xdr:rowOff>
    </xdr:to>
    <xdr:sp>
      <xdr:nvSpPr>
        <xdr:cNvPr id="22" name="AutoShape 22"/>
        <xdr:cNvSpPr>
          <a:spLocks/>
        </xdr:cNvSpPr>
      </xdr:nvSpPr>
      <xdr:spPr>
        <a:xfrm rot="1299533">
          <a:off x="9544050" y="14582775"/>
          <a:ext cx="1190625" cy="4476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1409700</xdr:colOff>
      <xdr:row>0</xdr:row>
      <xdr:rowOff>47625</xdr:rowOff>
    </xdr:from>
    <xdr:to>
      <xdr:col>44</xdr:col>
      <xdr:colOff>285750</xdr:colOff>
      <xdr:row>11</xdr:row>
      <xdr:rowOff>0</xdr:rowOff>
    </xdr:to>
    <xdr:sp>
      <xdr:nvSpPr>
        <xdr:cNvPr id="23" name="AutoShape 23"/>
        <xdr:cNvSpPr>
          <a:spLocks/>
        </xdr:cNvSpPr>
      </xdr:nvSpPr>
      <xdr:spPr>
        <a:xfrm>
          <a:off x="10915650" y="47625"/>
          <a:ext cx="12744450" cy="2609850"/>
        </a:xfrm>
        <a:prstGeom prst="foldedCorner">
          <a:avLst>
            <a:gd name="adj" fmla="val 43250"/>
          </a:avLst>
        </a:prstGeom>
        <a:solidFill>
          <a:srgbClr val="FFFFFF"/>
        </a:solidFill>
        <a:ln w="19050" cmpd="sng">
          <a:solidFill>
            <a:srgbClr val="FF0000"/>
          </a:solidFill>
          <a:headEnd type="none"/>
          <a:tailEnd type="none"/>
        </a:ln>
      </xdr:spPr>
      <xdr:txBody>
        <a:bodyPr vertOverflow="clip" wrap="square" lIns="36576" tIns="72000" rIns="0" bIns="0"/>
        <a:p>
          <a:pPr algn="l">
            <a:defRPr/>
          </a:pPr>
          <a:r>
            <a:rPr lang="en-US" cap="none" sz="1400" b="0" i="0" u="none" baseline="0">
              <a:solidFill>
                <a:srgbClr val="000000"/>
              </a:solidFill>
            </a:rPr>
            <a:t>【①</a:t>
          </a:r>
          <a:r>
            <a:rPr lang="en-US" cap="none" sz="1400" b="0" i="0" u="none" baseline="0">
              <a:solidFill>
                <a:srgbClr val="000000"/>
              </a:solidFill>
            </a:rPr>
            <a:t>評価の対象である緑化施設が、建築行為に伴って整備される場合</a:t>
          </a:r>
          <a:r>
            <a:rPr lang="en-US" cap="none" sz="1400" b="0" i="0" u="none" baseline="0">
              <a:solidFill>
                <a:srgbClr val="000000"/>
              </a:solidFill>
            </a:rPr>
            <a:t>】
</a:t>
          </a:r>
          <a:r>
            <a:rPr lang="en-US" cap="none" sz="1400" b="0" i="0" u="none" baseline="0">
              <a:solidFill>
                <a:srgbClr val="000000"/>
              </a:solidFill>
            </a:rPr>
            <a:t>　⇒建築確認申請の敷地面積を入力して下さい。
</a:t>
          </a:r>
          <a:r>
            <a:rPr lang="en-US" cap="none" sz="1400" b="0" i="0" u="none" baseline="0">
              <a:solidFill>
                <a:srgbClr val="000000"/>
              </a:solidFill>
            </a:rPr>
            <a:t>【②</a:t>
          </a:r>
          <a:r>
            <a:rPr lang="en-US" cap="none" sz="1400" b="0" i="0" u="none" baseline="0">
              <a:solidFill>
                <a:srgbClr val="000000"/>
              </a:solidFill>
            </a:rPr>
            <a:t>評価の対象である緑化施設が、建築行為を伴なわずに単独で整備される場合</a:t>
          </a:r>
          <a:r>
            <a:rPr lang="en-US" cap="none" sz="1400" b="0" i="0" u="none" baseline="0">
              <a:solidFill>
                <a:srgbClr val="000000"/>
              </a:solidFill>
            </a:rPr>
            <a:t>】
</a:t>
          </a:r>
          <a:r>
            <a:rPr lang="en-US" cap="none" sz="1400" b="0" i="0" u="none" baseline="0">
              <a:solidFill>
                <a:srgbClr val="000000"/>
              </a:solidFill>
            </a:rPr>
            <a:t>【③</a:t>
          </a:r>
          <a:r>
            <a:rPr lang="en-US" cap="none" sz="1400" b="0" i="0" u="none" baseline="0">
              <a:solidFill>
                <a:srgbClr val="000000"/>
              </a:solidFill>
            </a:rPr>
            <a:t>評価の対象である緑化施設が既に整備されている場合</a:t>
          </a:r>
          <a:r>
            <a:rPr lang="en-US" cap="none" sz="1400" b="0" i="0" u="none" baseline="0">
              <a:solidFill>
                <a:srgbClr val="000000"/>
              </a:solidFill>
            </a:rPr>
            <a:t>】
</a:t>
          </a:r>
          <a:r>
            <a:rPr lang="en-US" cap="none" sz="1400" b="0" i="0" u="none" baseline="0">
              <a:solidFill>
                <a:srgbClr val="000000"/>
              </a:solidFill>
            </a:rPr>
            <a:t>　⇒以前申請した建築確認申請の敷地面積がわかる場合はその数字を入力して下さい。
</a:t>
          </a:r>
          <a:r>
            <a:rPr lang="en-US" cap="none" sz="1400" b="0" i="0" u="none" baseline="0">
              <a:solidFill>
                <a:srgbClr val="000000"/>
              </a:solidFill>
            </a:rPr>
            <a:t>　⇒建築確認申請の敷地面積が不明な場合、もしくは敷地に建築物がない場合は、機能上一体である敷地面積（小数点以下</a:t>
          </a:r>
          <a:r>
            <a:rPr lang="en-US" cap="none" sz="1400" b="0" i="0" u="none" baseline="0">
              <a:solidFill>
                <a:srgbClr val="000000"/>
              </a:solidFill>
            </a:rPr>
            <a:t>3</a:t>
          </a:r>
          <a:r>
            <a:rPr lang="en-US" cap="none" sz="1400" b="0" i="0" u="none" baseline="0">
              <a:solidFill>
                <a:srgbClr val="000000"/>
              </a:solidFill>
            </a:rPr>
            <a:t>桁目を切り捨て）
</a:t>
          </a:r>
          <a:r>
            <a:rPr lang="en-US" cap="none" sz="1400" b="0" i="0" u="none" baseline="0">
              <a:solidFill>
                <a:srgbClr val="000000"/>
              </a:solidFill>
            </a:rPr>
            <a:t>　　を入力して下さい。その場合は敷地の大きさや形状のわかる図面（手書きのものでも可）を添付して下さい。
</a:t>
          </a:r>
          <a:r>
            <a:rPr lang="en-US" cap="none" sz="1400" b="0" i="0" u="none" baseline="0">
              <a:solidFill>
                <a:srgbClr val="000000"/>
              </a:solidFill>
            </a:rPr>
            <a:t>　　ただし、名古屋市民有地緑化助成事業に基づく緑化助成を受ける場合は、登記簿の写などにより敷地面積を証明して下さい。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2:AK86"/>
  <sheetViews>
    <sheetView showGridLines="0" view="pageBreakPreview" zoomScale="70" zoomScaleNormal="75" zoomScaleSheetLayoutView="70" workbookViewId="0" topLeftCell="A1">
      <selection activeCell="B24" sqref="B24:C29"/>
    </sheetView>
  </sheetViews>
  <sheetFormatPr defaultColWidth="9.00390625" defaultRowHeight="13.5"/>
  <cols>
    <col min="1" max="1" width="7.625" style="1" customWidth="1"/>
    <col min="2" max="2" width="3.875" style="1" customWidth="1"/>
    <col min="3" max="3" width="1.875" style="1" customWidth="1"/>
    <col min="4" max="4" width="4.00390625" style="1" customWidth="1"/>
    <col min="5" max="5" width="9.00390625" style="1" customWidth="1"/>
    <col min="6" max="6" width="8.625" style="1" customWidth="1"/>
    <col min="7" max="7" width="6.375" style="1" customWidth="1"/>
    <col min="8" max="8" width="6.125" style="1" customWidth="1"/>
    <col min="9" max="11" width="8.00390625" style="1" customWidth="1"/>
    <col min="12" max="14" width="8.875" style="1" customWidth="1"/>
    <col min="15" max="15" width="9.875" style="2" customWidth="1"/>
    <col min="16" max="16" width="1.625" style="1" customWidth="1"/>
    <col min="17" max="17" width="2.625" style="1" customWidth="1"/>
    <col min="18" max="18" width="1.12109375" style="1" customWidth="1"/>
    <col min="19" max="19" width="8.125" style="1" customWidth="1"/>
    <col min="20" max="22" width="8.125" style="1" hidden="1" customWidth="1"/>
    <col min="23" max="23" width="9.625" style="1" hidden="1" customWidth="1"/>
    <col min="24" max="25" width="8.125" style="1" hidden="1" customWidth="1"/>
    <col min="26" max="32" width="8.125" style="1" customWidth="1"/>
    <col min="33" max="16384" width="9.00390625" style="1" customWidth="1"/>
  </cols>
  <sheetData>
    <row r="1" ht="3.75" customHeight="1"/>
    <row r="2" spans="2:17" ht="24" customHeight="1">
      <c r="B2" s="217" t="s">
        <v>3</v>
      </c>
      <c r="C2" s="217"/>
      <c r="D2" s="217"/>
      <c r="E2" s="217"/>
      <c r="F2" s="217"/>
      <c r="G2" s="217"/>
      <c r="H2" s="217"/>
      <c r="I2" s="3"/>
      <c r="J2" s="3"/>
      <c r="K2" s="3"/>
      <c r="L2" s="206"/>
      <c r="M2" s="206"/>
      <c r="N2" s="206"/>
      <c r="O2" s="4"/>
      <c r="P2" s="3"/>
      <c r="Q2" s="3"/>
    </row>
    <row r="3" spans="2:17" ht="18" customHeight="1">
      <c r="B3" s="217"/>
      <c r="C3" s="217"/>
      <c r="D3" s="217"/>
      <c r="E3" s="217"/>
      <c r="F3" s="217"/>
      <c r="G3" s="217"/>
      <c r="H3" s="217"/>
      <c r="I3" s="3"/>
      <c r="J3" s="3"/>
      <c r="K3" s="3"/>
      <c r="L3" s="206"/>
      <c r="M3" s="206"/>
      <c r="N3" s="206"/>
      <c r="O3" s="4"/>
      <c r="P3" s="3"/>
      <c r="Q3" s="3"/>
    </row>
    <row r="4" spans="2:17" ht="22.5" customHeight="1">
      <c r="B4" s="5"/>
      <c r="C4" s="5"/>
      <c r="D4" s="3"/>
      <c r="E4" s="3"/>
      <c r="F4" s="3"/>
      <c r="G4" s="3"/>
      <c r="H4" s="6"/>
      <c r="I4" s="6"/>
      <c r="J4" s="3"/>
      <c r="K4" s="3"/>
      <c r="L4" s="207"/>
      <c r="M4" s="207"/>
      <c r="N4" s="207"/>
      <c r="O4" s="4"/>
      <c r="P4" s="3"/>
      <c r="Q4" s="3"/>
    </row>
    <row r="5" spans="2:17" ht="24.75" customHeight="1">
      <c r="B5" s="5"/>
      <c r="C5" s="5"/>
      <c r="D5" s="3"/>
      <c r="E5" s="3"/>
      <c r="F5" s="3"/>
      <c r="G5" s="220">
        <f>O25+O38+O50+O61+O72+O79</f>
        <v>90</v>
      </c>
      <c r="H5" s="221"/>
      <c r="I5" s="7"/>
      <c r="J5" s="3"/>
      <c r="K5" s="3"/>
      <c r="L5" s="8" t="str">
        <f>IF((G5&gt;=0)*AND(L25/L9&gt;L18),"☆","－")</f>
        <v>☆</v>
      </c>
      <c r="M5" s="8" t="str">
        <f>IF((G5&gt;=50)*AND(L25/L9&gt;L18),"☆","－")</f>
        <v>☆</v>
      </c>
      <c r="N5" s="8" t="str">
        <f>IF((G5&gt;=80)*AND(L25/L9&gt;L18),"☆","－")</f>
        <v>☆</v>
      </c>
      <c r="O5" s="4"/>
      <c r="P5" s="3"/>
      <c r="Q5" s="3"/>
    </row>
    <row r="6" spans="1:37" ht="22.5" customHeight="1">
      <c r="A6" s="3"/>
      <c r="B6" s="3"/>
      <c r="C6" s="3"/>
      <c r="D6" s="5"/>
      <c r="E6" s="3"/>
      <c r="F6" s="3"/>
      <c r="G6" s="3"/>
      <c r="H6" s="3"/>
      <c r="I6" s="3"/>
      <c r="J6" s="3"/>
      <c r="K6" s="3"/>
      <c r="L6" s="9" t="s">
        <v>4</v>
      </c>
      <c r="M6" s="9" t="s">
        <v>5</v>
      </c>
      <c r="N6" s="9" t="s">
        <v>6</v>
      </c>
      <c r="O6" s="4"/>
      <c r="P6" s="3"/>
      <c r="Q6" s="3"/>
      <c r="R6" s="3"/>
      <c r="S6" s="3"/>
      <c r="T6" s="3"/>
      <c r="U6" s="3"/>
      <c r="V6" s="3"/>
      <c r="AK6" s="10"/>
    </row>
    <row r="7" spans="2:17" ht="14.25" customHeight="1">
      <c r="B7" s="11"/>
      <c r="C7" s="12"/>
      <c r="D7" s="13"/>
      <c r="E7" s="12"/>
      <c r="F7" s="12"/>
      <c r="G7" s="12"/>
      <c r="H7" s="12"/>
      <c r="I7" s="12"/>
      <c r="J7" s="12"/>
      <c r="K7" s="12"/>
      <c r="L7" s="12"/>
      <c r="M7" s="12"/>
      <c r="N7" s="12"/>
      <c r="O7" s="14"/>
      <c r="P7" s="12"/>
      <c r="Q7" s="15"/>
    </row>
    <row r="8" spans="2:17" ht="6.75" customHeight="1">
      <c r="B8" s="190"/>
      <c r="C8" s="191"/>
      <c r="D8" s="17"/>
      <c r="E8" s="18"/>
      <c r="F8" s="18"/>
      <c r="G8" s="18"/>
      <c r="H8" s="18"/>
      <c r="I8" s="18"/>
      <c r="J8" s="18"/>
      <c r="K8" s="18"/>
      <c r="L8" s="18"/>
      <c r="M8" s="18"/>
      <c r="N8" s="18"/>
      <c r="O8" s="19"/>
      <c r="P8" s="20"/>
      <c r="Q8" s="21"/>
    </row>
    <row r="9" spans="2:21" ht="24" customHeight="1">
      <c r="B9" s="190"/>
      <c r="C9" s="191"/>
      <c r="D9" s="22" t="s">
        <v>7</v>
      </c>
      <c r="E9" s="23"/>
      <c r="F9" s="23"/>
      <c r="G9" s="23"/>
      <c r="H9" s="23"/>
      <c r="I9" s="23"/>
      <c r="J9" s="23"/>
      <c r="K9" s="23"/>
      <c r="L9" s="218">
        <v>300</v>
      </c>
      <c r="M9" s="219"/>
      <c r="N9" s="24" t="s">
        <v>8</v>
      </c>
      <c r="O9" s="25"/>
      <c r="P9" s="26"/>
      <c r="Q9" s="21"/>
      <c r="U9" s="27"/>
    </row>
    <row r="10" spans="2:17" ht="21.75" customHeight="1">
      <c r="B10" s="190"/>
      <c r="C10" s="191"/>
      <c r="D10" s="28" t="s">
        <v>9</v>
      </c>
      <c r="E10" s="23"/>
      <c r="F10" s="23"/>
      <c r="G10" s="23"/>
      <c r="H10" s="23"/>
      <c r="I10" s="23"/>
      <c r="J10" s="23"/>
      <c r="K10" s="23"/>
      <c r="L10" s="23"/>
      <c r="M10" s="23"/>
      <c r="N10" s="23"/>
      <c r="O10" s="25"/>
      <c r="P10" s="26"/>
      <c r="Q10" s="21"/>
    </row>
    <row r="11" spans="2:17" ht="16.5" customHeight="1">
      <c r="B11" s="190"/>
      <c r="C11" s="191"/>
      <c r="D11" s="28" t="s">
        <v>10</v>
      </c>
      <c r="E11" s="23"/>
      <c r="F11" s="23"/>
      <c r="G11" s="23"/>
      <c r="H11" s="23"/>
      <c r="I11" s="23"/>
      <c r="J11" s="23"/>
      <c r="K11" s="23"/>
      <c r="L11" s="23"/>
      <c r="M11" s="23"/>
      <c r="N11" s="23"/>
      <c r="O11" s="25"/>
      <c r="P11" s="26"/>
      <c r="Q11" s="21"/>
    </row>
    <row r="12" spans="2:18" ht="16.5" customHeight="1">
      <c r="B12" s="190"/>
      <c r="C12" s="191"/>
      <c r="D12" s="28" t="s">
        <v>11</v>
      </c>
      <c r="E12" s="23"/>
      <c r="F12" s="23"/>
      <c r="G12" s="23"/>
      <c r="H12" s="23"/>
      <c r="I12" s="23"/>
      <c r="J12" s="23"/>
      <c r="K12" s="23"/>
      <c r="L12" s="23"/>
      <c r="M12" s="23"/>
      <c r="N12" s="23"/>
      <c r="O12" s="25"/>
      <c r="P12" s="26"/>
      <c r="Q12" s="21"/>
      <c r="R12" s="29"/>
    </row>
    <row r="13" spans="2:18" ht="6.75" customHeight="1">
      <c r="B13" s="190"/>
      <c r="C13" s="191"/>
      <c r="D13" s="30"/>
      <c r="E13" s="31"/>
      <c r="F13" s="31"/>
      <c r="G13" s="31"/>
      <c r="H13" s="31"/>
      <c r="I13" s="31"/>
      <c r="J13" s="31"/>
      <c r="K13" s="31"/>
      <c r="L13" s="31"/>
      <c r="M13" s="31"/>
      <c r="N13" s="31"/>
      <c r="O13" s="32"/>
      <c r="P13" s="33"/>
      <c r="Q13" s="21"/>
      <c r="R13" s="29"/>
    </row>
    <row r="14" spans="2:18" ht="6.75" customHeight="1">
      <c r="B14" s="34"/>
      <c r="C14" s="35"/>
      <c r="D14" s="35"/>
      <c r="E14" s="35"/>
      <c r="F14" s="35"/>
      <c r="G14" s="35"/>
      <c r="H14" s="35"/>
      <c r="I14" s="35"/>
      <c r="J14" s="35"/>
      <c r="K14" s="35"/>
      <c r="L14" s="35"/>
      <c r="M14" s="35"/>
      <c r="N14" s="35"/>
      <c r="O14" s="36"/>
      <c r="P14" s="35"/>
      <c r="Q14" s="21"/>
      <c r="R14" s="29"/>
    </row>
    <row r="15" spans="2:17" ht="4.5" customHeight="1">
      <c r="B15" s="190"/>
      <c r="C15" s="191"/>
      <c r="D15" s="17"/>
      <c r="E15" s="18"/>
      <c r="F15" s="18"/>
      <c r="G15" s="18"/>
      <c r="H15" s="18"/>
      <c r="I15" s="18"/>
      <c r="J15" s="18"/>
      <c r="K15" s="18"/>
      <c r="L15" s="18"/>
      <c r="M15" s="18"/>
      <c r="N15" s="18"/>
      <c r="O15" s="18"/>
      <c r="P15" s="20"/>
      <c r="Q15" s="37"/>
    </row>
    <row r="16" spans="2:24" ht="30" customHeight="1">
      <c r="B16" s="190"/>
      <c r="C16" s="191"/>
      <c r="D16" s="22" t="s">
        <v>12</v>
      </c>
      <c r="E16" s="23"/>
      <c r="F16" s="23"/>
      <c r="G16" s="23"/>
      <c r="H16" s="23"/>
      <c r="I16" s="23"/>
      <c r="J16" s="38"/>
      <c r="K16" s="39"/>
      <c r="L16" s="186" t="s">
        <v>0</v>
      </c>
      <c r="M16" s="187"/>
      <c r="N16" s="23"/>
      <c r="O16" s="23"/>
      <c r="P16" s="26"/>
      <c r="Q16" s="37"/>
      <c r="U16" s="197" t="s">
        <v>13</v>
      </c>
      <c r="V16" s="197"/>
      <c r="W16" s="197"/>
      <c r="X16" s="40">
        <v>0.2</v>
      </c>
    </row>
    <row r="17" spans="1:24" ht="6" customHeight="1">
      <c r="A17" s="215"/>
      <c r="B17" s="190"/>
      <c r="C17" s="191"/>
      <c r="D17" s="28"/>
      <c r="E17" s="41" t="s">
        <v>14</v>
      </c>
      <c r="F17" s="42"/>
      <c r="G17" s="42"/>
      <c r="H17" s="42"/>
      <c r="I17" s="42"/>
      <c r="J17" s="43"/>
      <c r="K17" s="44"/>
      <c r="L17" s="45"/>
      <c r="M17" s="23"/>
      <c r="N17" s="23"/>
      <c r="O17" s="23"/>
      <c r="P17" s="26"/>
      <c r="Q17" s="37"/>
      <c r="U17" s="197" t="s">
        <v>15</v>
      </c>
      <c r="V17" s="197"/>
      <c r="W17" s="197"/>
      <c r="X17" s="40">
        <v>0.15</v>
      </c>
    </row>
    <row r="18" spans="1:24" ht="24" customHeight="1">
      <c r="A18" s="215"/>
      <c r="B18" s="190"/>
      <c r="C18" s="191"/>
      <c r="D18" s="22"/>
      <c r="E18" s="24" t="s">
        <v>16</v>
      </c>
      <c r="F18" s="23"/>
      <c r="G18" s="23"/>
      <c r="H18" s="23"/>
      <c r="I18" s="23"/>
      <c r="J18" s="46"/>
      <c r="K18" s="39"/>
      <c r="L18" s="200">
        <f>IF(L16=U16,X16,0)+IF(L16=U17,X17,0)+IF(L16=U18,X18,0)+IF(L16=U19,X19,0)</f>
        <v>0.2</v>
      </c>
      <c r="M18" s="201"/>
      <c r="N18" s="24" t="s">
        <v>17</v>
      </c>
      <c r="O18" s="23"/>
      <c r="P18" s="26"/>
      <c r="Q18" s="37"/>
      <c r="U18" s="197" t="s">
        <v>18</v>
      </c>
      <c r="V18" s="197"/>
      <c r="W18" s="197"/>
      <c r="X18" s="40">
        <v>0.1</v>
      </c>
    </row>
    <row r="19" spans="1:24" ht="16.5" customHeight="1">
      <c r="A19" s="215"/>
      <c r="B19" s="190"/>
      <c r="C19" s="191"/>
      <c r="D19" s="47" t="s">
        <v>19</v>
      </c>
      <c r="E19" s="24"/>
      <c r="F19" s="23"/>
      <c r="G19" s="23"/>
      <c r="H19" s="23"/>
      <c r="I19" s="23"/>
      <c r="J19" s="46"/>
      <c r="K19" s="48"/>
      <c r="L19" s="48"/>
      <c r="M19" s="24"/>
      <c r="N19" s="23"/>
      <c r="O19" s="23"/>
      <c r="P19" s="26"/>
      <c r="Q19" s="37"/>
      <c r="U19" s="197" t="s">
        <v>20</v>
      </c>
      <c r="V19" s="197"/>
      <c r="W19" s="197"/>
      <c r="X19" s="214">
        <v>0.2</v>
      </c>
    </row>
    <row r="20" spans="1:24" ht="17.25" customHeight="1">
      <c r="A20" s="215"/>
      <c r="B20" s="190"/>
      <c r="C20" s="191"/>
      <c r="D20" s="28" t="s">
        <v>21</v>
      </c>
      <c r="E20" s="24"/>
      <c r="F20" s="23"/>
      <c r="G20" s="23"/>
      <c r="H20" s="23"/>
      <c r="I20" s="23"/>
      <c r="J20" s="46"/>
      <c r="K20" s="48"/>
      <c r="L20" s="48"/>
      <c r="M20" s="24"/>
      <c r="N20" s="23"/>
      <c r="O20" s="23"/>
      <c r="P20" s="26"/>
      <c r="Q20" s="37"/>
      <c r="U20" s="197"/>
      <c r="V20" s="197"/>
      <c r="W20" s="197"/>
      <c r="X20" s="214"/>
    </row>
    <row r="21" spans="1:24" ht="24" customHeight="1">
      <c r="A21" s="215"/>
      <c r="B21" s="190"/>
      <c r="C21" s="191"/>
      <c r="D21" s="28"/>
      <c r="E21" s="24" t="s">
        <v>22</v>
      </c>
      <c r="F21" s="23"/>
      <c r="G21" s="23"/>
      <c r="H21" s="23"/>
      <c r="I21" s="23"/>
      <c r="J21" s="46"/>
      <c r="K21" s="48"/>
      <c r="L21" s="211">
        <f>ROUNDUP(L9*L18,1)</f>
        <v>60</v>
      </c>
      <c r="M21" s="212"/>
      <c r="N21" s="24" t="s">
        <v>17</v>
      </c>
      <c r="O21" s="23"/>
      <c r="P21" s="26"/>
      <c r="Q21" s="37"/>
      <c r="U21" s="197"/>
      <c r="V21" s="197"/>
      <c r="W21" s="197"/>
      <c r="X21" s="214"/>
    </row>
    <row r="22" spans="1:24" ht="6.75" customHeight="1">
      <c r="A22" s="215"/>
      <c r="B22" s="190"/>
      <c r="C22" s="191"/>
      <c r="D22" s="30"/>
      <c r="E22" s="31"/>
      <c r="F22" s="31"/>
      <c r="G22" s="31"/>
      <c r="H22" s="31"/>
      <c r="I22" s="31"/>
      <c r="J22" s="31"/>
      <c r="K22" s="31"/>
      <c r="L22" s="31"/>
      <c r="M22" s="31"/>
      <c r="N22" s="31"/>
      <c r="O22" s="32"/>
      <c r="P22" s="33"/>
      <c r="Q22" s="21"/>
      <c r="U22" s="197"/>
      <c r="V22" s="197"/>
      <c r="W22" s="197"/>
      <c r="X22" s="214"/>
    </row>
    <row r="23" spans="1:17" ht="6.75" customHeight="1">
      <c r="A23" s="215"/>
      <c r="B23" s="16"/>
      <c r="C23" s="35"/>
      <c r="D23" s="35"/>
      <c r="E23" s="35"/>
      <c r="F23" s="35"/>
      <c r="G23" s="35"/>
      <c r="H23" s="35"/>
      <c r="I23" s="35"/>
      <c r="J23" s="35"/>
      <c r="K23" s="35"/>
      <c r="L23" s="35"/>
      <c r="M23" s="35"/>
      <c r="N23" s="35"/>
      <c r="O23" s="36"/>
      <c r="P23" s="35"/>
      <c r="Q23" s="21"/>
    </row>
    <row r="24" spans="1:17" ht="18" customHeight="1" thickBot="1">
      <c r="A24" s="215"/>
      <c r="B24" s="190"/>
      <c r="C24" s="191"/>
      <c r="D24" s="49"/>
      <c r="E24" s="18"/>
      <c r="F24" s="18"/>
      <c r="G24" s="18"/>
      <c r="H24" s="18"/>
      <c r="I24" s="18"/>
      <c r="J24" s="18"/>
      <c r="K24" s="18"/>
      <c r="L24" s="18"/>
      <c r="M24" s="18"/>
      <c r="N24" s="213" t="s">
        <v>23</v>
      </c>
      <c r="O24" s="213"/>
      <c r="P24" s="20"/>
      <c r="Q24" s="21"/>
    </row>
    <row r="25" spans="1:24" ht="24" customHeight="1" thickBot="1" thickTop="1">
      <c r="A25" s="215"/>
      <c r="B25" s="190"/>
      <c r="C25" s="191"/>
      <c r="D25" s="22" t="s">
        <v>24</v>
      </c>
      <c r="E25" s="23"/>
      <c r="F25" s="23"/>
      <c r="G25" s="23"/>
      <c r="H25" s="23"/>
      <c r="I25" s="23"/>
      <c r="J25" s="23"/>
      <c r="K25" s="23"/>
      <c r="L25" s="202">
        <v>130</v>
      </c>
      <c r="M25" s="203"/>
      <c r="N25" s="24" t="s">
        <v>25</v>
      </c>
      <c r="O25" s="50">
        <f>IF((X25-L18&gt;=0.02)*AND(L25&gt;=30),10,0)+IF((X25-L18&gt;=0.05)*AND(L25&gt;=40),10,0)</f>
        <v>20</v>
      </c>
      <c r="P25" s="26"/>
      <c r="Q25" s="21"/>
      <c r="U25" s="197" t="s">
        <v>26</v>
      </c>
      <c r="V25" s="197"/>
      <c r="W25" s="197"/>
      <c r="X25" s="51">
        <f>L25/L9</f>
        <v>0.43333333333333335</v>
      </c>
    </row>
    <row r="26" spans="1:17" ht="16.5" customHeight="1" thickBot="1" thickTop="1">
      <c r="A26" s="215"/>
      <c r="B26" s="190"/>
      <c r="C26" s="191"/>
      <c r="D26" s="39"/>
      <c r="E26" s="23"/>
      <c r="F26" s="23"/>
      <c r="G26" s="23"/>
      <c r="H26" s="23"/>
      <c r="I26" s="23"/>
      <c r="J26" s="23"/>
      <c r="K26" s="23"/>
      <c r="L26" s="23"/>
      <c r="M26" s="52"/>
      <c r="N26" s="23"/>
      <c r="O26" s="53"/>
      <c r="P26" s="26"/>
      <c r="Q26" s="21"/>
    </row>
    <row r="27" spans="1:17" ht="16.5" customHeight="1" thickTop="1">
      <c r="A27" s="215"/>
      <c r="B27" s="190"/>
      <c r="C27" s="191"/>
      <c r="D27" s="47" t="s">
        <v>27</v>
      </c>
      <c r="E27" s="23"/>
      <c r="F27" s="23"/>
      <c r="G27" s="23"/>
      <c r="H27" s="23"/>
      <c r="I27" s="23"/>
      <c r="J27" s="23"/>
      <c r="K27" s="23"/>
      <c r="L27" s="23"/>
      <c r="M27" s="52"/>
      <c r="N27" s="192" t="str">
        <f>IF(X25&lt;L18,"評価対象外","評価対象")</f>
        <v>評価対象</v>
      </c>
      <c r="O27" s="193"/>
      <c r="P27" s="26"/>
      <c r="Q27" s="21"/>
    </row>
    <row r="28" spans="1:17" ht="16.5" customHeight="1" thickBot="1">
      <c r="A28" s="215"/>
      <c r="B28" s="190"/>
      <c r="C28" s="191"/>
      <c r="D28" s="28"/>
      <c r="E28" s="23"/>
      <c r="F28" s="23"/>
      <c r="G28" s="23"/>
      <c r="H28" s="23"/>
      <c r="I28" s="23"/>
      <c r="J28" s="23"/>
      <c r="K28" s="23"/>
      <c r="L28" s="23"/>
      <c r="M28" s="54"/>
      <c r="N28" s="194"/>
      <c r="O28" s="195"/>
      <c r="P28" s="26"/>
      <c r="Q28" s="21"/>
    </row>
    <row r="29" spans="1:17" ht="5.25" customHeight="1" thickTop="1">
      <c r="A29" s="215"/>
      <c r="B29" s="190"/>
      <c r="C29" s="191"/>
      <c r="D29" s="55"/>
      <c r="E29" s="31"/>
      <c r="F29" s="31"/>
      <c r="G29" s="31"/>
      <c r="H29" s="31"/>
      <c r="I29" s="31"/>
      <c r="J29" s="31"/>
      <c r="K29" s="31"/>
      <c r="L29" s="31"/>
      <c r="M29" s="31"/>
      <c r="N29" s="31"/>
      <c r="O29" s="32"/>
      <c r="P29" s="33"/>
      <c r="Q29" s="21"/>
    </row>
    <row r="30" spans="1:17" ht="6.75" customHeight="1">
      <c r="A30" s="215"/>
      <c r="B30" s="16"/>
      <c r="C30" s="35"/>
      <c r="D30" s="35"/>
      <c r="E30" s="35"/>
      <c r="F30" s="35"/>
      <c r="G30" s="35"/>
      <c r="H30" s="35"/>
      <c r="I30" s="35"/>
      <c r="J30" s="35"/>
      <c r="K30" s="35"/>
      <c r="L30" s="35"/>
      <c r="M30" s="35"/>
      <c r="N30" s="35"/>
      <c r="O30" s="36"/>
      <c r="P30" s="35"/>
      <c r="Q30" s="21"/>
    </row>
    <row r="31" spans="1:17" ht="13.5">
      <c r="A31" s="215"/>
      <c r="B31" s="16"/>
      <c r="C31" s="35"/>
      <c r="D31" s="35"/>
      <c r="E31" s="56" t="s">
        <v>28</v>
      </c>
      <c r="F31" s="35"/>
      <c r="G31" s="35"/>
      <c r="H31" s="35"/>
      <c r="I31" s="35"/>
      <c r="J31" s="35"/>
      <c r="K31" s="35"/>
      <c r="L31" s="196" t="s">
        <v>29</v>
      </c>
      <c r="M31" s="196"/>
      <c r="N31" s="196"/>
      <c r="O31" s="208" t="s">
        <v>30</v>
      </c>
      <c r="P31" s="35"/>
      <c r="Q31" s="21"/>
    </row>
    <row r="32" spans="1:17" ht="12.75" customHeight="1">
      <c r="A32" s="215"/>
      <c r="B32" s="16"/>
      <c r="C32" s="35"/>
      <c r="D32" s="35"/>
      <c r="E32" s="56" t="s">
        <v>31</v>
      </c>
      <c r="F32" s="35"/>
      <c r="G32" s="35"/>
      <c r="H32" s="35"/>
      <c r="I32" s="35"/>
      <c r="J32" s="35"/>
      <c r="K32" s="35"/>
      <c r="L32" s="196"/>
      <c r="M32" s="196"/>
      <c r="N32" s="196"/>
      <c r="O32" s="208"/>
      <c r="P32" s="35"/>
      <c r="Q32" s="21"/>
    </row>
    <row r="33" spans="1:17" ht="8.25" customHeight="1">
      <c r="A33" s="215"/>
      <c r="B33" s="16"/>
      <c r="C33" s="35"/>
      <c r="D33" s="35"/>
      <c r="E33" s="57"/>
      <c r="F33" s="35"/>
      <c r="G33" s="35"/>
      <c r="H33" s="35"/>
      <c r="I33" s="35"/>
      <c r="J33" s="35"/>
      <c r="K33" s="35"/>
      <c r="L33" s="58"/>
      <c r="M33" s="58"/>
      <c r="N33" s="58"/>
      <c r="O33" s="36"/>
      <c r="P33" s="35"/>
      <c r="Q33" s="21"/>
    </row>
    <row r="34" spans="1:17" ht="13.5">
      <c r="A34" s="215"/>
      <c r="B34" s="16"/>
      <c r="C34" s="35"/>
      <c r="D34" s="35"/>
      <c r="E34" s="56" t="s">
        <v>32</v>
      </c>
      <c r="F34" s="35"/>
      <c r="G34" s="35"/>
      <c r="H34" s="35"/>
      <c r="I34" s="35"/>
      <c r="J34" s="35"/>
      <c r="K34" s="35"/>
      <c r="L34" s="196" t="s">
        <v>29</v>
      </c>
      <c r="M34" s="196"/>
      <c r="N34" s="196"/>
      <c r="O34" s="208" t="s">
        <v>33</v>
      </c>
      <c r="P34" s="35"/>
      <c r="Q34" s="21"/>
    </row>
    <row r="35" spans="1:17" ht="13.5">
      <c r="A35" s="215"/>
      <c r="B35" s="16"/>
      <c r="C35" s="35"/>
      <c r="D35" s="35"/>
      <c r="E35" s="56" t="s">
        <v>34</v>
      </c>
      <c r="F35" s="35"/>
      <c r="G35" s="35"/>
      <c r="H35" s="35"/>
      <c r="I35" s="35"/>
      <c r="J35" s="35"/>
      <c r="K35" s="35"/>
      <c r="L35" s="196"/>
      <c r="M35" s="196"/>
      <c r="N35" s="196"/>
      <c r="O35" s="208"/>
      <c r="P35" s="35"/>
      <c r="Q35" s="21"/>
    </row>
    <row r="36" spans="1:17" ht="6.75" customHeight="1">
      <c r="A36" s="215"/>
      <c r="B36" s="16"/>
      <c r="C36" s="35"/>
      <c r="D36" s="35"/>
      <c r="E36" s="57"/>
      <c r="F36" s="35"/>
      <c r="G36" s="35"/>
      <c r="H36" s="35"/>
      <c r="I36" s="35"/>
      <c r="J36" s="35"/>
      <c r="K36" s="35"/>
      <c r="L36" s="35"/>
      <c r="M36" s="35"/>
      <c r="N36" s="35"/>
      <c r="O36" s="36"/>
      <c r="P36" s="35"/>
      <c r="Q36" s="21"/>
    </row>
    <row r="37" spans="1:17" ht="18" customHeight="1" thickBot="1">
      <c r="A37" s="215"/>
      <c r="B37" s="190"/>
      <c r="C37" s="191"/>
      <c r="D37" s="49"/>
      <c r="E37" s="18"/>
      <c r="F37" s="18"/>
      <c r="G37" s="18"/>
      <c r="H37" s="18"/>
      <c r="I37" s="18"/>
      <c r="J37" s="18"/>
      <c r="K37" s="18"/>
      <c r="L37" s="18"/>
      <c r="M37" s="18"/>
      <c r="N37" s="213" t="s">
        <v>35</v>
      </c>
      <c r="O37" s="213"/>
      <c r="P37" s="20"/>
      <c r="Q37" s="21"/>
    </row>
    <row r="38" spans="1:23" ht="24" customHeight="1" thickBot="1" thickTop="1">
      <c r="A38" s="215"/>
      <c r="B38" s="190"/>
      <c r="C38" s="191"/>
      <c r="D38" s="59" t="s">
        <v>36</v>
      </c>
      <c r="E38" s="60"/>
      <c r="F38" s="60"/>
      <c r="G38" s="60"/>
      <c r="H38" s="60"/>
      <c r="I38" s="60"/>
      <c r="J38" s="60"/>
      <c r="K38" s="209" t="s">
        <v>37</v>
      </c>
      <c r="L38" s="210"/>
      <c r="M38" s="62">
        <v>1</v>
      </c>
      <c r="N38" s="24" t="s">
        <v>38</v>
      </c>
      <c r="O38" s="50">
        <f>IF(W40&gt;=0.25,10,0)+IF(W40&gt;=0.5,10,0)</f>
        <v>20</v>
      </c>
      <c r="P38" s="26"/>
      <c r="Q38" s="21"/>
      <c r="U38" s="63" t="s">
        <v>39</v>
      </c>
      <c r="V38" s="64"/>
      <c r="W38" s="65">
        <f>M38*18</f>
        <v>18</v>
      </c>
    </row>
    <row r="39" spans="1:23" ht="24" customHeight="1" thickTop="1">
      <c r="A39" s="215"/>
      <c r="B39" s="190"/>
      <c r="C39" s="191"/>
      <c r="D39" s="59"/>
      <c r="E39" s="60"/>
      <c r="F39" s="60"/>
      <c r="G39" s="60"/>
      <c r="H39" s="60"/>
      <c r="I39" s="60"/>
      <c r="J39" s="60"/>
      <c r="K39" s="209" t="s">
        <v>40</v>
      </c>
      <c r="L39" s="210"/>
      <c r="M39" s="62">
        <v>6</v>
      </c>
      <c r="N39" s="24" t="s">
        <v>38</v>
      </c>
      <c r="O39" s="25"/>
      <c r="P39" s="26"/>
      <c r="Q39" s="21"/>
      <c r="U39" s="63" t="s">
        <v>41</v>
      </c>
      <c r="V39" s="64"/>
      <c r="W39" s="65">
        <f>M39*10</f>
        <v>60</v>
      </c>
    </row>
    <row r="40" spans="1:23" ht="17.25" customHeight="1">
      <c r="A40" s="215"/>
      <c r="B40" s="190"/>
      <c r="C40" s="191"/>
      <c r="D40" s="28" t="s">
        <v>42</v>
      </c>
      <c r="E40" s="23"/>
      <c r="F40" s="23"/>
      <c r="G40" s="23"/>
      <c r="H40" s="23"/>
      <c r="I40" s="23"/>
      <c r="J40" s="23"/>
      <c r="K40" s="61"/>
      <c r="L40" s="61"/>
      <c r="M40" s="54"/>
      <c r="N40" s="24"/>
      <c r="O40" s="25"/>
      <c r="P40" s="26"/>
      <c r="Q40" s="21"/>
      <c r="U40" s="197" t="s">
        <v>43</v>
      </c>
      <c r="V40" s="197"/>
      <c r="W40" s="66">
        <f>(W38+W39)/L25</f>
        <v>0.6</v>
      </c>
    </row>
    <row r="41" spans="1:17" ht="17.25" customHeight="1">
      <c r="A41" s="215"/>
      <c r="B41" s="190"/>
      <c r="C41" s="191"/>
      <c r="D41" s="28" t="s">
        <v>44</v>
      </c>
      <c r="E41" s="23"/>
      <c r="F41" s="23"/>
      <c r="G41" s="23"/>
      <c r="H41" s="23"/>
      <c r="I41" s="23"/>
      <c r="J41" s="23"/>
      <c r="K41" s="61"/>
      <c r="L41" s="61"/>
      <c r="M41" s="54"/>
      <c r="N41" s="24"/>
      <c r="O41" s="25"/>
      <c r="P41" s="26"/>
      <c r="Q41" s="21"/>
    </row>
    <row r="42" spans="1:17" ht="17.25" customHeight="1">
      <c r="A42" s="215"/>
      <c r="B42" s="190"/>
      <c r="C42" s="191"/>
      <c r="D42" s="28" t="s">
        <v>45</v>
      </c>
      <c r="E42" s="23"/>
      <c r="F42" s="23"/>
      <c r="G42" s="23"/>
      <c r="H42" s="23"/>
      <c r="I42" s="23"/>
      <c r="J42" s="23"/>
      <c r="K42" s="61"/>
      <c r="L42" s="61"/>
      <c r="M42" s="54"/>
      <c r="N42" s="24"/>
      <c r="O42" s="25"/>
      <c r="P42" s="26"/>
      <c r="Q42" s="21"/>
    </row>
    <row r="43" spans="1:17" ht="6.75" customHeight="1">
      <c r="A43" s="215"/>
      <c r="B43" s="190"/>
      <c r="C43" s="191"/>
      <c r="D43" s="55"/>
      <c r="E43" s="31"/>
      <c r="F43" s="31"/>
      <c r="G43" s="31"/>
      <c r="H43" s="31"/>
      <c r="I43" s="31"/>
      <c r="J43" s="31"/>
      <c r="K43" s="31"/>
      <c r="L43" s="31"/>
      <c r="M43" s="31"/>
      <c r="N43" s="31"/>
      <c r="O43" s="32"/>
      <c r="P43" s="33"/>
      <c r="Q43" s="21"/>
    </row>
    <row r="44" spans="1:17" ht="6.75" customHeight="1">
      <c r="A44" s="215"/>
      <c r="B44" s="16"/>
      <c r="C44" s="35"/>
      <c r="D44" s="35"/>
      <c r="E44" s="57"/>
      <c r="F44" s="35"/>
      <c r="G44" s="35"/>
      <c r="H44" s="35"/>
      <c r="I44" s="35"/>
      <c r="J44" s="35"/>
      <c r="K44" s="35"/>
      <c r="L44" s="35"/>
      <c r="M44" s="35"/>
      <c r="N44" s="35"/>
      <c r="O44" s="36"/>
      <c r="P44" s="35"/>
      <c r="Q44" s="21"/>
    </row>
    <row r="45" spans="1:17" ht="13.5" customHeight="1">
      <c r="A45" s="215"/>
      <c r="B45" s="16"/>
      <c r="C45" s="35"/>
      <c r="D45" s="35"/>
      <c r="E45" s="56" t="s">
        <v>46</v>
      </c>
      <c r="F45" s="35"/>
      <c r="G45" s="35"/>
      <c r="H45" s="35"/>
      <c r="I45" s="35"/>
      <c r="J45" s="35"/>
      <c r="K45" s="35"/>
      <c r="L45" s="196" t="s">
        <v>47</v>
      </c>
      <c r="M45" s="196"/>
      <c r="N45" s="196"/>
      <c r="O45" s="36" t="s">
        <v>30</v>
      </c>
      <c r="P45" s="35"/>
      <c r="Q45" s="21"/>
    </row>
    <row r="46" spans="1:17" ht="7.5" customHeight="1">
      <c r="A46" s="215"/>
      <c r="B46" s="16"/>
      <c r="C46" s="35"/>
      <c r="D46" s="35"/>
      <c r="E46" s="57"/>
      <c r="F46" s="35"/>
      <c r="G46" s="35"/>
      <c r="H46" s="35"/>
      <c r="I46" s="35"/>
      <c r="J46" s="35"/>
      <c r="K46" s="35"/>
      <c r="L46" s="58"/>
      <c r="M46" s="58"/>
      <c r="N46" s="58"/>
      <c r="O46" s="36"/>
      <c r="P46" s="35"/>
      <c r="Q46" s="21"/>
    </row>
    <row r="47" spans="1:17" ht="13.5" customHeight="1">
      <c r="A47" s="215"/>
      <c r="B47" s="16"/>
      <c r="C47" s="35"/>
      <c r="D47" s="67"/>
      <c r="E47" s="56" t="s">
        <v>48</v>
      </c>
      <c r="F47" s="35"/>
      <c r="G47" s="35"/>
      <c r="H47" s="35"/>
      <c r="I47" s="35"/>
      <c r="J47" s="35"/>
      <c r="K47" s="35"/>
      <c r="L47" s="196" t="s">
        <v>47</v>
      </c>
      <c r="M47" s="196"/>
      <c r="N47" s="196"/>
      <c r="O47" s="36" t="s">
        <v>33</v>
      </c>
      <c r="P47" s="35"/>
      <c r="Q47" s="21"/>
    </row>
    <row r="48" spans="1:17" ht="6.75" customHeight="1">
      <c r="A48" s="215"/>
      <c r="B48" s="16"/>
      <c r="C48" s="35"/>
      <c r="D48" s="67"/>
      <c r="E48" s="57"/>
      <c r="F48" s="35"/>
      <c r="G48" s="35"/>
      <c r="H48" s="35"/>
      <c r="I48" s="35"/>
      <c r="J48" s="35"/>
      <c r="K48" s="35"/>
      <c r="L48" s="35"/>
      <c r="M48" s="35"/>
      <c r="N48" s="35"/>
      <c r="O48" s="36"/>
      <c r="P48" s="35"/>
      <c r="Q48" s="21"/>
    </row>
    <row r="49" spans="1:17" ht="18" customHeight="1" thickBot="1">
      <c r="A49" s="215"/>
      <c r="B49" s="190"/>
      <c r="C49" s="191"/>
      <c r="D49" s="49"/>
      <c r="E49" s="18"/>
      <c r="F49" s="18"/>
      <c r="G49" s="18"/>
      <c r="H49" s="18"/>
      <c r="I49" s="18"/>
      <c r="J49" s="18"/>
      <c r="K49" s="18"/>
      <c r="L49" s="18"/>
      <c r="M49" s="18"/>
      <c r="N49" s="213" t="s">
        <v>49</v>
      </c>
      <c r="O49" s="213"/>
      <c r="P49" s="20"/>
      <c r="Q49" s="21"/>
    </row>
    <row r="50" spans="1:23" ht="24" customHeight="1" thickBot="1" thickTop="1">
      <c r="A50" s="215"/>
      <c r="B50" s="190"/>
      <c r="C50" s="191"/>
      <c r="D50" s="22" t="s">
        <v>50</v>
      </c>
      <c r="E50" s="23"/>
      <c r="F50" s="23"/>
      <c r="G50" s="23"/>
      <c r="H50" s="23"/>
      <c r="I50" s="23"/>
      <c r="J50" s="23"/>
      <c r="K50" s="23"/>
      <c r="L50" s="202">
        <v>30</v>
      </c>
      <c r="M50" s="203"/>
      <c r="N50" s="24" t="s">
        <v>51</v>
      </c>
      <c r="O50" s="50">
        <f>IF(W50&gt;=0.6,10,0)</f>
        <v>10</v>
      </c>
      <c r="P50" s="26"/>
      <c r="Q50" s="21"/>
      <c r="U50" s="188" t="s">
        <v>52</v>
      </c>
      <c r="V50" s="188"/>
      <c r="W50" s="66">
        <f>L51/L50</f>
        <v>0.8333333333333334</v>
      </c>
    </row>
    <row r="51" spans="1:17" ht="24" customHeight="1" thickTop="1">
      <c r="A51" s="215"/>
      <c r="B51" s="190"/>
      <c r="C51" s="191"/>
      <c r="D51" s="22" t="s">
        <v>53</v>
      </c>
      <c r="E51" s="23"/>
      <c r="F51" s="23"/>
      <c r="G51" s="23"/>
      <c r="H51" s="23"/>
      <c r="I51" s="23"/>
      <c r="J51" s="23"/>
      <c r="K51" s="23"/>
      <c r="L51" s="202">
        <v>25</v>
      </c>
      <c r="M51" s="203"/>
      <c r="N51" s="24" t="s">
        <v>54</v>
      </c>
      <c r="O51" s="25"/>
      <c r="P51" s="26"/>
      <c r="Q51" s="21"/>
    </row>
    <row r="52" spans="1:17" ht="17.25" customHeight="1">
      <c r="A52" s="215"/>
      <c r="B52" s="190"/>
      <c r="C52" s="191"/>
      <c r="D52" s="47" t="s">
        <v>55</v>
      </c>
      <c r="E52" s="23"/>
      <c r="F52" s="23"/>
      <c r="G52" s="23"/>
      <c r="H52" s="23"/>
      <c r="I52" s="23"/>
      <c r="J52" s="23"/>
      <c r="K52" s="23"/>
      <c r="L52" s="23"/>
      <c r="M52" s="54"/>
      <c r="N52" s="23"/>
      <c r="O52" s="25"/>
      <c r="P52" s="26"/>
      <c r="Q52" s="21"/>
    </row>
    <row r="53" spans="1:17" ht="17.25" customHeight="1">
      <c r="A53" s="215"/>
      <c r="B53" s="190"/>
      <c r="C53" s="191"/>
      <c r="D53" s="28" t="s">
        <v>56</v>
      </c>
      <c r="E53" s="23"/>
      <c r="F53" s="23"/>
      <c r="G53" s="23"/>
      <c r="H53" s="23"/>
      <c r="I53" s="23"/>
      <c r="J53" s="23"/>
      <c r="K53" s="23"/>
      <c r="L53" s="23"/>
      <c r="M53" s="54"/>
      <c r="N53" s="23"/>
      <c r="O53" s="25"/>
      <c r="P53" s="26"/>
      <c r="Q53" s="21"/>
    </row>
    <row r="54" spans="1:17" ht="7.5" customHeight="1">
      <c r="A54" s="215"/>
      <c r="B54" s="190"/>
      <c r="C54" s="191"/>
      <c r="D54" s="30"/>
      <c r="E54" s="31"/>
      <c r="F54" s="31"/>
      <c r="G54" s="31"/>
      <c r="H54" s="31"/>
      <c r="I54" s="31"/>
      <c r="J54" s="31"/>
      <c r="K54" s="31"/>
      <c r="L54" s="31"/>
      <c r="M54" s="31"/>
      <c r="N54" s="31"/>
      <c r="O54" s="32"/>
      <c r="P54" s="33"/>
      <c r="Q54" s="21"/>
    </row>
    <row r="55" spans="1:17" ht="6.75" customHeight="1">
      <c r="A55" s="215"/>
      <c r="B55" s="16"/>
      <c r="C55" s="35"/>
      <c r="D55" s="35"/>
      <c r="E55" s="35"/>
      <c r="F55" s="35"/>
      <c r="G55" s="35"/>
      <c r="H55" s="35"/>
      <c r="I55" s="35"/>
      <c r="J55" s="35"/>
      <c r="K55" s="35"/>
      <c r="L55" s="35"/>
      <c r="M55" s="35"/>
      <c r="N55" s="35"/>
      <c r="O55" s="36"/>
      <c r="P55" s="35"/>
      <c r="Q55" s="21"/>
    </row>
    <row r="56" spans="1:17" ht="17.25">
      <c r="A56" s="215"/>
      <c r="B56" s="16"/>
      <c r="C56" s="35"/>
      <c r="D56" s="35"/>
      <c r="E56" s="56" t="s">
        <v>57</v>
      </c>
      <c r="F56" s="35"/>
      <c r="G56" s="35"/>
      <c r="H56" s="35"/>
      <c r="I56" s="35"/>
      <c r="J56" s="35"/>
      <c r="K56" s="35"/>
      <c r="L56" s="196" t="s">
        <v>58</v>
      </c>
      <c r="M56" s="196"/>
      <c r="N56" s="196"/>
      <c r="O56" s="36" t="s">
        <v>30</v>
      </c>
      <c r="P56" s="35"/>
      <c r="Q56" s="21"/>
    </row>
    <row r="57" spans="1:17" ht="4.5" customHeight="1">
      <c r="A57" s="215"/>
      <c r="B57" s="16"/>
      <c r="C57" s="35"/>
      <c r="D57" s="35"/>
      <c r="E57" s="57"/>
      <c r="F57" s="35"/>
      <c r="G57" s="35"/>
      <c r="H57" s="35"/>
      <c r="I57" s="35"/>
      <c r="J57" s="35"/>
      <c r="K57" s="35"/>
      <c r="L57" s="58"/>
      <c r="M57" s="58"/>
      <c r="N57" s="58"/>
      <c r="O57" s="36"/>
      <c r="P57" s="35"/>
      <c r="Q57" s="21"/>
    </row>
    <row r="58" spans="1:17" ht="17.25">
      <c r="A58" s="215"/>
      <c r="B58" s="16"/>
      <c r="C58" s="35"/>
      <c r="D58" s="35"/>
      <c r="E58" s="56"/>
      <c r="F58" s="35"/>
      <c r="G58" s="35"/>
      <c r="H58" s="35"/>
      <c r="I58" s="35"/>
      <c r="J58" s="35"/>
      <c r="K58" s="35"/>
      <c r="L58" s="196"/>
      <c r="M58" s="196"/>
      <c r="N58" s="196"/>
      <c r="O58" s="36"/>
      <c r="P58" s="35"/>
      <c r="Q58" s="21"/>
    </row>
    <row r="59" spans="1:17" ht="6.75" customHeight="1">
      <c r="A59" s="215"/>
      <c r="B59" s="68"/>
      <c r="C59" s="35"/>
      <c r="D59" s="35"/>
      <c r="E59" s="57"/>
      <c r="F59" s="35"/>
      <c r="G59" s="35"/>
      <c r="H59" s="35"/>
      <c r="I59" s="35"/>
      <c r="J59" s="35"/>
      <c r="K59" s="35"/>
      <c r="L59" s="35"/>
      <c r="M59" s="35"/>
      <c r="N59" s="35"/>
      <c r="O59" s="36"/>
      <c r="P59" s="35"/>
      <c r="Q59" s="21"/>
    </row>
    <row r="60" spans="1:17" ht="17.25" customHeight="1" thickBot="1">
      <c r="A60" s="215"/>
      <c r="B60" s="190"/>
      <c r="C60" s="191"/>
      <c r="D60" s="49"/>
      <c r="E60" s="18"/>
      <c r="F60" s="18"/>
      <c r="G60" s="18"/>
      <c r="H60" s="18"/>
      <c r="I60" s="18"/>
      <c r="J60" s="18"/>
      <c r="K60" s="18"/>
      <c r="L60" s="18"/>
      <c r="M60" s="18"/>
      <c r="N60" s="213" t="s">
        <v>59</v>
      </c>
      <c r="O60" s="213"/>
      <c r="P60" s="20"/>
      <c r="Q60" s="21"/>
    </row>
    <row r="61" spans="1:23" ht="24" customHeight="1" thickBot="1" thickTop="1">
      <c r="A61" s="215"/>
      <c r="B61" s="190"/>
      <c r="C61" s="191"/>
      <c r="D61" s="69" t="s">
        <v>60</v>
      </c>
      <c r="E61" s="23"/>
      <c r="F61" s="23"/>
      <c r="G61" s="23"/>
      <c r="H61" s="23"/>
      <c r="I61" s="23"/>
      <c r="J61" s="23"/>
      <c r="K61" s="209" t="s">
        <v>37</v>
      </c>
      <c r="L61" s="210"/>
      <c r="M61" s="62">
        <v>1</v>
      </c>
      <c r="N61" s="24" t="s">
        <v>38</v>
      </c>
      <c r="O61" s="50">
        <f>IF(W63&gt;=0.3,10,0)</f>
        <v>10</v>
      </c>
      <c r="P61" s="26"/>
      <c r="Q61" s="21"/>
      <c r="U61" s="188" t="s">
        <v>39</v>
      </c>
      <c r="V61" s="188"/>
      <c r="W61" s="65">
        <f>M61*18</f>
        <v>18</v>
      </c>
    </row>
    <row r="62" spans="1:23" ht="24" customHeight="1" thickTop="1">
      <c r="A62" s="215"/>
      <c r="B62" s="190"/>
      <c r="C62" s="191"/>
      <c r="D62" s="70" t="s">
        <v>1</v>
      </c>
      <c r="E62" s="23"/>
      <c r="F62" s="23"/>
      <c r="G62" s="23"/>
      <c r="H62" s="23"/>
      <c r="I62" s="23"/>
      <c r="J62" s="23"/>
      <c r="K62" s="209" t="s">
        <v>40</v>
      </c>
      <c r="L62" s="210"/>
      <c r="M62" s="62">
        <v>4</v>
      </c>
      <c r="N62" s="24" t="s">
        <v>38</v>
      </c>
      <c r="O62" s="25"/>
      <c r="P62" s="26"/>
      <c r="Q62" s="21"/>
      <c r="U62" s="188" t="s">
        <v>41</v>
      </c>
      <c r="V62" s="188"/>
      <c r="W62" s="65">
        <f>M62*10</f>
        <v>40</v>
      </c>
    </row>
    <row r="63" spans="1:23" ht="17.25" customHeight="1">
      <c r="A63" s="215"/>
      <c r="B63" s="190"/>
      <c r="C63" s="191"/>
      <c r="D63" s="28" t="s">
        <v>42</v>
      </c>
      <c r="E63" s="23"/>
      <c r="F63" s="23"/>
      <c r="G63" s="23"/>
      <c r="H63" s="23"/>
      <c r="I63" s="23"/>
      <c r="J63" s="23"/>
      <c r="K63" s="23"/>
      <c r="L63" s="23"/>
      <c r="M63" s="23"/>
      <c r="N63" s="23"/>
      <c r="O63" s="25"/>
      <c r="P63" s="26"/>
      <c r="Q63" s="21"/>
      <c r="U63" s="188" t="s">
        <v>43</v>
      </c>
      <c r="V63" s="188"/>
      <c r="W63" s="71">
        <f>(W61+W62)/L25</f>
        <v>0.4461538461538462</v>
      </c>
    </row>
    <row r="64" spans="1:24" ht="17.25" customHeight="1">
      <c r="A64" s="215"/>
      <c r="B64" s="190"/>
      <c r="C64" s="191"/>
      <c r="D64" s="28" t="s">
        <v>44</v>
      </c>
      <c r="E64" s="23"/>
      <c r="F64" s="23"/>
      <c r="G64" s="23"/>
      <c r="H64" s="23"/>
      <c r="I64" s="23"/>
      <c r="J64" s="23"/>
      <c r="K64" s="23"/>
      <c r="L64" s="23"/>
      <c r="M64" s="23"/>
      <c r="N64" s="23"/>
      <c r="O64" s="25"/>
      <c r="P64" s="26"/>
      <c r="Q64" s="21"/>
      <c r="S64" s="72"/>
      <c r="U64" s="73"/>
      <c r="V64" s="73"/>
      <c r="W64" s="73"/>
      <c r="X64" s="73"/>
    </row>
    <row r="65" spans="1:24" ht="17.25" customHeight="1">
      <c r="A65" s="215"/>
      <c r="B65" s="190"/>
      <c r="C65" s="191"/>
      <c r="D65" s="28" t="s">
        <v>45</v>
      </c>
      <c r="E65" s="23"/>
      <c r="F65" s="23"/>
      <c r="G65" s="23"/>
      <c r="H65" s="23"/>
      <c r="I65" s="23"/>
      <c r="J65" s="23"/>
      <c r="K65" s="23"/>
      <c r="L65" s="23"/>
      <c r="M65" s="23"/>
      <c r="N65" s="23"/>
      <c r="O65" s="25"/>
      <c r="P65" s="26"/>
      <c r="Q65" s="21"/>
      <c r="S65" s="72"/>
      <c r="U65" s="73"/>
      <c r="V65" s="73"/>
      <c r="W65" s="73"/>
      <c r="X65" s="73"/>
    </row>
    <row r="66" spans="1:24" ht="8.25" customHeight="1">
      <c r="A66" s="215"/>
      <c r="B66" s="190"/>
      <c r="C66" s="191"/>
      <c r="D66" s="30"/>
      <c r="E66" s="31"/>
      <c r="F66" s="31"/>
      <c r="G66" s="31"/>
      <c r="H66" s="31"/>
      <c r="I66" s="31"/>
      <c r="J66" s="31"/>
      <c r="K66" s="31"/>
      <c r="L66" s="31"/>
      <c r="M66" s="31"/>
      <c r="N66" s="31"/>
      <c r="O66" s="32"/>
      <c r="P66" s="33"/>
      <c r="Q66" s="21"/>
      <c r="U66" s="73"/>
      <c r="V66" s="73"/>
      <c r="W66" s="73"/>
      <c r="X66" s="73"/>
    </row>
    <row r="67" spans="1:17" s="73" customFormat="1" ht="6.75" customHeight="1">
      <c r="A67" s="215"/>
      <c r="B67" s="16"/>
      <c r="C67" s="35"/>
      <c r="D67" s="35"/>
      <c r="E67" s="35"/>
      <c r="F67" s="35"/>
      <c r="G67" s="35"/>
      <c r="H67" s="35"/>
      <c r="I67" s="35"/>
      <c r="J67" s="35"/>
      <c r="K67" s="35"/>
      <c r="L67" s="35"/>
      <c r="M67" s="35"/>
      <c r="N67" s="35"/>
      <c r="O67" s="36"/>
      <c r="P67" s="35"/>
      <c r="Q67" s="21"/>
    </row>
    <row r="68" spans="1:17" s="73" customFormat="1" ht="13.5" customHeight="1">
      <c r="A68" s="215"/>
      <c r="B68" s="16"/>
      <c r="C68" s="35"/>
      <c r="D68" s="35"/>
      <c r="E68" s="35" t="s">
        <v>61</v>
      </c>
      <c r="F68" s="35"/>
      <c r="G68" s="35"/>
      <c r="H68" s="35"/>
      <c r="I68" s="35"/>
      <c r="J68" s="35"/>
      <c r="K68" s="35"/>
      <c r="L68" s="196" t="s">
        <v>62</v>
      </c>
      <c r="M68" s="196"/>
      <c r="N68" s="196"/>
      <c r="O68" s="208" t="s">
        <v>30</v>
      </c>
      <c r="P68" s="35"/>
      <c r="Q68" s="21"/>
    </row>
    <row r="69" spans="1:17" s="73" customFormat="1" ht="13.5" customHeight="1">
      <c r="A69" s="215"/>
      <c r="B69" s="16"/>
      <c r="C69" s="35"/>
      <c r="D69" s="35"/>
      <c r="E69" s="56" t="s">
        <v>63</v>
      </c>
      <c r="F69" s="35"/>
      <c r="G69" s="35"/>
      <c r="H69" s="35"/>
      <c r="I69" s="35"/>
      <c r="J69" s="35"/>
      <c r="K69" s="35"/>
      <c r="L69" s="196"/>
      <c r="M69" s="196"/>
      <c r="N69" s="196"/>
      <c r="O69" s="208"/>
      <c r="P69" s="35"/>
      <c r="Q69" s="21"/>
    </row>
    <row r="70" spans="1:24" s="73" customFormat="1" ht="6.75" customHeight="1">
      <c r="A70" s="215"/>
      <c r="B70" s="16"/>
      <c r="C70" s="35"/>
      <c r="D70" s="35"/>
      <c r="E70" s="57"/>
      <c r="F70" s="35"/>
      <c r="G70" s="35"/>
      <c r="H70" s="35"/>
      <c r="I70" s="35"/>
      <c r="J70" s="35"/>
      <c r="K70" s="35"/>
      <c r="L70" s="35"/>
      <c r="M70" s="35"/>
      <c r="N70" s="35"/>
      <c r="O70" s="36"/>
      <c r="P70" s="35"/>
      <c r="Q70" s="21"/>
      <c r="U70" s="1"/>
      <c r="V70" s="1"/>
      <c r="W70" s="1"/>
      <c r="X70" s="1"/>
    </row>
    <row r="71" spans="1:24" s="73" customFormat="1" ht="17.25" customHeight="1" thickBot="1">
      <c r="A71" s="215"/>
      <c r="B71" s="190"/>
      <c r="C71" s="216"/>
      <c r="D71" s="74"/>
      <c r="E71" s="75"/>
      <c r="F71" s="75"/>
      <c r="G71" s="75"/>
      <c r="H71" s="75"/>
      <c r="I71" s="75"/>
      <c r="J71" s="75"/>
      <c r="K71" s="75"/>
      <c r="L71" s="75"/>
      <c r="M71" s="75"/>
      <c r="N71" s="189" t="s">
        <v>64</v>
      </c>
      <c r="O71" s="189"/>
      <c r="P71" s="76"/>
      <c r="Q71" s="21"/>
      <c r="U71" s="1"/>
      <c r="V71" s="1"/>
      <c r="W71" s="1"/>
      <c r="X71" s="1"/>
    </row>
    <row r="72" spans="1:24" s="73" customFormat="1" ht="24" customHeight="1" thickBot="1" thickTop="1">
      <c r="A72" s="215"/>
      <c r="B72" s="190"/>
      <c r="C72" s="216"/>
      <c r="D72" s="77" t="s">
        <v>65</v>
      </c>
      <c r="E72" s="23"/>
      <c r="F72" s="23"/>
      <c r="G72" s="23"/>
      <c r="H72" s="23"/>
      <c r="I72" s="23"/>
      <c r="J72" s="23"/>
      <c r="K72" s="23"/>
      <c r="L72" s="204">
        <v>0</v>
      </c>
      <c r="M72" s="205"/>
      <c r="N72" s="24" t="s">
        <v>8</v>
      </c>
      <c r="O72" s="50">
        <f>IF(W72&gt;=0.3,10,0)</f>
        <v>0</v>
      </c>
      <c r="P72" s="78"/>
      <c r="Q72" s="21"/>
      <c r="U72" s="188" t="s">
        <v>43</v>
      </c>
      <c r="V72" s="188"/>
      <c r="W72" s="71">
        <f>L72/L25</f>
        <v>0</v>
      </c>
      <c r="X72" s="1"/>
    </row>
    <row r="73" spans="1:17" ht="17.25" customHeight="1" thickTop="1">
      <c r="A73" s="215"/>
      <c r="B73" s="190"/>
      <c r="C73" s="216"/>
      <c r="D73" s="47" t="s">
        <v>66</v>
      </c>
      <c r="E73" s="23"/>
      <c r="F73" s="23"/>
      <c r="G73" s="23"/>
      <c r="H73" s="23"/>
      <c r="I73" s="23"/>
      <c r="J73" s="23"/>
      <c r="K73" s="23"/>
      <c r="L73" s="23"/>
      <c r="M73" s="23"/>
      <c r="N73" s="23"/>
      <c r="O73" s="25"/>
      <c r="P73" s="78"/>
      <c r="Q73" s="21"/>
    </row>
    <row r="74" spans="1:17" ht="5.25" customHeight="1">
      <c r="A74" s="215"/>
      <c r="B74" s="190"/>
      <c r="C74" s="216"/>
      <c r="D74" s="79"/>
      <c r="E74" s="80"/>
      <c r="F74" s="80"/>
      <c r="G74" s="80"/>
      <c r="H74" s="80"/>
      <c r="I74" s="80"/>
      <c r="J74" s="80"/>
      <c r="K74" s="80"/>
      <c r="L74" s="80"/>
      <c r="M74" s="80"/>
      <c r="N74" s="80"/>
      <c r="O74" s="81"/>
      <c r="P74" s="82"/>
      <c r="Q74" s="21"/>
    </row>
    <row r="75" spans="1:17" ht="5.25" customHeight="1">
      <c r="A75" s="215"/>
      <c r="B75" s="16"/>
      <c r="C75" s="36"/>
      <c r="D75" s="35"/>
      <c r="E75" s="35"/>
      <c r="F75" s="35"/>
      <c r="G75" s="35"/>
      <c r="H75" s="35"/>
      <c r="I75" s="35"/>
      <c r="J75" s="35"/>
      <c r="K75" s="35"/>
      <c r="L75" s="35"/>
      <c r="M75" s="35"/>
      <c r="N75" s="35"/>
      <c r="O75" s="36"/>
      <c r="P75" s="35"/>
      <c r="Q75" s="21"/>
    </row>
    <row r="76" spans="1:17" ht="16.5" customHeight="1">
      <c r="A76" s="215"/>
      <c r="B76" s="16"/>
      <c r="C76" s="36"/>
      <c r="D76" s="35"/>
      <c r="E76" s="35" t="s">
        <v>67</v>
      </c>
      <c r="F76" s="35"/>
      <c r="G76" s="35"/>
      <c r="H76" s="35"/>
      <c r="I76" s="35"/>
      <c r="J76" s="35"/>
      <c r="K76" s="35"/>
      <c r="L76" s="196" t="s">
        <v>29</v>
      </c>
      <c r="M76" s="196"/>
      <c r="N76" s="196"/>
      <c r="O76" s="36" t="s">
        <v>30</v>
      </c>
      <c r="P76" s="35"/>
      <c r="Q76" s="21"/>
    </row>
    <row r="77" spans="1:24" s="73" customFormat="1" ht="7.5" customHeight="1">
      <c r="A77" s="215"/>
      <c r="B77" s="16"/>
      <c r="C77" s="35"/>
      <c r="D77" s="35"/>
      <c r="E77" s="57"/>
      <c r="F77" s="35"/>
      <c r="G77" s="35"/>
      <c r="H77" s="35"/>
      <c r="I77" s="35"/>
      <c r="J77" s="35"/>
      <c r="K77" s="35"/>
      <c r="L77" s="35"/>
      <c r="M77" s="35"/>
      <c r="N77" s="35"/>
      <c r="O77" s="36"/>
      <c r="P77" s="35"/>
      <c r="Q77" s="21"/>
      <c r="U77" s="1"/>
      <c r="V77" s="1"/>
      <c r="W77" s="1"/>
      <c r="X77" s="1"/>
    </row>
    <row r="78" spans="1:17" ht="18" customHeight="1" thickBot="1">
      <c r="A78" s="215"/>
      <c r="B78" s="190"/>
      <c r="C78" s="216"/>
      <c r="D78" s="74"/>
      <c r="E78" s="75"/>
      <c r="F78" s="75"/>
      <c r="G78" s="75"/>
      <c r="H78" s="75"/>
      <c r="I78" s="75"/>
      <c r="J78" s="75"/>
      <c r="K78" s="75"/>
      <c r="L78" s="75"/>
      <c r="M78" s="75"/>
      <c r="N78" s="189" t="s">
        <v>68</v>
      </c>
      <c r="O78" s="189"/>
      <c r="P78" s="76"/>
      <c r="Q78" s="21"/>
    </row>
    <row r="79" spans="1:17" ht="24" customHeight="1" thickBot="1" thickTop="1">
      <c r="A79" s="215"/>
      <c r="B79" s="190"/>
      <c r="C79" s="216"/>
      <c r="D79" s="83" t="s">
        <v>69</v>
      </c>
      <c r="E79" s="23"/>
      <c r="F79" s="23"/>
      <c r="G79" s="23"/>
      <c r="H79" s="23"/>
      <c r="I79" s="23"/>
      <c r="J79" s="23"/>
      <c r="K79" s="23"/>
      <c r="L79" s="198" t="s">
        <v>2</v>
      </c>
      <c r="M79" s="199"/>
      <c r="N79" s="23"/>
      <c r="O79" s="50">
        <f>IF(L79="宣言する",30,0)</f>
        <v>30</v>
      </c>
      <c r="P79" s="78"/>
      <c r="Q79" s="21"/>
    </row>
    <row r="80" spans="1:17" ht="26.25" customHeight="1" thickTop="1">
      <c r="A80" s="215"/>
      <c r="B80" s="190"/>
      <c r="C80" s="216"/>
      <c r="D80" s="83" t="s">
        <v>70</v>
      </c>
      <c r="E80" s="23"/>
      <c r="F80" s="23"/>
      <c r="G80" s="23"/>
      <c r="H80" s="23"/>
      <c r="I80" s="84"/>
      <c r="J80" s="84"/>
      <c r="K80" s="84"/>
      <c r="L80" s="84"/>
      <c r="M80" s="23"/>
      <c r="N80" s="23"/>
      <c r="O80" s="25"/>
      <c r="P80" s="78"/>
      <c r="Q80" s="21"/>
    </row>
    <row r="81" spans="1:24" ht="5.25" customHeight="1">
      <c r="A81" s="215"/>
      <c r="B81" s="190"/>
      <c r="C81" s="216"/>
      <c r="D81" s="79"/>
      <c r="E81" s="80"/>
      <c r="F81" s="80"/>
      <c r="G81" s="80"/>
      <c r="H81" s="80"/>
      <c r="I81" s="80"/>
      <c r="J81" s="80"/>
      <c r="K81" s="80"/>
      <c r="L81" s="80"/>
      <c r="M81" s="80"/>
      <c r="N81" s="80"/>
      <c r="O81" s="81"/>
      <c r="P81" s="82"/>
      <c r="Q81" s="21"/>
      <c r="U81" s="73"/>
      <c r="V81" s="73"/>
      <c r="W81" s="73"/>
      <c r="X81" s="73"/>
    </row>
    <row r="82" spans="1:17" s="73" customFormat="1" ht="3.75" customHeight="1">
      <c r="A82" s="215"/>
      <c r="B82" s="16"/>
      <c r="C82" s="35"/>
      <c r="D82" s="35"/>
      <c r="E82" s="35"/>
      <c r="F82" s="35"/>
      <c r="G82" s="35"/>
      <c r="H82" s="35"/>
      <c r="I82" s="35"/>
      <c r="J82" s="35"/>
      <c r="K82" s="35"/>
      <c r="L82" s="35"/>
      <c r="M82" s="35"/>
      <c r="N82" s="35"/>
      <c r="O82" s="36"/>
      <c r="P82" s="35"/>
      <c r="Q82" s="21"/>
    </row>
    <row r="83" spans="1:24" s="73" customFormat="1" ht="16.5" customHeight="1">
      <c r="A83" s="215"/>
      <c r="B83" s="16"/>
      <c r="C83" s="35"/>
      <c r="D83" s="35"/>
      <c r="E83" s="57"/>
      <c r="F83" s="35" t="s">
        <v>71</v>
      </c>
      <c r="G83" s="35"/>
      <c r="H83" s="35"/>
      <c r="I83" s="35"/>
      <c r="J83" s="35"/>
      <c r="K83" s="35"/>
      <c r="L83" s="196" t="s">
        <v>72</v>
      </c>
      <c r="M83" s="196"/>
      <c r="N83" s="196"/>
      <c r="O83" s="36" t="s">
        <v>73</v>
      </c>
      <c r="P83" s="35"/>
      <c r="Q83" s="21"/>
      <c r="U83" s="1"/>
      <c r="V83" s="1"/>
      <c r="W83" s="1"/>
      <c r="X83" s="1"/>
    </row>
    <row r="84" spans="1:24" s="73" customFormat="1" ht="12.75" customHeight="1">
      <c r="A84" s="215"/>
      <c r="B84" s="16"/>
      <c r="C84" s="35"/>
      <c r="D84" s="35"/>
      <c r="E84" s="57"/>
      <c r="F84" s="35" t="s">
        <v>74</v>
      </c>
      <c r="G84" s="35"/>
      <c r="H84" s="35"/>
      <c r="I84" s="35"/>
      <c r="J84" s="35"/>
      <c r="K84" s="35"/>
      <c r="L84" s="196" t="s">
        <v>72</v>
      </c>
      <c r="M84" s="196"/>
      <c r="N84" s="196"/>
      <c r="O84" s="36" t="s">
        <v>75</v>
      </c>
      <c r="P84" s="35"/>
      <c r="Q84" s="21"/>
      <c r="U84" s="1"/>
      <c r="V84" s="1"/>
      <c r="W84" s="1"/>
      <c r="X84" s="1"/>
    </row>
    <row r="85" spans="1:17" ht="2.25" customHeight="1">
      <c r="A85" s="215"/>
      <c r="B85" s="16"/>
      <c r="C85" s="35"/>
      <c r="D85" s="35"/>
      <c r="E85" s="35"/>
      <c r="F85" s="35"/>
      <c r="G85" s="35"/>
      <c r="H85" s="35"/>
      <c r="I85" s="35"/>
      <c r="J85" s="35"/>
      <c r="K85" s="35"/>
      <c r="L85" s="35"/>
      <c r="M85" s="35"/>
      <c r="N85" s="35"/>
      <c r="O85" s="36"/>
      <c r="P85" s="35"/>
      <c r="Q85" s="21"/>
    </row>
    <row r="86" spans="1:17" ht="2.25" customHeight="1">
      <c r="A86" s="215"/>
      <c r="B86" s="85"/>
      <c r="C86" s="86"/>
      <c r="D86" s="86"/>
      <c r="E86" s="86"/>
      <c r="F86" s="86"/>
      <c r="G86" s="86"/>
      <c r="H86" s="86"/>
      <c r="I86" s="86"/>
      <c r="J86" s="86"/>
      <c r="K86" s="86"/>
      <c r="L86" s="86"/>
      <c r="M86" s="86"/>
      <c r="N86" s="86"/>
      <c r="O86" s="87"/>
      <c r="P86" s="86"/>
      <c r="Q86" s="88"/>
    </row>
  </sheetData>
  <sheetProtection/>
  <protectedRanges>
    <protectedRange password="CF85" sqref="L9 L16 L25 M38 M39 L50 L51 M61 M62 L72 L79" name="範囲1"/>
  </protectedRanges>
  <mergeCells count="57">
    <mergeCell ref="U17:W17"/>
    <mergeCell ref="L76:N76"/>
    <mergeCell ref="B2:H3"/>
    <mergeCell ref="L9:M9"/>
    <mergeCell ref="G5:H5"/>
    <mergeCell ref="U50:V50"/>
    <mergeCell ref="U25:W25"/>
    <mergeCell ref="K38:L38"/>
    <mergeCell ref="K39:L39"/>
    <mergeCell ref="U19:W22"/>
    <mergeCell ref="U16:W16"/>
    <mergeCell ref="A17:A86"/>
    <mergeCell ref="B49:C54"/>
    <mergeCell ref="B60:C66"/>
    <mergeCell ref="B71:C74"/>
    <mergeCell ref="B24:C29"/>
    <mergeCell ref="B37:C43"/>
    <mergeCell ref="L25:M25"/>
    <mergeCell ref="U72:V72"/>
    <mergeCell ref="B78:C81"/>
    <mergeCell ref="X19:X22"/>
    <mergeCell ref="O31:O32"/>
    <mergeCell ref="O34:O35"/>
    <mergeCell ref="K61:L61"/>
    <mergeCell ref="U40:V40"/>
    <mergeCell ref="L56:N56"/>
    <mergeCell ref="L58:N58"/>
    <mergeCell ref="L47:N47"/>
    <mergeCell ref="L45:N45"/>
    <mergeCell ref="N60:O60"/>
    <mergeCell ref="L2:N4"/>
    <mergeCell ref="L84:N84"/>
    <mergeCell ref="L68:N69"/>
    <mergeCell ref="O68:O69"/>
    <mergeCell ref="K62:L62"/>
    <mergeCell ref="L21:M21"/>
    <mergeCell ref="N37:O37"/>
    <mergeCell ref="N49:O49"/>
    <mergeCell ref="N24:O24"/>
    <mergeCell ref="L83:N83"/>
    <mergeCell ref="U62:V62"/>
    <mergeCell ref="L79:M79"/>
    <mergeCell ref="L18:M18"/>
    <mergeCell ref="L50:M50"/>
    <mergeCell ref="L51:M51"/>
    <mergeCell ref="L72:M72"/>
    <mergeCell ref="N78:O78"/>
    <mergeCell ref="L16:M16"/>
    <mergeCell ref="U61:V61"/>
    <mergeCell ref="N71:O71"/>
    <mergeCell ref="U63:V63"/>
    <mergeCell ref="B8:C13"/>
    <mergeCell ref="B15:C22"/>
    <mergeCell ref="N27:O28"/>
    <mergeCell ref="L31:N32"/>
    <mergeCell ref="L34:N35"/>
    <mergeCell ref="U18:W18"/>
  </mergeCells>
  <dataValidations count="3">
    <dataValidation type="list" allowBlank="1" showInputMessage="1" showErrorMessage="1" sqref="L79">
      <formula1>"宣言する,宣言しない"</formula1>
    </dataValidation>
    <dataValidation type="list" allowBlank="1" showInputMessage="1" showErrorMessage="1" sqref="L16">
      <formula1>"50%以下,50%を超え60%以下,60%超,市街化調整区域"</formula1>
    </dataValidation>
    <dataValidation type="list" allowBlank="1" showInputMessage="1" showErrorMessage="1" sqref="F17">
      <formula1>"第1種低層住居専用地域,第2種低層住居専用地域,第1種中高層住居専用地域（建蔽率50%）,第1種中高層住居専用地域（建蔽率60%),第2種中高層住居専用地域,第1種準住居地域,第2種準住居地域,準工業地域,工業地域,工業専用地域,近隣商業地域,商業地域"</formula1>
    </dataValidation>
  </dataValidations>
  <printOptions/>
  <pageMargins left="0.7874015748031497" right="0.7874015748031497" top="0.1968503937007874" bottom="0.1968503937007874" header="0.5118110236220472" footer="0.5118110236220472"/>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00B050"/>
  </sheetPr>
  <dimension ref="A2:AL79"/>
  <sheetViews>
    <sheetView tabSelected="1" view="pageBreakPreview" zoomScaleSheetLayoutView="100" workbookViewId="0" topLeftCell="A1">
      <selection activeCell="M14" sqref="M14"/>
    </sheetView>
  </sheetViews>
  <sheetFormatPr defaultColWidth="9.00390625" defaultRowHeight="13.5"/>
  <cols>
    <col min="1" max="1" width="4.75390625" style="1" customWidth="1"/>
    <col min="2" max="2" width="3.875" style="1" customWidth="1"/>
    <col min="3" max="3" width="1.875" style="1" customWidth="1"/>
    <col min="4" max="4" width="4.00390625" style="1" customWidth="1"/>
    <col min="5" max="5" width="9.00390625" style="1" customWidth="1"/>
    <col min="6" max="6" width="8.625" style="1" customWidth="1"/>
    <col min="7" max="7" width="6.375" style="1" customWidth="1"/>
    <col min="8" max="8" width="6.125" style="1" customWidth="1"/>
    <col min="9" max="10" width="8.00390625" style="1" customWidth="1"/>
    <col min="11" max="11" width="14.125" style="1" customWidth="1"/>
    <col min="12" max="12" width="8.875" style="1" customWidth="1"/>
    <col min="13" max="13" width="14.375" style="1" customWidth="1"/>
    <col min="14" max="14" width="8.875" style="1" customWidth="1"/>
    <col min="15" max="15" width="9.875" style="2" customWidth="1"/>
    <col min="16" max="16" width="1.625" style="1" customWidth="1"/>
    <col min="17" max="17" width="2.625" style="1" customWidth="1"/>
    <col min="18" max="18" width="1.12109375" style="1" customWidth="1"/>
    <col min="19" max="19" width="2.625" style="1" customWidth="1"/>
    <col min="20" max="20" width="18.50390625" style="1" customWidth="1"/>
    <col min="21" max="23" width="8.125" style="1" hidden="1" customWidth="1"/>
    <col min="24" max="24" width="9.625" style="1" hidden="1" customWidth="1"/>
    <col min="25" max="26" width="8.125" style="1" hidden="1" customWidth="1"/>
    <col min="27" max="33" width="8.125" style="1" customWidth="1"/>
    <col min="34" max="40" width="9.00390625" style="1" customWidth="1"/>
    <col min="41" max="41" width="11.25390625" style="1" customWidth="1"/>
    <col min="42" max="42" width="9.00390625" style="1" customWidth="1"/>
    <col min="43" max="43" width="14.375" style="1" customWidth="1"/>
    <col min="44" max="44" width="9.00390625" style="1" customWidth="1"/>
    <col min="45" max="45" width="12.75390625" style="1" customWidth="1"/>
    <col min="46" max="16384" width="9.00390625" style="1" customWidth="1"/>
  </cols>
  <sheetData>
    <row r="1" ht="10.5" customHeight="1"/>
    <row r="2" spans="2:17" ht="24">
      <c r="B2" s="89" t="s">
        <v>76</v>
      </c>
      <c r="C2" s="5"/>
      <c r="D2" s="3"/>
      <c r="E2" s="3"/>
      <c r="F2" s="3"/>
      <c r="G2" s="3"/>
      <c r="H2" s="3"/>
      <c r="I2" s="3"/>
      <c r="J2" s="3"/>
      <c r="K2" s="3"/>
      <c r="L2" s="206"/>
      <c r="M2" s="206"/>
      <c r="N2" s="206"/>
      <c r="O2" s="4"/>
      <c r="P2" s="3"/>
      <c r="Q2" s="3"/>
    </row>
    <row r="3" spans="2:17" ht="22.5" customHeight="1">
      <c r="B3" s="5"/>
      <c r="C3" s="5"/>
      <c r="D3" s="3"/>
      <c r="E3" s="3"/>
      <c r="F3" s="3"/>
      <c r="G3" s="3"/>
      <c r="H3" s="6"/>
      <c r="I3" s="6"/>
      <c r="J3" s="3"/>
      <c r="K3" s="3"/>
      <c r="L3" s="207"/>
      <c r="M3" s="207"/>
      <c r="N3" s="207"/>
      <c r="O3" s="4"/>
      <c r="P3" s="3"/>
      <c r="Q3" s="3"/>
    </row>
    <row r="4" spans="2:17" ht="24.75" customHeight="1">
      <c r="B4" s="5"/>
      <c r="C4" s="5"/>
      <c r="D4" s="3"/>
      <c r="E4" s="3"/>
      <c r="F4" s="3"/>
      <c r="G4" s="220">
        <f>O20+O33+O43+O54+O65+O72</f>
        <v>70</v>
      </c>
      <c r="H4" s="221"/>
      <c r="I4" s="7"/>
      <c r="J4" s="3"/>
      <c r="K4" s="3"/>
      <c r="L4" s="90" t="str">
        <f>IF((G4&gt;=0)*AND(M20/L8&gt;M14),"☆","－")</f>
        <v>☆</v>
      </c>
      <c r="M4" s="90" t="str">
        <f>IF((G4&gt;=50)*AND(M20/L8&gt;M14),"☆","－")</f>
        <v>☆</v>
      </c>
      <c r="N4" s="91" t="str">
        <f>IF((G4&gt;=80)*AND(M20/L8&gt;M14),"☆","－")</f>
        <v>－</v>
      </c>
      <c r="O4" s="4"/>
      <c r="P4" s="3"/>
      <c r="Q4" s="3"/>
    </row>
    <row r="5" spans="1:38" ht="22.5" customHeight="1">
      <c r="A5" s="3"/>
      <c r="B5" s="3"/>
      <c r="C5" s="3"/>
      <c r="D5" s="5"/>
      <c r="E5" s="3"/>
      <c r="F5" s="3"/>
      <c r="G5" s="3"/>
      <c r="H5" s="3"/>
      <c r="I5" s="3"/>
      <c r="J5" s="3"/>
      <c r="K5" s="3"/>
      <c r="L5" s="9" t="s">
        <v>4</v>
      </c>
      <c r="M5" s="9" t="s">
        <v>5</v>
      </c>
      <c r="N5" s="9" t="s">
        <v>6</v>
      </c>
      <c r="O5" s="4"/>
      <c r="P5" s="3"/>
      <c r="Q5" s="3"/>
      <c r="R5" s="3"/>
      <c r="S5" s="3"/>
      <c r="T5" s="3"/>
      <c r="U5" s="3"/>
      <c r="V5" s="3"/>
      <c r="W5" s="3"/>
      <c r="AL5" s="10"/>
    </row>
    <row r="6" spans="2:17" ht="14.25" customHeight="1" thickBot="1">
      <c r="B6" s="11"/>
      <c r="C6" s="12"/>
      <c r="D6" s="13"/>
      <c r="E6" s="12"/>
      <c r="F6" s="12"/>
      <c r="G6" s="12"/>
      <c r="H6" s="12"/>
      <c r="I6" s="12"/>
      <c r="J6" s="12"/>
      <c r="K6" s="12"/>
      <c r="L6" s="12"/>
      <c r="M6" s="12"/>
      <c r="N6" s="12"/>
      <c r="O6" s="14"/>
      <c r="P6" s="12"/>
      <c r="Q6" s="15"/>
    </row>
    <row r="7" spans="2:17" ht="15" customHeight="1">
      <c r="B7" s="190"/>
      <c r="C7" s="208"/>
      <c r="D7" s="92"/>
      <c r="E7" s="93"/>
      <c r="F7" s="93"/>
      <c r="G7" s="93"/>
      <c r="H7" s="93"/>
      <c r="I7" s="93"/>
      <c r="J7" s="93"/>
      <c r="K7" s="93"/>
      <c r="L7" s="93"/>
      <c r="M7" s="93"/>
      <c r="N7" s="93"/>
      <c r="O7" s="94"/>
      <c r="P7" s="95"/>
      <c r="Q7" s="21"/>
    </row>
    <row r="8" spans="2:22" ht="30" customHeight="1">
      <c r="B8" s="190"/>
      <c r="C8" s="208"/>
      <c r="D8" s="96" t="s">
        <v>7</v>
      </c>
      <c r="E8" s="23"/>
      <c r="F8" s="23"/>
      <c r="G8" s="23"/>
      <c r="H8" s="23"/>
      <c r="I8" s="23"/>
      <c r="J8" s="23"/>
      <c r="K8" s="23"/>
      <c r="L8" s="246">
        <v>660</v>
      </c>
      <c r="M8" s="247"/>
      <c r="N8" s="24" t="s">
        <v>8</v>
      </c>
      <c r="O8" s="25"/>
      <c r="P8" s="97"/>
      <c r="Q8" s="21"/>
      <c r="V8" s="27"/>
    </row>
    <row r="9" spans="2:19" ht="15" customHeight="1" thickBot="1">
      <c r="B9" s="190"/>
      <c r="C9" s="208"/>
      <c r="D9" s="98"/>
      <c r="E9" s="99"/>
      <c r="F9" s="100"/>
      <c r="G9" s="100"/>
      <c r="H9" s="100"/>
      <c r="I9" s="100"/>
      <c r="J9" s="100"/>
      <c r="K9" s="100"/>
      <c r="L9" s="100"/>
      <c r="M9" s="100"/>
      <c r="N9" s="100"/>
      <c r="O9" s="101"/>
      <c r="P9" s="102"/>
      <c r="Q9" s="21"/>
      <c r="R9" s="29"/>
      <c r="S9" s="29"/>
    </row>
    <row r="10" spans="2:19" ht="16.5" customHeight="1" thickBot="1">
      <c r="B10" s="34"/>
      <c r="C10" s="35"/>
      <c r="D10" s="35"/>
      <c r="E10" s="35"/>
      <c r="F10" s="35"/>
      <c r="G10" s="35"/>
      <c r="H10" s="35"/>
      <c r="I10" s="35"/>
      <c r="J10" s="35"/>
      <c r="K10" s="35"/>
      <c r="L10" s="35"/>
      <c r="M10" s="35"/>
      <c r="N10" s="35"/>
      <c r="O10" s="36"/>
      <c r="P10" s="35"/>
      <c r="Q10" s="21"/>
      <c r="R10" s="29"/>
      <c r="S10" s="29"/>
    </row>
    <row r="11" spans="2:17" ht="14.25" customHeight="1">
      <c r="B11" s="190"/>
      <c r="C11" s="208"/>
      <c r="D11" s="103"/>
      <c r="E11" s="104"/>
      <c r="F11" s="104"/>
      <c r="G11" s="104"/>
      <c r="H11" s="104"/>
      <c r="I11" s="104"/>
      <c r="J11" s="104"/>
      <c r="K11" s="104"/>
      <c r="L11" s="104"/>
      <c r="M11" s="104"/>
      <c r="N11" s="104"/>
      <c r="O11" s="104"/>
      <c r="P11" s="105"/>
      <c r="Q11" s="37"/>
    </row>
    <row r="12" spans="2:17" ht="29.25" customHeight="1">
      <c r="B12" s="190"/>
      <c r="C12" s="208"/>
      <c r="D12" s="106" t="s">
        <v>12</v>
      </c>
      <c r="E12" s="23"/>
      <c r="F12" s="23"/>
      <c r="G12" s="23"/>
      <c r="H12" s="23"/>
      <c r="I12" s="23"/>
      <c r="J12" s="38"/>
      <c r="K12" s="23"/>
      <c r="L12" s="248" t="s">
        <v>79</v>
      </c>
      <c r="M12" s="249"/>
      <c r="N12" s="23"/>
      <c r="O12" s="23"/>
      <c r="P12" s="107"/>
      <c r="Q12" s="37"/>
    </row>
    <row r="13" spans="1:17" ht="9" customHeight="1">
      <c r="A13" s="108"/>
      <c r="B13" s="190"/>
      <c r="C13" s="208"/>
      <c r="D13" s="109"/>
      <c r="E13" s="41" t="s">
        <v>14</v>
      </c>
      <c r="F13" s="42"/>
      <c r="G13" s="42"/>
      <c r="H13" s="42"/>
      <c r="I13" s="42"/>
      <c r="J13" s="43"/>
      <c r="K13" s="44"/>
      <c r="L13" s="45"/>
      <c r="M13" s="23"/>
      <c r="N13" s="23"/>
      <c r="O13" s="23"/>
      <c r="P13" s="107"/>
      <c r="Q13" s="37"/>
    </row>
    <row r="14" spans="1:17" ht="29.25" customHeight="1">
      <c r="A14" s="108"/>
      <c r="B14" s="190"/>
      <c r="C14" s="208"/>
      <c r="D14" s="106"/>
      <c r="E14" s="24" t="s">
        <v>16</v>
      </c>
      <c r="F14" s="23"/>
      <c r="G14" s="23"/>
      <c r="H14" s="23"/>
      <c r="I14" s="23"/>
      <c r="J14" s="46"/>
      <c r="K14" s="23"/>
      <c r="L14" s="23"/>
      <c r="M14" s="110">
        <f>IF(L12=V15,Y15,0)+IF(L12=V16,Y16,0)+IF(L12=V17,Y17,0)+IF(L12=V18,Y18,0)</f>
        <v>0.15</v>
      </c>
      <c r="N14" s="24" t="s">
        <v>17</v>
      </c>
      <c r="O14" s="23"/>
      <c r="P14" s="107"/>
      <c r="Q14" s="37"/>
    </row>
    <row r="15" spans="1:25" ht="9" customHeight="1">
      <c r="A15" s="108"/>
      <c r="B15" s="190"/>
      <c r="C15" s="208"/>
      <c r="D15" s="111"/>
      <c r="E15" s="24"/>
      <c r="F15" s="23"/>
      <c r="G15" s="23"/>
      <c r="H15" s="23"/>
      <c r="I15" s="23"/>
      <c r="J15" s="46"/>
      <c r="K15" s="48"/>
      <c r="L15" s="48"/>
      <c r="M15" s="24"/>
      <c r="N15" s="23"/>
      <c r="O15" s="23"/>
      <c r="P15" s="107"/>
      <c r="Q15" s="37"/>
      <c r="V15" s="197" t="s">
        <v>13</v>
      </c>
      <c r="W15" s="197"/>
      <c r="X15" s="197"/>
      <c r="Y15" s="40">
        <v>0.2</v>
      </c>
    </row>
    <row r="16" spans="1:25" ht="30" customHeight="1">
      <c r="A16" s="108"/>
      <c r="B16" s="190"/>
      <c r="C16" s="208"/>
      <c r="D16" s="109"/>
      <c r="E16" s="24" t="s">
        <v>22</v>
      </c>
      <c r="F16" s="23"/>
      <c r="G16" s="23"/>
      <c r="H16" s="23"/>
      <c r="I16" s="23"/>
      <c r="J16" s="46"/>
      <c r="K16" s="48"/>
      <c r="L16" s="244">
        <f>L8*M14</f>
        <v>99</v>
      </c>
      <c r="M16" s="245"/>
      <c r="N16" s="24" t="s">
        <v>17</v>
      </c>
      <c r="O16" s="23"/>
      <c r="P16" s="107"/>
      <c r="Q16" s="37"/>
      <c r="V16" s="197" t="s">
        <v>15</v>
      </c>
      <c r="W16" s="197"/>
      <c r="X16" s="197"/>
      <c r="Y16" s="40">
        <v>0.15</v>
      </c>
    </row>
    <row r="17" spans="1:25" ht="15.75" customHeight="1" thickBot="1">
      <c r="A17" s="108"/>
      <c r="B17" s="190"/>
      <c r="C17" s="208"/>
      <c r="D17" s="112"/>
      <c r="E17" s="113"/>
      <c r="F17" s="113"/>
      <c r="G17" s="113"/>
      <c r="H17" s="113"/>
      <c r="I17" s="113"/>
      <c r="J17" s="113"/>
      <c r="K17" s="113"/>
      <c r="L17" s="113"/>
      <c r="M17" s="113"/>
      <c r="N17" s="113"/>
      <c r="O17" s="114"/>
      <c r="P17" s="115"/>
      <c r="Q17" s="21"/>
      <c r="V17" s="197" t="s">
        <v>18</v>
      </c>
      <c r="W17" s="197"/>
      <c r="X17" s="197"/>
      <c r="Y17" s="40">
        <v>0.1</v>
      </c>
    </row>
    <row r="18" spans="1:25" ht="16.5" customHeight="1" thickBot="1">
      <c r="A18" s="108"/>
      <c r="B18" s="16"/>
      <c r="C18" s="35"/>
      <c r="D18" s="35"/>
      <c r="E18" s="35"/>
      <c r="F18" s="35"/>
      <c r="G18" s="35"/>
      <c r="H18" s="35"/>
      <c r="I18" s="35"/>
      <c r="J18" s="35"/>
      <c r="K18" s="35"/>
      <c r="L18" s="35"/>
      <c r="M18" s="35"/>
      <c r="N18" s="35"/>
      <c r="O18" s="36"/>
      <c r="P18" s="35"/>
      <c r="Q18" s="21"/>
      <c r="V18" s="197" t="s">
        <v>20</v>
      </c>
      <c r="W18" s="197"/>
      <c r="X18" s="197"/>
      <c r="Y18" s="214">
        <v>0.2</v>
      </c>
    </row>
    <row r="19" spans="1:25" ht="15" customHeight="1" thickBot="1">
      <c r="A19" s="108"/>
      <c r="B19" s="190"/>
      <c r="C19" s="208"/>
      <c r="D19" s="116"/>
      <c r="E19" s="117"/>
      <c r="F19" s="117"/>
      <c r="G19" s="117"/>
      <c r="H19" s="117"/>
      <c r="I19" s="117"/>
      <c r="J19" s="117"/>
      <c r="K19" s="117"/>
      <c r="L19" s="117"/>
      <c r="M19" s="117"/>
      <c r="N19" s="242" t="s">
        <v>23</v>
      </c>
      <c r="O19" s="242"/>
      <c r="P19" s="118"/>
      <c r="Q19" s="21"/>
      <c r="V19" s="197"/>
      <c r="W19" s="197"/>
      <c r="X19" s="197"/>
      <c r="Y19" s="214"/>
    </row>
    <row r="20" spans="1:25" ht="30" customHeight="1" thickBot="1" thickTop="1">
      <c r="A20" s="108"/>
      <c r="B20" s="190"/>
      <c r="C20" s="208"/>
      <c r="D20" s="119" t="s">
        <v>24</v>
      </c>
      <c r="E20" s="23"/>
      <c r="F20" s="23"/>
      <c r="G20" s="23"/>
      <c r="H20" s="23"/>
      <c r="I20" s="23"/>
      <c r="J20" s="23"/>
      <c r="K20" s="23"/>
      <c r="L20" s="23"/>
      <c r="M20" s="120">
        <v>121</v>
      </c>
      <c r="N20" s="24" t="s">
        <v>8</v>
      </c>
      <c r="O20" s="50">
        <f>IF((Y24-M14&gt;=0.02)*AND(M20&gt;=30),10,0)+IF((Y24-M14&gt;=0.05)*AND(M20&gt;=40),10,0)</f>
        <v>10</v>
      </c>
      <c r="P20" s="121"/>
      <c r="Q20" s="21"/>
      <c r="V20" s="197"/>
      <c r="W20" s="197"/>
      <c r="X20" s="197"/>
      <c r="Y20" s="214"/>
    </row>
    <row r="21" spans="1:25" ht="9" customHeight="1" thickBot="1" thickTop="1">
      <c r="A21" s="108"/>
      <c r="B21" s="190"/>
      <c r="C21" s="208"/>
      <c r="D21" s="243"/>
      <c r="E21" s="233"/>
      <c r="F21" s="233"/>
      <c r="G21" s="233"/>
      <c r="H21" s="233"/>
      <c r="I21" s="233"/>
      <c r="J21" s="233"/>
      <c r="K21" s="23"/>
      <c r="L21" s="23"/>
      <c r="M21" s="52"/>
      <c r="N21" s="23"/>
      <c r="O21" s="53"/>
      <c r="P21" s="121"/>
      <c r="Q21" s="21"/>
      <c r="V21" s="197"/>
      <c r="W21" s="197"/>
      <c r="X21" s="197"/>
      <c r="Y21" s="214"/>
    </row>
    <row r="22" spans="1:17" ht="15" customHeight="1" thickTop="1">
      <c r="A22" s="108"/>
      <c r="B22" s="190"/>
      <c r="C22" s="208"/>
      <c r="D22" s="243"/>
      <c r="E22" s="233"/>
      <c r="F22" s="233"/>
      <c r="G22" s="233"/>
      <c r="H22" s="233"/>
      <c r="I22" s="233"/>
      <c r="J22" s="233"/>
      <c r="K22" s="23"/>
      <c r="L22" s="23"/>
      <c r="M22" s="52"/>
      <c r="N22" s="192" t="str">
        <f>IF(Y24&lt;M14,"評価対象外","評価対象")</f>
        <v>評価対象</v>
      </c>
      <c r="O22" s="193"/>
      <c r="P22" s="121"/>
      <c r="Q22" s="21"/>
    </row>
    <row r="23" spans="1:17" ht="15" customHeight="1" thickBot="1">
      <c r="A23" s="108"/>
      <c r="B23" s="190"/>
      <c r="C23" s="208"/>
      <c r="D23" s="122"/>
      <c r="E23" s="23"/>
      <c r="F23" s="23"/>
      <c r="G23" s="23"/>
      <c r="H23" s="23"/>
      <c r="I23" s="23"/>
      <c r="J23" s="23"/>
      <c r="K23" s="23"/>
      <c r="L23" s="23"/>
      <c r="M23" s="54"/>
      <c r="N23" s="194"/>
      <c r="O23" s="195"/>
      <c r="P23" s="121"/>
      <c r="Q23" s="21"/>
    </row>
    <row r="24" spans="1:25" ht="15" customHeight="1" thickBot="1" thickTop="1">
      <c r="A24" s="108"/>
      <c r="B24" s="190"/>
      <c r="C24" s="208"/>
      <c r="D24" s="123"/>
      <c r="E24" s="124"/>
      <c r="F24" s="124"/>
      <c r="G24" s="124"/>
      <c r="H24" s="124"/>
      <c r="I24" s="124"/>
      <c r="J24" s="124"/>
      <c r="K24" s="124"/>
      <c r="L24" s="124"/>
      <c r="M24" s="124"/>
      <c r="N24" s="124"/>
      <c r="O24" s="125"/>
      <c r="P24" s="126"/>
      <c r="Q24" s="21"/>
      <c r="V24" s="197" t="s">
        <v>26</v>
      </c>
      <c r="W24" s="197"/>
      <c r="X24" s="197"/>
      <c r="Y24" s="51">
        <f>M20/L8</f>
        <v>0.18333333333333332</v>
      </c>
    </row>
    <row r="25" spans="1:17" ht="8.25" customHeight="1">
      <c r="A25" s="108"/>
      <c r="B25" s="16"/>
      <c r="C25" s="35"/>
      <c r="D25" s="35"/>
      <c r="E25" s="35"/>
      <c r="F25" s="35"/>
      <c r="G25" s="35"/>
      <c r="H25" s="35"/>
      <c r="I25" s="35"/>
      <c r="J25" s="35"/>
      <c r="K25" s="35"/>
      <c r="L25" s="35"/>
      <c r="M25" s="35"/>
      <c r="N25" s="35"/>
      <c r="O25" s="36"/>
      <c r="P25" s="35"/>
      <c r="Q25" s="21"/>
    </row>
    <row r="26" spans="1:17" ht="16.5" customHeight="1">
      <c r="A26" s="108"/>
      <c r="B26" s="16"/>
      <c r="C26" s="35"/>
      <c r="D26" s="35"/>
      <c r="E26" s="127" t="s">
        <v>28</v>
      </c>
      <c r="F26" s="128"/>
      <c r="G26" s="128"/>
      <c r="H26" s="128"/>
      <c r="I26" s="128"/>
      <c r="J26" s="128"/>
      <c r="K26" s="128"/>
      <c r="L26" s="222" t="s">
        <v>29</v>
      </c>
      <c r="M26" s="222"/>
      <c r="N26" s="222"/>
      <c r="O26" s="222" t="s">
        <v>30</v>
      </c>
      <c r="P26" s="35"/>
      <c r="Q26" s="21"/>
    </row>
    <row r="27" spans="1:17" ht="16.5" customHeight="1">
      <c r="A27" s="108"/>
      <c r="B27" s="16"/>
      <c r="C27" s="35"/>
      <c r="D27" s="35"/>
      <c r="E27" s="127" t="s">
        <v>31</v>
      </c>
      <c r="F27" s="128"/>
      <c r="G27" s="128"/>
      <c r="H27" s="128"/>
      <c r="I27" s="128"/>
      <c r="J27" s="128"/>
      <c r="K27" s="128"/>
      <c r="L27" s="222"/>
      <c r="M27" s="222"/>
      <c r="N27" s="222"/>
      <c r="O27" s="222"/>
      <c r="P27" s="35"/>
      <c r="Q27" s="21"/>
    </row>
    <row r="28" spans="1:17" ht="5.25" customHeight="1">
      <c r="A28" s="108"/>
      <c r="B28" s="16"/>
      <c r="C28" s="35"/>
      <c r="D28" s="35"/>
      <c r="E28" s="130"/>
      <c r="F28" s="128"/>
      <c r="G28" s="128"/>
      <c r="H28" s="128"/>
      <c r="I28" s="128"/>
      <c r="J28" s="128"/>
      <c r="K28" s="128"/>
      <c r="L28" s="128"/>
      <c r="M28" s="128"/>
      <c r="N28" s="128"/>
      <c r="O28" s="129"/>
      <c r="P28" s="35"/>
      <c r="Q28" s="21"/>
    </row>
    <row r="29" spans="1:17" ht="17.25" customHeight="1">
      <c r="A29" s="108"/>
      <c r="B29" s="16"/>
      <c r="C29" s="35"/>
      <c r="D29" s="35"/>
      <c r="E29" s="127" t="s">
        <v>32</v>
      </c>
      <c r="F29" s="128"/>
      <c r="G29" s="128"/>
      <c r="H29" s="128"/>
      <c r="I29" s="128"/>
      <c r="J29" s="128"/>
      <c r="K29" s="128"/>
      <c r="L29" s="222" t="s">
        <v>29</v>
      </c>
      <c r="M29" s="222"/>
      <c r="N29" s="222"/>
      <c r="O29" s="222" t="s">
        <v>33</v>
      </c>
      <c r="P29" s="35"/>
      <c r="Q29" s="21"/>
    </row>
    <row r="30" spans="1:17" ht="17.25" customHeight="1">
      <c r="A30" s="108"/>
      <c r="B30" s="16"/>
      <c r="C30" s="35"/>
      <c r="D30" s="35"/>
      <c r="E30" s="127" t="s">
        <v>34</v>
      </c>
      <c r="F30" s="128"/>
      <c r="G30" s="128"/>
      <c r="H30" s="128"/>
      <c r="I30" s="128"/>
      <c r="J30" s="128"/>
      <c r="K30" s="128"/>
      <c r="L30" s="222"/>
      <c r="M30" s="222"/>
      <c r="N30" s="222"/>
      <c r="O30" s="222"/>
      <c r="P30" s="35"/>
      <c r="Q30" s="21"/>
    </row>
    <row r="31" spans="1:17" ht="12.75" customHeight="1" thickBot="1">
      <c r="A31" s="108"/>
      <c r="B31" s="16"/>
      <c r="C31" s="35"/>
      <c r="D31" s="35"/>
      <c r="E31" s="57"/>
      <c r="F31" s="35"/>
      <c r="G31" s="35"/>
      <c r="H31" s="35"/>
      <c r="I31" s="35"/>
      <c r="J31" s="35"/>
      <c r="K31" s="35"/>
      <c r="L31" s="35"/>
      <c r="M31" s="35"/>
      <c r="N31" s="35"/>
      <c r="O31" s="36"/>
      <c r="P31" s="35"/>
      <c r="Q31" s="21"/>
    </row>
    <row r="32" spans="1:17" ht="15" customHeight="1" thickBot="1">
      <c r="A32" s="108"/>
      <c r="B32" s="190"/>
      <c r="C32" s="208"/>
      <c r="D32" s="131"/>
      <c r="E32" s="132"/>
      <c r="F32" s="132"/>
      <c r="G32" s="132"/>
      <c r="H32" s="132"/>
      <c r="I32" s="132"/>
      <c r="J32" s="132"/>
      <c r="K32" s="132"/>
      <c r="L32" s="132"/>
      <c r="M32" s="132"/>
      <c r="N32" s="241" t="s">
        <v>35</v>
      </c>
      <c r="O32" s="241"/>
      <c r="P32" s="133"/>
      <c r="Q32" s="21"/>
    </row>
    <row r="33" spans="1:17" ht="30" customHeight="1" thickBot="1" thickTop="1">
      <c r="A33" s="108"/>
      <c r="B33" s="190"/>
      <c r="C33" s="208"/>
      <c r="D33" s="134" t="s">
        <v>36</v>
      </c>
      <c r="E33" s="60"/>
      <c r="F33" s="60"/>
      <c r="G33" s="60"/>
      <c r="H33" s="60"/>
      <c r="I33" s="60"/>
      <c r="J33" s="60"/>
      <c r="K33" s="209" t="s">
        <v>37</v>
      </c>
      <c r="L33" s="210"/>
      <c r="M33" s="135">
        <v>2</v>
      </c>
      <c r="N33" s="24" t="s">
        <v>38</v>
      </c>
      <c r="O33" s="50">
        <f>IF(X39&gt;=0.25,10,0)+IF(X39&gt;=0.5,10,0)</f>
        <v>10</v>
      </c>
      <c r="P33" s="136"/>
      <c r="Q33" s="21"/>
    </row>
    <row r="34" spans="1:17" ht="30" customHeight="1" thickTop="1">
      <c r="A34" s="108"/>
      <c r="B34" s="190"/>
      <c r="C34" s="208"/>
      <c r="D34" s="134"/>
      <c r="E34" s="60"/>
      <c r="F34" s="60"/>
      <c r="G34" s="60"/>
      <c r="H34" s="60"/>
      <c r="I34" s="60"/>
      <c r="J34" s="60"/>
      <c r="K34" s="209" t="s">
        <v>40</v>
      </c>
      <c r="L34" s="210"/>
      <c r="M34" s="135">
        <v>0</v>
      </c>
      <c r="N34" s="24" t="s">
        <v>38</v>
      </c>
      <c r="O34" s="25"/>
      <c r="P34" s="136"/>
      <c r="Q34" s="21"/>
    </row>
    <row r="35" spans="1:17" ht="6.75" customHeight="1">
      <c r="A35" s="108"/>
      <c r="B35" s="190"/>
      <c r="C35" s="208"/>
      <c r="D35" s="137"/>
      <c r="E35" s="23"/>
      <c r="F35" s="23"/>
      <c r="G35" s="23"/>
      <c r="H35" s="23"/>
      <c r="I35" s="23"/>
      <c r="J35" s="23"/>
      <c r="K35" s="61"/>
      <c r="L35" s="61"/>
      <c r="M35" s="54"/>
      <c r="N35" s="24"/>
      <c r="O35" s="25"/>
      <c r="P35" s="136"/>
      <c r="Q35" s="21"/>
    </row>
    <row r="36" spans="1:17" ht="7.5" customHeight="1" thickBot="1">
      <c r="A36" s="108"/>
      <c r="B36" s="190"/>
      <c r="C36" s="208"/>
      <c r="D36" s="138"/>
      <c r="E36" s="139"/>
      <c r="F36" s="139"/>
      <c r="G36" s="139"/>
      <c r="H36" s="139"/>
      <c r="I36" s="139"/>
      <c r="J36" s="139"/>
      <c r="K36" s="140"/>
      <c r="L36" s="140"/>
      <c r="M36" s="141"/>
      <c r="N36" s="142"/>
      <c r="O36" s="143"/>
      <c r="P36" s="144"/>
      <c r="Q36" s="21"/>
    </row>
    <row r="37" spans="1:24" ht="9" customHeight="1">
      <c r="A37" s="108"/>
      <c r="B37" s="16"/>
      <c r="C37" s="35"/>
      <c r="D37" s="35"/>
      <c r="E37" s="57"/>
      <c r="F37" s="35"/>
      <c r="G37" s="35"/>
      <c r="H37" s="35"/>
      <c r="I37" s="35"/>
      <c r="J37" s="35"/>
      <c r="K37" s="35"/>
      <c r="L37" s="35"/>
      <c r="M37" s="35"/>
      <c r="N37" s="35"/>
      <c r="O37" s="36"/>
      <c r="P37" s="35"/>
      <c r="Q37" s="21"/>
      <c r="V37" s="63" t="s">
        <v>39</v>
      </c>
      <c r="W37" s="64"/>
      <c r="X37" s="65">
        <f>M33*18</f>
        <v>36</v>
      </c>
    </row>
    <row r="38" spans="1:24" ht="17.25" customHeight="1">
      <c r="A38" s="108"/>
      <c r="B38" s="16"/>
      <c r="C38" s="35"/>
      <c r="D38" s="128"/>
      <c r="E38" s="127" t="s">
        <v>46</v>
      </c>
      <c r="F38" s="128"/>
      <c r="G38" s="128"/>
      <c r="H38" s="128"/>
      <c r="I38" s="128"/>
      <c r="J38" s="128"/>
      <c r="K38" s="128"/>
      <c r="L38" s="222" t="s">
        <v>29</v>
      </c>
      <c r="M38" s="222"/>
      <c r="N38" s="222"/>
      <c r="O38" s="129" t="s">
        <v>30</v>
      </c>
      <c r="P38" s="35"/>
      <c r="Q38" s="21"/>
      <c r="V38" s="63" t="s">
        <v>41</v>
      </c>
      <c r="W38" s="64"/>
      <c r="X38" s="65">
        <f>M34*10</f>
        <v>0</v>
      </c>
    </row>
    <row r="39" spans="1:24" ht="9" customHeight="1">
      <c r="A39" s="108"/>
      <c r="B39" s="16"/>
      <c r="C39" s="35"/>
      <c r="D39" s="128"/>
      <c r="E39" s="130"/>
      <c r="F39" s="128"/>
      <c r="G39" s="128"/>
      <c r="H39" s="128"/>
      <c r="I39" s="128"/>
      <c r="J39" s="128"/>
      <c r="K39" s="128"/>
      <c r="L39" s="128"/>
      <c r="M39" s="128"/>
      <c r="N39" s="128"/>
      <c r="O39" s="129"/>
      <c r="P39" s="35"/>
      <c r="Q39" s="21"/>
      <c r="V39" s="197" t="s">
        <v>43</v>
      </c>
      <c r="W39" s="197"/>
      <c r="X39" s="66">
        <f>(X37+X38)/M20</f>
        <v>0.2975206611570248</v>
      </c>
    </row>
    <row r="40" spans="1:17" ht="17.25" customHeight="1">
      <c r="A40" s="108"/>
      <c r="B40" s="16"/>
      <c r="C40" s="35"/>
      <c r="D40" s="145"/>
      <c r="E40" s="127" t="s">
        <v>48</v>
      </c>
      <c r="F40" s="128"/>
      <c r="G40" s="128"/>
      <c r="H40" s="128"/>
      <c r="I40" s="128"/>
      <c r="J40" s="128"/>
      <c r="K40" s="128"/>
      <c r="L40" s="222" t="s">
        <v>29</v>
      </c>
      <c r="M40" s="222"/>
      <c r="N40" s="222"/>
      <c r="O40" s="129" t="s">
        <v>33</v>
      </c>
      <c r="P40" s="35"/>
      <c r="Q40" s="21"/>
    </row>
    <row r="41" spans="1:17" ht="17.25" customHeight="1" thickBot="1">
      <c r="A41" s="108"/>
      <c r="B41" s="16"/>
      <c r="C41" s="35"/>
      <c r="D41" s="67"/>
      <c r="E41" s="57"/>
      <c r="F41" s="35"/>
      <c r="G41" s="35"/>
      <c r="H41" s="35"/>
      <c r="I41" s="35"/>
      <c r="J41" s="35"/>
      <c r="K41" s="35"/>
      <c r="L41" s="35"/>
      <c r="M41" s="35"/>
      <c r="N41" s="35"/>
      <c r="O41" s="36"/>
      <c r="P41" s="35"/>
      <c r="Q41" s="21"/>
    </row>
    <row r="42" spans="1:17" ht="15" customHeight="1" thickBot="1">
      <c r="A42" s="108"/>
      <c r="B42" s="190"/>
      <c r="C42" s="208"/>
      <c r="D42" s="146"/>
      <c r="E42" s="147"/>
      <c r="F42" s="147"/>
      <c r="G42" s="147"/>
      <c r="H42" s="147"/>
      <c r="I42" s="147"/>
      <c r="J42" s="147"/>
      <c r="K42" s="147"/>
      <c r="L42" s="147"/>
      <c r="M42" s="147"/>
      <c r="N42" s="237" t="s">
        <v>49</v>
      </c>
      <c r="O42" s="237"/>
      <c r="P42" s="148"/>
      <c r="Q42" s="21"/>
    </row>
    <row r="43" spans="1:17" ht="30" customHeight="1" thickBot="1" thickTop="1">
      <c r="A43" s="108"/>
      <c r="B43" s="190"/>
      <c r="C43" s="208"/>
      <c r="D43" s="149" t="s">
        <v>50</v>
      </c>
      <c r="E43" s="23"/>
      <c r="F43" s="23"/>
      <c r="G43" s="23"/>
      <c r="H43" s="23"/>
      <c r="I43" s="23"/>
      <c r="J43" s="23"/>
      <c r="K43" s="23"/>
      <c r="L43" s="23"/>
      <c r="M43" s="150">
        <v>53</v>
      </c>
      <c r="N43" s="24" t="s">
        <v>51</v>
      </c>
      <c r="O43" s="50">
        <f>IF(X49&gt;=0.6,10,0)</f>
        <v>10</v>
      </c>
      <c r="P43" s="151"/>
      <c r="Q43" s="21"/>
    </row>
    <row r="44" spans="1:17" ht="30.75" customHeight="1" thickTop="1">
      <c r="A44" s="108"/>
      <c r="B44" s="190"/>
      <c r="C44" s="208"/>
      <c r="D44" s="149" t="s">
        <v>53</v>
      </c>
      <c r="E44" s="23"/>
      <c r="F44" s="23"/>
      <c r="G44" s="23"/>
      <c r="H44" s="23"/>
      <c r="I44" s="23"/>
      <c r="J44" s="23"/>
      <c r="K44" s="23"/>
      <c r="L44" s="23"/>
      <c r="M44" s="150">
        <v>31.9</v>
      </c>
      <c r="N44" s="24" t="s">
        <v>51</v>
      </c>
      <c r="O44" s="25"/>
      <c r="P44" s="151"/>
      <c r="Q44" s="21"/>
    </row>
    <row r="45" spans="1:17" ht="4.5" customHeight="1">
      <c r="A45" s="108"/>
      <c r="B45" s="190"/>
      <c r="C45" s="208"/>
      <c r="D45" s="238"/>
      <c r="E45" s="233"/>
      <c r="F45" s="233"/>
      <c r="G45" s="233"/>
      <c r="H45" s="233"/>
      <c r="I45" s="233"/>
      <c r="J45" s="233"/>
      <c r="K45" s="233"/>
      <c r="L45" s="23"/>
      <c r="M45" s="54"/>
      <c r="N45" s="23"/>
      <c r="O45" s="25"/>
      <c r="P45" s="151"/>
      <c r="Q45" s="21"/>
    </row>
    <row r="46" spans="1:17" ht="8.25" customHeight="1">
      <c r="A46" s="108"/>
      <c r="B46" s="190"/>
      <c r="C46" s="208"/>
      <c r="D46" s="238"/>
      <c r="E46" s="233"/>
      <c r="F46" s="233"/>
      <c r="G46" s="233"/>
      <c r="H46" s="233"/>
      <c r="I46" s="233"/>
      <c r="J46" s="233"/>
      <c r="K46" s="233"/>
      <c r="L46" s="23"/>
      <c r="M46" s="54"/>
      <c r="N46" s="23"/>
      <c r="O46" s="25"/>
      <c r="P46" s="151"/>
      <c r="Q46" s="21"/>
    </row>
    <row r="47" spans="1:17" ht="3.75" customHeight="1" thickBot="1">
      <c r="A47" s="108"/>
      <c r="B47" s="190"/>
      <c r="C47" s="208"/>
      <c r="D47" s="239"/>
      <c r="E47" s="240"/>
      <c r="F47" s="240"/>
      <c r="G47" s="240"/>
      <c r="H47" s="240"/>
      <c r="I47" s="240"/>
      <c r="J47" s="240"/>
      <c r="K47" s="240"/>
      <c r="L47" s="152"/>
      <c r="M47" s="152"/>
      <c r="N47" s="152"/>
      <c r="O47" s="153"/>
      <c r="P47" s="154"/>
      <c r="Q47" s="21"/>
    </row>
    <row r="48" spans="1:17" ht="8.25" customHeight="1">
      <c r="A48" s="108"/>
      <c r="B48" s="16"/>
      <c r="C48" s="35"/>
      <c r="D48" s="35"/>
      <c r="E48" s="35"/>
      <c r="F48" s="35"/>
      <c r="G48" s="35"/>
      <c r="H48" s="35"/>
      <c r="I48" s="35"/>
      <c r="J48" s="35"/>
      <c r="K48" s="35"/>
      <c r="L48" s="35"/>
      <c r="M48" s="35"/>
      <c r="N48" s="35"/>
      <c r="O48" s="36"/>
      <c r="P48" s="35"/>
      <c r="Q48" s="21"/>
    </row>
    <row r="49" spans="1:24" ht="17.25" customHeight="1">
      <c r="A49" s="108"/>
      <c r="B49" s="16"/>
      <c r="C49" s="35"/>
      <c r="D49" s="35"/>
      <c r="E49" s="127" t="s">
        <v>57</v>
      </c>
      <c r="F49" s="128"/>
      <c r="G49" s="128"/>
      <c r="H49" s="128"/>
      <c r="I49" s="128"/>
      <c r="J49" s="128"/>
      <c r="K49" s="128"/>
      <c r="L49" s="222" t="s">
        <v>29</v>
      </c>
      <c r="M49" s="222"/>
      <c r="N49" s="222"/>
      <c r="O49" s="129" t="s">
        <v>30</v>
      </c>
      <c r="P49" s="35"/>
      <c r="Q49" s="21"/>
      <c r="V49" s="188" t="s">
        <v>52</v>
      </c>
      <c r="W49" s="188"/>
      <c r="X49" s="66">
        <f>M44/M43</f>
        <v>0.6018867924528302</v>
      </c>
    </row>
    <row r="50" spans="1:17" ht="9" customHeight="1">
      <c r="A50" s="108"/>
      <c r="B50" s="16"/>
      <c r="C50" s="35"/>
      <c r="D50" s="35"/>
      <c r="E50" s="130"/>
      <c r="F50" s="128"/>
      <c r="G50" s="128"/>
      <c r="H50" s="128"/>
      <c r="I50" s="128"/>
      <c r="J50" s="128"/>
      <c r="K50" s="128"/>
      <c r="L50" s="128"/>
      <c r="M50" s="128"/>
      <c r="N50" s="128"/>
      <c r="O50" s="129"/>
      <c r="P50" s="35"/>
      <c r="Q50" s="21"/>
    </row>
    <row r="51" spans="1:17" ht="17.25" customHeight="1">
      <c r="A51" s="108"/>
      <c r="B51" s="16"/>
      <c r="C51" s="35"/>
      <c r="D51" s="35"/>
      <c r="E51" s="127"/>
      <c r="F51" s="128"/>
      <c r="G51" s="128"/>
      <c r="H51" s="128"/>
      <c r="I51" s="128"/>
      <c r="J51" s="128"/>
      <c r="K51" s="128"/>
      <c r="L51" s="222"/>
      <c r="M51" s="222"/>
      <c r="N51" s="222"/>
      <c r="O51" s="129"/>
      <c r="P51" s="35"/>
      <c r="Q51" s="21"/>
    </row>
    <row r="52" spans="1:17" ht="17.25" customHeight="1" thickBot="1">
      <c r="A52" s="108"/>
      <c r="B52" s="68"/>
      <c r="C52" s="35"/>
      <c r="D52" s="35"/>
      <c r="E52" s="57"/>
      <c r="F52" s="35"/>
      <c r="G52" s="35"/>
      <c r="H52" s="35"/>
      <c r="I52" s="35"/>
      <c r="J52" s="35"/>
      <c r="K52" s="35"/>
      <c r="L52" s="35"/>
      <c r="M52" s="35"/>
      <c r="N52" s="35"/>
      <c r="O52" s="36"/>
      <c r="P52" s="35"/>
      <c r="Q52" s="21"/>
    </row>
    <row r="53" spans="1:17" ht="15" customHeight="1" thickBot="1">
      <c r="A53" s="108"/>
      <c r="B53" s="190"/>
      <c r="C53" s="208"/>
      <c r="D53" s="155"/>
      <c r="E53" s="156"/>
      <c r="F53" s="156"/>
      <c r="G53" s="156"/>
      <c r="H53" s="156"/>
      <c r="I53" s="156"/>
      <c r="J53" s="156"/>
      <c r="K53" s="156"/>
      <c r="L53" s="156"/>
      <c r="M53" s="156"/>
      <c r="N53" s="236" t="s">
        <v>59</v>
      </c>
      <c r="O53" s="236"/>
      <c r="P53" s="157"/>
      <c r="Q53" s="21"/>
    </row>
    <row r="54" spans="1:17" ht="30" customHeight="1" thickBot="1" thickTop="1">
      <c r="A54" s="108"/>
      <c r="B54" s="190"/>
      <c r="C54" s="208"/>
      <c r="D54" s="158" t="s">
        <v>60</v>
      </c>
      <c r="E54" s="23"/>
      <c r="F54" s="23"/>
      <c r="G54" s="23"/>
      <c r="H54" s="23"/>
      <c r="I54" s="23"/>
      <c r="J54" s="23"/>
      <c r="K54" s="209" t="s">
        <v>37</v>
      </c>
      <c r="L54" s="210"/>
      <c r="M54" s="135">
        <v>0</v>
      </c>
      <c r="N54" s="24" t="s">
        <v>38</v>
      </c>
      <c r="O54" s="50">
        <f>IF(X63&gt;=0.3,10,0)</f>
        <v>0</v>
      </c>
      <c r="P54" s="159"/>
      <c r="Q54" s="21"/>
    </row>
    <row r="55" spans="1:17" ht="30" customHeight="1" thickTop="1">
      <c r="A55" s="108"/>
      <c r="B55" s="190"/>
      <c r="C55" s="208"/>
      <c r="D55" s="160" t="s">
        <v>1</v>
      </c>
      <c r="E55" s="23"/>
      <c r="F55" s="23"/>
      <c r="G55" s="23"/>
      <c r="H55" s="23"/>
      <c r="I55" s="23"/>
      <c r="J55" s="23"/>
      <c r="K55" s="209" t="s">
        <v>40</v>
      </c>
      <c r="L55" s="210"/>
      <c r="M55" s="135">
        <v>0</v>
      </c>
      <c r="N55" s="24" t="s">
        <v>38</v>
      </c>
      <c r="O55" s="25"/>
      <c r="P55" s="159"/>
      <c r="Q55" s="21"/>
    </row>
    <row r="56" spans="1:17" ht="4.5" customHeight="1">
      <c r="A56" s="108"/>
      <c r="B56" s="190"/>
      <c r="C56" s="208"/>
      <c r="D56" s="161"/>
      <c r="E56" s="23"/>
      <c r="F56" s="23"/>
      <c r="G56" s="23"/>
      <c r="H56" s="23"/>
      <c r="I56" s="23"/>
      <c r="J56" s="23"/>
      <c r="K56" s="23"/>
      <c r="L56" s="23"/>
      <c r="M56" s="23"/>
      <c r="N56" s="23"/>
      <c r="O56" s="25"/>
      <c r="P56" s="159"/>
      <c r="Q56" s="21"/>
    </row>
    <row r="57" spans="1:17" ht="3.75" customHeight="1">
      <c r="A57" s="108"/>
      <c r="B57" s="190"/>
      <c r="C57" s="208"/>
      <c r="D57" s="161"/>
      <c r="E57" s="23"/>
      <c r="F57" s="23"/>
      <c r="G57" s="23"/>
      <c r="H57" s="23"/>
      <c r="I57" s="23"/>
      <c r="J57" s="23"/>
      <c r="K57" s="23"/>
      <c r="L57" s="23"/>
      <c r="M57" s="23"/>
      <c r="N57" s="23"/>
      <c r="O57" s="25"/>
      <c r="P57" s="159"/>
      <c r="Q57" s="21"/>
    </row>
    <row r="58" spans="1:17" ht="6.75" customHeight="1">
      <c r="A58" s="108"/>
      <c r="B58" s="190"/>
      <c r="C58" s="208"/>
      <c r="D58" s="161"/>
      <c r="E58" s="23"/>
      <c r="F58" s="23"/>
      <c r="G58" s="23"/>
      <c r="H58" s="23"/>
      <c r="I58" s="23"/>
      <c r="J58" s="23"/>
      <c r="K58" s="23"/>
      <c r="L58" s="23"/>
      <c r="M58" s="23"/>
      <c r="N58" s="23"/>
      <c r="O58" s="25"/>
      <c r="P58" s="159"/>
      <c r="Q58" s="21"/>
    </row>
    <row r="59" spans="1:17" ht="3" customHeight="1" thickBot="1">
      <c r="A59" s="108"/>
      <c r="B59" s="190"/>
      <c r="C59" s="208"/>
      <c r="D59" s="162"/>
      <c r="E59" s="163"/>
      <c r="F59" s="163"/>
      <c r="G59" s="163"/>
      <c r="H59" s="163"/>
      <c r="I59" s="163"/>
      <c r="J59" s="163"/>
      <c r="K59" s="163"/>
      <c r="L59" s="163"/>
      <c r="M59" s="163"/>
      <c r="N59" s="163"/>
      <c r="O59" s="164"/>
      <c r="P59" s="165"/>
      <c r="Q59" s="21"/>
    </row>
    <row r="60" spans="1:17" ht="9.75" customHeight="1">
      <c r="A60" s="108"/>
      <c r="B60" s="16"/>
      <c r="C60" s="36"/>
      <c r="D60" s="35"/>
      <c r="E60" s="35"/>
      <c r="F60" s="35"/>
      <c r="G60" s="35"/>
      <c r="H60" s="35"/>
      <c r="I60" s="35"/>
      <c r="J60" s="35"/>
      <c r="K60" s="35"/>
      <c r="L60" s="35"/>
      <c r="M60" s="35"/>
      <c r="N60" s="35"/>
      <c r="O60" s="36"/>
      <c r="P60" s="35"/>
      <c r="Q60" s="21"/>
    </row>
    <row r="61" spans="1:24" ht="17.25" customHeight="1">
      <c r="A61" s="108"/>
      <c r="B61" s="16"/>
      <c r="C61" s="35"/>
      <c r="D61" s="35"/>
      <c r="E61" s="166" t="s">
        <v>61</v>
      </c>
      <c r="F61" s="128"/>
      <c r="G61" s="128"/>
      <c r="H61" s="128"/>
      <c r="I61" s="128"/>
      <c r="J61" s="128"/>
      <c r="K61" s="128"/>
      <c r="L61" s="222" t="s">
        <v>29</v>
      </c>
      <c r="M61" s="222"/>
      <c r="N61" s="222"/>
      <c r="O61" s="222" t="s">
        <v>30</v>
      </c>
      <c r="P61" s="35"/>
      <c r="Q61" s="21"/>
      <c r="T61" s="72"/>
      <c r="V61" s="188" t="s">
        <v>39</v>
      </c>
      <c r="W61" s="188"/>
      <c r="X61" s="65">
        <f>M54*18</f>
        <v>0</v>
      </c>
    </row>
    <row r="62" spans="1:24" ht="17.25" customHeight="1">
      <c r="A62" s="108"/>
      <c r="B62" s="16"/>
      <c r="C62" s="35"/>
      <c r="D62" s="35"/>
      <c r="E62" s="167" t="s">
        <v>63</v>
      </c>
      <c r="F62" s="128"/>
      <c r="G62" s="128"/>
      <c r="H62" s="128"/>
      <c r="I62" s="128"/>
      <c r="J62" s="128"/>
      <c r="K62" s="128"/>
      <c r="L62" s="222"/>
      <c r="M62" s="222"/>
      <c r="N62" s="222"/>
      <c r="O62" s="222"/>
      <c r="P62" s="35"/>
      <c r="Q62" s="21"/>
      <c r="T62" s="72"/>
      <c r="V62" s="188" t="s">
        <v>41</v>
      </c>
      <c r="W62" s="188"/>
      <c r="X62" s="65">
        <f>M55*10</f>
        <v>0</v>
      </c>
    </row>
    <row r="63" spans="1:24" ht="12" customHeight="1" thickBot="1">
      <c r="A63" s="108"/>
      <c r="B63" s="16"/>
      <c r="C63" s="35"/>
      <c r="D63" s="35"/>
      <c r="E63" s="57"/>
      <c r="F63" s="35"/>
      <c r="G63" s="35"/>
      <c r="H63" s="35"/>
      <c r="I63" s="35"/>
      <c r="J63" s="35"/>
      <c r="K63" s="35"/>
      <c r="L63" s="35"/>
      <c r="M63" s="35"/>
      <c r="N63" s="35"/>
      <c r="O63" s="36"/>
      <c r="P63" s="35"/>
      <c r="Q63" s="21"/>
      <c r="V63" s="188" t="s">
        <v>43</v>
      </c>
      <c r="W63" s="188"/>
      <c r="X63" s="71">
        <f>(X61+X62)/M20</f>
        <v>0</v>
      </c>
    </row>
    <row r="64" spans="1:25" ht="16.5" customHeight="1" thickBot="1">
      <c r="A64" s="108"/>
      <c r="B64" s="190"/>
      <c r="C64" s="208"/>
      <c r="D64" s="168"/>
      <c r="E64" s="169"/>
      <c r="F64" s="169"/>
      <c r="G64" s="169"/>
      <c r="H64" s="169"/>
      <c r="I64" s="169"/>
      <c r="J64" s="169"/>
      <c r="K64" s="169"/>
      <c r="L64" s="169"/>
      <c r="M64" s="169"/>
      <c r="N64" s="231" t="s">
        <v>64</v>
      </c>
      <c r="O64" s="231"/>
      <c r="P64" s="170"/>
      <c r="Q64" s="21"/>
      <c r="R64" s="73"/>
      <c r="S64" s="73"/>
      <c r="T64" s="73"/>
      <c r="V64" s="73"/>
      <c r="W64" s="73"/>
      <c r="X64" s="73"/>
      <c r="Y64" s="73"/>
    </row>
    <row r="65" spans="1:25" ht="30" customHeight="1" thickBot="1" thickTop="1">
      <c r="A65" s="108"/>
      <c r="B65" s="190"/>
      <c r="C65" s="208"/>
      <c r="D65" s="171" t="s">
        <v>65</v>
      </c>
      <c r="E65" s="23"/>
      <c r="F65" s="23"/>
      <c r="G65" s="23"/>
      <c r="H65" s="23"/>
      <c r="I65" s="23"/>
      <c r="J65" s="23"/>
      <c r="K65" s="23"/>
      <c r="L65" s="23"/>
      <c r="M65" s="172">
        <v>56</v>
      </c>
      <c r="N65" s="24" t="s">
        <v>8</v>
      </c>
      <c r="O65" s="50">
        <f>IF(X72&gt;=0.3,10,0)</f>
        <v>10</v>
      </c>
      <c r="P65" s="173"/>
      <c r="Q65" s="21"/>
      <c r="R65" s="73"/>
      <c r="S65" s="73"/>
      <c r="T65" s="73"/>
      <c r="V65" s="73"/>
      <c r="W65" s="73"/>
      <c r="X65" s="73"/>
      <c r="Y65" s="73"/>
    </row>
    <row r="66" spans="1:25" ht="8.25" customHeight="1" thickTop="1">
      <c r="A66" s="108"/>
      <c r="B66" s="190"/>
      <c r="C66" s="208"/>
      <c r="D66" s="232"/>
      <c r="E66" s="233"/>
      <c r="F66" s="233"/>
      <c r="G66" s="233"/>
      <c r="H66" s="233"/>
      <c r="I66" s="233"/>
      <c r="J66" s="233"/>
      <c r="K66" s="233"/>
      <c r="L66" s="23"/>
      <c r="M66" s="174"/>
      <c r="N66" s="23"/>
      <c r="O66" s="25"/>
      <c r="P66" s="173"/>
      <c r="Q66" s="21"/>
      <c r="R66" s="73"/>
      <c r="S66" s="73"/>
      <c r="T66" s="73"/>
      <c r="V66" s="73"/>
      <c r="W66" s="73"/>
      <c r="X66" s="73"/>
      <c r="Y66" s="73"/>
    </row>
    <row r="67" spans="1:17" s="73" customFormat="1" ht="6.75" customHeight="1" thickBot="1">
      <c r="A67" s="108"/>
      <c r="B67" s="190"/>
      <c r="C67" s="208"/>
      <c r="D67" s="234"/>
      <c r="E67" s="235"/>
      <c r="F67" s="235"/>
      <c r="G67" s="235"/>
      <c r="H67" s="235"/>
      <c r="I67" s="235"/>
      <c r="J67" s="235"/>
      <c r="K67" s="235"/>
      <c r="L67" s="175"/>
      <c r="M67" s="175"/>
      <c r="N67" s="175"/>
      <c r="O67" s="176"/>
      <c r="P67" s="177"/>
      <c r="Q67" s="21"/>
    </row>
    <row r="68" spans="1:17" s="73" customFormat="1" ht="8.25" customHeight="1">
      <c r="A68" s="108"/>
      <c r="B68" s="16"/>
      <c r="C68" s="36"/>
      <c r="D68" s="35"/>
      <c r="E68" s="35"/>
      <c r="F68" s="35"/>
      <c r="G68" s="35"/>
      <c r="H68" s="35"/>
      <c r="I68" s="35"/>
      <c r="J68" s="35"/>
      <c r="K68" s="35"/>
      <c r="L68" s="35"/>
      <c r="M68" s="35"/>
      <c r="N68" s="35"/>
      <c r="O68" s="36"/>
      <c r="P68" s="35"/>
      <c r="Q68" s="21"/>
    </row>
    <row r="69" spans="1:17" s="73" customFormat="1" ht="16.5" customHeight="1">
      <c r="A69" s="108"/>
      <c r="B69" s="16"/>
      <c r="C69" s="36"/>
      <c r="D69" s="128"/>
      <c r="E69" s="128" t="s">
        <v>67</v>
      </c>
      <c r="F69" s="128"/>
      <c r="G69" s="128"/>
      <c r="H69" s="128"/>
      <c r="I69" s="128"/>
      <c r="J69" s="128"/>
      <c r="K69" s="128"/>
      <c r="L69" s="222" t="s">
        <v>29</v>
      </c>
      <c r="M69" s="222"/>
      <c r="N69" s="222"/>
      <c r="O69" s="129" t="s">
        <v>30</v>
      </c>
      <c r="P69" s="35"/>
      <c r="Q69" s="21"/>
    </row>
    <row r="70" spans="1:25" s="73" customFormat="1" ht="12" customHeight="1" thickBot="1">
      <c r="A70" s="108"/>
      <c r="B70" s="16"/>
      <c r="C70" s="35"/>
      <c r="D70" s="35"/>
      <c r="E70" s="57"/>
      <c r="F70" s="35"/>
      <c r="G70" s="35"/>
      <c r="H70" s="35"/>
      <c r="I70" s="35"/>
      <c r="J70" s="35"/>
      <c r="K70" s="35"/>
      <c r="L70" s="35"/>
      <c r="M70" s="35"/>
      <c r="N70" s="35"/>
      <c r="O70" s="36"/>
      <c r="P70" s="35"/>
      <c r="Q70" s="21"/>
      <c r="R70" s="1"/>
      <c r="S70" s="1"/>
      <c r="T70" s="1"/>
      <c r="V70" s="1"/>
      <c r="W70" s="1"/>
      <c r="X70" s="1"/>
      <c r="Y70" s="1"/>
    </row>
    <row r="71" spans="1:25" s="73" customFormat="1" ht="17.25" customHeight="1" thickBot="1">
      <c r="A71" s="108"/>
      <c r="B71" s="190"/>
      <c r="C71" s="208"/>
      <c r="D71" s="178"/>
      <c r="E71" s="179"/>
      <c r="F71" s="179"/>
      <c r="G71" s="179"/>
      <c r="H71" s="179"/>
      <c r="I71" s="179"/>
      <c r="J71" s="179"/>
      <c r="K71" s="179"/>
      <c r="L71" s="180"/>
      <c r="M71" s="180"/>
      <c r="N71" s="223" t="s">
        <v>68</v>
      </c>
      <c r="O71" s="223"/>
      <c r="P71" s="181"/>
      <c r="Q71" s="21"/>
      <c r="R71" s="1"/>
      <c r="S71" s="1"/>
      <c r="T71" s="1"/>
      <c r="V71" s="1"/>
      <c r="W71" s="1"/>
      <c r="X71" s="1"/>
      <c r="Y71" s="1"/>
    </row>
    <row r="72" spans="1:25" s="73" customFormat="1" ht="30" customHeight="1" thickBot="1" thickTop="1">
      <c r="A72" s="108"/>
      <c r="B72" s="190"/>
      <c r="C72" s="208"/>
      <c r="D72" s="224" t="s">
        <v>77</v>
      </c>
      <c r="E72" s="225"/>
      <c r="F72" s="225"/>
      <c r="G72" s="225"/>
      <c r="H72" s="225"/>
      <c r="I72" s="225"/>
      <c r="J72" s="225"/>
      <c r="K72" s="226"/>
      <c r="L72" s="227" t="s">
        <v>2</v>
      </c>
      <c r="M72" s="228"/>
      <c r="N72" s="23"/>
      <c r="O72" s="50">
        <f>IF(L72="宣言する",30,0)</f>
        <v>30</v>
      </c>
      <c r="P72" s="182"/>
      <c r="Q72" s="21"/>
      <c r="R72" s="1"/>
      <c r="S72" s="1"/>
      <c r="T72" s="1"/>
      <c r="V72" s="188" t="s">
        <v>43</v>
      </c>
      <c r="W72" s="188"/>
      <c r="X72" s="71">
        <f>M65/M20</f>
        <v>0.4628099173553719</v>
      </c>
      <c r="Y72" s="1"/>
    </row>
    <row r="73" spans="1:17" ht="10.5" customHeight="1" thickTop="1">
      <c r="A73" s="108"/>
      <c r="B73" s="190"/>
      <c r="C73" s="208"/>
      <c r="D73" s="224" t="s">
        <v>78</v>
      </c>
      <c r="E73" s="225"/>
      <c r="F73" s="225"/>
      <c r="G73" s="225"/>
      <c r="H73" s="225"/>
      <c r="I73" s="225"/>
      <c r="J73" s="225"/>
      <c r="K73" s="225"/>
      <c r="L73" s="225"/>
      <c r="M73" s="225"/>
      <c r="N73" s="23"/>
      <c r="O73" s="25"/>
      <c r="P73" s="182"/>
      <c r="Q73" s="21"/>
    </row>
    <row r="74" spans="1:20" ht="10.5" customHeight="1" thickBot="1">
      <c r="A74" s="108"/>
      <c r="B74" s="190"/>
      <c r="C74" s="208"/>
      <c r="D74" s="229"/>
      <c r="E74" s="230"/>
      <c r="F74" s="230"/>
      <c r="G74" s="230"/>
      <c r="H74" s="230"/>
      <c r="I74" s="230"/>
      <c r="J74" s="230"/>
      <c r="K74" s="230"/>
      <c r="L74" s="230"/>
      <c r="M74" s="230"/>
      <c r="N74" s="183"/>
      <c r="O74" s="184"/>
      <c r="P74" s="185"/>
      <c r="Q74" s="21"/>
      <c r="R74" s="73"/>
      <c r="S74" s="73"/>
      <c r="T74" s="73"/>
    </row>
    <row r="75" spans="1:17" ht="5.25" customHeight="1">
      <c r="A75" s="108"/>
      <c r="B75" s="16"/>
      <c r="C75" s="35"/>
      <c r="D75" s="35"/>
      <c r="E75" s="35"/>
      <c r="F75" s="35"/>
      <c r="G75" s="35"/>
      <c r="H75" s="35"/>
      <c r="I75" s="35"/>
      <c r="J75" s="35"/>
      <c r="K75" s="35"/>
      <c r="L75" s="35"/>
      <c r="M75" s="35"/>
      <c r="N75" s="35"/>
      <c r="O75" s="36"/>
      <c r="P75" s="35"/>
      <c r="Q75" s="21"/>
    </row>
    <row r="76" spans="1:17" ht="17.25" customHeight="1">
      <c r="A76" s="108"/>
      <c r="B76" s="16"/>
      <c r="C76" s="35"/>
      <c r="D76" s="35"/>
      <c r="E76" s="128" t="s">
        <v>71</v>
      </c>
      <c r="F76" s="3"/>
      <c r="G76" s="128"/>
      <c r="H76" s="128"/>
      <c r="I76" s="128"/>
      <c r="J76" s="128"/>
      <c r="K76" s="128"/>
      <c r="L76" s="222" t="s">
        <v>29</v>
      </c>
      <c r="M76" s="222"/>
      <c r="N76" s="222"/>
      <c r="O76" s="129" t="s">
        <v>73</v>
      </c>
      <c r="P76" s="35"/>
      <c r="Q76" s="21"/>
    </row>
    <row r="77" spans="1:25" s="73" customFormat="1" ht="17.25" customHeight="1">
      <c r="A77" s="108"/>
      <c r="B77" s="16"/>
      <c r="C77" s="35"/>
      <c r="D77" s="35"/>
      <c r="E77" s="128" t="s">
        <v>74</v>
      </c>
      <c r="F77" s="3"/>
      <c r="G77" s="128"/>
      <c r="H77" s="128"/>
      <c r="I77" s="128"/>
      <c r="J77" s="128"/>
      <c r="K77" s="128"/>
      <c r="L77" s="222" t="s">
        <v>29</v>
      </c>
      <c r="M77" s="222"/>
      <c r="N77" s="222"/>
      <c r="O77" s="129" t="s">
        <v>75</v>
      </c>
      <c r="P77" s="35"/>
      <c r="Q77" s="21"/>
      <c r="R77" s="1"/>
      <c r="S77" s="1"/>
      <c r="T77" s="1"/>
      <c r="V77" s="1"/>
      <c r="W77" s="1"/>
      <c r="X77" s="1"/>
      <c r="Y77" s="1"/>
    </row>
    <row r="78" spans="1:17" ht="8.25" customHeight="1">
      <c r="A78" s="108"/>
      <c r="B78" s="16"/>
      <c r="C78" s="35"/>
      <c r="D78" s="35"/>
      <c r="E78" s="35"/>
      <c r="F78" s="128"/>
      <c r="G78" s="128"/>
      <c r="H78" s="128"/>
      <c r="I78" s="128"/>
      <c r="J78" s="128"/>
      <c r="K78" s="128"/>
      <c r="L78" s="128"/>
      <c r="M78" s="128"/>
      <c r="N78" s="128"/>
      <c r="O78" s="129"/>
      <c r="P78" s="35"/>
      <c r="Q78" s="21"/>
    </row>
    <row r="79" spans="1:20" ht="16.5" customHeight="1">
      <c r="A79" s="108"/>
      <c r="B79" s="85"/>
      <c r="C79" s="86"/>
      <c r="D79" s="86"/>
      <c r="E79" s="86"/>
      <c r="F79" s="86"/>
      <c r="G79" s="86"/>
      <c r="H79" s="86"/>
      <c r="I79" s="86"/>
      <c r="J79" s="86"/>
      <c r="K79" s="86"/>
      <c r="L79" s="86"/>
      <c r="M79" s="86"/>
      <c r="N79" s="86"/>
      <c r="O79" s="87"/>
      <c r="P79" s="86"/>
      <c r="Q79" s="88"/>
      <c r="R79" s="73"/>
      <c r="S79" s="73"/>
      <c r="T79" s="73"/>
    </row>
  </sheetData>
  <sheetProtection password="CF85" sheet="1"/>
  <protectedRanges>
    <protectedRange sqref="L8 L12 M20 M33 M34 M43 M44 M54 M55 M65 L72" name="範囲1"/>
  </protectedRanges>
  <mergeCells count="55">
    <mergeCell ref="L2:N3"/>
    <mergeCell ref="G4:H4"/>
    <mergeCell ref="B7:C9"/>
    <mergeCell ref="L8:M8"/>
    <mergeCell ref="B11:C17"/>
    <mergeCell ref="L12:M12"/>
    <mergeCell ref="V15:X15"/>
    <mergeCell ref="L16:M16"/>
    <mergeCell ref="V16:X16"/>
    <mergeCell ref="V17:X17"/>
    <mergeCell ref="V18:X21"/>
    <mergeCell ref="Y18:Y21"/>
    <mergeCell ref="B19:C24"/>
    <mergeCell ref="N19:O19"/>
    <mergeCell ref="D21:J22"/>
    <mergeCell ref="N22:O23"/>
    <mergeCell ref="V24:X24"/>
    <mergeCell ref="L26:N27"/>
    <mergeCell ref="O26:O27"/>
    <mergeCell ref="L29:N30"/>
    <mergeCell ref="O29:O30"/>
    <mergeCell ref="B32:C36"/>
    <mergeCell ref="N32:O32"/>
    <mergeCell ref="K33:L33"/>
    <mergeCell ref="K34:L34"/>
    <mergeCell ref="L38:N38"/>
    <mergeCell ref="V39:W39"/>
    <mergeCell ref="L40:N40"/>
    <mergeCell ref="B42:C47"/>
    <mergeCell ref="N42:O42"/>
    <mergeCell ref="D45:K47"/>
    <mergeCell ref="B64:C67"/>
    <mergeCell ref="N64:O64"/>
    <mergeCell ref="D66:K67"/>
    <mergeCell ref="L49:N49"/>
    <mergeCell ref="V49:W49"/>
    <mergeCell ref="L51:N51"/>
    <mergeCell ref="B53:C59"/>
    <mergeCell ref="N53:O53"/>
    <mergeCell ref="K54:L54"/>
    <mergeCell ref="K55:L55"/>
    <mergeCell ref="V72:W72"/>
    <mergeCell ref="D73:M74"/>
    <mergeCell ref="L61:N62"/>
    <mergeCell ref="O61:O62"/>
    <mergeCell ref="V61:W61"/>
    <mergeCell ref="V62:W62"/>
    <mergeCell ref="V63:W63"/>
    <mergeCell ref="L76:N76"/>
    <mergeCell ref="L77:N77"/>
    <mergeCell ref="L69:N69"/>
    <mergeCell ref="B71:C74"/>
    <mergeCell ref="N71:O71"/>
    <mergeCell ref="D72:K72"/>
    <mergeCell ref="L72:M72"/>
  </mergeCells>
  <dataValidations count="3">
    <dataValidation type="list" allowBlank="1" showInputMessage="1" showErrorMessage="1" sqref="L72">
      <formula1>"宣言する,宣言しない"</formula1>
    </dataValidation>
    <dataValidation type="list" allowBlank="1" showInputMessage="1" showErrorMessage="1" sqref="L12">
      <formula1>"50%以下,50%を超え60%以下,60%超,市街化調整区域"</formula1>
    </dataValidation>
    <dataValidation type="list" allowBlank="1" showInputMessage="1" showErrorMessage="1" sqref="F13">
      <formula1>"第1種低層住居専用地域,第2種低層住居専用地域,第1種中高層住居専用地域（建蔽率50%）,第1種中高層住居専用地域（建蔽率60%),第2種中高層住居専用地域,第1種準住居地域,第2種準住居地域,準工業地域,工業地域,工業専用地域,近隣商業地域,商業地域"</formula1>
    </dataValidation>
  </dataValidations>
  <printOptions horizontalCentered="1" verticalCentered="1"/>
  <pageMargins left="0.31496062992125984" right="0.31496062992125984" top="0.5511811023622047" bottom="0.5511811023622047" header="0.31496062992125984" footer="0.31496062992125984"/>
  <pageSetup horizontalDpi="300" verticalDpi="3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