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460"/>
  </bookViews>
  <sheets>
    <sheet name="19-1" sheetId="12" r:id="rId1"/>
    <sheet name="19-2～10" sheetId="14" r:id="rId2"/>
    <sheet name="19-11～13" sheetId="19" r:id="rId3"/>
    <sheet name="19-14～16" sheetId="15" r:id="rId4"/>
    <sheet name="19-17 " sheetId="24" r:id="rId5"/>
    <sheet name="19-18" sheetId="21" r:id="rId6"/>
    <sheet name="19-19、20" sheetId="23" r:id="rId7"/>
  </sheets>
  <definedNames>
    <definedName name="_xlnm.Print_Area" localSheetId="0">'19-1'!$A$1:$AJ$19</definedName>
    <definedName name="_xlnm.Print_Area" localSheetId="2">'19-11～13'!$A$1:$V$39</definedName>
    <definedName name="_xlnm.Print_Area" localSheetId="3">'19-14～16'!$A$1:$V$33</definedName>
    <definedName name="_xlnm.Print_Area" localSheetId="4">'19-17 '!$A$1:$V$38</definedName>
    <definedName name="_xlnm.Print_Area" localSheetId="5">'19-18'!$A$1:$L$96</definedName>
    <definedName name="_xlnm.Print_Area" localSheetId="6">'19-19、20'!$A$1:$G$50</definedName>
    <definedName name="_xlnm.Print_Area" localSheetId="1">'19-2～10'!$A$1:$R$135</definedName>
    <definedName name="_xlnm.Print_Titles" localSheetId="5">'19-18'!$3:$5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 localSheetId="1">#REF!</definedName>
    <definedName name="第34_環境衛生.食品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 localSheetId="1">#REF!</definedName>
    <definedName name="第52_不妊手術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 localSheetId="1">#REF!</definedName>
    <definedName name="第53_人工妊娠中絶">#REF!</definedName>
    <definedName name="貼付表">"ピクチャ 73"</definedName>
    <definedName name="表" localSheetId="2">#REF!</definedName>
    <definedName name="表" localSheetId="3">#REF!</definedName>
    <definedName name="表" localSheetId="4">#REF!</definedName>
    <definedName name="表" localSheetId="1">#REF!</definedName>
    <definedName name="表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 localSheetId="1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AB36" i="24" l="1"/>
  <c r="Z36" i="24"/>
  <c r="X36" i="24"/>
  <c r="U35" i="24"/>
  <c r="AB34" i="24"/>
  <c r="Z34" i="24"/>
  <c r="X34" i="24"/>
  <c r="AB33" i="24"/>
  <c r="Z33" i="24"/>
  <c r="X33" i="24"/>
  <c r="AB32" i="24"/>
  <c r="Z32" i="24"/>
  <c r="X32" i="24"/>
  <c r="AB31" i="24"/>
  <c r="Z31" i="24"/>
  <c r="X31" i="24"/>
  <c r="AB30" i="24"/>
  <c r="Z30" i="24"/>
  <c r="X30" i="24"/>
  <c r="AB29" i="24"/>
  <c r="Z29" i="24"/>
  <c r="X29" i="24"/>
  <c r="U27" i="24"/>
  <c r="AB26" i="24"/>
  <c r="Z26" i="24"/>
  <c r="X26" i="24"/>
  <c r="AB25" i="24"/>
  <c r="Z25" i="24"/>
  <c r="X25" i="24"/>
  <c r="AB24" i="24"/>
  <c r="Z24" i="24"/>
  <c r="X24" i="24"/>
  <c r="AB23" i="24"/>
  <c r="Z23" i="24"/>
  <c r="X23" i="24"/>
  <c r="AB22" i="24"/>
  <c r="Z22" i="24"/>
  <c r="X22" i="24"/>
  <c r="U21" i="24"/>
  <c r="AB20" i="24"/>
  <c r="Z20" i="24"/>
  <c r="X20" i="24"/>
  <c r="AB19" i="24"/>
  <c r="Z19" i="24"/>
  <c r="X19" i="24"/>
  <c r="AB18" i="24"/>
  <c r="Z18" i="24"/>
  <c r="X18" i="24"/>
  <c r="AB17" i="24"/>
  <c r="Z17" i="24"/>
  <c r="X17" i="24"/>
  <c r="AB16" i="24"/>
  <c r="Z16" i="24"/>
  <c r="X16" i="24"/>
  <c r="AB15" i="24"/>
  <c r="Z15" i="24"/>
  <c r="X15" i="24"/>
  <c r="AB14" i="24"/>
  <c r="Z14" i="24"/>
  <c r="X14" i="24"/>
  <c r="AB13" i="24"/>
  <c r="Z13" i="24"/>
  <c r="X13" i="24"/>
  <c r="AB12" i="24"/>
  <c r="Z12" i="24"/>
  <c r="X12" i="24"/>
  <c r="AB11" i="24"/>
  <c r="Z11" i="24"/>
  <c r="X11" i="24"/>
  <c r="AB10" i="24"/>
  <c r="Z10" i="24"/>
  <c r="X10" i="24"/>
  <c r="AB9" i="24"/>
  <c r="Z9" i="24"/>
  <c r="X9" i="24"/>
  <c r="AB8" i="24"/>
  <c r="Z8" i="24"/>
  <c r="X8" i="24"/>
  <c r="AB7" i="24"/>
  <c r="Z7" i="24"/>
  <c r="X7" i="24"/>
  <c r="AB6" i="24"/>
  <c r="Z6" i="24"/>
  <c r="X6" i="24"/>
  <c r="B24" i="19" l="1"/>
  <c r="B23" i="19"/>
  <c r="B22" i="19"/>
  <c r="B21" i="19"/>
  <c r="B20" i="19"/>
  <c r="B19" i="19"/>
  <c r="B18" i="19"/>
  <c r="B17" i="19"/>
  <c r="B16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B5" i="15" l="1"/>
  <c r="K35" i="23" l="1"/>
  <c r="C48" i="23"/>
  <c r="B48" i="23"/>
  <c r="M47" i="23" s="1"/>
  <c r="M46" i="23"/>
  <c r="M44" i="23"/>
  <c r="M43" i="23"/>
  <c r="M40" i="23"/>
  <c r="M38" i="23"/>
  <c r="M36" i="23"/>
  <c r="J35" i="23"/>
  <c r="J34" i="23"/>
  <c r="K34" i="23"/>
  <c r="M33" i="23"/>
  <c r="J33" i="23"/>
  <c r="K33" i="23"/>
  <c r="J32" i="23"/>
  <c r="K32" i="23"/>
  <c r="M31" i="23"/>
  <c r="J31" i="23"/>
  <c r="K31" i="23"/>
  <c r="J30" i="23"/>
  <c r="K30" i="23"/>
  <c r="M29" i="23"/>
  <c r="J29" i="23"/>
  <c r="K29" i="23"/>
  <c r="E21" i="23"/>
  <c r="K21" i="23" s="1"/>
  <c r="D20" i="23"/>
  <c r="D22" i="23" s="1"/>
  <c r="C20" i="23"/>
  <c r="C22" i="23" s="1"/>
  <c r="K19" i="23"/>
  <c r="E19" i="23"/>
  <c r="K18" i="23"/>
  <c r="E18" i="23"/>
  <c r="K17" i="23"/>
  <c r="E17" i="23"/>
  <c r="K16" i="23"/>
  <c r="E16" i="23"/>
  <c r="E15" i="23"/>
  <c r="K15" i="23" s="1"/>
  <c r="E14" i="23"/>
  <c r="K14" i="23" s="1"/>
  <c r="E13" i="23"/>
  <c r="K13" i="23" s="1"/>
  <c r="E12" i="23"/>
  <c r="K12" i="23" s="1"/>
  <c r="E11" i="23"/>
  <c r="K11" i="23" s="1"/>
  <c r="E10" i="23"/>
  <c r="K10" i="23" s="1"/>
  <c r="E9" i="23"/>
  <c r="K9" i="23" s="1"/>
  <c r="E8" i="23"/>
  <c r="K8" i="23" s="1"/>
  <c r="E7" i="23"/>
  <c r="K7" i="23" s="1"/>
  <c r="E6" i="23"/>
  <c r="K6" i="23" s="1"/>
  <c r="E5" i="23"/>
  <c r="K5" i="23" s="1"/>
  <c r="E4" i="23"/>
  <c r="E20" i="23" s="1"/>
  <c r="C95" i="21"/>
  <c r="C94" i="21"/>
  <c r="C93" i="21"/>
  <c r="C92" i="21"/>
  <c r="C91" i="21"/>
  <c r="C90" i="21"/>
  <c r="C89" i="21"/>
  <c r="C88" i="21"/>
  <c r="C87" i="21"/>
  <c r="C86" i="21"/>
  <c r="J36" i="23" l="1"/>
  <c r="M30" i="23"/>
  <c r="M32" i="23"/>
  <c r="M34" i="23"/>
  <c r="M35" i="23"/>
  <c r="M37" i="23"/>
  <c r="M39" i="23"/>
  <c r="M42" i="23"/>
  <c r="M41" i="23"/>
  <c r="M45" i="23"/>
  <c r="K4" i="23"/>
  <c r="K20" i="23"/>
  <c r="E22" i="23"/>
  <c r="K22" i="23" s="1"/>
  <c r="K36" i="23"/>
  <c r="D101" i="14" l="1"/>
  <c r="I101" i="14"/>
  <c r="J101" i="14"/>
  <c r="K101" i="14"/>
  <c r="L101" i="14"/>
  <c r="M101" i="14"/>
  <c r="N101" i="14"/>
  <c r="O101" i="14"/>
  <c r="P101" i="14"/>
  <c r="Q101" i="14"/>
  <c r="R101" i="14"/>
  <c r="C101" i="14"/>
  <c r="B5" i="14"/>
  <c r="D5" i="15" l="1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C5" i="15"/>
  <c r="B108" i="14" l="1"/>
  <c r="B14" i="14"/>
  <c r="B101" i="14" l="1"/>
  <c r="B39" i="19" l="1"/>
  <c r="B38" i="19"/>
  <c r="B37" i="19"/>
  <c r="B36" i="19"/>
  <c r="B35" i="19"/>
  <c r="B34" i="19"/>
  <c r="B33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C32" i="19"/>
  <c r="B32" i="19" l="1"/>
  <c r="B22" i="15"/>
  <c r="B21" i="15"/>
  <c r="B20" i="15"/>
  <c r="B19" i="15"/>
  <c r="B18" i="15"/>
  <c r="B17" i="15"/>
  <c r="R16" i="15"/>
  <c r="P16" i="15"/>
  <c r="N16" i="15"/>
  <c r="M16" i="15"/>
  <c r="B31" i="15"/>
  <c r="Q16" i="15"/>
  <c r="I16" i="15"/>
  <c r="J16" i="15"/>
  <c r="C16" i="15"/>
  <c r="B16" i="15" l="1"/>
  <c r="B32" i="15"/>
  <c r="B30" i="15" s="1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O16" i="15"/>
  <c r="L16" i="15"/>
  <c r="K16" i="15"/>
  <c r="H16" i="15"/>
  <c r="G16" i="15"/>
  <c r="F16" i="15"/>
  <c r="E16" i="15"/>
  <c r="D16" i="15"/>
  <c r="B7" i="15"/>
  <c r="B6" i="15"/>
  <c r="B131" i="14" l="1"/>
  <c r="B116" i="14"/>
  <c r="B86" i="14"/>
  <c r="B71" i="14"/>
  <c r="B54" i="14"/>
  <c r="B38" i="14"/>
  <c r="B23" i="14"/>
  <c r="D18" i="12"/>
  <c r="D17" i="12"/>
  <c r="D16" i="12"/>
  <c r="D15" i="12"/>
  <c r="D14" i="12"/>
  <c r="D13" i="12"/>
  <c r="D12" i="12"/>
  <c r="D11" i="12"/>
  <c r="D10" i="12"/>
  <c r="D9" i="12"/>
  <c r="D8" i="12"/>
  <c r="S5" i="12"/>
  <c r="T5" i="12"/>
  <c r="D7" i="12"/>
  <c r="D5" i="12" l="1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B5" i="19"/>
  <c r="B6" i="19"/>
  <c r="B7" i="19"/>
  <c r="B4" i="19" l="1"/>
  <c r="B133" i="14" l="1"/>
  <c r="B45" i="14" l="1"/>
  <c r="B29" i="14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D6" i="12"/>
  <c r="B8" i="15" l="1"/>
  <c r="B122" i="14"/>
  <c r="B107" i="14"/>
  <c r="B92" i="14"/>
</calcChain>
</file>

<file path=xl/sharedStrings.xml><?xml version="1.0" encoding="utf-8"?>
<sst xmlns="http://schemas.openxmlformats.org/spreadsheetml/2006/main" count="843" uniqueCount="298">
  <si>
    <t>平成</t>
    <rPh sb="0" eb="2">
      <t>ヘイセイ</t>
    </rPh>
    <phoneticPr fontId="5"/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</si>
  <si>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</si>
  <si>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</si>
  <si>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</si>
  <si>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</si>
  <si>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</si>
  <si>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</si>
  <si>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</si>
  <si>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</si>
  <si>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</si>
  <si>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</si>
  <si>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</si>
  <si>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</si>
  <si>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</si>
  <si>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</si>
  <si>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</si>
  <si>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</si>
  <si>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</si>
  <si>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</si>
  <si>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</si>
  <si>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</si>
  <si>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国</t>
  </si>
  <si>
    <t>厚生労働省所管</t>
    <rPh sb="0" eb="2">
      <t>コウセイ</t>
    </rPh>
    <rPh sb="2" eb="4">
      <t>ロウドウ</t>
    </rPh>
    <phoneticPr fontId="5"/>
  </si>
  <si>
    <t>その他の所管</t>
  </si>
  <si>
    <t>都道府県</t>
  </si>
  <si>
    <t>市町村</t>
  </si>
  <si>
    <t>日赤</t>
  </si>
  <si>
    <t>済生会</t>
  </si>
  <si>
    <t>社会保険関係団体</t>
  </si>
  <si>
    <t>公益法人</t>
  </si>
  <si>
    <t>医療法人</t>
  </si>
  <si>
    <t>学校法人</t>
  </si>
  <si>
    <t>会社</t>
  </si>
  <si>
    <t>その他の法人</t>
  </si>
  <si>
    <t>個人</t>
  </si>
  <si>
    <t>施設数</t>
  </si>
  <si>
    <t>構成割合（％）</t>
  </si>
  <si>
    <t>有床</t>
  </si>
  <si>
    <t>無床</t>
  </si>
  <si>
    <t>人口10,000人当り</t>
  </si>
  <si>
    <t>平成27年施設数</t>
    <rPh sb="0" eb="2">
      <t>ヘイセイ</t>
    </rPh>
    <rPh sb="4" eb="5">
      <t>ネン</t>
    </rPh>
    <rPh sb="5" eb="8">
      <t>シセツスウ</t>
    </rPh>
    <phoneticPr fontId="5"/>
  </si>
  <si>
    <t>平成28年施設数</t>
    <rPh sb="0" eb="2">
      <t>ヘイセイ</t>
    </rPh>
    <rPh sb="4" eb="5">
      <t>ネン</t>
    </rPh>
    <rPh sb="5" eb="8">
      <t>シセツスウ</t>
    </rPh>
    <phoneticPr fontId="5"/>
  </si>
  <si>
    <t>平成29年施設数</t>
    <rPh sb="0" eb="2">
      <t>ヘイセイ</t>
    </rPh>
    <rPh sb="4" eb="5">
      <t>ネン</t>
    </rPh>
    <rPh sb="5" eb="8">
      <t>シセツスウ</t>
    </rPh>
    <phoneticPr fontId="5"/>
  </si>
  <si>
    <t>病床数</t>
  </si>
  <si>
    <t>平成28年施設数</t>
  </si>
  <si>
    <t xml:space="preserve">     守山　　 </t>
  </si>
  <si>
    <t>医師</t>
  </si>
  <si>
    <t>放射線技師</t>
  </si>
  <si>
    <t>その他の職員</t>
  </si>
  <si>
    <t>総　数</t>
  </si>
  <si>
    <t>病院</t>
  </si>
  <si>
    <t>診療所</t>
  </si>
  <si>
    <t>歯科診療所</t>
  </si>
  <si>
    <t>助産所</t>
  </si>
  <si>
    <t>歯科技工所</t>
  </si>
  <si>
    <t>衛生検査所</t>
  </si>
  <si>
    <t>施術所</t>
  </si>
  <si>
    <t>その他</t>
  </si>
  <si>
    <t>あんま、はり、きゅう</t>
  </si>
  <si>
    <t>柔道整復</t>
  </si>
  <si>
    <t>その他</t>
    <rPh sb="2" eb="3">
      <t>タ</t>
    </rPh>
    <phoneticPr fontId="4"/>
  </si>
  <si>
    <t>30年度</t>
    <rPh sb="2" eb="3">
      <t>ネン</t>
    </rPh>
    <rPh sb="3" eb="4">
      <t>ド</t>
    </rPh>
    <phoneticPr fontId="5"/>
  </si>
  <si>
    <t>総　数</t>
    <phoneticPr fontId="2"/>
  </si>
  <si>
    <t>平成30年施設数</t>
    <rPh sb="0" eb="2">
      <t>ヘイセイ</t>
    </rPh>
    <rPh sb="4" eb="5">
      <t>ネン</t>
    </rPh>
    <rPh sb="5" eb="8">
      <t>シセツスウ</t>
    </rPh>
    <phoneticPr fontId="5"/>
  </si>
  <si>
    <t>平成28年病床数</t>
  </si>
  <si>
    <t>平成29年病床数</t>
  </si>
  <si>
    <t>平成30年病床数</t>
  </si>
  <si>
    <t>平成27年施設数</t>
    <phoneticPr fontId="2"/>
  </si>
  <si>
    <t>平成29年施設数</t>
  </si>
  <si>
    <t>保健医療課</t>
    <rPh sb="0" eb="2">
      <t>ホケン</t>
    </rPh>
    <rPh sb="2" eb="4">
      <t>イリョウ</t>
    </rPh>
    <rPh sb="4" eb="5">
      <t>カ</t>
    </rPh>
    <phoneticPr fontId="2"/>
  </si>
  <si>
    <t>各年度 3月末現在</t>
    <rPh sb="0" eb="1">
      <t>カク</t>
    </rPh>
    <rPh sb="1" eb="2">
      <t>ネン</t>
    </rPh>
    <rPh sb="2" eb="3">
      <t>ド</t>
    </rPh>
    <rPh sb="5" eb="6">
      <t>ガツ</t>
    </rPh>
    <rPh sb="6" eb="7">
      <t>マツ</t>
    </rPh>
    <rPh sb="7" eb="9">
      <t>ゲンザイ</t>
    </rPh>
    <phoneticPr fontId="5"/>
  </si>
  <si>
    <t>令和</t>
    <rPh sb="0" eb="2">
      <t>レイワ</t>
    </rPh>
    <phoneticPr fontId="5"/>
  </si>
  <si>
    <t>元年度</t>
    <rPh sb="0" eb="2">
      <t>ガンネン</t>
    </rPh>
    <rPh sb="2" eb="3">
      <t>ド</t>
    </rPh>
    <phoneticPr fontId="5"/>
  </si>
  <si>
    <t>構成割合（％）</t>
    <phoneticPr fontId="5"/>
  </si>
  <si>
    <t>有床</t>
    <phoneticPr fontId="5"/>
  </si>
  <si>
    <t>無床</t>
    <phoneticPr fontId="5"/>
  </si>
  <si>
    <t>令和元年施設数</t>
    <rPh sb="0" eb="2">
      <t>レイワ</t>
    </rPh>
    <rPh sb="2" eb="3">
      <t>ガン</t>
    </rPh>
    <rPh sb="3" eb="4">
      <t>ネン</t>
    </rPh>
    <rPh sb="4" eb="7">
      <t>シセツスウ</t>
    </rPh>
    <phoneticPr fontId="2"/>
  </si>
  <si>
    <t>平成27年病床数</t>
  </si>
  <si>
    <t>令和元年病床数</t>
    <rPh sb="0" eb="2">
      <t>レイワ</t>
    </rPh>
    <rPh sb="2" eb="4">
      <t>ガンネン</t>
    </rPh>
    <rPh sb="4" eb="7">
      <t>ビョウショウスウ</t>
    </rPh>
    <phoneticPr fontId="2"/>
  </si>
  <si>
    <t>平成27年施設数</t>
  </si>
  <si>
    <t>平成30年施設数</t>
    <phoneticPr fontId="2"/>
  </si>
  <si>
    <t>令和元年施設数</t>
    <rPh sb="0" eb="2">
      <t>レイワ</t>
    </rPh>
    <rPh sb="2" eb="4">
      <t>ガンネン</t>
    </rPh>
    <rPh sb="4" eb="7">
      <t>シセツスウ</t>
    </rPh>
    <phoneticPr fontId="2"/>
  </si>
  <si>
    <t>施設数</t>
    <phoneticPr fontId="2"/>
  </si>
  <si>
    <t>構成割合（％）</t>
    <phoneticPr fontId="2"/>
  </si>
  <si>
    <t>令和元年施設数</t>
    <rPh sb="0" eb="2">
      <t>レイワ</t>
    </rPh>
    <rPh sb="2" eb="4">
      <t>ガンネン</t>
    </rPh>
    <rPh sb="4" eb="6">
      <t>シセツ</t>
    </rPh>
    <rPh sb="6" eb="7">
      <t>スウ</t>
    </rPh>
    <phoneticPr fontId="2"/>
  </si>
  <si>
    <t>各年度3月末現在</t>
    <rPh sb="0" eb="3">
      <t>カクネンド</t>
    </rPh>
    <rPh sb="4" eb="5">
      <t>ガツ</t>
    </rPh>
    <rPh sb="5" eb="8">
      <t>マツゲンザイ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</si>
  <si>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</si>
  <si>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4"/>
  </si>
  <si>
    <t>令和
元年度</t>
    <phoneticPr fontId="4"/>
  </si>
  <si>
    <t>総数</t>
    <rPh sb="0" eb="2">
      <t>ソウスウ</t>
    </rPh>
    <phoneticPr fontId="2"/>
  </si>
  <si>
    <t xml:space="preserve">病院                 </t>
    <rPh sb="0" eb="2">
      <t>ビョウイン</t>
    </rPh>
    <phoneticPr fontId="4"/>
  </si>
  <si>
    <t xml:space="preserve">診療所                 </t>
    <rPh sb="0" eb="3">
      <t>シンリョウジョ</t>
    </rPh>
    <phoneticPr fontId="4"/>
  </si>
  <si>
    <t>助産所</t>
    <rPh sb="0" eb="2">
      <t>ジョサン</t>
    </rPh>
    <rPh sb="2" eb="3">
      <t>ショ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</si>
  <si>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4"/>
  </si>
  <si>
    <t>巡回診療（診療所）</t>
    <rPh sb="0" eb="2">
      <t>ジュンカイ</t>
    </rPh>
    <rPh sb="2" eb="4">
      <t>シンリョウ</t>
    </rPh>
    <rPh sb="5" eb="8">
      <t>シンリョウジョ</t>
    </rPh>
    <phoneticPr fontId="4"/>
  </si>
  <si>
    <t>令和
元年度</t>
    <rPh sb="0" eb="2">
      <t>レイワ</t>
    </rPh>
    <rPh sb="3" eb="4">
      <t>モト</t>
    </rPh>
    <rPh sb="4" eb="6">
      <t>ネンド</t>
    </rPh>
    <phoneticPr fontId="4"/>
  </si>
  <si>
    <t>病院(巡回診療を除く)</t>
    <rPh sb="0" eb="2">
      <t>ビョウイン</t>
    </rPh>
    <rPh sb="3" eb="5">
      <t>ジュンカイ</t>
    </rPh>
    <rPh sb="5" eb="7">
      <t>シンリョウ</t>
    </rPh>
    <rPh sb="8" eb="9">
      <t>ノゾ</t>
    </rPh>
    <phoneticPr fontId="4"/>
  </si>
  <si>
    <t>巡回診療（病院）</t>
    <rPh sb="0" eb="2">
      <t>ジュンカイ</t>
    </rPh>
    <rPh sb="2" eb="4">
      <t>シンリョウ</t>
    </rPh>
    <rPh sb="5" eb="7">
      <t>ビョウイン</t>
    </rPh>
    <phoneticPr fontId="4"/>
  </si>
  <si>
    <t>所　 医　 業　 類　 似</t>
    <phoneticPr fontId="2"/>
  </si>
  <si>
    <t>術　 柔 　道 　整 　復</t>
    <phoneticPr fontId="2"/>
  </si>
  <si>
    <r>
      <t xml:space="preserve">施　 </t>
    </r>
    <r>
      <rPr>
        <sz val="9"/>
        <rFont val="ＭＳ 明朝"/>
        <family val="1"/>
        <charset val="128"/>
      </rPr>
      <t>あんま、はり、きゅう</t>
    </r>
    <phoneticPr fontId="2"/>
  </si>
  <si>
    <t>表１９－１　病院数、経営主体、区（保健センター）別</t>
    <phoneticPr fontId="2"/>
  </si>
  <si>
    <t>表１９－２　診療所数、区（保健センター）別　　　　　　　　　　　　　　　　　　　　　　　　　　　　　　　　　　</t>
    <phoneticPr fontId="2"/>
  </si>
  <si>
    <t>表１９－３　診療所の病床数、区（保健センター）別</t>
    <phoneticPr fontId="5"/>
  </si>
  <si>
    <t>表１９－４　歯科診療所数、区（保健センター）別</t>
    <phoneticPr fontId="5"/>
  </si>
  <si>
    <t>表１９－５　助産所数、区（保健センター）別　　　　　　　　　　　　　　　　　　　　　　　　　　　　　　　　　　</t>
    <phoneticPr fontId="5"/>
  </si>
  <si>
    <t>表１９－６　あんま・マッサージ・指圧、はり、きゅう施術所数、区（保健センター）別</t>
    <phoneticPr fontId="5"/>
  </si>
  <si>
    <t>表１９－７　柔道整復施術所数、区（保健センター）別</t>
    <phoneticPr fontId="2"/>
  </si>
  <si>
    <t>表１９－８　医業類似行為施術所数、区（保健センター）別</t>
    <phoneticPr fontId="2"/>
  </si>
  <si>
    <t>表１９－９　歯科技工所数、区（保健センター）別</t>
    <phoneticPr fontId="2"/>
  </si>
  <si>
    <t>表１９－１０　衛生検査所数、区（保健センター）別</t>
    <rPh sb="12" eb="13">
      <t>スウ</t>
    </rPh>
    <phoneticPr fontId="2"/>
  </si>
  <si>
    <t>表１９－１２  医療監視対象施設数、区（保健センター）別</t>
    <phoneticPr fontId="2"/>
  </si>
  <si>
    <t>表１９－１３  医療監視件数、区（保健センター）別</t>
    <phoneticPr fontId="2"/>
  </si>
  <si>
    <t>表１９－１４   医療法に基づく年間許可件数、区（保健センター）別</t>
    <rPh sb="9" eb="11">
      <t>イリョウ</t>
    </rPh>
    <rPh sb="11" eb="12">
      <t>ホウ</t>
    </rPh>
    <rPh sb="13" eb="14">
      <t>モト</t>
    </rPh>
    <rPh sb="16" eb="18">
      <t>ネンカン</t>
    </rPh>
    <rPh sb="18" eb="20">
      <t>キョカ</t>
    </rPh>
    <rPh sb="20" eb="22">
      <t>ケンスウ</t>
    </rPh>
    <phoneticPr fontId="5"/>
  </si>
  <si>
    <t>表１９－１６  年間書類進達件数、区（保健センター）別</t>
    <rPh sb="8" eb="10">
      <t>ネンカン</t>
    </rPh>
    <rPh sb="10" eb="12">
      <t>ショルイ</t>
    </rPh>
    <rPh sb="12" eb="14">
      <t>シンタツ</t>
    </rPh>
    <rPh sb="14" eb="16">
      <t>ケンスウ</t>
    </rPh>
    <phoneticPr fontId="5"/>
  </si>
  <si>
    <t>表１９－１１  医療監視員の配置状況　　　　　　　　　　　　　　　　　　　　　　　　　　　　　　　　　　　　　　　　　　　　　　</t>
    <phoneticPr fontId="2"/>
  </si>
  <si>
    <r>
      <t>表１９－１５　</t>
    </r>
    <r>
      <rPr>
        <b/>
        <sz val="11"/>
        <rFont val="ＭＳ Ｐゴシック"/>
        <family val="3"/>
        <charset val="128"/>
      </rPr>
      <t>医事関係法に基づく年間書類進達件数及び受理件数、区（保健センター）別</t>
    </r>
    <phoneticPr fontId="2"/>
  </si>
  <si>
    <t>令和
2年度</t>
    <phoneticPr fontId="4"/>
  </si>
  <si>
    <t>令和
2年度</t>
    <rPh sb="0" eb="2">
      <t>レイワ</t>
    </rPh>
    <rPh sb="4" eb="6">
      <t>ネンド</t>
    </rPh>
    <phoneticPr fontId="4"/>
  </si>
  <si>
    <t>2年度</t>
    <rPh sb="1" eb="3">
      <t>ネンド</t>
    </rPh>
    <phoneticPr fontId="5"/>
  </si>
  <si>
    <t>令和2年施設数</t>
    <rPh sb="0" eb="2">
      <t>レイワ</t>
    </rPh>
    <rPh sb="3" eb="4">
      <t>ネン</t>
    </rPh>
    <rPh sb="4" eb="7">
      <t>シセツスウ</t>
    </rPh>
    <phoneticPr fontId="2"/>
  </si>
  <si>
    <t>令和2年病床数</t>
    <rPh sb="0" eb="2">
      <t>レイワ</t>
    </rPh>
    <rPh sb="3" eb="4">
      <t>ネン</t>
    </rPh>
    <rPh sb="4" eb="7">
      <t>ビョウショウスウ</t>
    </rPh>
    <phoneticPr fontId="2"/>
  </si>
  <si>
    <t>令和2年施設数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</si>
  <si>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</si>
  <si>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-</t>
  </si>
  <si>
    <t>3年度</t>
    <rPh sb="1" eb="3">
      <t>ネンド</t>
    </rPh>
    <phoneticPr fontId="5"/>
  </si>
  <si>
    <t>令和3年施設数</t>
    <rPh sb="0" eb="2">
      <t>レイワ</t>
    </rPh>
    <rPh sb="3" eb="4">
      <t>ネン</t>
    </rPh>
    <rPh sb="4" eb="7">
      <t>シセツスウ</t>
    </rPh>
    <phoneticPr fontId="2"/>
  </si>
  <si>
    <t>令和
3年度</t>
    <rPh sb="0" eb="2">
      <t>レイワ</t>
    </rPh>
    <rPh sb="4" eb="6">
      <t>ネンド</t>
    </rPh>
    <phoneticPr fontId="4"/>
  </si>
  <si>
    <t>衛生検査所</t>
    <rPh sb="0" eb="5">
      <t>エイセイケンサジョ</t>
    </rPh>
    <phoneticPr fontId="2"/>
  </si>
  <si>
    <t>歯科技工所</t>
    <rPh sb="0" eb="5">
      <t>シカギコウジョ</t>
    </rPh>
    <phoneticPr fontId="4"/>
  </si>
  <si>
    <t>診療所（巡回診療を除く）・助産所</t>
    <rPh sb="0" eb="3">
      <t>シンリョウジョ</t>
    </rPh>
    <rPh sb="4" eb="8">
      <t>ジュンカイシンリョウ</t>
    </rPh>
    <rPh sb="9" eb="10">
      <t>ノゾ</t>
    </rPh>
    <rPh sb="13" eb="16">
      <t>ジョサンジョ</t>
    </rPh>
    <phoneticPr fontId="2"/>
  </si>
  <si>
    <t>表１９－１７  　休日急病診療所、夜間・深夜急病センター等実績、年度別　　　　　　　　　　</t>
    <rPh sb="0" eb="1">
      <t>ヒョウ</t>
    </rPh>
    <rPh sb="17" eb="19">
      <t>ヤカン</t>
    </rPh>
    <rPh sb="28" eb="29">
      <t>トウ</t>
    </rPh>
    <phoneticPr fontId="21"/>
  </si>
  <si>
    <t>年  度</t>
  </si>
  <si>
    <t>開始年月日</t>
  </si>
  <si>
    <t>２７  年　度</t>
  </si>
  <si>
    <t>２８  年　度</t>
    <phoneticPr fontId="5"/>
  </si>
  <si>
    <t>２９  年　度</t>
    <phoneticPr fontId="5"/>
  </si>
  <si>
    <t>３０  年　度</t>
    <phoneticPr fontId="5"/>
  </si>
  <si>
    <t>元  年　度</t>
    <rPh sb="0" eb="1">
      <t>ガン</t>
    </rPh>
    <phoneticPr fontId="5"/>
  </si>
  <si>
    <t>２  年　度</t>
    <phoneticPr fontId="5"/>
  </si>
  <si>
    <t>３  年　度</t>
    <phoneticPr fontId="5"/>
  </si>
  <si>
    <t>区　分</t>
  </si>
  <si>
    <t>人</t>
  </si>
  <si>
    <t>休日昼間</t>
    <rPh sb="0" eb="2">
      <t>キュウジツ</t>
    </rPh>
    <rPh sb="2" eb="4">
      <t>ヒルマ</t>
    </rPh>
    <phoneticPr fontId="21"/>
  </si>
  <si>
    <t>中      村</t>
  </si>
  <si>
    <t>48. 2.18</t>
  </si>
  <si>
    <t>48. 6. 3</t>
  </si>
  <si>
    <t xml:space="preserve"> 内</t>
  </si>
  <si>
    <t>49. 3.31</t>
  </si>
  <si>
    <t/>
  </si>
  <si>
    <t>49. 8.11</t>
  </si>
  <si>
    <t xml:space="preserve"> 科</t>
  </si>
  <si>
    <t>名古屋市医師会</t>
  </si>
  <si>
    <t>52. 3. 6</t>
  </si>
  <si>
    <t>昭      和</t>
  </si>
  <si>
    <t>52. 7.10</t>
  </si>
  <si>
    <t xml:space="preserve"> ・</t>
  </si>
  <si>
    <t>熱      田</t>
  </si>
  <si>
    <t>52.11. 3</t>
  </si>
  <si>
    <t>中      川</t>
  </si>
  <si>
    <t>52.12. 4</t>
  </si>
  <si>
    <t xml:space="preserve"> 小</t>
  </si>
  <si>
    <t>瑞      穂</t>
  </si>
  <si>
    <t>53.11. 3</t>
  </si>
  <si>
    <t>千      種</t>
  </si>
  <si>
    <t>53.11.26</t>
  </si>
  <si>
    <t xml:space="preserve"> 児</t>
  </si>
  <si>
    <t>名      東</t>
  </si>
  <si>
    <t>53.12.31</t>
  </si>
  <si>
    <t>天      白</t>
  </si>
  <si>
    <t>54.12.30</t>
  </si>
  <si>
    <t>守      山</t>
  </si>
  <si>
    <t>55. 7. 6</t>
  </si>
  <si>
    <t>56. 4.19</t>
  </si>
  <si>
    <t>57.11.14</t>
  </si>
  <si>
    <t xml:space="preserve">     小              計</t>
  </si>
  <si>
    <t xml:space="preserve"> 眼             科</t>
  </si>
  <si>
    <t xml:space="preserve"> 耳  鼻  咽  喉  科</t>
  </si>
  <si>
    <t xml:space="preserve"> 外             科</t>
    <rPh sb="1" eb="2">
      <t>ソト</t>
    </rPh>
    <phoneticPr fontId="2"/>
  </si>
  <si>
    <t>歯
科</t>
    <rPh sb="0" eb="1">
      <t>ハ</t>
    </rPh>
    <rPh sb="3" eb="4">
      <t>カ</t>
    </rPh>
    <phoneticPr fontId="5"/>
  </si>
  <si>
    <t xml:space="preserve"> 北</t>
  </si>
  <si>
    <t>51. 4.25</t>
  </si>
  <si>
    <t xml:space="preserve"> 南</t>
  </si>
  <si>
    <t>H元. 4.29</t>
    <phoneticPr fontId="21"/>
  </si>
  <si>
    <t xml:space="preserve"> 小              計</t>
  </si>
  <si>
    <t xml:space="preserve"> 　合                     計</t>
  </si>
  <si>
    <t>南　　　部</t>
    <rPh sb="0" eb="1">
      <t>ミナミ</t>
    </rPh>
    <rPh sb="4" eb="5">
      <t>ブ</t>
    </rPh>
    <phoneticPr fontId="21"/>
  </si>
  <si>
    <t>H11. 4. 1</t>
  </si>
  <si>
    <t>夜</t>
    <phoneticPr fontId="21"/>
  </si>
  <si>
    <t>西　　　部</t>
    <rPh sb="0" eb="1">
      <t>ニシ</t>
    </rPh>
    <rPh sb="4" eb="5">
      <t>ブ</t>
    </rPh>
    <phoneticPr fontId="21"/>
  </si>
  <si>
    <t>H23.10. 3</t>
    <phoneticPr fontId="21"/>
  </si>
  <si>
    <t>東　　　部</t>
    <rPh sb="0" eb="1">
      <t>ヒガシ</t>
    </rPh>
    <rPh sb="4" eb="5">
      <t>ブ</t>
    </rPh>
    <phoneticPr fontId="21"/>
  </si>
  <si>
    <t>土曜・休日 (内･小)</t>
    <phoneticPr fontId="21"/>
  </si>
  <si>
    <t>53. 4. 1</t>
  </si>
  <si>
    <t>間</t>
    <phoneticPr fontId="21"/>
  </si>
  <si>
    <t>休 日 （眼　　  科）</t>
  </si>
  <si>
    <t>56. 9. 6</t>
  </si>
  <si>
    <t>休 日 （耳鼻咽喉科）</t>
  </si>
  <si>
    <t>毎 日 深 夜（内・小）</t>
    <phoneticPr fontId="2"/>
  </si>
  <si>
    <t>62.10. 1</t>
  </si>
  <si>
    <t>　 総        合       計</t>
  </si>
  <si>
    <t>表１９－１８　　第二次救急医療体制（病院群輪番制）診療実績</t>
    <phoneticPr fontId="24"/>
  </si>
  <si>
    <t>参加病院数</t>
  </si>
  <si>
    <t>取扱患者数</t>
  </si>
  <si>
    <t>入院外来別内訳</t>
  </si>
  <si>
    <t>診　　　療　　　科　　　目　　　別　　　内　　　訳</t>
  </si>
  <si>
    <t xml:space="preserve">     年　　度　　　　　　　　</t>
  </si>
  <si>
    <t>入  院</t>
  </si>
  <si>
    <t>外  来</t>
  </si>
  <si>
    <t>内  科</t>
  </si>
  <si>
    <t>小 児 科</t>
  </si>
  <si>
    <t>外  科</t>
  </si>
  <si>
    <t>産婦人科</t>
  </si>
  <si>
    <t>眼  科</t>
  </si>
  <si>
    <t>耳鼻咽喉科</t>
  </si>
  <si>
    <t>そ の 他</t>
  </si>
  <si>
    <t>（人）</t>
  </si>
  <si>
    <t>２７</t>
    <phoneticPr fontId="24"/>
  </si>
  <si>
    <t>Ａ　ブロック　</t>
  </si>
  <si>
    <t>Ｂ　ブロック　</t>
  </si>
  <si>
    <t>Ｃ　ブロック　</t>
  </si>
  <si>
    <t>Ｄ　ブロック　</t>
  </si>
  <si>
    <t>２８</t>
    <phoneticPr fontId="24"/>
  </si>
  <si>
    <t>２９</t>
    <phoneticPr fontId="24"/>
  </si>
  <si>
    <t>３０</t>
    <phoneticPr fontId="24"/>
  </si>
  <si>
    <t>元</t>
    <rPh sb="0" eb="1">
      <t>ガン</t>
    </rPh>
    <phoneticPr fontId="24"/>
  </si>
  <si>
    <t>２</t>
    <phoneticPr fontId="24"/>
  </si>
  <si>
    <t>３</t>
    <phoneticPr fontId="24"/>
  </si>
  <si>
    <t xml:space="preserve"> </t>
  </si>
  <si>
    <t>表１９－１９   救急医療情報センター電話受信件数、区別</t>
    <rPh sb="19" eb="21">
      <t>デンワ</t>
    </rPh>
    <rPh sb="21" eb="23">
      <t>ジュシン</t>
    </rPh>
    <rPh sb="23" eb="25">
      <t>ケンスウ</t>
    </rPh>
    <phoneticPr fontId="6"/>
  </si>
  <si>
    <t>区                   分</t>
  </si>
  <si>
    <t>住    民</t>
  </si>
  <si>
    <t>医療機関</t>
  </si>
  <si>
    <t>計</t>
  </si>
  <si>
    <t>前 年 比</t>
  </si>
  <si>
    <t>前年度</t>
    <rPh sb="0" eb="3">
      <t>ゼンネンド</t>
    </rPh>
    <phoneticPr fontId="2"/>
  </si>
  <si>
    <t>千     種</t>
  </si>
  <si>
    <t>中    村</t>
  </si>
  <si>
    <t>昭    和</t>
  </si>
  <si>
    <t>瑞    穂</t>
  </si>
  <si>
    <t>名 古 屋 市 内</t>
  </si>
  <si>
    <t>熱    田</t>
  </si>
  <si>
    <t>中    川</t>
  </si>
  <si>
    <t>守    山</t>
  </si>
  <si>
    <t>名    東</t>
  </si>
  <si>
    <t>天    白</t>
  </si>
  <si>
    <t>市               外</t>
  </si>
  <si>
    <t>合               計</t>
  </si>
  <si>
    <t>表１９－２０  救急医療情報センター電話受信件数、診療科目別</t>
    <rPh sb="18" eb="20">
      <t>デンワ</t>
    </rPh>
    <rPh sb="20" eb="22">
      <t>ジュシン</t>
    </rPh>
    <rPh sb="22" eb="24">
      <t>ケンスウ</t>
    </rPh>
    <phoneticPr fontId="6"/>
  </si>
  <si>
    <t>診療科目</t>
  </si>
  <si>
    <t>受信件数(件)</t>
    <rPh sb="0" eb="2">
      <t>ジュシン</t>
    </rPh>
    <phoneticPr fontId="6"/>
  </si>
  <si>
    <t>割合</t>
  </si>
  <si>
    <t>小児科</t>
  </si>
  <si>
    <t>内科</t>
  </si>
  <si>
    <t>整形外科</t>
  </si>
  <si>
    <t>外科</t>
  </si>
  <si>
    <t>脳神経外科</t>
  </si>
  <si>
    <t>眼科</t>
  </si>
  <si>
    <t>その他</t>
    <rPh sb="2" eb="3">
      <t>タ</t>
    </rPh>
    <phoneticPr fontId="6"/>
  </si>
  <si>
    <t>皮膚科</t>
  </si>
  <si>
    <t>合計</t>
    <rPh sb="0" eb="2">
      <t>ゴウケイ</t>
    </rPh>
    <phoneticPr fontId="6"/>
  </si>
  <si>
    <t>歯科</t>
  </si>
  <si>
    <t>泌尿器科</t>
  </si>
  <si>
    <t>歯科口腔外科</t>
    <rPh sb="0" eb="2">
      <t>シカ</t>
    </rPh>
    <phoneticPr fontId="4"/>
  </si>
  <si>
    <t>精神科</t>
  </si>
  <si>
    <t>循環器科</t>
  </si>
  <si>
    <t>婦人科</t>
    <rPh sb="0" eb="3">
      <t>フジンカ</t>
    </rPh>
    <phoneticPr fontId="4"/>
  </si>
  <si>
    <t>消化器科</t>
  </si>
  <si>
    <t>神経内科</t>
  </si>
  <si>
    <t>合計</t>
  </si>
  <si>
    <t>４  年　度</t>
    <phoneticPr fontId="5"/>
  </si>
  <si>
    <t>R4</t>
    <phoneticPr fontId="2"/>
  </si>
  <si>
    <t>R3</t>
    <phoneticPr fontId="2"/>
  </si>
  <si>
    <t>平日(内･小)</t>
    <phoneticPr fontId="21"/>
  </si>
  <si>
    <t>←区の1日あたりの平均</t>
    <rPh sb="1" eb="2">
      <t>ク</t>
    </rPh>
    <rPh sb="4" eb="5">
      <t>ヒ</t>
    </rPh>
    <rPh sb="9" eb="11">
      <t>ヘイキン</t>
    </rPh>
    <phoneticPr fontId="2"/>
  </si>
  <si>
    <t>←南北の1日あたりの平均</t>
    <rPh sb="1" eb="3">
      <t>ナンボク</t>
    </rPh>
    <rPh sb="5" eb="6">
      <t>ヒ</t>
    </rPh>
    <rPh sb="10" eb="12">
      <t>ヘイキン</t>
    </rPh>
    <phoneticPr fontId="2"/>
  </si>
  <si>
    <t>４</t>
    <phoneticPr fontId="24"/>
  </si>
  <si>
    <t>その他診療科</t>
    <rPh sb="2" eb="3">
      <t>タ</t>
    </rPh>
    <phoneticPr fontId="6"/>
  </si>
  <si>
    <t>4年度</t>
    <rPh sb="1" eb="3">
      <t>ネンド</t>
    </rPh>
    <phoneticPr fontId="5"/>
  </si>
  <si>
    <t>令和5年度</t>
    <phoneticPr fontId="5"/>
  </si>
  <si>
    <t>令和4年施設数</t>
    <rPh sb="0" eb="2">
      <t>レイワ</t>
    </rPh>
    <rPh sb="3" eb="4">
      <t>ネン</t>
    </rPh>
    <rPh sb="4" eb="7">
      <t>シセツスウ</t>
    </rPh>
    <phoneticPr fontId="2"/>
  </si>
  <si>
    <t>　令和6年3月31日現在</t>
    <rPh sb="1" eb="2">
      <t>レイ</t>
    </rPh>
    <rPh sb="2" eb="3">
      <t>ワ</t>
    </rPh>
    <phoneticPr fontId="5"/>
  </si>
  <si>
    <t>令和3年施設数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</si>
  <si>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令和5年度</t>
    <rPh sb="0" eb="2">
      <t>レイワ</t>
    </rPh>
    <rPh sb="3" eb="5">
      <t>ネンド</t>
    </rPh>
    <phoneticPr fontId="4"/>
  </si>
  <si>
    <t>令和
4年度</t>
    <rPh sb="0" eb="2">
      <t>レイワ</t>
    </rPh>
    <rPh sb="4" eb="6">
      <t>ネンド</t>
    </rPh>
    <phoneticPr fontId="4"/>
  </si>
  <si>
    <t>　令和6年4月1日現在</t>
    <rPh sb="1" eb="2">
      <t>レイ</t>
    </rPh>
    <rPh sb="2" eb="3">
      <t>ワ</t>
    </rPh>
    <phoneticPr fontId="5"/>
  </si>
  <si>
    <t>令和3年病床数</t>
    <rPh sb="0" eb="2">
      <t>レイワ</t>
    </rPh>
    <rPh sb="3" eb="4">
      <t>ネン</t>
    </rPh>
    <rPh sb="4" eb="7">
      <t>ビョウショウスウ</t>
    </rPh>
    <phoneticPr fontId="2"/>
  </si>
  <si>
    <t>令和4年病床数</t>
    <rPh sb="0" eb="2">
      <t>レイワ</t>
    </rPh>
    <rPh sb="3" eb="4">
      <t>ネン</t>
    </rPh>
    <rPh sb="4" eb="7">
      <t>ビョウショウスウ</t>
    </rPh>
    <phoneticPr fontId="2"/>
  </si>
  <si>
    <t>-</t>
    <phoneticPr fontId="4"/>
  </si>
  <si>
    <t>５  年　度</t>
    <phoneticPr fontId="5"/>
  </si>
  <si>
    <t>全日366</t>
    <rPh sb="0" eb="2">
      <t>ゼンニチ</t>
    </rPh>
    <phoneticPr fontId="2"/>
  </si>
  <si>
    <t>休日73</t>
    <rPh sb="0" eb="2">
      <t>キュウジツ</t>
    </rPh>
    <phoneticPr fontId="2"/>
  </si>
  <si>
    <t>土曜50</t>
    <rPh sb="0" eb="2">
      <t>ドヨウ</t>
    </rPh>
    <phoneticPr fontId="2"/>
  </si>
  <si>
    <t>R5</t>
    <phoneticPr fontId="2"/>
  </si>
  <si>
    <t>５</t>
    <phoneticPr fontId="24"/>
  </si>
  <si>
    <t>令和５年度</t>
    <phoneticPr fontId="5"/>
  </si>
  <si>
    <t>注）（　）内は一日平均患者数。小数点第2位を四捨五入。</t>
    <rPh sb="0" eb="2">
      <t>z</t>
    </rPh>
    <phoneticPr fontId="2"/>
  </si>
  <si>
    <t>注） （    ）内は、平日夜間における患者数を再掲したもの。</t>
    <rPh sb="0" eb="2">
      <t>z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</si>
</sst>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[$-411]ggge&quot;年&quot;m&quot;月&quot;d&quot;日現在&quot;"/>
    <numFmt numFmtId="177" formatCode="#,##0;\-#,##0;&quot;-&quot;;@\ "/>
    <numFmt numFmtId="178" formatCode="#,##0;[Red]\-#,##0;\-"/>
    <numFmt numFmtId="179" formatCode="#,##0.0;[Red]\-#,##0.0;\-"/>
    <numFmt numFmtId="180" formatCode="\(#,##0.0\)"/>
    <numFmt numFmtId="181" formatCode="0.0"/>
    <numFmt numFmtId="182" formatCode="#,##0_ "/>
    <numFmt numFmtId="183" formatCode="\(#,##0\)"/>
    <numFmt numFmtId="184" formatCode="0.0%"/>
    <numFmt numFmtId="185" formatCode="0.0_ "/>
  </numFmts>
  <fonts count="2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.3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38" fontId="7" fillId="0" borderId="0" applyFont="0" applyFill="0" applyBorder="0" applyAlignment="0" applyProtection="0"/>
    <xf numFmtId="37" fontId="8" fillId="0" borderId="0"/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0"/>
    <xf numFmtId="0" fontId="18" fillId="0" borderId="0"/>
    <xf numFmtId="9" fontId="10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0" fontId="3" fillId="0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/>
    <xf numFmtId="0" fontId="6" fillId="0" borderId="1" xfId="1" applyFont="1" applyFill="1" applyBorder="1" applyAlignment="1"/>
    <xf numFmtId="0" fontId="12" fillId="0" borderId="1" xfId="1" applyFont="1" applyFill="1" applyBorder="1" applyAlignment="1"/>
    <xf numFmtId="0" fontId="12" fillId="0" borderId="0" xfId="1" applyFont="1" applyFill="1" applyAlignment="1">
      <alignment horizontal="left"/>
    </xf>
    <xf numFmtId="176" fontId="11" fillId="0" borderId="1" xfId="1" applyNumberFormat="1" applyFont="1" applyBorder="1" applyAlignment="1">
      <alignment horizontal="center"/>
    </xf>
    <xf numFmtId="176" fontId="11" fillId="0" borderId="1" xfId="1" applyNumberFormat="1" applyFont="1" applyBorder="1" applyAlignment="1">
      <alignment horizontal="right"/>
    </xf>
    <xf numFmtId="0" fontId="12" fillId="0" borderId="1" xfId="1" applyFont="1" applyBorder="1" applyAlignment="1"/>
    <xf numFmtId="0" fontId="12" fillId="0" borderId="0" xfId="1" applyFont="1" applyFill="1" applyAlignment="1">
      <alignment horizontal="right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/>
    <xf numFmtId="49" fontId="12" fillId="0" borderId="0" xfId="1" applyNumberFormat="1" applyFont="1" applyFill="1" applyAlignment="1"/>
    <xf numFmtId="0" fontId="13" fillId="0" borderId="0" xfId="1" applyFont="1" applyAlignment="1"/>
    <xf numFmtId="0" fontId="6" fillId="0" borderId="22" xfId="1" applyFont="1" applyFill="1" applyBorder="1" applyAlignment="1"/>
    <xf numFmtId="178" fontId="12" fillId="0" borderId="1" xfId="0" applyNumberFormat="1" applyFont="1" applyFill="1" applyBorder="1" applyAlignment="1"/>
    <xf numFmtId="178" fontId="12" fillId="0" borderId="0" xfId="0" applyNumberFormat="1" applyFont="1" applyFill="1" applyAlignment="1"/>
    <xf numFmtId="178" fontId="12" fillId="0" borderId="1" xfId="0" applyNumberFormat="1" applyFont="1" applyFill="1" applyBorder="1" applyAlignment="1">
      <alignment horizontal="right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vertical="top"/>
    </xf>
    <xf numFmtId="178" fontId="12" fillId="0" borderId="0" xfId="0" applyNumberFormat="1" applyFont="1" applyFill="1" applyBorder="1" applyAlignment="1">
      <alignment vertical="top"/>
    </xf>
    <xf numFmtId="178" fontId="12" fillId="0" borderId="1" xfId="0" quotePrefix="1" applyNumberFormat="1" applyFont="1" applyFill="1" applyBorder="1" applyAlignment="1">
      <alignment horizontal="left"/>
    </xf>
    <xf numFmtId="178" fontId="12" fillId="0" borderId="0" xfId="1" applyNumberFormat="1" applyFont="1" applyFill="1" applyAlignment="1">
      <alignment vertical="top"/>
    </xf>
    <xf numFmtId="178" fontId="12" fillId="0" borderId="0" xfId="1" applyNumberFormat="1" applyFont="1" applyFill="1" applyBorder="1" applyAlignment="1">
      <alignment vertical="top"/>
    </xf>
    <xf numFmtId="178" fontId="12" fillId="0" borderId="0" xfId="1" applyNumberFormat="1" applyFont="1" applyFill="1" applyBorder="1" applyAlignment="1">
      <alignment horizontal="right"/>
    </xf>
    <xf numFmtId="178" fontId="12" fillId="0" borderId="0" xfId="1" applyNumberFormat="1" applyFont="1" applyFill="1" applyAlignment="1"/>
    <xf numFmtId="178" fontId="12" fillId="0" borderId="1" xfId="1" applyNumberFormat="1" applyFont="1" applyFill="1" applyBorder="1" applyAlignment="1"/>
    <xf numFmtId="178" fontId="12" fillId="0" borderId="0" xfId="1" applyNumberFormat="1" applyFont="1" applyFill="1" applyBorder="1" applyAlignment="1">
      <alignment horizontal="left"/>
    </xf>
    <xf numFmtId="178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horizontal="left" vertical="center"/>
    </xf>
    <xf numFmtId="178" fontId="6" fillId="0" borderId="3" xfId="0" applyNumberFormat="1" applyFont="1" applyFill="1" applyBorder="1" applyAlignment="1">
      <alignment vertical="top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distributed"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6" fillId="0" borderId="14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vertical="center"/>
    </xf>
    <xf numFmtId="178" fontId="14" fillId="0" borderId="15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>
      <alignment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4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distributed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4" fillId="0" borderId="2" xfId="1" applyNumberFormat="1" applyFont="1" applyFill="1" applyBorder="1" applyAlignment="1">
      <alignment horizontal="center" vertical="center"/>
    </xf>
    <xf numFmtId="178" fontId="14" fillId="0" borderId="12" xfId="1" applyNumberFormat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distributed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distributed" vertical="center"/>
    </xf>
    <xf numFmtId="178" fontId="6" fillId="0" borderId="16" xfId="0" applyNumberFormat="1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2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/>
    </xf>
    <xf numFmtId="178" fontId="1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center"/>
    </xf>
    <xf numFmtId="178" fontId="17" fillId="0" borderId="0" xfId="0" applyNumberFormat="1" applyFont="1" applyFill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178" fontId="14" fillId="0" borderId="17" xfId="0" applyNumberFormat="1" applyFont="1" applyFill="1" applyBorder="1" applyAlignment="1">
      <alignment vertical="center"/>
    </xf>
    <xf numFmtId="178" fontId="14" fillId="0" borderId="21" xfId="0" applyNumberFormat="1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horizontal="right" vertical="center"/>
    </xf>
    <xf numFmtId="38" fontId="3" fillId="0" borderId="0" xfId="5" applyFont="1" applyFill="1" applyBorder="1" applyAlignment="1">
      <alignment horizontal="right" vertical="center"/>
    </xf>
    <xf numFmtId="178" fontId="14" fillId="0" borderId="1" xfId="1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top"/>
    </xf>
    <xf numFmtId="178" fontId="14" fillId="0" borderId="12" xfId="0" applyNumberFormat="1" applyFont="1" applyBorder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vertical="center"/>
    </xf>
    <xf numFmtId="0" fontId="6" fillId="0" borderId="0" xfId="1" applyFont="1" applyFill="1" applyAlignment="1">
      <alignment horizontal="distributed" vertical="center"/>
    </xf>
    <xf numFmtId="178" fontId="6" fillId="0" borderId="1" xfId="0" applyNumberFormat="1" applyFont="1" applyFill="1" applyBorder="1" applyAlignment="1">
      <alignment horizontal="right"/>
    </xf>
    <xf numFmtId="178" fontId="14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8" fontId="14" fillId="0" borderId="12" xfId="0" applyNumberFormat="1" applyFont="1" applyBorder="1" applyAlignment="1">
      <alignment horizontal="right" vertical="center"/>
    </xf>
    <xf numFmtId="38" fontId="20" fillId="0" borderId="0" xfId="0" applyNumberFormat="1" applyFont="1" applyAlignment="1">
      <alignment horizontal="right" vertical="center"/>
    </xf>
    <xf numFmtId="179" fontId="14" fillId="0" borderId="12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top"/>
    </xf>
    <xf numFmtId="178" fontId="6" fillId="0" borderId="0" xfId="1" applyNumberFormat="1" applyFont="1" applyFill="1" applyAlignment="1">
      <alignment vertical="top"/>
    </xf>
    <xf numFmtId="178" fontId="6" fillId="0" borderId="2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178" fontId="14" fillId="0" borderId="1" xfId="0" applyNumberFormat="1" applyFont="1" applyFill="1" applyBorder="1" applyAlignment="1">
      <alignment vertical="center"/>
    </xf>
    <xf numFmtId="178" fontId="6" fillId="0" borderId="1" xfId="0" applyNumberFormat="1" applyFont="1" applyBorder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wrapText="1"/>
    </xf>
    <xf numFmtId="178" fontId="6" fillId="0" borderId="21" xfId="1" applyNumberFormat="1" applyFont="1" applyFill="1" applyBorder="1" applyAlignment="1">
      <alignment vertical="top"/>
    </xf>
    <xf numFmtId="0" fontId="22" fillId="0" borderId="0" xfId="1" applyFont="1" applyFill="1" applyAlignment="1">
      <alignment vertical="top"/>
    </xf>
    <xf numFmtId="0" fontId="22" fillId="0" borderId="0" xfId="1" applyFont="1" applyFill="1" applyAlignment="1"/>
    <xf numFmtId="0" fontId="22" fillId="0" borderId="1" xfId="1" applyFont="1" applyFill="1" applyBorder="1" applyAlignment="1"/>
    <xf numFmtId="0" fontId="22" fillId="0" borderId="6" xfId="1" applyFont="1" applyFill="1" applyBorder="1" applyAlignment="1">
      <alignment horizontal="left"/>
    </xf>
    <xf numFmtId="0" fontId="22" fillId="0" borderId="6" xfId="1" applyFont="1" applyFill="1" applyBorder="1" applyAlignment="1"/>
    <xf numFmtId="0" fontId="22" fillId="0" borderId="19" xfId="1" applyFont="1" applyFill="1" applyBorder="1" applyAlignment="1">
      <alignment horizontal="right"/>
    </xf>
    <xf numFmtId="0" fontId="22" fillId="0" borderId="22" xfId="1" applyFont="1" applyFill="1" applyBorder="1" applyAlignment="1">
      <alignment horizontal="left"/>
    </xf>
    <xf numFmtId="0" fontId="22" fillId="0" borderId="22" xfId="1" applyFont="1" applyFill="1" applyBorder="1" applyAlignment="1"/>
    <xf numFmtId="0" fontId="22" fillId="0" borderId="11" xfId="1" applyFont="1" applyFill="1" applyBorder="1" applyAlignment="1">
      <alignment vertical="distributed" textRotation="255"/>
    </xf>
    <xf numFmtId="0" fontId="22" fillId="0" borderId="12" xfId="1" applyFont="1" applyFill="1" applyBorder="1" applyAlignment="1"/>
    <xf numFmtId="0" fontId="22" fillId="0" borderId="24" xfId="1" applyFont="1" applyFill="1" applyBorder="1" applyAlignment="1"/>
    <xf numFmtId="0" fontId="22" fillId="0" borderId="21" xfId="1" applyFont="1" applyFill="1" applyBorder="1" applyAlignment="1">
      <alignment horizontal="right"/>
    </xf>
    <xf numFmtId="0" fontId="22" fillId="0" borderId="12" xfId="1" applyFont="1" applyFill="1" applyBorder="1" applyAlignment="1">
      <alignment horizontal="center"/>
    </xf>
    <xf numFmtId="0" fontId="22" fillId="0" borderId="25" xfId="1" applyFont="1" applyFill="1" applyBorder="1" applyAlignment="1">
      <alignment horizontal="center"/>
    </xf>
    <xf numFmtId="3" fontId="22" fillId="0" borderId="0" xfId="1" applyNumberFormat="1" applyFont="1" applyFill="1" applyBorder="1" applyAlignment="1">
      <alignment vertical="center"/>
    </xf>
    <xf numFmtId="180" fontId="22" fillId="0" borderId="0" xfId="1" applyNumberFormat="1" applyFont="1" applyFill="1" applyBorder="1" applyAlignment="1">
      <alignment vertical="center"/>
    </xf>
    <xf numFmtId="181" fontId="22" fillId="0" borderId="0" xfId="1" applyNumberFormat="1" applyFont="1" applyFill="1" applyAlignment="1"/>
    <xf numFmtId="0" fontId="22" fillId="0" borderId="12" xfId="1" applyFont="1" applyFill="1" applyBorder="1" applyAlignment="1">
      <alignment horizontal="left"/>
    </xf>
    <xf numFmtId="0" fontId="22" fillId="0" borderId="10" xfId="1" applyFont="1" applyFill="1" applyBorder="1" applyAlignment="1">
      <alignment horizontal="center"/>
    </xf>
    <xf numFmtId="0" fontId="22" fillId="0" borderId="18" xfId="1" applyFont="1" applyFill="1" applyBorder="1" applyAlignment="1">
      <alignment horizontal="center"/>
    </xf>
    <xf numFmtId="0" fontId="22" fillId="0" borderId="10" xfId="1" applyFont="1" applyFill="1" applyBorder="1" applyAlignment="1">
      <alignment horizontal="left"/>
    </xf>
    <xf numFmtId="0" fontId="22" fillId="0" borderId="9" xfId="1" applyFont="1" applyFill="1" applyBorder="1" applyAlignment="1"/>
    <xf numFmtId="3" fontId="21" fillId="0" borderId="0" xfId="1" applyNumberFormat="1" applyFont="1" applyFill="1" applyBorder="1" applyAlignment="1">
      <alignment vertical="center"/>
    </xf>
    <xf numFmtId="180" fontId="21" fillId="0" borderId="0" xfId="1" applyNumberFormat="1" applyFont="1" applyFill="1" applyBorder="1" applyAlignment="1">
      <alignment vertical="center"/>
    </xf>
    <xf numFmtId="0" fontId="22" fillId="0" borderId="20" xfId="1" applyFont="1" applyFill="1" applyBorder="1" applyAlignment="1"/>
    <xf numFmtId="0" fontId="22" fillId="0" borderId="7" xfId="1" applyFont="1" applyFill="1" applyBorder="1" applyAlignment="1">
      <alignment horizontal="center"/>
    </xf>
    <xf numFmtId="57" fontId="22" fillId="0" borderId="18" xfId="1" applyNumberFormat="1" applyFont="1" applyFill="1" applyBorder="1" applyAlignment="1">
      <alignment horizontal="center"/>
    </xf>
    <xf numFmtId="41" fontId="22" fillId="0" borderId="0" xfId="1" applyNumberFormat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/>
    </xf>
    <xf numFmtId="0" fontId="22" fillId="0" borderId="24" xfId="1" applyFont="1" applyFill="1" applyBorder="1" applyAlignment="1">
      <alignment horizontal="center"/>
    </xf>
    <xf numFmtId="180" fontId="23" fillId="0" borderId="0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horizontal="left"/>
    </xf>
    <xf numFmtId="0" fontId="22" fillId="0" borderId="9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22" fillId="0" borderId="22" xfId="1" applyFont="1" applyFill="1" applyBorder="1" applyAlignment="1">
      <alignment horizontal="center"/>
    </xf>
    <xf numFmtId="57" fontId="22" fillId="0" borderId="7" xfId="1" applyNumberFormat="1" applyFont="1" applyFill="1" applyBorder="1" applyAlignment="1">
      <alignment horizontal="center"/>
    </xf>
    <xf numFmtId="0" fontId="22" fillId="0" borderId="8" xfId="1" applyFont="1" applyFill="1" applyBorder="1" applyAlignment="1">
      <alignment horizontal="left"/>
    </xf>
    <xf numFmtId="0" fontId="22" fillId="0" borderId="1" xfId="1" applyFont="1" applyFill="1" applyBorder="1" applyAlignment="1">
      <alignment horizontal="left"/>
    </xf>
    <xf numFmtId="0" fontId="22" fillId="0" borderId="26" xfId="1" applyFont="1" applyFill="1" applyBorder="1" applyAlignment="1"/>
    <xf numFmtId="3" fontId="21" fillId="0" borderId="1" xfId="1" applyNumberFormat="1" applyFont="1" applyFill="1" applyBorder="1" applyAlignment="1">
      <alignment vertical="center"/>
    </xf>
    <xf numFmtId="180" fontId="21" fillId="0" borderId="1" xfId="1" applyNumberFormat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/>
    <xf numFmtId="0" fontId="1" fillId="0" borderId="1" xfId="1" applyFont="1" applyFill="1" applyBorder="1" applyAlignment="1"/>
    <xf numFmtId="0" fontId="6" fillId="0" borderId="6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0" xfId="1" applyFont="1" applyFill="1" applyAlignment="1"/>
    <xf numFmtId="0" fontId="6" fillId="0" borderId="18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right"/>
    </xf>
    <xf numFmtId="182" fontId="6" fillId="0" borderId="12" xfId="1" applyNumberFormat="1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center" vertical="center"/>
    </xf>
    <xf numFmtId="182" fontId="1" fillId="0" borderId="0" xfId="1" applyNumberFormat="1" applyFont="1" applyFill="1" applyAlignment="1"/>
    <xf numFmtId="183" fontId="6" fillId="0" borderId="12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2" fontId="6" fillId="0" borderId="17" xfId="1" applyNumberFormat="1" applyFont="1" applyFill="1" applyBorder="1" applyAlignment="1">
      <alignment horizontal="center" vertical="center"/>
    </xf>
    <xf numFmtId="182" fontId="6" fillId="0" borderId="21" xfId="1" applyNumberFormat="1" applyFont="1" applyFill="1" applyBorder="1" applyAlignment="1">
      <alignment horizontal="center" vertical="center"/>
    </xf>
    <xf numFmtId="182" fontId="1" fillId="0" borderId="0" xfId="1" applyNumberFormat="1" applyFont="1" applyFill="1" applyBorder="1" applyAlignment="1"/>
    <xf numFmtId="183" fontId="6" fillId="0" borderId="15" xfId="1" applyNumberFormat="1" applyFont="1" applyFill="1" applyBorder="1" applyAlignment="1">
      <alignment horizontal="center" vertical="center"/>
    </xf>
    <xf numFmtId="183" fontId="6" fillId="0" borderId="1" xfId="1" applyNumberFormat="1" applyFont="1" applyFill="1" applyBorder="1" applyAlignment="1">
      <alignment horizontal="center" vertical="center"/>
    </xf>
    <xf numFmtId="0" fontId="1" fillId="0" borderId="0" xfId="1"/>
    <xf numFmtId="182" fontId="6" fillId="0" borderId="0" xfId="1" applyNumberFormat="1" applyFont="1" applyFill="1" applyAlignment="1">
      <alignment vertical="top"/>
    </xf>
    <xf numFmtId="183" fontId="6" fillId="0" borderId="0" xfId="1" applyNumberFormat="1" applyFont="1" applyFill="1" applyAlignment="1">
      <alignment vertical="top"/>
    </xf>
    <xf numFmtId="0" fontId="9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182" fontId="1" fillId="0" borderId="0" xfId="1" applyNumberFormat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182" fontId="6" fillId="0" borderId="0" xfId="1" applyNumberFormat="1" applyFont="1" applyFill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84" fontId="6" fillId="0" borderId="0" xfId="1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184" fontId="6" fillId="0" borderId="0" xfId="9" applyNumberFormat="1" applyFont="1" applyFill="1" applyAlignment="1">
      <alignment vertical="center"/>
    </xf>
    <xf numFmtId="38" fontId="6" fillId="0" borderId="12" xfId="2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85" fontId="6" fillId="0" borderId="0" xfId="1" applyNumberFormat="1" applyFont="1" applyFill="1" applyAlignment="1">
      <alignment vertical="center"/>
    </xf>
    <xf numFmtId="38" fontId="6" fillId="0" borderId="7" xfId="2" applyFont="1" applyFill="1" applyBorder="1" applyAlignment="1">
      <alignment vertical="center"/>
    </xf>
    <xf numFmtId="184" fontId="6" fillId="0" borderId="8" xfId="1" applyNumberFormat="1" applyFont="1" applyFill="1" applyBorder="1" applyAlignment="1">
      <alignment vertical="center"/>
    </xf>
    <xf numFmtId="184" fontId="6" fillId="0" borderId="0" xfId="9" applyNumberFormat="1" applyFont="1" applyFill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182" fontId="6" fillId="0" borderId="7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vertical="center"/>
    </xf>
    <xf numFmtId="0" fontId="22" fillId="0" borderId="0" xfId="1" applyFont="1" applyFill="1" applyAlignment="1">
      <alignment horizontal="center"/>
    </xf>
    <xf numFmtId="178" fontId="6" fillId="0" borderId="0" xfId="0" applyNumberFormat="1" applyFont="1" applyFill="1" applyAlignment="1">
      <alignment horizontal="center" vertical="center" shrinkToFit="1"/>
    </xf>
    <xf numFmtId="183" fontId="6" fillId="0" borderId="10" xfId="1" applyNumberFormat="1" applyFont="1" applyFill="1" applyBorder="1" applyAlignment="1">
      <alignment horizontal="center" vertical="center"/>
    </xf>
    <xf numFmtId="183" fontId="6" fillId="0" borderId="2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/>
    </xf>
    <xf numFmtId="184" fontId="6" fillId="0" borderId="7" xfId="2" applyNumberFormat="1" applyFont="1" applyFill="1" applyBorder="1" applyAlignment="1">
      <alignment vertical="center"/>
    </xf>
    <xf numFmtId="177" fontId="1" fillId="0" borderId="17" xfId="1" applyNumberFormat="1" applyFont="1" applyFill="1" applyBorder="1" applyAlignment="1">
      <alignment vertical="center"/>
    </xf>
    <xf numFmtId="177" fontId="1" fillId="0" borderId="21" xfId="1" applyNumberFormat="1" applyFont="1" applyFill="1" applyBorder="1" applyAlignment="1">
      <alignment vertical="center"/>
    </xf>
    <xf numFmtId="177" fontId="1" fillId="0" borderId="11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13" xfId="1" applyNumberFormat="1" applyFont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" fillId="0" borderId="15" xfId="1" applyNumberFormat="1" applyFont="1" applyFill="1" applyBorder="1" applyAlignment="1">
      <alignment vertical="center"/>
    </xf>
    <xf numFmtId="177" fontId="12" fillId="0" borderId="14" xfId="1" applyNumberFormat="1" applyFont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179" fontId="14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14" fillId="0" borderId="12" xfId="5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78" fontId="25" fillId="0" borderId="0" xfId="0" applyNumberFormat="1" applyFont="1" applyFill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vertical="center"/>
    </xf>
    <xf numFmtId="178" fontId="25" fillId="0" borderId="13" xfId="0" applyNumberFormat="1" applyFon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38" fontId="26" fillId="0" borderId="0" xfId="0" applyNumberFormat="1" applyFont="1" applyFill="1" applyBorder="1" applyAlignment="1">
      <alignment horizontal="right" vertical="center"/>
    </xf>
    <xf numFmtId="178" fontId="25" fillId="0" borderId="13" xfId="0" applyNumberFormat="1" applyFont="1" applyFill="1" applyBorder="1" applyAlignment="1">
      <alignment horizontal="right" vertical="center"/>
    </xf>
    <xf numFmtId="178" fontId="6" fillId="0" borderId="13" xfId="1" applyNumberFormat="1" applyFont="1" applyFill="1" applyBorder="1" applyAlignment="1">
      <alignment vertical="center"/>
    </xf>
    <xf numFmtId="178" fontId="14" fillId="0" borderId="15" xfId="1" applyNumberFormat="1" applyFont="1" applyFill="1" applyBorder="1" applyAlignment="1">
      <alignment vertical="top"/>
    </xf>
    <xf numFmtId="178" fontId="6" fillId="0" borderId="1" xfId="1" applyNumberFormat="1" applyFont="1" applyFill="1" applyBorder="1" applyAlignment="1">
      <alignment vertical="top"/>
    </xf>
    <xf numFmtId="178" fontId="6" fillId="0" borderId="14" xfId="1" applyNumberFormat="1" applyFont="1" applyFill="1" applyBorder="1" applyAlignment="1">
      <alignment vertical="top"/>
    </xf>
    <xf numFmtId="178" fontId="6" fillId="0" borderId="0" xfId="0" applyNumberFormat="1" applyFont="1" applyFill="1" applyAlignment="1">
      <alignment horizontal="left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178" fontId="6" fillId="0" borderId="5" xfId="1" applyNumberFormat="1" applyFont="1" applyFill="1" applyBorder="1" applyAlignment="1">
      <alignment horizontal="center" vertical="center" wrapText="1"/>
    </xf>
    <xf numFmtId="178" fontId="6" fillId="0" borderId="10" xfId="1" applyNumberFormat="1" applyFont="1" applyFill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 textRotation="255" shrinkToFit="1"/>
    </xf>
    <xf numFmtId="0" fontId="1" fillId="0" borderId="25" xfId="1" applyFont="1" applyFill="1" applyBorder="1" applyAlignment="1">
      <alignment horizontal="center" vertical="center" textRotation="255" shrinkToFit="1"/>
    </xf>
    <xf numFmtId="0" fontId="1" fillId="0" borderId="18" xfId="1" applyFont="1" applyFill="1" applyBorder="1" applyAlignment="1">
      <alignment horizontal="center" vertical="center" textRotation="255" shrinkToFit="1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vertical="distributed" textRotation="255"/>
    </xf>
    <xf numFmtId="0" fontId="22" fillId="0" borderId="17" xfId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49" fontId="6" fillId="0" borderId="13" xfId="1" quotePrefix="1" applyNumberFormat="1" applyFont="1" applyFill="1" applyBorder="1" applyAlignment="1">
      <alignment horizontal="center" vertical="center"/>
    </xf>
    <xf numFmtId="49" fontId="6" fillId="0" borderId="20" xfId="1" quotePrefix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indent="2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20" xfId="1" quotePrefix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49" fontId="6" fillId="0" borderId="11" xfId="1" quotePrefix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</cellXfs>
  <cellStyles count="10">
    <cellStyle name="パーセント" xfId="9" builtinId="5"/>
    <cellStyle name="桁区切り" xfId="5" builtinId="6"/>
    <cellStyle name="桁区切り 2" xfId="2"/>
    <cellStyle name="桁区切り 3" xfId="6"/>
    <cellStyle name="標準" xfId="0" builtinId="0"/>
    <cellStyle name="標準 2" xfId="1"/>
    <cellStyle name="標準 2 2" xfId="3"/>
    <cellStyle name="標準 2 3" xfId="4"/>
    <cellStyle name="標準 3" xfId="7"/>
    <cellStyle name="未定義" xfId="8"/>
  </cellStyles>
  <dxfs count="0"/>
  <tableStyles count="0" defaultTableStyle="TableStyleMedium2" defaultPivotStyle="PivotStyleMedium9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5388202621463"/>
          <c:y val="4.0896830203916816E-2"/>
          <c:w val="0.73846233399929484"/>
          <c:h val="0.9162395907536963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E-4807-90D9-1D67DBC4DB12}"/>
              </c:ext>
            </c:extLst>
          </c:dPt>
          <c:dPt>
            <c:idx val="1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E-4807-90D9-1D67DBC4DB12}"/>
              </c:ext>
            </c:extLst>
          </c:dPt>
          <c:dPt>
            <c:idx val="2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2E-4807-90D9-1D67DBC4DB12}"/>
              </c:ext>
            </c:extLst>
          </c:dPt>
          <c:dPt>
            <c:idx val="3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2E-4807-90D9-1D67DBC4DB12}"/>
              </c:ext>
            </c:extLst>
          </c:dPt>
          <c:dPt>
            <c:idx val="4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2E-4807-90D9-1D67DBC4DB12}"/>
              </c:ext>
            </c:extLst>
          </c:dPt>
          <c:dPt>
            <c:idx val="5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2E-4807-90D9-1D67DBC4DB12}"/>
              </c:ext>
            </c:extLst>
          </c:dPt>
          <c:dPt>
            <c:idx val="6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2E-4807-90D9-1D67DBC4DB12}"/>
              </c:ext>
            </c:extLst>
          </c:dPt>
          <c:dLbls>
            <c:dLbl>
              <c:idx val="0"/>
              <c:layout>
                <c:manualLayout>
                  <c:x val="0"/>
                  <c:y val="3.5897435897435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E-4807-90D9-1D67DBC4DB12}"/>
                </c:ext>
              </c:extLst>
            </c:dLbl>
            <c:dLbl>
              <c:idx val="1"/>
              <c:layout>
                <c:manualLayout>
                  <c:x val="-1.4222226203947908E-2"/>
                  <c:y val="-3.2520325203252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E-4807-90D9-1D67DBC4DB12}"/>
                </c:ext>
              </c:extLst>
            </c:dLbl>
            <c:dLbl>
              <c:idx val="2"/>
              <c:layout>
                <c:manualLayout>
                  <c:x val="0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2E-4807-90D9-1D67DBC4DB12}"/>
                </c:ext>
              </c:extLst>
            </c:dLbl>
            <c:dLbl>
              <c:idx val="3"/>
              <c:layout>
                <c:manualLayout>
                  <c:x val="-1.5658447078480697E-3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2E-4807-90D9-1D67DBC4DB12}"/>
                </c:ext>
              </c:extLst>
            </c:dLbl>
            <c:dLbl>
              <c:idx val="4"/>
              <c:layout>
                <c:manualLayout>
                  <c:x val="-3.1575861858509038E-2"/>
                  <c:y val="-1.9548044299340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2E-4807-90D9-1D67DBC4DB12}"/>
                </c:ext>
              </c:extLst>
            </c:dLbl>
            <c:dLbl>
              <c:idx val="5"/>
              <c:layout>
                <c:manualLayout>
                  <c:x val="-1.5658447078480372E-3"/>
                  <c:y val="-2.1477681143515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2E-4807-90D9-1D67DBC4DB12}"/>
                </c:ext>
              </c:extLst>
            </c:dLbl>
            <c:dLbl>
              <c:idx val="6"/>
              <c:layout>
                <c:manualLayout>
                  <c:x val="2.4464748756535086E-2"/>
                  <c:y val="-6.09326273240235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2E-4807-90D9-1D67DBC4DB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'19-19、20'!$I$29:$I$35</c:f>
              <c:strCache>
                <c:ptCount val="7"/>
                <c:pt idx="0">
                  <c:v>内科</c:v>
                </c:pt>
                <c:pt idx="1">
                  <c:v>小児科</c:v>
                </c:pt>
                <c:pt idx="2">
                  <c:v>整形外科</c:v>
                </c:pt>
                <c:pt idx="3">
                  <c:v>脳神経外科</c:v>
                </c:pt>
                <c:pt idx="4">
                  <c:v>外科</c:v>
                </c:pt>
                <c:pt idx="5">
                  <c:v>耳鼻咽喉科</c:v>
                </c:pt>
                <c:pt idx="6">
                  <c:v>その他</c:v>
                </c:pt>
              </c:strCache>
            </c:strRef>
          </c:cat>
          <c:val>
            <c:numRef>
              <c:f>'19-19、20'!$K$29:$K$35</c:f>
              <c:numCache>
                <c:formatCode>0.0%</c:formatCode>
                <c:ptCount val="7"/>
                <c:pt idx="0">
                  <c:v>0.35199999999999998</c:v>
                </c:pt>
                <c:pt idx="1">
                  <c:v>0.254</c:v>
                </c:pt>
                <c:pt idx="2">
                  <c:v>8.4000000000000005E-2</c:v>
                </c:pt>
                <c:pt idx="3">
                  <c:v>0.06</c:v>
                </c:pt>
                <c:pt idx="4">
                  <c:v>5.0999999999999997E-2</c:v>
                </c:pt>
                <c:pt idx="5">
                  <c:v>4.7E-2</c:v>
                </c:pt>
                <c:pt idx="6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2E-4807-90D9-1D67DBC4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66675</xdr:rowOff>
    </xdr:from>
    <xdr:to>
      <xdr:col>0</xdr:col>
      <xdr:colOff>276225</xdr:colOff>
      <xdr:row>21</xdr:row>
      <xdr:rowOff>133350</xdr:rowOff>
    </xdr:to>
    <xdr:sp textlink="">
      <xdr:nvSpPr>
        <xdr:cNvPr id="2" name="左中かっこ 1"/>
        <xdr:cNvSpPr/>
      </xdr:nvSpPr>
      <xdr:spPr>
        <a:xfrm>
          <a:off x="180975" y="3324225"/>
          <a:ext cx="95250" cy="409575"/>
        </a:xfrm>
        <a:prstGeom prst="leftBrace">
          <a:avLst>
            <a:gd name="adj1" fmla="val 18860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9525" y="381000"/>
          <a:ext cx="18478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66676</xdr:colOff>
      <xdr:row>32</xdr:row>
      <xdr:rowOff>133350</xdr:rowOff>
    </xdr:from>
    <xdr:to>
      <xdr:col>7</xdr:col>
      <xdr:colOff>276225</xdr:colOff>
      <xdr:row>47</xdr:row>
      <xdr:rowOff>9525</xdr:rowOff>
    </xdr:to>
    <xdr:graphicFrame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0</xdr:colOff>
      <xdr:row>50</xdr:row>
      <xdr:rowOff>0</xdr:rowOff>
    </xdr:from>
    <xdr:ext cx="866775" cy="619125"/>
    <xdr:sp textlink="" fLocksText="0">
      <xdr:nvSpPr>
        <xdr:cNvPr id="3" name="Text Box 26"/>
        <xdr:cNvSpPr txBox="1">
          <a:spLocks noChangeArrowheads="1"/>
        </xdr:cNvSpPr>
      </xdr:nvSpPr>
      <xdr:spPr bwMode="auto">
        <a:xfrm>
          <a:off x="14449425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76200</xdr:rowOff>
    </xdr:from>
    <xdr:ext cx="866775" cy="619125"/>
    <xdr:sp textlink="" fLocksText="0">
      <xdr:nvSpPr>
        <xdr:cNvPr id="9" name="Text Box 26"/>
        <xdr:cNvSpPr txBox="1">
          <a:spLocks noChangeArrowheads="1"/>
        </xdr:cNvSpPr>
      </xdr:nvSpPr>
      <xdr:spPr bwMode="auto">
        <a:xfrm>
          <a:off x="14449425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466725</xdr:colOff>
      <xdr:row>50</xdr:row>
      <xdr:rowOff>0</xdr:rowOff>
    </xdr:from>
    <xdr:ext cx="866775" cy="619125"/>
    <xdr:sp textlink="" fLocksText="0">
      <xdr:nvSpPr>
        <xdr:cNvPr id="16" name="Text Box 26"/>
        <xdr:cNvSpPr txBox="1">
          <a:spLocks noChangeArrowheads="1"/>
        </xdr:cNvSpPr>
      </xdr:nvSpPr>
      <xdr:spPr bwMode="auto">
        <a:xfrm>
          <a:off x="4257675" y="94964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19050</xdr:colOff>
      <xdr:row>34</xdr:row>
      <xdr:rowOff>9525</xdr:rowOff>
    </xdr:from>
    <xdr:to>
      <xdr:col>3</xdr:col>
      <xdr:colOff>114300</xdr:colOff>
      <xdr:row>46</xdr:row>
      <xdr:rowOff>171450</xdr:rowOff>
    </xdr:to>
    <xdr:sp textlink="">
      <xdr:nvSpPr>
        <xdr:cNvPr id="17" name="AutoShape 1"/>
        <xdr:cNvSpPr>
          <a:spLocks/>
        </xdr:cNvSpPr>
      </xdr:nvSpPr>
      <xdr:spPr bwMode="auto">
        <a:xfrm>
          <a:off x="2867025" y="6496050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18" name="Line 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41</xdr:row>
      <xdr:rowOff>85725</xdr:rowOff>
    </xdr:to>
    <xdr:sp textlink="">
      <xdr:nvSpPr>
        <xdr:cNvPr id="19" name="Line 6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20" name="Line 21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41</xdr:row>
      <xdr:rowOff>85725</xdr:rowOff>
    </xdr:to>
    <xdr:sp textlink="">
      <xdr:nvSpPr>
        <xdr:cNvPr id="21" name="Line 22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37</xdr:row>
      <xdr:rowOff>76200</xdr:rowOff>
    </xdr:from>
    <xdr:ext cx="866775" cy="619125"/>
    <xdr:sp textlink="" fLocksText="0">
      <xdr:nvSpPr>
        <xdr:cNvPr id="22" name="Text Box 26"/>
        <xdr:cNvSpPr txBox="1">
          <a:spLocks noChangeArrowheads="1"/>
        </xdr:cNvSpPr>
      </xdr:nvSpPr>
      <xdr:spPr bwMode="auto">
        <a:xfrm>
          <a:off x="4257675" y="713422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23" name="Line 32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41</xdr:row>
      <xdr:rowOff>85725</xdr:rowOff>
    </xdr:to>
    <xdr:sp textlink="">
      <xdr:nvSpPr>
        <xdr:cNvPr id="24" name="Line 33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25" name="Line 38"/>
        <xdr:cNvSpPr>
          <a:spLocks noChangeShapeType="1"/>
        </xdr:cNvSpPr>
      </xdr:nvSpPr>
      <xdr:spPr bwMode="auto">
        <a:xfrm flipH="1" flipV="1">
          <a:off x="2990850" y="77152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29</xdr:row>
      <xdr:rowOff>76200</xdr:rowOff>
    </xdr:from>
    <xdr:to>
      <xdr:col>3</xdr:col>
      <xdr:colOff>352425</xdr:colOff>
      <xdr:row>41</xdr:row>
      <xdr:rowOff>85725</xdr:rowOff>
    </xdr:to>
    <xdr:sp textlink="">
      <xdr:nvSpPr>
        <xdr:cNvPr id="26" name="Line 39"/>
        <xdr:cNvSpPr>
          <a:spLocks noChangeShapeType="1"/>
        </xdr:cNvSpPr>
      </xdr:nvSpPr>
      <xdr:spPr bwMode="auto">
        <a:xfrm flipV="1">
          <a:off x="3200400" y="5610225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29</xdr:row>
      <xdr:rowOff>76200</xdr:rowOff>
    </xdr:from>
    <xdr:to>
      <xdr:col>4</xdr:col>
      <xdr:colOff>361950</xdr:colOff>
      <xdr:row>29</xdr:row>
      <xdr:rowOff>76200</xdr:rowOff>
    </xdr:to>
    <xdr:sp textlink="">
      <xdr:nvSpPr>
        <xdr:cNvPr id="27" name="Line 40"/>
        <xdr:cNvSpPr>
          <a:spLocks noChangeShapeType="1"/>
        </xdr:cNvSpPr>
      </xdr:nvSpPr>
      <xdr:spPr bwMode="auto">
        <a:xfrm>
          <a:off x="3209925" y="56102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506730</xdr:colOff>
      <xdr:row>38</xdr:row>
      <xdr:rowOff>66675</xdr:rowOff>
    </xdr:from>
    <xdr:ext cx="864891" cy="619125"/>
    <xdr:sp textlink="">
      <xdr:nvSpPr>
        <xdr:cNvPr id="28" name="Text Box 43">
          <a:extLst/>
        </xdr:cNvPr>
        <xdr:cNvSpPr txBox="1">
          <a:spLocks noChangeArrowheads="1"/>
        </xdr:cNvSpPr>
      </xdr:nvSpPr>
      <xdr:spPr bwMode="auto">
        <a:xfrm>
          <a:off x="4297680" y="7315200"/>
          <a:ext cx="86489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anchorCtr="0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１６７，６４７件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（１００％）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oneCellAnchor>
  <xdr:twoCellAnchor>
    <xdr:from>
      <xdr:col>4</xdr:col>
      <xdr:colOff>361950</xdr:colOff>
      <xdr:row>29</xdr:row>
      <xdr:rowOff>76200</xdr:rowOff>
    </xdr:from>
    <xdr:to>
      <xdr:col>4</xdr:col>
      <xdr:colOff>361950</xdr:colOff>
      <xdr:row>34</xdr:row>
      <xdr:rowOff>114300</xdr:rowOff>
    </xdr:to>
    <xdr:sp textlink="">
      <xdr:nvSpPr>
        <xdr:cNvPr id="29" name="Line 8"/>
        <xdr:cNvSpPr>
          <a:spLocks noChangeShapeType="1"/>
        </xdr:cNvSpPr>
      </xdr:nvSpPr>
      <xdr:spPr bwMode="auto">
        <a:xfrm>
          <a:off x="4152900" y="5610225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21"/>
  <sheetViews>
    <sheetView showGridLines="0" tabSelected="1" view="pageBreakPreview" zoomScaleNormal="100" zoomScaleSheetLayoutView="100" workbookViewId="0"/>
  </sheetViews>
  <sheetFormatPr defaultRowHeight="13.5"/>
  <cols>
    <col min="1" max="1" width="2.75" style="9" customWidth="1"/>
    <col min="2" max="2" width="1.875" style="9" customWidth="1"/>
    <col min="3" max="3" width="14" style="9" customWidth="1"/>
    <col min="4" max="20" width="5.375" style="9" customWidth="1"/>
    <col min="21" max="21" width="4.875" style="9" customWidth="1"/>
    <col min="22" max="22" width="1.375" style="9" customWidth="1"/>
    <col min="23" max="23" width="4.875" style="9" customWidth="1"/>
    <col min="24" max="24" width="1.375" style="9" customWidth="1"/>
    <col min="25" max="25" width="4.875" style="9" customWidth="1"/>
    <col min="26" max="26" width="1.375" style="9" customWidth="1"/>
    <col min="27" max="27" width="4.875" style="9" customWidth="1"/>
    <col min="28" max="28" width="1.375" style="9" customWidth="1"/>
    <col min="29" max="29" width="4.875" style="9" customWidth="1"/>
    <col min="30" max="30" width="1.375" style="9" customWidth="1"/>
    <col min="31" max="31" width="4.875" style="9" customWidth="1"/>
    <col min="32" max="32" width="1.375" style="9" customWidth="1"/>
    <col min="33" max="33" width="4.875" style="9" customWidth="1"/>
    <col min="34" max="34" width="1.375" style="9" customWidth="1"/>
    <col min="35" max="35" width="4.875" style="9" customWidth="1"/>
    <col min="36" max="36" width="1.375" style="9" customWidth="1"/>
    <col min="37" max="256" width="9" style="9"/>
    <col min="257" max="257" width="2.75" style="9" customWidth="1"/>
    <col min="258" max="258" width="1.875" style="9" customWidth="1"/>
    <col min="259" max="259" width="14" style="9" customWidth="1"/>
    <col min="260" max="276" width="5.375" style="9" customWidth="1"/>
    <col min="277" max="277" width="4.875" style="9" customWidth="1"/>
    <col min="278" max="278" width="1.875" style="9" customWidth="1"/>
    <col min="279" max="279" width="4.875" style="9" customWidth="1"/>
    <col min="280" max="280" width="1.875" style="9" customWidth="1"/>
    <col min="281" max="281" width="4.875" style="9" customWidth="1"/>
    <col min="282" max="282" width="1.875" style="9" customWidth="1"/>
    <col min="283" max="283" width="4.875" style="9" customWidth="1"/>
    <col min="284" max="284" width="1.875" style="9" customWidth="1"/>
    <col min="285" max="285" width="4.875" style="9" customWidth="1"/>
    <col min="286" max="286" width="1.875" style="9" customWidth="1"/>
    <col min="287" max="512" width="9" style="9"/>
    <col min="513" max="513" width="2.75" style="9" customWidth="1"/>
    <col min="514" max="514" width="1.875" style="9" customWidth="1"/>
    <col min="515" max="515" width="14" style="9" customWidth="1"/>
    <col min="516" max="532" width="5.375" style="9" customWidth="1"/>
    <col min="533" max="533" width="4.875" style="9" customWidth="1"/>
    <col min="534" max="534" width="1.875" style="9" customWidth="1"/>
    <col min="535" max="535" width="4.875" style="9" customWidth="1"/>
    <col min="536" max="536" width="1.875" style="9" customWidth="1"/>
    <col min="537" max="537" width="4.875" style="9" customWidth="1"/>
    <col min="538" max="538" width="1.875" style="9" customWidth="1"/>
    <col min="539" max="539" width="4.875" style="9" customWidth="1"/>
    <col min="540" max="540" width="1.875" style="9" customWidth="1"/>
    <col min="541" max="541" width="4.875" style="9" customWidth="1"/>
    <col min="542" max="542" width="1.875" style="9" customWidth="1"/>
    <col min="543" max="768" width="9" style="9"/>
    <col min="769" max="769" width="2.75" style="9" customWidth="1"/>
    <col min="770" max="770" width="1.875" style="9" customWidth="1"/>
    <col min="771" max="771" width="14" style="9" customWidth="1"/>
    <col min="772" max="788" width="5.375" style="9" customWidth="1"/>
    <col min="789" max="789" width="4.875" style="9" customWidth="1"/>
    <col min="790" max="790" width="1.875" style="9" customWidth="1"/>
    <col min="791" max="791" width="4.875" style="9" customWidth="1"/>
    <col min="792" max="792" width="1.875" style="9" customWidth="1"/>
    <col min="793" max="793" width="4.875" style="9" customWidth="1"/>
    <col min="794" max="794" width="1.875" style="9" customWidth="1"/>
    <col min="795" max="795" width="4.875" style="9" customWidth="1"/>
    <col min="796" max="796" width="1.875" style="9" customWidth="1"/>
    <col min="797" max="797" width="4.875" style="9" customWidth="1"/>
    <col min="798" max="798" width="1.875" style="9" customWidth="1"/>
    <col min="799" max="1024" width="9" style="9"/>
    <col min="1025" max="1025" width="2.75" style="9" customWidth="1"/>
    <col min="1026" max="1026" width="1.875" style="9" customWidth="1"/>
    <col min="1027" max="1027" width="14" style="9" customWidth="1"/>
    <col min="1028" max="1044" width="5.375" style="9" customWidth="1"/>
    <col min="1045" max="1045" width="4.875" style="9" customWidth="1"/>
    <col min="1046" max="1046" width="1.875" style="9" customWidth="1"/>
    <col min="1047" max="1047" width="4.875" style="9" customWidth="1"/>
    <col min="1048" max="1048" width="1.875" style="9" customWidth="1"/>
    <col min="1049" max="1049" width="4.875" style="9" customWidth="1"/>
    <col min="1050" max="1050" width="1.875" style="9" customWidth="1"/>
    <col min="1051" max="1051" width="4.875" style="9" customWidth="1"/>
    <col min="1052" max="1052" width="1.875" style="9" customWidth="1"/>
    <col min="1053" max="1053" width="4.875" style="9" customWidth="1"/>
    <col min="1054" max="1054" width="1.875" style="9" customWidth="1"/>
    <col min="1055" max="1280" width="9" style="9"/>
    <col min="1281" max="1281" width="2.75" style="9" customWidth="1"/>
    <col min="1282" max="1282" width="1.875" style="9" customWidth="1"/>
    <col min="1283" max="1283" width="14" style="9" customWidth="1"/>
    <col min="1284" max="1300" width="5.375" style="9" customWidth="1"/>
    <col min="1301" max="1301" width="4.875" style="9" customWidth="1"/>
    <col min="1302" max="1302" width="1.875" style="9" customWidth="1"/>
    <col min="1303" max="1303" width="4.875" style="9" customWidth="1"/>
    <col min="1304" max="1304" width="1.875" style="9" customWidth="1"/>
    <col min="1305" max="1305" width="4.875" style="9" customWidth="1"/>
    <col min="1306" max="1306" width="1.875" style="9" customWidth="1"/>
    <col min="1307" max="1307" width="4.875" style="9" customWidth="1"/>
    <col min="1308" max="1308" width="1.875" style="9" customWidth="1"/>
    <col min="1309" max="1309" width="4.875" style="9" customWidth="1"/>
    <col min="1310" max="1310" width="1.875" style="9" customWidth="1"/>
    <col min="1311" max="1536" width="9" style="9"/>
    <col min="1537" max="1537" width="2.75" style="9" customWidth="1"/>
    <col min="1538" max="1538" width="1.875" style="9" customWidth="1"/>
    <col min="1539" max="1539" width="14" style="9" customWidth="1"/>
    <col min="1540" max="1556" width="5.375" style="9" customWidth="1"/>
    <col min="1557" max="1557" width="4.875" style="9" customWidth="1"/>
    <col min="1558" max="1558" width="1.875" style="9" customWidth="1"/>
    <col min="1559" max="1559" width="4.875" style="9" customWidth="1"/>
    <col min="1560" max="1560" width="1.875" style="9" customWidth="1"/>
    <col min="1561" max="1561" width="4.875" style="9" customWidth="1"/>
    <col min="1562" max="1562" width="1.875" style="9" customWidth="1"/>
    <col min="1563" max="1563" width="4.875" style="9" customWidth="1"/>
    <col min="1564" max="1564" width="1.875" style="9" customWidth="1"/>
    <col min="1565" max="1565" width="4.875" style="9" customWidth="1"/>
    <col min="1566" max="1566" width="1.875" style="9" customWidth="1"/>
    <col min="1567" max="1792" width="9" style="9"/>
    <col min="1793" max="1793" width="2.75" style="9" customWidth="1"/>
    <col min="1794" max="1794" width="1.875" style="9" customWidth="1"/>
    <col min="1795" max="1795" width="14" style="9" customWidth="1"/>
    <col min="1796" max="1812" width="5.375" style="9" customWidth="1"/>
    <col min="1813" max="1813" width="4.875" style="9" customWidth="1"/>
    <col min="1814" max="1814" width="1.875" style="9" customWidth="1"/>
    <col min="1815" max="1815" width="4.875" style="9" customWidth="1"/>
    <col min="1816" max="1816" width="1.875" style="9" customWidth="1"/>
    <col min="1817" max="1817" width="4.875" style="9" customWidth="1"/>
    <col min="1818" max="1818" width="1.875" style="9" customWidth="1"/>
    <col min="1819" max="1819" width="4.875" style="9" customWidth="1"/>
    <col min="1820" max="1820" width="1.875" style="9" customWidth="1"/>
    <col min="1821" max="1821" width="4.875" style="9" customWidth="1"/>
    <col min="1822" max="1822" width="1.875" style="9" customWidth="1"/>
    <col min="1823" max="2048" width="9" style="9"/>
    <col min="2049" max="2049" width="2.75" style="9" customWidth="1"/>
    <col min="2050" max="2050" width="1.875" style="9" customWidth="1"/>
    <col min="2051" max="2051" width="14" style="9" customWidth="1"/>
    <col min="2052" max="2068" width="5.375" style="9" customWidth="1"/>
    <col min="2069" max="2069" width="4.875" style="9" customWidth="1"/>
    <col min="2070" max="2070" width="1.875" style="9" customWidth="1"/>
    <col min="2071" max="2071" width="4.875" style="9" customWidth="1"/>
    <col min="2072" max="2072" width="1.875" style="9" customWidth="1"/>
    <col min="2073" max="2073" width="4.875" style="9" customWidth="1"/>
    <col min="2074" max="2074" width="1.875" style="9" customWidth="1"/>
    <col min="2075" max="2075" width="4.875" style="9" customWidth="1"/>
    <col min="2076" max="2076" width="1.875" style="9" customWidth="1"/>
    <col min="2077" max="2077" width="4.875" style="9" customWidth="1"/>
    <col min="2078" max="2078" width="1.875" style="9" customWidth="1"/>
    <col min="2079" max="2304" width="9" style="9"/>
    <col min="2305" max="2305" width="2.75" style="9" customWidth="1"/>
    <col min="2306" max="2306" width="1.875" style="9" customWidth="1"/>
    <col min="2307" max="2307" width="14" style="9" customWidth="1"/>
    <col min="2308" max="2324" width="5.375" style="9" customWidth="1"/>
    <col min="2325" max="2325" width="4.875" style="9" customWidth="1"/>
    <col min="2326" max="2326" width="1.875" style="9" customWidth="1"/>
    <col min="2327" max="2327" width="4.875" style="9" customWidth="1"/>
    <col min="2328" max="2328" width="1.875" style="9" customWidth="1"/>
    <col min="2329" max="2329" width="4.875" style="9" customWidth="1"/>
    <col min="2330" max="2330" width="1.875" style="9" customWidth="1"/>
    <col min="2331" max="2331" width="4.875" style="9" customWidth="1"/>
    <col min="2332" max="2332" width="1.875" style="9" customWidth="1"/>
    <col min="2333" max="2333" width="4.875" style="9" customWidth="1"/>
    <col min="2334" max="2334" width="1.875" style="9" customWidth="1"/>
    <col min="2335" max="2560" width="9" style="9"/>
    <col min="2561" max="2561" width="2.75" style="9" customWidth="1"/>
    <col min="2562" max="2562" width="1.875" style="9" customWidth="1"/>
    <col min="2563" max="2563" width="14" style="9" customWidth="1"/>
    <col min="2564" max="2580" width="5.375" style="9" customWidth="1"/>
    <col min="2581" max="2581" width="4.875" style="9" customWidth="1"/>
    <col min="2582" max="2582" width="1.875" style="9" customWidth="1"/>
    <col min="2583" max="2583" width="4.875" style="9" customWidth="1"/>
    <col min="2584" max="2584" width="1.875" style="9" customWidth="1"/>
    <col min="2585" max="2585" width="4.875" style="9" customWidth="1"/>
    <col min="2586" max="2586" width="1.875" style="9" customWidth="1"/>
    <col min="2587" max="2587" width="4.875" style="9" customWidth="1"/>
    <col min="2588" max="2588" width="1.875" style="9" customWidth="1"/>
    <col min="2589" max="2589" width="4.875" style="9" customWidth="1"/>
    <col min="2590" max="2590" width="1.875" style="9" customWidth="1"/>
    <col min="2591" max="2816" width="9" style="9"/>
    <col min="2817" max="2817" width="2.75" style="9" customWidth="1"/>
    <col min="2818" max="2818" width="1.875" style="9" customWidth="1"/>
    <col min="2819" max="2819" width="14" style="9" customWidth="1"/>
    <col min="2820" max="2836" width="5.375" style="9" customWidth="1"/>
    <col min="2837" max="2837" width="4.875" style="9" customWidth="1"/>
    <col min="2838" max="2838" width="1.875" style="9" customWidth="1"/>
    <col min="2839" max="2839" width="4.875" style="9" customWidth="1"/>
    <col min="2840" max="2840" width="1.875" style="9" customWidth="1"/>
    <col min="2841" max="2841" width="4.875" style="9" customWidth="1"/>
    <col min="2842" max="2842" width="1.875" style="9" customWidth="1"/>
    <col min="2843" max="2843" width="4.875" style="9" customWidth="1"/>
    <col min="2844" max="2844" width="1.875" style="9" customWidth="1"/>
    <col min="2845" max="2845" width="4.875" style="9" customWidth="1"/>
    <col min="2846" max="2846" width="1.875" style="9" customWidth="1"/>
    <col min="2847" max="3072" width="9" style="9"/>
    <col min="3073" max="3073" width="2.75" style="9" customWidth="1"/>
    <col min="3074" max="3074" width="1.875" style="9" customWidth="1"/>
    <col min="3075" max="3075" width="14" style="9" customWidth="1"/>
    <col min="3076" max="3092" width="5.375" style="9" customWidth="1"/>
    <col min="3093" max="3093" width="4.875" style="9" customWidth="1"/>
    <col min="3094" max="3094" width="1.875" style="9" customWidth="1"/>
    <col min="3095" max="3095" width="4.875" style="9" customWidth="1"/>
    <col min="3096" max="3096" width="1.875" style="9" customWidth="1"/>
    <col min="3097" max="3097" width="4.875" style="9" customWidth="1"/>
    <col min="3098" max="3098" width="1.875" style="9" customWidth="1"/>
    <col min="3099" max="3099" width="4.875" style="9" customWidth="1"/>
    <col min="3100" max="3100" width="1.875" style="9" customWidth="1"/>
    <col min="3101" max="3101" width="4.875" style="9" customWidth="1"/>
    <col min="3102" max="3102" width="1.875" style="9" customWidth="1"/>
    <col min="3103" max="3328" width="9" style="9"/>
    <col min="3329" max="3329" width="2.75" style="9" customWidth="1"/>
    <col min="3330" max="3330" width="1.875" style="9" customWidth="1"/>
    <col min="3331" max="3331" width="14" style="9" customWidth="1"/>
    <col min="3332" max="3348" width="5.375" style="9" customWidth="1"/>
    <col min="3349" max="3349" width="4.875" style="9" customWidth="1"/>
    <col min="3350" max="3350" width="1.875" style="9" customWidth="1"/>
    <col min="3351" max="3351" width="4.875" style="9" customWidth="1"/>
    <col min="3352" max="3352" width="1.875" style="9" customWidth="1"/>
    <col min="3353" max="3353" width="4.875" style="9" customWidth="1"/>
    <col min="3354" max="3354" width="1.875" style="9" customWidth="1"/>
    <col min="3355" max="3355" width="4.875" style="9" customWidth="1"/>
    <col min="3356" max="3356" width="1.875" style="9" customWidth="1"/>
    <col min="3357" max="3357" width="4.875" style="9" customWidth="1"/>
    <col min="3358" max="3358" width="1.875" style="9" customWidth="1"/>
    <col min="3359" max="3584" width="9" style="9"/>
    <col min="3585" max="3585" width="2.75" style="9" customWidth="1"/>
    <col min="3586" max="3586" width="1.875" style="9" customWidth="1"/>
    <col min="3587" max="3587" width="14" style="9" customWidth="1"/>
    <col min="3588" max="3604" width="5.375" style="9" customWidth="1"/>
    <col min="3605" max="3605" width="4.875" style="9" customWidth="1"/>
    <col min="3606" max="3606" width="1.875" style="9" customWidth="1"/>
    <col min="3607" max="3607" width="4.875" style="9" customWidth="1"/>
    <col min="3608" max="3608" width="1.875" style="9" customWidth="1"/>
    <col min="3609" max="3609" width="4.875" style="9" customWidth="1"/>
    <col min="3610" max="3610" width="1.875" style="9" customWidth="1"/>
    <col min="3611" max="3611" width="4.875" style="9" customWidth="1"/>
    <col min="3612" max="3612" width="1.875" style="9" customWidth="1"/>
    <col min="3613" max="3613" width="4.875" style="9" customWidth="1"/>
    <col min="3614" max="3614" width="1.875" style="9" customWidth="1"/>
    <col min="3615" max="3840" width="9" style="9"/>
    <col min="3841" max="3841" width="2.75" style="9" customWidth="1"/>
    <col min="3842" max="3842" width="1.875" style="9" customWidth="1"/>
    <col min="3843" max="3843" width="14" style="9" customWidth="1"/>
    <col min="3844" max="3860" width="5.375" style="9" customWidth="1"/>
    <col min="3861" max="3861" width="4.875" style="9" customWidth="1"/>
    <col min="3862" max="3862" width="1.875" style="9" customWidth="1"/>
    <col min="3863" max="3863" width="4.875" style="9" customWidth="1"/>
    <col min="3864" max="3864" width="1.875" style="9" customWidth="1"/>
    <col min="3865" max="3865" width="4.875" style="9" customWidth="1"/>
    <col min="3866" max="3866" width="1.875" style="9" customWidth="1"/>
    <col min="3867" max="3867" width="4.875" style="9" customWidth="1"/>
    <col min="3868" max="3868" width="1.875" style="9" customWidth="1"/>
    <col min="3869" max="3869" width="4.875" style="9" customWidth="1"/>
    <col min="3870" max="3870" width="1.875" style="9" customWidth="1"/>
    <col min="3871" max="4096" width="9" style="9"/>
    <col min="4097" max="4097" width="2.75" style="9" customWidth="1"/>
    <col min="4098" max="4098" width="1.875" style="9" customWidth="1"/>
    <col min="4099" max="4099" width="14" style="9" customWidth="1"/>
    <col min="4100" max="4116" width="5.375" style="9" customWidth="1"/>
    <col min="4117" max="4117" width="4.875" style="9" customWidth="1"/>
    <col min="4118" max="4118" width="1.875" style="9" customWidth="1"/>
    <col min="4119" max="4119" width="4.875" style="9" customWidth="1"/>
    <col min="4120" max="4120" width="1.875" style="9" customWidth="1"/>
    <col min="4121" max="4121" width="4.875" style="9" customWidth="1"/>
    <col min="4122" max="4122" width="1.875" style="9" customWidth="1"/>
    <col min="4123" max="4123" width="4.875" style="9" customWidth="1"/>
    <col min="4124" max="4124" width="1.875" style="9" customWidth="1"/>
    <col min="4125" max="4125" width="4.875" style="9" customWidth="1"/>
    <col min="4126" max="4126" width="1.875" style="9" customWidth="1"/>
    <col min="4127" max="4352" width="9" style="9"/>
    <col min="4353" max="4353" width="2.75" style="9" customWidth="1"/>
    <col min="4354" max="4354" width="1.875" style="9" customWidth="1"/>
    <col min="4355" max="4355" width="14" style="9" customWidth="1"/>
    <col min="4356" max="4372" width="5.375" style="9" customWidth="1"/>
    <col min="4373" max="4373" width="4.875" style="9" customWidth="1"/>
    <col min="4374" max="4374" width="1.875" style="9" customWidth="1"/>
    <col min="4375" max="4375" width="4.875" style="9" customWidth="1"/>
    <col min="4376" max="4376" width="1.875" style="9" customWidth="1"/>
    <col min="4377" max="4377" width="4.875" style="9" customWidth="1"/>
    <col min="4378" max="4378" width="1.875" style="9" customWidth="1"/>
    <col min="4379" max="4379" width="4.875" style="9" customWidth="1"/>
    <col min="4380" max="4380" width="1.875" style="9" customWidth="1"/>
    <col min="4381" max="4381" width="4.875" style="9" customWidth="1"/>
    <col min="4382" max="4382" width="1.875" style="9" customWidth="1"/>
    <col min="4383" max="4608" width="9" style="9"/>
    <col min="4609" max="4609" width="2.75" style="9" customWidth="1"/>
    <col min="4610" max="4610" width="1.875" style="9" customWidth="1"/>
    <col min="4611" max="4611" width="14" style="9" customWidth="1"/>
    <col min="4612" max="4628" width="5.375" style="9" customWidth="1"/>
    <col min="4629" max="4629" width="4.875" style="9" customWidth="1"/>
    <col min="4630" max="4630" width="1.875" style="9" customWidth="1"/>
    <col min="4631" max="4631" width="4.875" style="9" customWidth="1"/>
    <col min="4632" max="4632" width="1.875" style="9" customWidth="1"/>
    <col min="4633" max="4633" width="4.875" style="9" customWidth="1"/>
    <col min="4634" max="4634" width="1.875" style="9" customWidth="1"/>
    <col min="4635" max="4635" width="4.875" style="9" customWidth="1"/>
    <col min="4636" max="4636" width="1.875" style="9" customWidth="1"/>
    <col min="4637" max="4637" width="4.875" style="9" customWidth="1"/>
    <col min="4638" max="4638" width="1.875" style="9" customWidth="1"/>
    <col min="4639" max="4864" width="9" style="9"/>
    <col min="4865" max="4865" width="2.75" style="9" customWidth="1"/>
    <col min="4866" max="4866" width="1.875" style="9" customWidth="1"/>
    <col min="4867" max="4867" width="14" style="9" customWidth="1"/>
    <col min="4868" max="4884" width="5.375" style="9" customWidth="1"/>
    <col min="4885" max="4885" width="4.875" style="9" customWidth="1"/>
    <col min="4886" max="4886" width="1.875" style="9" customWidth="1"/>
    <col min="4887" max="4887" width="4.875" style="9" customWidth="1"/>
    <col min="4888" max="4888" width="1.875" style="9" customWidth="1"/>
    <col min="4889" max="4889" width="4.875" style="9" customWidth="1"/>
    <col min="4890" max="4890" width="1.875" style="9" customWidth="1"/>
    <col min="4891" max="4891" width="4.875" style="9" customWidth="1"/>
    <col min="4892" max="4892" width="1.875" style="9" customWidth="1"/>
    <col min="4893" max="4893" width="4.875" style="9" customWidth="1"/>
    <col min="4894" max="4894" width="1.875" style="9" customWidth="1"/>
    <col min="4895" max="5120" width="9" style="9"/>
    <col min="5121" max="5121" width="2.75" style="9" customWidth="1"/>
    <col min="5122" max="5122" width="1.875" style="9" customWidth="1"/>
    <col min="5123" max="5123" width="14" style="9" customWidth="1"/>
    <col min="5124" max="5140" width="5.375" style="9" customWidth="1"/>
    <col min="5141" max="5141" width="4.875" style="9" customWidth="1"/>
    <col min="5142" max="5142" width="1.875" style="9" customWidth="1"/>
    <col min="5143" max="5143" width="4.875" style="9" customWidth="1"/>
    <col min="5144" max="5144" width="1.875" style="9" customWidth="1"/>
    <col min="5145" max="5145" width="4.875" style="9" customWidth="1"/>
    <col min="5146" max="5146" width="1.875" style="9" customWidth="1"/>
    <col min="5147" max="5147" width="4.875" style="9" customWidth="1"/>
    <col min="5148" max="5148" width="1.875" style="9" customWidth="1"/>
    <col min="5149" max="5149" width="4.875" style="9" customWidth="1"/>
    <col min="5150" max="5150" width="1.875" style="9" customWidth="1"/>
    <col min="5151" max="5376" width="9" style="9"/>
    <col min="5377" max="5377" width="2.75" style="9" customWidth="1"/>
    <col min="5378" max="5378" width="1.875" style="9" customWidth="1"/>
    <col min="5379" max="5379" width="14" style="9" customWidth="1"/>
    <col min="5380" max="5396" width="5.375" style="9" customWidth="1"/>
    <col min="5397" max="5397" width="4.875" style="9" customWidth="1"/>
    <col min="5398" max="5398" width="1.875" style="9" customWidth="1"/>
    <col min="5399" max="5399" width="4.875" style="9" customWidth="1"/>
    <col min="5400" max="5400" width="1.875" style="9" customWidth="1"/>
    <col min="5401" max="5401" width="4.875" style="9" customWidth="1"/>
    <col min="5402" max="5402" width="1.875" style="9" customWidth="1"/>
    <col min="5403" max="5403" width="4.875" style="9" customWidth="1"/>
    <col min="5404" max="5404" width="1.875" style="9" customWidth="1"/>
    <col min="5405" max="5405" width="4.875" style="9" customWidth="1"/>
    <col min="5406" max="5406" width="1.875" style="9" customWidth="1"/>
    <col min="5407" max="5632" width="9" style="9"/>
    <col min="5633" max="5633" width="2.75" style="9" customWidth="1"/>
    <col min="5634" max="5634" width="1.875" style="9" customWidth="1"/>
    <col min="5635" max="5635" width="14" style="9" customWidth="1"/>
    <col min="5636" max="5652" width="5.375" style="9" customWidth="1"/>
    <col min="5653" max="5653" width="4.875" style="9" customWidth="1"/>
    <col min="5654" max="5654" width="1.875" style="9" customWidth="1"/>
    <col min="5655" max="5655" width="4.875" style="9" customWidth="1"/>
    <col min="5656" max="5656" width="1.875" style="9" customWidth="1"/>
    <col min="5657" max="5657" width="4.875" style="9" customWidth="1"/>
    <col min="5658" max="5658" width="1.875" style="9" customWidth="1"/>
    <col min="5659" max="5659" width="4.875" style="9" customWidth="1"/>
    <col min="5660" max="5660" width="1.875" style="9" customWidth="1"/>
    <col min="5661" max="5661" width="4.875" style="9" customWidth="1"/>
    <col min="5662" max="5662" width="1.875" style="9" customWidth="1"/>
    <col min="5663" max="5888" width="9" style="9"/>
    <col min="5889" max="5889" width="2.75" style="9" customWidth="1"/>
    <col min="5890" max="5890" width="1.875" style="9" customWidth="1"/>
    <col min="5891" max="5891" width="14" style="9" customWidth="1"/>
    <col min="5892" max="5908" width="5.375" style="9" customWidth="1"/>
    <col min="5909" max="5909" width="4.875" style="9" customWidth="1"/>
    <col min="5910" max="5910" width="1.875" style="9" customWidth="1"/>
    <col min="5911" max="5911" width="4.875" style="9" customWidth="1"/>
    <col min="5912" max="5912" width="1.875" style="9" customWidth="1"/>
    <col min="5913" max="5913" width="4.875" style="9" customWidth="1"/>
    <col min="5914" max="5914" width="1.875" style="9" customWidth="1"/>
    <col min="5915" max="5915" width="4.875" style="9" customWidth="1"/>
    <col min="5916" max="5916" width="1.875" style="9" customWidth="1"/>
    <col min="5917" max="5917" width="4.875" style="9" customWidth="1"/>
    <col min="5918" max="5918" width="1.875" style="9" customWidth="1"/>
    <col min="5919" max="6144" width="9" style="9"/>
    <col min="6145" max="6145" width="2.75" style="9" customWidth="1"/>
    <col min="6146" max="6146" width="1.875" style="9" customWidth="1"/>
    <col min="6147" max="6147" width="14" style="9" customWidth="1"/>
    <col min="6148" max="6164" width="5.375" style="9" customWidth="1"/>
    <col min="6165" max="6165" width="4.875" style="9" customWidth="1"/>
    <col min="6166" max="6166" width="1.875" style="9" customWidth="1"/>
    <col min="6167" max="6167" width="4.875" style="9" customWidth="1"/>
    <col min="6168" max="6168" width="1.875" style="9" customWidth="1"/>
    <col min="6169" max="6169" width="4.875" style="9" customWidth="1"/>
    <col min="6170" max="6170" width="1.875" style="9" customWidth="1"/>
    <col min="6171" max="6171" width="4.875" style="9" customWidth="1"/>
    <col min="6172" max="6172" width="1.875" style="9" customWidth="1"/>
    <col min="6173" max="6173" width="4.875" style="9" customWidth="1"/>
    <col min="6174" max="6174" width="1.875" style="9" customWidth="1"/>
    <col min="6175" max="6400" width="9" style="9"/>
    <col min="6401" max="6401" width="2.75" style="9" customWidth="1"/>
    <col min="6402" max="6402" width="1.875" style="9" customWidth="1"/>
    <col min="6403" max="6403" width="14" style="9" customWidth="1"/>
    <col min="6404" max="6420" width="5.375" style="9" customWidth="1"/>
    <col min="6421" max="6421" width="4.875" style="9" customWidth="1"/>
    <col min="6422" max="6422" width="1.875" style="9" customWidth="1"/>
    <col min="6423" max="6423" width="4.875" style="9" customWidth="1"/>
    <col min="6424" max="6424" width="1.875" style="9" customWidth="1"/>
    <col min="6425" max="6425" width="4.875" style="9" customWidth="1"/>
    <col min="6426" max="6426" width="1.875" style="9" customWidth="1"/>
    <col min="6427" max="6427" width="4.875" style="9" customWidth="1"/>
    <col min="6428" max="6428" width="1.875" style="9" customWidth="1"/>
    <col min="6429" max="6429" width="4.875" style="9" customWidth="1"/>
    <col min="6430" max="6430" width="1.875" style="9" customWidth="1"/>
    <col min="6431" max="6656" width="9" style="9"/>
    <col min="6657" max="6657" width="2.75" style="9" customWidth="1"/>
    <col min="6658" max="6658" width="1.875" style="9" customWidth="1"/>
    <col min="6659" max="6659" width="14" style="9" customWidth="1"/>
    <col min="6660" max="6676" width="5.375" style="9" customWidth="1"/>
    <col min="6677" max="6677" width="4.875" style="9" customWidth="1"/>
    <col min="6678" max="6678" width="1.875" style="9" customWidth="1"/>
    <col min="6679" max="6679" width="4.875" style="9" customWidth="1"/>
    <col min="6680" max="6680" width="1.875" style="9" customWidth="1"/>
    <col min="6681" max="6681" width="4.875" style="9" customWidth="1"/>
    <col min="6682" max="6682" width="1.875" style="9" customWidth="1"/>
    <col min="6683" max="6683" width="4.875" style="9" customWidth="1"/>
    <col min="6684" max="6684" width="1.875" style="9" customWidth="1"/>
    <col min="6685" max="6685" width="4.875" style="9" customWidth="1"/>
    <col min="6686" max="6686" width="1.875" style="9" customWidth="1"/>
    <col min="6687" max="6912" width="9" style="9"/>
    <col min="6913" max="6913" width="2.75" style="9" customWidth="1"/>
    <col min="6914" max="6914" width="1.875" style="9" customWidth="1"/>
    <col min="6915" max="6915" width="14" style="9" customWidth="1"/>
    <col min="6916" max="6932" width="5.375" style="9" customWidth="1"/>
    <col min="6933" max="6933" width="4.875" style="9" customWidth="1"/>
    <col min="6934" max="6934" width="1.875" style="9" customWidth="1"/>
    <col min="6935" max="6935" width="4.875" style="9" customWidth="1"/>
    <col min="6936" max="6936" width="1.875" style="9" customWidth="1"/>
    <col min="6937" max="6937" width="4.875" style="9" customWidth="1"/>
    <col min="6938" max="6938" width="1.875" style="9" customWidth="1"/>
    <col min="6939" max="6939" width="4.875" style="9" customWidth="1"/>
    <col min="6940" max="6940" width="1.875" style="9" customWidth="1"/>
    <col min="6941" max="6941" width="4.875" style="9" customWidth="1"/>
    <col min="6942" max="6942" width="1.875" style="9" customWidth="1"/>
    <col min="6943" max="7168" width="9" style="9"/>
    <col min="7169" max="7169" width="2.75" style="9" customWidth="1"/>
    <col min="7170" max="7170" width="1.875" style="9" customWidth="1"/>
    <col min="7171" max="7171" width="14" style="9" customWidth="1"/>
    <col min="7172" max="7188" width="5.375" style="9" customWidth="1"/>
    <col min="7189" max="7189" width="4.875" style="9" customWidth="1"/>
    <col min="7190" max="7190" width="1.875" style="9" customWidth="1"/>
    <col min="7191" max="7191" width="4.875" style="9" customWidth="1"/>
    <col min="7192" max="7192" width="1.875" style="9" customWidth="1"/>
    <col min="7193" max="7193" width="4.875" style="9" customWidth="1"/>
    <col min="7194" max="7194" width="1.875" style="9" customWidth="1"/>
    <col min="7195" max="7195" width="4.875" style="9" customWidth="1"/>
    <col min="7196" max="7196" width="1.875" style="9" customWidth="1"/>
    <col min="7197" max="7197" width="4.875" style="9" customWidth="1"/>
    <col min="7198" max="7198" width="1.875" style="9" customWidth="1"/>
    <col min="7199" max="7424" width="9" style="9"/>
    <col min="7425" max="7425" width="2.75" style="9" customWidth="1"/>
    <col min="7426" max="7426" width="1.875" style="9" customWidth="1"/>
    <col min="7427" max="7427" width="14" style="9" customWidth="1"/>
    <col min="7428" max="7444" width="5.375" style="9" customWidth="1"/>
    <col min="7445" max="7445" width="4.875" style="9" customWidth="1"/>
    <col min="7446" max="7446" width="1.875" style="9" customWidth="1"/>
    <col min="7447" max="7447" width="4.875" style="9" customWidth="1"/>
    <col min="7448" max="7448" width="1.875" style="9" customWidth="1"/>
    <col min="7449" max="7449" width="4.875" style="9" customWidth="1"/>
    <col min="7450" max="7450" width="1.875" style="9" customWidth="1"/>
    <col min="7451" max="7451" width="4.875" style="9" customWidth="1"/>
    <col min="7452" max="7452" width="1.875" style="9" customWidth="1"/>
    <col min="7453" max="7453" width="4.875" style="9" customWidth="1"/>
    <col min="7454" max="7454" width="1.875" style="9" customWidth="1"/>
    <col min="7455" max="7680" width="9" style="9"/>
    <col min="7681" max="7681" width="2.75" style="9" customWidth="1"/>
    <col min="7682" max="7682" width="1.875" style="9" customWidth="1"/>
    <col min="7683" max="7683" width="14" style="9" customWidth="1"/>
    <col min="7684" max="7700" width="5.375" style="9" customWidth="1"/>
    <col min="7701" max="7701" width="4.875" style="9" customWidth="1"/>
    <col min="7702" max="7702" width="1.875" style="9" customWidth="1"/>
    <col min="7703" max="7703" width="4.875" style="9" customWidth="1"/>
    <col min="7704" max="7704" width="1.875" style="9" customWidth="1"/>
    <col min="7705" max="7705" width="4.875" style="9" customWidth="1"/>
    <col min="7706" max="7706" width="1.875" style="9" customWidth="1"/>
    <col min="7707" max="7707" width="4.875" style="9" customWidth="1"/>
    <col min="7708" max="7708" width="1.875" style="9" customWidth="1"/>
    <col min="7709" max="7709" width="4.875" style="9" customWidth="1"/>
    <col min="7710" max="7710" width="1.875" style="9" customWidth="1"/>
    <col min="7711" max="7936" width="9" style="9"/>
    <col min="7937" max="7937" width="2.75" style="9" customWidth="1"/>
    <col min="7938" max="7938" width="1.875" style="9" customWidth="1"/>
    <col min="7939" max="7939" width="14" style="9" customWidth="1"/>
    <col min="7940" max="7956" width="5.375" style="9" customWidth="1"/>
    <col min="7957" max="7957" width="4.875" style="9" customWidth="1"/>
    <col min="7958" max="7958" width="1.875" style="9" customWidth="1"/>
    <col min="7959" max="7959" width="4.875" style="9" customWidth="1"/>
    <col min="7960" max="7960" width="1.875" style="9" customWidth="1"/>
    <col min="7961" max="7961" width="4.875" style="9" customWidth="1"/>
    <col min="7962" max="7962" width="1.875" style="9" customWidth="1"/>
    <col min="7963" max="7963" width="4.875" style="9" customWidth="1"/>
    <col min="7964" max="7964" width="1.875" style="9" customWidth="1"/>
    <col min="7965" max="7965" width="4.875" style="9" customWidth="1"/>
    <col min="7966" max="7966" width="1.875" style="9" customWidth="1"/>
    <col min="7967" max="8192" width="9" style="9"/>
    <col min="8193" max="8193" width="2.75" style="9" customWidth="1"/>
    <col min="8194" max="8194" width="1.875" style="9" customWidth="1"/>
    <col min="8195" max="8195" width="14" style="9" customWidth="1"/>
    <col min="8196" max="8212" width="5.375" style="9" customWidth="1"/>
    <col min="8213" max="8213" width="4.875" style="9" customWidth="1"/>
    <col min="8214" max="8214" width="1.875" style="9" customWidth="1"/>
    <col min="8215" max="8215" width="4.875" style="9" customWidth="1"/>
    <col min="8216" max="8216" width="1.875" style="9" customWidth="1"/>
    <col min="8217" max="8217" width="4.875" style="9" customWidth="1"/>
    <col min="8218" max="8218" width="1.875" style="9" customWidth="1"/>
    <col min="8219" max="8219" width="4.875" style="9" customWidth="1"/>
    <col min="8220" max="8220" width="1.875" style="9" customWidth="1"/>
    <col min="8221" max="8221" width="4.875" style="9" customWidth="1"/>
    <col min="8222" max="8222" width="1.875" style="9" customWidth="1"/>
    <col min="8223" max="8448" width="9" style="9"/>
    <col min="8449" max="8449" width="2.75" style="9" customWidth="1"/>
    <col min="8450" max="8450" width="1.875" style="9" customWidth="1"/>
    <col min="8451" max="8451" width="14" style="9" customWidth="1"/>
    <col min="8452" max="8468" width="5.375" style="9" customWidth="1"/>
    <col min="8469" max="8469" width="4.875" style="9" customWidth="1"/>
    <col min="8470" max="8470" width="1.875" style="9" customWidth="1"/>
    <col min="8471" max="8471" width="4.875" style="9" customWidth="1"/>
    <col min="8472" max="8472" width="1.875" style="9" customWidth="1"/>
    <col min="8473" max="8473" width="4.875" style="9" customWidth="1"/>
    <col min="8474" max="8474" width="1.875" style="9" customWidth="1"/>
    <col min="8475" max="8475" width="4.875" style="9" customWidth="1"/>
    <col min="8476" max="8476" width="1.875" style="9" customWidth="1"/>
    <col min="8477" max="8477" width="4.875" style="9" customWidth="1"/>
    <col min="8478" max="8478" width="1.875" style="9" customWidth="1"/>
    <col min="8479" max="8704" width="9" style="9"/>
    <col min="8705" max="8705" width="2.75" style="9" customWidth="1"/>
    <col min="8706" max="8706" width="1.875" style="9" customWidth="1"/>
    <col min="8707" max="8707" width="14" style="9" customWidth="1"/>
    <col min="8708" max="8724" width="5.375" style="9" customWidth="1"/>
    <col min="8725" max="8725" width="4.875" style="9" customWidth="1"/>
    <col min="8726" max="8726" width="1.875" style="9" customWidth="1"/>
    <col min="8727" max="8727" width="4.875" style="9" customWidth="1"/>
    <col min="8728" max="8728" width="1.875" style="9" customWidth="1"/>
    <col min="8729" max="8729" width="4.875" style="9" customWidth="1"/>
    <col min="8730" max="8730" width="1.875" style="9" customWidth="1"/>
    <col min="8731" max="8731" width="4.875" style="9" customWidth="1"/>
    <col min="8732" max="8732" width="1.875" style="9" customWidth="1"/>
    <col min="8733" max="8733" width="4.875" style="9" customWidth="1"/>
    <col min="8734" max="8734" width="1.875" style="9" customWidth="1"/>
    <col min="8735" max="8960" width="9" style="9"/>
    <col min="8961" max="8961" width="2.75" style="9" customWidth="1"/>
    <col min="8962" max="8962" width="1.875" style="9" customWidth="1"/>
    <col min="8963" max="8963" width="14" style="9" customWidth="1"/>
    <col min="8964" max="8980" width="5.375" style="9" customWidth="1"/>
    <col min="8981" max="8981" width="4.875" style="9" customWidth="1"/>
    <col min="8982" max="8982" width="1.875" style="9" customWidth="1"/>
    <col min="8983" max="8983" width="4.875" style="9" customWidth="1"/>
    <col min="8984" max="8984" width="1.875" style="9" customWidth="1"/>
    <col min="8985" max="8985" width="4.875" style="9" customWidth="1"/>
    <col min="8986" max="8986" width="1.875" style="9" customWidth="1"/>
    <col min="8987" max="8987" width="4.875" style="9" customWidth="1"/>
    <col min="8988" max="8988" width="1.875" style="9" customWidth="1"/>
    <col min="8989" max="8989" width="4.875" style="9" customWidth="1"/>
    <col min="8990" max="8990" width="1.875" style="9" customWidth="1"/>
    <col min="8991" max="9216" width="9" style="9"/>
    <col min="9217" max="9217" width="2.75" style="9" customWidth="1"/>
    <col min="9218" max="9218" width="1.875" style="9" customWidth="1"/>
    <col min="9219" max="9219" width="14" style="9" customWidth="1"/>
    <col min="9220" max="9236" width="5.375" style="9" customWidth="1"/>
    <col min="9237" max="9237" width="4.875" style="9" customWidth="1"/>
    <col min="9238" max="9238" width="1.875" style="9" customWidth="1"/>
    <col min="9239" max="9239" width="4.875" style="9" customWidth="1"/>
    <col min="9240" max="9240" width="1.875" style="9" customWidth="1"/>
    <col min="9241" max="9241" width="4.875" style="9" customWidth="1"/>
    <col min="9242" max="9242" width="1.875" style="9" customWidth="1"/>
    <col min="9243" max="9243" width="4.875" style="9" customWidth="1"/>
    <col min="9244" max="9244" width="1.875" style="9" customWidth="1"/>
    <col min="9245" max="9245" width="4.875" style="9" customWidth="1"/>
    <col min="9246" max="9246" width="1.875" style="9" customWidth="1"/>
    <col min="9247" max="9472" width="9" style="9"/>
    <col min="9473" max="9473" width="2.75" style="9" customWidth="1"/>
    <col min="9474" max="9474" width="1.875" style="9" customWidth="1"/>
    <col min="9475" max="9475" width="14" style="9" customWidth="1"/>
    <col min="9476" max="9492" width="5.375" style="9" customWidth="1"/>
    <col min="9493" max="9493" width="4.875" style="9" customWidth="1"/>
    <col min="9494" max="9494" width="1.875" style="9" customWidth="1"/>
    <col min="9495" max="9495" width="4.875" style="9" customWidth="1"/>
    <col min="9496" max="9496" width="1.875" style="9" customWidth="1"/>
    <col min="9497" max="9497" width="4.875" style="9" customWidth="1"/>
    <col min="9498" max="9498" width="1.875" style="9" customWidth="1"/>
    <col min="9499" max="9499" width="4.875" style="9" customWidth="1"/>
    <col min="9500" max="9500" width="1.875" style="9" customWidth="1"/>
    <col min="9501" max="9501" width="4.875" style="9" customWidth="1"/>
    <col min="9502" max="9502" width="1.875" style="9" customWidth="1"/>
    <col min="9503" max="9728" width="9" style="9"/>
    <col min="9729" max="9729" width="2.75" style="9" customWidth="1"/>
    <col min="9730" max="9730" width="1.875" style="9" customWidth="1"/>
    <col min="9731" max="9731" width="14" style="9" customWidth="1"/>
    <col min="9732" max="9748" width="5.375" style="9" customWidth="1"/>
    <col min="9749" max="9749" width="4.875" style="9" customWidth="1"/>
    <col min="9750" max="9750" width="1.875" style="9" customWidth="1"/>
    <col min="9751" max="9751" width="4.875" style="9" customWidth="1"/>
    <col min="9752" max="9752" width="1.875" style="9" customWidth="1"/>
    <col min="9753" max="9753" width="4.875" style="9" customWidth="1"/>
    <col min="9754" max="9754" width="1.875" style="9" customWidth="1"/>
    <col min="9755" max="9755" width="4.875" style="9" customWidth="1"/>
    <col min="9756" max="9756" width="1.875" style="9" customWidth="1"/>
    <col min="9757" max="9757" width="4.875" style="9" customWidth="1"/>
    <col min="9758" max="9758" width="1.875" style="9" customWidth="1"/>
    <col min="9759" max="9984" width="9" style="9"/>
    <col min="9985" max="9985" width="2.75" style="9" customWidth="1"/>
    <col min="9986" max="9986" width="1.875" style="9" customWidth="1"/>
    <col min="9987" max="9987" width="14" style="9" customWidth="1"/>
    <col min="9988" max="10004" width="5.375" style="9" customWidth="1"/>
    <col min="10005" max="10005" width="4.875" style="9" customWidth="1"/>
    <col min="10006" max="10006" width="1.875" style="9" customWidth="1"/>
    <col min="10007" max="10007" width="4.875" style="9" customWidth="1"/>
    <col min="10008" max="10008" width="1.875" style="9" customWidth="1"/>
    <col min="10009" max="10009" width="4.875" style="9" customWidth="1"/>
    <col min="10010" max="10010" width="1.875" style="9" customWidth="1"/>
    <col min="10011" max="10011" width="4.875" style="9" customWidth="1"/>
    <col min="10012" max="10012" width="1.875" style="9" customWidth="1"/>
    <col min="10013" max="10013" width="4.875" style="9" customWidth="1"/>
    <col min="10014" max="10014" width="1.875" style="9" customWidth="1"/>
    <col min="10015" max="10240" width="9" style="9"/>
    <col min="10241" max="10241" width="2.75" style="9" customWidth="1"/>
    <col min="10242" max="10242" width="1.875" style="9" customWidth="1"/>
    <col min="10243" max="10243" width="14" style="9" customWidth="1"/>
    <col min="10244" max="10260" width="5.375" style="9" customWidth="1"/>
    <col min="10261" max="10261" width="4.875" style="9" customWidth="1"/>
    <col min="10262" max="10262" width="1.875" style="9" customWidth="1"/>
    <col min="10263" max="10263" width="4.875" style="9" customWidth="1"/>
    <col min="10264" max="10264" width="1.875" style="9" customWidth="1"/>
    <col min="10265" max="10265" width="4.875" style="9" customWidth="1"/>
    <col min="10266" max="10266" width="1.875" style="9" customWidth="1"/>
    <col min="10267" max="10267" width="4.875" style="9" customWidth="1"/>
    <col min="10268" max="10268" width="1.875" style="9" customWidth="1"/>
    <col min="10269" max="10269" width="4.875" style="9" customWidth="1"/>
    <col min="10270" max="10270" width="1.875" style="9" customWidth="1"/>
    <col min="10271" max="10496" width="9" style="9"/>
    <col min="10497" max="10497" width="2.75" style="9" customWidth="1"/>
    <col min="10498" max="10498" width="1.875" style="9" customWidth="1"/>
    <col min="10499" max="10499" width="14" style="9" customWidth="1"/>
    <col min="10500" max="10516" width="5.375" style="9" customWidth="1"/>
    <col min="10517" max="10517" width="4.875" style="9" customWidth="1"/>
    <col min="10518" max="10518" width="1.875" style="9" customWidth="1"/>
    <col min="10519" max="10519" width="4.875" style="9" customWidth="1"/>
    <col min="10520" max="10520" width="1.875" style="9" customWidth="1"/>
    <col min="10521" max="10521" width="4.875" style="9" customWidth="1"/>
    <col min="10522" max="10522" width="1.875" style="9" customWidth="1"/>
    <col min="10523" max="10523" width="4.875" style="9" customWidth="1"/>
    <col min="10524" max="10524" width="1.875" style="9" customWidth="1"/>
    <col min="10525" max="10525" width="4.875" style="9" customWidth="1"/>
    <col min="10526" max="10526" width="1.875" style="9" customWidth="1"/>
    <col min="10527" max="10752" width="9" style="9"/>
    <col min="10753" max="10753" width="2.75" style="9" customWidth="1"/>
    <col min="10754" max="10754" width="1.875" style="9" customWidth="1"/>
    <col min="10755" max="10755" width="14" style="9" customWidth="1"/>
    <col min="10756" max="10772" width="5.375" style="9" customWidth="1"/>
    <col min="10773" max="10773" width="4.875" style="9" customWidth="1"/>
    <col min="10774" max="10774" width="1.875" style="9" customWidth="1"/>
    <col min="10775" max="10775" width="4.875" style="9" customWidth="1"/>
    <col min="10776" max="10776" width="1.875" style="9" customWidth="1"/>
    <col min="10777" max="10777" width="4.875" style="9" customWidth="1"/>
    <col min="10778" max="10778" width="1.875" style="9" customWidth="1"/>
    <col min="10779" max="10779" width="4.875" style="9" customWidth="1"/>
    <col min="10780" max="10780" width="1.875" style="9" customWidth="1"/>
    <col min="10781" max="10781" width="4.875" style="9" customWidth="1"/>
    <col min="10782" max="10782" width="1.875" style="9" customWidth="1"/>
    <col min="10783" max="11008" width="9" style="9"/>
    <col min="11009" max="11009" width="2.75" style="9" customWidth="1"/>
    <col min="11010" max="11010" width="1.875" style="9" customWidth="1"/>
    <col min="11011" max="11011" width="14" style="9" customWidth="1"/>
    <col min="11012" max="11028" width="5.375" style="9" customWidth="1"/>
    <col min="11029" max="11029" width="4.875" style="9" customWidth="1"/>
    <col min="11030" max="11030" width="1.875" style="9" customWidth="1"/>
    <col min="11031" max="11031" width="4.875" style="9" customWidth="1"/>
    <col min="11032" max="11032" width="1.875" style="9" customWidth="1"/>
    <col min="11033" max="11033" width="4.875" style="9" customWidth="1"/>
    <col min="11034" max="11034" width="1.875" style="9" customWidth="1"/>
    <col min="11035" max="11035" width="4.875" style="9" customWidth="1"/>
    <col min="11036" max="11036" width="1.875" style="9" customWidth="1"/>
    <col min="11037" max="11037" width="4.875" style="9" customWidth="1"/>
    <col min="11038" max="11038" width="1.875" style="9" customWidth="1"/>
    <col min="11039" max="11264" width="9" style="9"/>
    <col min="11265" max="11265" width="2.75" style="9" customWidth="1"/>
    <col min="11266" max="11266" width="1.875" style="9" customWidth="1"/>
    <col min="11267" max="11267" width="14" style="9" customWidth="1"/>
    <col min="11268" max="11284" width="5.375" style="9" customWidth="1"/>
    <col min="11285" max="11285" width="4.875" style="9" customWidth="1"/>
    <col min="11286" max="11286" width="1.875" style="9" customWidth="1"/>
    <col min="11287" max="11287" width="4.875" style="9" customWidth="1"/>
    <col min="11288" max="11288" width="1.875" style="9" customWidth="1"/>
    <col min="11289" max="11289" width="4.875" style="9" customWidth="1"/>
    <col min="11290" max="11290" width="1.875" style="9" customWidth="1"/>
    <col min="11291" max="11291" width="4.875" style="9" customWidth="1"/>
    <col min="11292" max="11292" width="1.875" style="9" customWidth="1"/>
    <col min="11293" max="11293" width="4.875" style="9" customWidth="1"/>
    <col min="11294" max="11294" width="1.875" style="9" customWidth="1"/>
    <col min="11295" max="11520" width="9" style="9"/>
    <col min="11521" max="11521" width="2.75" style="9" customWidth="1"/>
    <col min="11522" max="11522" width="1.875" style="9" customWidth="1"/>
    <col min="11523" max="11523" width="14" style="9" customWidth="1"/>
    <col min="11524" max="11540" width="5.375" style="9" customWidth="1"/>
    <col min="11541" max="11541" width="4.875" style="9" customWidth="1"/>
    <col min="11542" max="11542" width="1.875" style="9" customWidth="1"/>
    <col min="11543" max="11543" width="4.875" style="9" customWidth="1"/>
    <col min="11544" max="11544" width="1.875" style="9" customWidth="1"/>
    <col min="11545" max="11545" width="4.875" style="9" customWidth="1"/>
    <col min="11546" max="11546" width="1.875" style="9" customWidth="1"/>
    <col min="11547" max="11547" width="4.875" style="9" customWidth="1"/>
    <col min="11548" max="11548" width="1.875" style="9" customWidth="1"/>
    <col min="11549" max="11549" width="4.875" style="9" customWidth="1"/>
    <col min="11550" max="11550" width="1.875" style="9" customWidth="1"/>
    <col min="11551" max="11776" width="9" style="9"/>
    <col min="11777" max="11777" width="2.75" style="9" customWidth="1"/>
    <col min="11778" max="11778" width="1.875" style="9" customWidth="1"/>
    <col min="11779" max="11779" width="14" style="9" customWidth="1"/>
    <col min="11780" max="11796" width="5.375" style="9" customWidth="1"/>
    <col min="11797" max="11797" width="4.875" style="9" customWidth="1"/>
    <col min="11798" max="11798" width="1.875" style="9" customWidth="1"/>
    <col min="11799" max="11799" width="4.875" style="9" customWidth="1"/>
    <col min="11800" max="11800" width="1.875" style="9" customWidth="1"/>
    <col min="11801" max="11801" width="4.875" style="9" customWidth="1"/>
    <col min="11802" max="11802" width="1.875" style="9" customWidth="1"/>
    <col min="11803" max="11803" width="4.875" style="9" customWidth="1"/>
    <col min="11804" max="11804" width="1.875" style="9" customWidth="1"/>
    <col min="11805" max="11805" width="4.875" style="9" customWidth="1"/>
    <col min="11806" max="11806" width="1.875" style="9" customWidth="1"/>
    <col min="11807" max="12032" width="9" style="9"/>
    <col min="12033" max="12033" width="2.75" style="9" customWidth="1"/>
    <col min="12034" max="12034" width="1.875" style="9" customWidth="1"/>
    <col min="12035" max="12035" width="14" style="9" customWidth="1"/>
    <col min="12036" max="12052" width="5.375" style="9" customWidth="1"/>
    <col min="12053" max="12053" width="4.875" style="9" customWidth="1"/>
    <col min="12054" max="12054" width="1.875" style="9" customWidth="1"/>
    <col min="12055" max="12055" width="4.875" style="9" customWidth="1"/>
    <col min="12056" max="12056" width="1.875" style="9" customWidth="1"/>
    <col min="12057" max="12057" width="4.875" style="9" customWidth="1"/>
    <col min="12058" max="12058" width="1.875" style="9" customWidth="1"/>
    <col min="12059" max="12059" width="4.875" style="9" customWidth="1"/>
    <col min="12060" max="12060" width="1.875" style="9" customWidth="1"/>
    <col min="12061" max="12061" width="4.875" style="9" customWidth="1"/>
    <col min="12062" max="12062" width="1.875" style="9" customWidth="1"/>
    <col min="12063" max="12288" width="9" style="9"/>
    <col min="12289" max="12289" width="2.75" style="9" customWidth="1"/>
    <col min="12290" max="12290" width="1.875" style="9" customWidth="1"/>
    <col min="12291" max="12291" width="14" style="9" customWidth="1"/>
    <col min="12292" max="12308" width="5.375" style="9" customWidth="1"/>
    <col min="12309" max="12309" width="4.875" style="9" customWidth="1"/>
    <col min="12310" max="12310" width="1.875" style="9" customWidth="1"/>
    <col min="12311" max="12311" width="4.875" style="9" customWidth="1"/>
    <col min="12312" max="12312" width="1.875" style="9" customWidth="1"/>
    <col min="12313" max="12313" width="4.875" style="9" customWidth="1"/>
    <col min="12314" max="12314" width="1.875" style="9" customWidth="1"/>
    <col min="12315" max="12315" width="4.875" style="9" customWidth="1"/>
    <col min="12316" max="12316" width="1.875" style="9" customWidth="1"/>
    <col min="12317" max="12317" width="4.875" style="9" customWidth="1"/>
    <col min="12318" max="12318" width="1.875" style="9" customWidth="1"/>
    <col min="12319" max="12544" width="9" style="9"/>
    <col min="12545" max="12545" width="2.75" style="9" customWidth="1"/>
    <col min="12546" max="12546" width="1.875" style="9" customWidth="1"/>
    <col min="12547" max="12547" width="14" style="9" customWidth="1"/>
    <col min="12548" max="12564" width="5.375" style="9" customWidth="1"/>
    <col min="12565" max="12565" width="4.875" style="9" customWidth="1"/>
    <col min="12566" max="12566" width="1.875" style="9" customWidth="1"/>
    <col min="12567" max="12567" width="4.875" style="9" customWidth="1"/>
    <col min="12568" max="12568" width="1.875" style="9" customWidth="1"/>
    <col min="12569" max="12569" width="4.875" style="9" customWidth="1"/>
    <col min="12570" max="12570" width="1.875" style="9" customWidth="1"/>
    <col min="12571" max="12571" width="4.875" style="9" customWidth="1"/>
    <col min="12572" max="12572" width="1.875" style="9" customWidth="1"/>
    <col min="12573" max="12573" width="4.875" style="9" customWidth="1"/>
    <col min="12574" max="12574" width="1.875" style="9" customWidth="1"/>
    <col min="12575" max="12800" width="9" style="9"/>
    <col min="12801" max="12801" width="2.75" style="9" customWidth="1"/>
    <col min="12802" max="12802" width="1.875" style="9" customWidth="1"/>
    <col min="12803" max="12803" width="14" style="9" customWidth="1"/>
    <col min="12804" max="12820" width="5.375" style="9" customWidth="1"/>
    <col min="12821" max="12821" width="4.875" style="9" customWidth="1"/>
    <col min="12822" max="12822" width="1.875" style="9" customWidth="1"/>
    <col min="12823" max="12823" width="4.875" style="9" customWidth="1"/>
    <col min="12824" max="12824" width="1.875" style="9" customWidth="1"/>
    <col min="12825" max="12825" width="4.875" style="9" customWidth="1"/>
    <col min="12826" max="12826" width="1.875" style="9" customWidth="1"/>
    <col min="12827" max="12827" width="4.875" style="9" customWidth="1"/>
    <col min="12828" max="12828" width="1.875" style="9" customWidth="1"/>
    <col min="12829" max="12829" width="4.875" style="9" customWidth="1"/>
    <col min="12830" max="12830" width="1.875" style="9" customWidth="1"/>
    <col min="12831" max="13056" width="9" style="9"/>
    <col min="13057" max="13057" width="2.75" style="9" customWidth="1"/>
    <col min="13058" max="13058" width="1.875" style="9" customWidth="1"/>
    <col min="13059" max="13059" width="14" style="9" customWidth="1"/>
    <col min="13060" max="13076" width="5.375" style="9" customWidth="1"/>
    <col min="13077" max="13077" width="4.875" style="9" customWidth="1"/>
    <col min="13078" max="13078" width="1.875" style="9" customWidth="1"/>
    <col min="13079" max="13079" width="4.875" style="9" customWidth="1"/>
    <col min="13080" max="13080" width="1.875" style="9" customWidth="1"/>
    <col min="13081" max="13081" width="4.875" style="9" customWidth="1"/>
    <col min="13082" max="13082" width="1.875" style="9" customWidth="1"/>
    <col min="13083" max="13083" width="4.875" style="9" customWidth="1"/>
    <col min="13084" max="13084" width="1.875" style="9" customWidth="1"/>
    <col min="13085" max="13085" width="4.875" style="9" customWidth="1"/>
    <col min="13086" max="13086" width="1.875" style="9" customWidth="1"/>
    <col min="13087" max="13312" width="9" style="9"/>
    <col min="13313" max="13313" width="2.75" style="9" customWidth="1"/>
    <col min="13314" max="13314" width="1.875" style="9" customWidth="1"/>
    <col min="13315" max="13315" width="14" style="9" customWidth="1"/>
    <col min="13316" max="13332" width="5.375" style="9" customWidth="1"/>
    <col min="13333" max="13333" width="4.875" style="9" customWidth="1"/>
    <col min="13334" max="13334" width="1.875" style="9" customWidth="1"/>
    <col min="13335" max="13335" width="4.875" style="9" customWidth="1"/>
    <col min="13336" max="13336" width="1.875" style="9" customWidth="1"/>
    <col min="13337" max="13337" width="4.875" style="9" customWidth="1"/>
    <col min="13338" max="13338" width="1.875" style="9" customWidth="1"/>
    <col min="13339" max="13339" width="4.875" style="9" customWidth="1"/>
    <col min="13340" max="13340" width="1.875" style="9" customWidth="1"/>
    <col min="13341" max="13341" width="4.875" style="9" customWidth="1"/>
    <col min="13342" max="13342" width="1.875" style="9" customWidth="1"/>
    <col min="13343" max="13568" width="9" style="9"/>
    <col min="13569" max="13569" width="2.75" style="9" customWidth="1"/>
    <col min="13570" max="13570" width="1.875" style="9" customWidth="1"/>
    <col min="13571" max="13571" width="14" style="9" customWidth="1"/>
    <col min="13572" max="13588" width="5.375" style="9" customWidth="1"/>
    <col min="13589" max="13589" width="4.875" style="9" customWidth="1"/>
    <col min="13590" max="13590" width="1.875" style="9" customWidth="1"/>
    <col min="13591" max="13591" width="4.875" style="9" customWidth="1"/>
    <col min="13592" max="13592" width="1.875" style="9" customWidth="1"/>
    <col min="13593" max="13593" width="4.875" style="9" customWidth="1"/>
    <col min="13594" max="13594" width="1.875" style="9" customWidth="1"/>
    <col min="13595" max="13595" width="4.875" style="9" customWidth="1"/>
    <col min="13596" max="13596" width="1.875" style="9" customWidth="1"/>
    <col min="13597" max="13597" width="4.875" style="9" customWidth="1"/>
    <col min="13598" max="13598" width="1.875" style="9" customWidth="1"/>
    <col min="13599" max="13824" width="9" style="9"/>
    <col min="13825" max="13825" width="2.75" style="9" customWidth="1"/>
    <col min="13826" max="13826" width="1.875" style="9" customWidth="1"/>
    <col min="13827" max="13827" width="14" style="9" customWidth="1"/>
    <col min="13828" max="13844" width="5.375" style="9" customWidth="1"/>
    <col min="13845" max="13845" width="4.875" style="9" customWidth="1"/>
    <col min="13846" max="13846" width="1.875" style="9" customWidth="1"/>
    <col min="13847" max="13847" width="4.875" style="9" customWidth="1"/>
    <col min="13848" max="13848" width="1.875" style="9" customWidth="1"/>
    <col min="13849" max="13849" width="4.875" style="9" customWidth="1"/>
    <col min="13850" max="13850" width="1.875" style="9" customWidth="1"/>
    <col min="13851" max="13851" width="4.875" style="9" customWidth="1"/>
    <col min="13852" max="13852" width="1.875" style="9" customWidth="1"/>
    <col min="13853" max="13853" width="4.875" style="9" customWidth="1"/>
    <col min="13854" max="13854" width="1.875" style="9" customWidth="1"/>
    <col min="13855" max="14080" width="9" style="9"/>
    <col min="14081" max="14081" width="2.75" style="9" customWidth="1"/>
    <col min="14082" max="14082" width="1.875" style="9" customWidth="1"/>
    <col min="14083" max="14083" width="14" style="9" customWidth="1"/>
    <col min="14084" max="14100" width="5.375" style="9" customWidth="1"/>
    <col min="14101" max="14101" width="4.875" style="9" customWidth="1"/>
    <col min="14102" max="14102" width="1.875" style="9" customWidth="1"/>
    <col min="14103" max="14103" width="4.875" style="9" customWidth="1"/>
    <col min="14104" max="14104" width="1.875" style="9" customWidth="1"/>
    <col min="14105" max="14105" width="4.875" style="9" customWidth="1"/>
    <col min="14106" max="14106" width="1.875" style="9" customWidth="1"/>
    <col min="14107" max="14107" width="4.875" style="9" customWidth="1"/>
    <col min="14108" max="14108" width="1.875" style="9" customWidth="1"/>
    <col min="14109" max="14109" width="4.875" style="9" customWidth="1"/>
    <col min="14110" max="14110" width="1.875" style="9" customWidth="1"/>
    <col min="14111" max="14336" width="9" style="9"/>
    <col min="14337" max="14337" width="2.75" style="9" customWidth="1"/>
    <col min="14338" max="14338" width="1.875" style="9" customWidth="1"/>
    <col min="14339" max="14339" width="14" style="9" customWidth="1"/>
    <col min="14340" max="14356" width="5.375" style="9" customWidth="1"/>
    <col min="14357" max="14357" width="4.875" style="9" customWidth="1"/>
    <col min="14358" max="14358" width="1.875" style="9" customWidth="1"/>
    <col min="14359" max="14359" width="4.875" style="9" customWidth="1"/>
    <col min="14360" max="14360" width="1.875" style="9" customWidth="1"/>
    <col min="14361" max="14361" width="4.875" style="9" customWidth="1"/>
    <col min="14362" max="14362" width="1.875" style="9" customWidth="1"/>
    <col min="14363" max="14363" width="4.875" style="9" customWidth="1"/>
    <col min="14364" max="14364" width="1.875" style="9" customWidth="1"/>
    <col min="14365" max="14365" width="4.875" style="9" customWidth="1"/>
    <col min="14366" max="14366" width="1.875" style="9" customWidth="1"/>
    <col min="14367" max="14592" width="9" style="9"/>
    <col min="14593" max="14593" width="2.75" style="9" customWidth="1"/>
    <col min="14594" max="14594" width="1.875" style="9" customWidth="1"/>
    <col min="14595" max="14595" width="14" style="9" customWidth="1"/>
    <col min="14596" max="14612" width="5.375" style="9" customWidth="1"/>
    <col min="14613" max="14613" width="4.875" style="9" customWidth="1"/>
    <col min="14614" max="14614" width="1.875" style="9" customWidth="1"/>
    <col min="14615" max="14615" width="4.875" style="9" customWidth="1"/>
    <col min="14616" max="14616" width="1.875" style="9" customWidth="1"/>
    <col min="14617" max="14617" width="4.875" style="9" customWidth="1"/>
    <col min="14618" max="14618" width="1.875" style="9" customWidth="1"/>
    <col min="14619" max="14619" width="4.875" style="9" customWidth="1"/>
    <col min="14620" max="14620" width="1.875" style="9" customWidth="1"/>
    <col min="14621" max="14621" width="4.875" style="9" customWidth="1"/>
    <col min="14622" max="14622" width="1.875" style="9" customWidth="1"/>
    <col min="14623" max="14848" width="9" style="9"/>
    <col min="14849" max="14849" width="2.75" style="9" customWidth="1"/>
    <col min="14850" max="14850" width="1.875" style="9" customWidth="1"/>
    <col min="14851" max="14851" width="14" style="9" customWidth="1"/>
    <col min="14852" max="14868" width="5.375" style="9" customWidth="1"/>
    <col min="14869" max="14869" width="4.875" style="9" customWidth="1"/>
    <col min="14870" max="14870" width="1.875" style="9" customWidth="1"/>
    <col min="14871" max="14871" width="4.875" style="9" customWidth="1"/>
    <col min="14872" max="14872" width="1.875" style="9" customWidth="1"/>
    <col min="14873" max="14873" width="4.875" style="9" customWidth="1"/>
    <col min="14874" max="14874" width="1.875" style="9" customWidth="1"/>
    <col min="14875" max="14875" width="4.875" style="9" customWidth="1"/>
    <col min="14876" max="14876" width="1.875" style="9" customWidth="1"/>
    <col min="14877" max="14877" width="4.875" style="9" customWidth="1"/>
    <col min="14878" max="14878" width="1.875" style="9" customWidth="1"/>
    <col min="14879" max="15104" width="9" style="9"/>
    <col min="15105" max="15105" width="2.75" style="9" customWidth="1"/>
    <col min="15106" max="15106" width="1.875" style="9" customWidth="1"/>
    <col min="15107" max="15107" width="14" style="9" customWidth="1"/>
    <col min="15108" max="15124" width="5.375" style="9" customWidth="1"/>
    <col min="15125" max="15125" width="4.875" style="9" customWidth="1"/>
    <col min="15126" max="15126" width="1.875" style="9" customWidth="1"/>
    <col min="15127" max="15127" width="4.875" style="9" customWidth="1"/>
    <col min="15128" max="15128" width="1.875" style="9" customWidth="1"/>
    <col min="15129" max="15129" width="4.875" style="9" customWidth="1"/>
    <col min="15130" max="15130" width="1.875" style="9" customWidth="1"/>
    <col min="15131" max="15131" width="4.875" style="9" customWidth="1"/>
    <col min="15132" max="15132" width="1.875" style="9" customWidth="1"/>
    <col min="15133" max="15133" width="4.875" style="9" customWidth="1"/>
    <col min="15134" max="15134" width="1.875" style="9" customWidth="1"/>
    <col min="15135" max="15360" width="9" style="9"/>
    <col min="15361" max="15361" width="2.75" style="9" customWidth="1"/>
    <col min="15362" max="15362" width="1.875" style="9" customWidth="1"/>
    <col min="15363" max="15363" width="14" style="9" customWidth="1"/>
    <col min="15364" max="15380" width="5.375" style="9" customWidth="1"/>
    <col min="15381" max="15381" width="4.875" style="9" customWidth="1"/>
    <col min="15382" max="15382" width="1.875" style="9" customWidth="1"/>
    <col min="15383" max="15383" width="4.875" style="9" customWidth="1"/>
    <col min="15384" max="15384" width="1.875" style="9" customWidth="1"/>
    <col min="15385" max="15385" width="4.875" style="9" customWidth="1"/>
    <col min="15386" max="15386" width="1.875" style="9" customWidth="1"/>
    <col min="15387" max="15387" width="4.875" style="9" customWidth="1"/>
    <col min="15388" max="15388" width="1.875" style="9" customWidth="1"/>
    <col min="15389" max="15389" width="4.875" style="9" customWidth="1"/>
    <col min="15390" max="15390" width="1.875" style="9" customWidth="1"/>
    <col min="15391" max="15616" width="9" style="9"/>
    <col min="15617" max="15617" width="2.75" style="9" customWidth="1"/>
    <col min="15618" max="15618" width="1.875" style="9" customWidth="1"/>
    <col min="15619" max="15619" width="14" style="9" customWidth="1"/>
    <col min="15620" max="15636" width="5.375" style="9" customWidth="1"/>
    <col min="15637" max="15637" width="4.875" style="9" customWidth="1"/>
    <col min="15638" max="15638" width="1.875" style="9" customWidth="1"/>
    <col min="15639" max="15639" width="4.875" style="9" customWidth="1"/>
    <col min="15640" max="15640" width="1.875" style="9" customWidth="1"/>
    <col min="15641" max="15641" width="4.875" style="9" customWidth="1"/>
    <col min="15642" max="15642" width="1.875" style="9" customWidth="1"/>
    <col min="15643" max="15643" width="4.875" style="9" customWidth="1"/>
    <col min="15644" max="15644" width="1.875" style="9" customWidth="1"/>
    <col min="15645" max="15645" width="4.875" style="9" customWidth="1"/>
    <col min="15646" max="15646" width="1.875" style="9" customWidth="1"/>
    <col min="15647" max="15872" width="9" style="9"/>
    <col min="15873" max="15873" width="2.75" style="9" customWidth="1"/>
    <col min="15874" max="15874" width="1.875" style="9" customWidth="1"/>
    <col min="15875" max="15875" width="14" style="9" customWidth="1"/>
    <col min="15876" max="15892" width="5.375" style="9" customWidth="1"/>
    <col min="15893" max="15893" width="4.875" style="9" customWidth="1"/>
    <col min="15894" max="15894" width="1.875" style="9" customWidth="1"/>
    <col min="15895" max="15895" width="4.875" style="9" customWidth="1"/>
    <col min="15896" max="15896" width="1.875" style="9" customWidth="1"/>
    <col min="15897" max="15897" width="4.875" style="9" customWidth="1"/>
    <col min="15898" max="15898" width="1.875" style="9" customWidth="1"/>
    <col min="15899" max="15899" width="4.875" style="9" customWidth="1"/>
    <col min="15900" max="15900" width="1.875" style="9" customWidth="1"/>
    <col min="15901" max="15901" width="4.875" style="9" customWidth="1"/>
    <col min="15902" max="15902" width="1.875" style="9" customWidth="1"/>
    <col min="15903" max="16128" width="9" style="9"/>
    <col min="16129" max="16129" width="2.75" style="9" customWidth="1"/>
    <col min="16130" max="16130" width="1.875" style="9" customWidth="1"/>
    <col min="16131" max="16131" width="14" style="9" customWidth="1"/>
    <col min="16132" max="16148" width="5.375" style="9" customWidth="1"/>
    <col min="16149" max="16149" width="4.875" style="9" customWidth="1"/>
    <col min="16150" max="16150" width="1.875" style="9" customWidth="1"/>
    <col min="16151" max="16151" width="4.875" style="9" customWidth="1"/>
    <col min="16152" max="16152" width="1.875" style="9" customWidth="1"/>
    <col min="16153" max="16153" width="4.875" style="9" customWidth="1"/>
    <col min="16154" max="16154" width="1.875" style="9" customWidth="1"/>
    <col min="16155" max="16155" width="4.875" style="9" customWidth="1"/>
    <col min="16156" max="16156" width="1.875" style="9" customWidth="1"/>
    <col min="16157" max="16157" width="4.875" style="9" customWidth="1"/>
    <col min="16158" max="16158" width="1.875" style="9" customWidth="1"/>
    <col min="16159" max="16384" width="9" style="9"/>
  </cols>
  <sheetData>
    <row r="1" spans="1:36" ht="16.5" customHeight="1">
      <c r="A1" s="5" t="s">
        <v>101</v>
      </c>
      <c r="B1" s="12"/>
      <c r="C1" s="12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36" ht="13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3"/>
      <c r="V2" s="13"/>
      <c r="W2" s="14"/>
      <c r="X2" s="15"/>
      <c r="Y2" s="15"/>
      <c r="Z2" s="15"/>
      <c r="AA2" s="15"/>
      <c r="AB2" s="16"/>
      <c r="AG2" s="16"/>
      <c r="AI2" s="16" t="s">
        <v>70</v>
      </c>
    </row>
    <row r="3" spans="1:36" ht="15" customHeight="1">
      <c r="A3" s="7"/>
      <c r="B3" s="7"/>
      <c r="C3" s="7"/>
      <c r="D3" s="17"/>
      <c r="E3" s="18"/>
      <c r="F3" s="18"/>
      <c r="G3" s="18"/>
      <c r="H3" s="18"/>
      <c r="I3" s="18"/>
      <c r="J3" s="18"/>
      <c r="K3" s="18"/>
      <c r="L3" s="18" t="s">
        <v>279</v>
      </c>
      <c r="M3" s="18"/>
      <c r="N3" s="18"/>
      <c r="O3" s="18"/>
      <c r="P3" s="18"/>
      <c r="Q3" s="18"/>
      <c r="R3" s="18"/>
      <c r="S3" s="18"/>
      <c r="T3" s="19"/>
      <c r="U3" s="20" t="s">
        <v>0</v>
      </c>
      <c r="V3" s="21"/>
      <c r="W3" s="20" t="s">
        <v>0</v>
      </c>
      <c r="X3" s="21"/>
      <c r="Y3" s="20" t="s">
        <v>0</v>
      </c>
      <c r="Z3" s="21"/>
      <c r="AA3" s="20" t="s">
        <v>0</v>
      </c>
      <c r="AB3" s="21"/>
      <c r="AC3" s="20" t="s">
        <v>71</v>
      </c>
      <c r="AD3" s="21"/>
      <c r="AE3" s="114" t="s">
        <v>71</v>
      </c>
      <c r="AF3" s="21"/>
      <c r="AG3" s="114" t="s">
        <v>71</v>
      </c>
      <c r="AH3" s="21"/>
      <c r="AI3" s="114" t="s">
        <v>71</v>
      </c>
      <c r="AJ3" s="21"/>
    </row>
    <row r="4" spans="1:36" ht="15" customHeight="1">
      <c r="A4" s="26"/>
      <c r="B4" s="26"/>
      <c r="C4" s="26"/>
      <c r="D4" s="1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22" t="s">
        <v>9</v>
      </c>
      <c r="M4" s="3" t="s">
        <v>10</v>
      </c>
      <c r="N4" s="22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286" t="s">
        <v>18</v>
      </c>
      <c r="V4" s="295"/>
      <c r="W4" s="286" t="s">
        <v>19</v>
      </c>
      <c r="X4" s="296"/>
      <c r="Y4" s="286" t="s">
        <v>20</v>
      </c>
      <c r="Z4" s="297"/>
      <c r="AA4" s="286" t="s">
        <v>61</v>
      </c>
      <c r="AB4" s="287"/>
      <c r="AC4" s="286" t="s">
        <v>72</v>
      </c>
      <c r="AD4" s="287"/>
      <c r="AE4" s="286" t="s">
        <v>119</v>
      </c>
      <c r="AF4" s="287"/>
      <c r="AG4" s="286" t="s">
        <v>125</v>
      </c>
      <c r="AH4" s="287"/>
      <c r="AI4" s="286" t="s">
        <v>278</v>
      </c>
      <c r="AJ4" s="287"/>
    </row>
    <row r="5" spans="1:36" ht="18.75" customHeight="1">
      <c r="A5" s="288" t="s">
        <v>1</v>
      </c>
      <c r="B5" s="288"/>
      <c r="C5" s="289"/>
      <c r="D5" s="251">
        <f>SUM(D6:D18)</f>
        <v>118</v>
      </c>
      <c r="E5" s="252">
        <f t="shared" ref="E5:R5" si="0">SUM(E6:E18)</f>
        <v>12</v>
      </c>
      <c r="F5" s="252">
        <f t="shared" si="0"/>
        <v>3</v>
      </c>
      <c r="G5" s="252">
        <f t="shared" si="0"/>
        <v>10</v>
      </c>
      <c r="H5" s="252">
        <f t="shared" si="0"/>
        <v>5</v>
      </c>
      <c r="I5" s="252">
        <f t="shared" si="0"/>
        <v>10</v>
      </c>
      <c r="J5" s="252">
        <f t="shared" si="0"/>
        <v>8</v>
      </c>
      <c r="K5" s="252">
        <f t="shared" si="0"/>
        <v>6</v>
      </c>
      <c r="L5" s="252">
        <f t="shared" si="0"/>
        <v>6</v>
      </c>
      <c r="M5" s="252">
        <f t="shared" si="0"/>
        <v>4</v>
      </c>
      <c r="N5" s="252">
        <f t="shared" si="0"/>
        <v>13</v>
      </c>
      <c r="O5" s="252">
        <f t="shared" si="0"/>
        <v>5</v>
      </c>
      <c r="P5" s="252">
        <f t="shared" si="0"/>
        <v>12</v>
      </c>
      <c r="Q5" s="252">
        <f t="shared" si="0"/>
        <v>7</v>
      </c>
      <c r="R5" s="252">
        <f t="shared" si="0"/>
        <v>5</v>
      </c>
      <c r="S5" s="252">
        <f>SUM(S6:S18)</f>
        <v>7</v>
      </c>
      <c r="T5" s="253">
        <f>SUM(T6:T18)</f>
        <v>5</v>
      </c>
      <c r="U5" s="254">
        <v>129</v>
      </c>
      <c r="V5" s="2"/>
      <c r="W5" s="254">
        <v>129</v>
      </c>
      <c r="X5" s="2"/>
      <c r="Y5" s="254">
        <v>127</v>
      </c>
      <c r="Z5" s="2"/>
      <c r="AA5" s="254">
        <v>125</v>
      </c>
      <c r="AB5" s="23"/>
      <c r="AC5" s="254">
        <v>124</v>
      </c>
      <c r="AD5" s="23"/>
      <c r="AE5" s="254">
        <v>123</v>
      </c>
      <c r="AF5" s="23"/>
      <c r="AG5" s="254">
        <v>122</v>
      </c>
      <c r="AH5" s="23"/>
      <c r="AI5" s="254">
        <v>121</v>
      </c>
      <c r="AJ5" s="23"/>
    </row>
    <row r="6" spans="1:36" ht="18.75" customHeight="1">
      <c r="A6" s="292" t="s">
        <v>21</v>
      </c>
      <c r="B6" s="4"/>
      <c r="C6" s="125" t="s">
        <v>22</v>
      </c>
      <c r="D6" s="255">
        <f t="shared" ref="D6:D18" si="1">SUM(E6:T6)</f>
        <v>5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1</v>
      </c>
      <c r="K6" s="256">
        <v>0</v>
      </c>
      <c r="L6" s="256">
        <v>0</v>
      </c>
      <c r="M6" s="256">
        <v>0</v>
      </c>
      <c r="N6" s="256">
        <v>0</v>
      </c>
      <c r="O6" s="256">
        <v>1</v>
      </c>
      <c r="P6" s="256">
        <v>1</v>
      </c>
      <c r="Q6" s="256">
        <v>1</v>
      </c>
      <c r="R6" s="256">
        <v>0</v>
      </c>
      <c r="S6" s="256">
        <v>1</v>
      </c>
      <c r="T6" s="257">
        <v>0</v>
      </c>
      <c r="U6" s="258">
        <v>5</v>
      </c>
      <c r="V6" s="23"/>
      <c r="W6" s="258">
        <v>5</v>
      </c>
      <c r="X6" s="23"/>
      <c r="Y6" s="258">
        <v>5</v>
      </c>
      <c r="Z6" s="23"/>
      <c r="AA6" s="258">
        <v>5</v>
      </c>
      <c r="AB6" s="23"/>
      <c r="AC6" s="258">
        <v>5</v>
      </c>
      <c r="AD6" s="23"/>
      <c r="AE6" s="258">
        <v>5</v>
      </c>
      <c r="AF6" s="23"/>
      <c r="AG6" s="258">
        <v>5</v>
      </c>
      <c r="AH6" s="23"/>
      <c r="AI6" s="258">
        <v>5</v>
      </c>
      <c r="AJ6" s="23"/>
    </row>
    <row r="7" spans="1:36" ht="18.75" customHeight="1">
      <c r="A7" s="292"/>
      <c r="B7" s="4"/>
      <c r="C7" s="125" t="s">
        <v>23</v>
      </c>
      <c r="D7" s="255">
        <f t="shared" si="1"/>
        <v>1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1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7">
        <v>0</v>
      </c>
      <c r="U7" s="258">
        <v>1</v>
      </c>
      <c r="V7" s="23"/>
      <c r="W7" s="258">
        <v>1</v>
      </c>
      <c r="X7" s="23"/>
      <c r="Y7" s="258">
        <v>1</v>
      </c>
      <c r="Z7" s="23"/>
      <c r="AA7" s="258">
        <v>1</v>
      </c>
      <c r="AB7" s="23"/>
      <c r="AC7" s="258">
        <v>1</v>
      </c>
      <c r="AD7" s="23"/>
      <c r="AE7" s="258">
        <v>1</v>
      </c>
      <c r="AF7" s="23"/>
      <c r="AG7" s="258">
        <v>1</v>
      </c>
      <c r="AH7" s="23"/>
      <c r="AI7" s="258">
        <v>1</v>
      </c>
      <c r="AJ7" s="23"/>
    </row>
    <row r="8" spans="1:36" ht="18.75" customHeight="1">
      <c r="A8" s="293" t="s">
        <v>24</v>
      </c>
      <c r="B8" s="293"/>
      <c r="C8" s="294"/>
      <c r="D8" s="255">
        <f t="shared" si="1"/>
        <v>3</v>
      </c>
      <c r="E8" s="256">
        <v>2</v>
      </c>
      <c r="F8" s="256">
        <v>0</v>
      </c>
      <c r="G8" s="256">
        <v>0</v>
      </c>
      <c r="H8" s="256">
        <v>1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7">
        <v>0</v>
      </c>
      <c r="U8" s="258">
        <v>3</v>
      </c>
      <c r="V8" s="23"/>
      <c r="W8" s="258">
        <v>3</v>
      </c>
      <c r="X8" s="23"/>
      <c r="Y8" s="258">
        <v>3</v>
      </c>
      <c r="Z8" s="23"/>
      <c r="AA8" s="258">
        <v>3</v>
      </c>
      <c r="AB8" s="23"/>
      <c r="AC8" s="258">
        <v>3</v>
      </c>
      <c r="AD8" s="23"/>
      <c r="AE8" s="258">
        <v>3</v>
      </c>
      <c r="AF8" s="23"/>
      <c r="AG8" s="258">
        <v>3</v>
      </c>
      <c r="AH8" s="23"/>
      <c r="AI8" s="258">
        <v>3</v>
      </c>
      <c r="AJ8" s="23"/>
    </row>
    <row r="9" spans="1:36" ht="18.75" customHeight="1">
      <c r="A9" s="293" t="s">
        <v>25</v>
      </c>
      <c r="B9" s="293"/>
      <c r="C9" s="294"/>
      <c r="D9" s="255">
        <f t="shared" si="1"/>
        <v>2</v>
      </c>
      <c r="E9" s="258">
        <v>0</v>
      </c>
      <c r="F9" s="258">
        <v>0</v>
      </c>
      <c r="G9" s="258">
        <v>1</v>
      </c>
      <c r="H9" s="258">
        <v>0</v>
      </c>
      <c r="I9" s="258">
        <v>0</v>
      </c>
      <c r="J9" s="258">
        <v>0</v>
      </c>
      <c r="K9" s="258">
        <v>0</v>
      </c>
      <c r="L9" s="258">
        <v>1</v>
      </c>
      <c r="M9" s="258">
        <v>0</v>
      </c>
      <c r="N9" s="258">
        <v>0</v>
      </c>
      <c r="O9" s="258">
        <v>0</v>
      </c>
      <c r="P9" s="258">
        <v>0</v>
      </c>
      <c r="Q9" s="258">
        <v>0</v>
      </c>
      <c r="R9" s="258">
        <v>0</v>
      </c>
      <c r="S9" s="258">
        <v>0</v>
      </c>
      <c r="T9" s="257">
        <v>0</v>
      </c>
      <c r="U9" s="258">
        <v>6</v>
      </c>
      <c r="V9" s="23"/>
      <c r="W9" s="258">
        <v>6</v>
      </c>
      <c r="X9" s="23"/>
      <c r="Y9" s="258">
        <v>6</v>
      </c>
      <c r="Z9" s="23"/>
      <c r="AA9" s="258">
        <v>6</v>
      </c>
      <c r="AB9" s="23"/>
      <c r="AC9" s="258">
        <v>6</v>
      </c>
      <c r="AD9" s="23"/>
      <c r="AE9" s="258">
        <v>6</v>
      </c>
      <c r="AF9" s="23"/>
      <c r="AG9" s="258">
        <v>4</v>
      </c>
      <c r="AH9" s="23"/>
      <c r="AI9" s="258">
        <v>4</v>
      </c>
      <c r="AJ9" s="23"/>
    </row>
    <row r="10" spans="1:36" ht="18.75" customHeight="1">
      <c r="A10" s="293" t="s">
        <v>26</v>
      </c>
      <c r="B10" s="293"/>
      <c r="C10" s="294"/>
      <c r="D10" s="255">
        <f t="shared" si="1"/>
        <v>2</v>
      </c>
      <c r="E10" s="258">
        <v>0</v>
      </c>
      <c r="F10" s="258">
        <v>0</v>
      </c>
      <c r="G10" s="258">
        <v>0</v>
      </c>
      <c r="H10" s="258">
        <v>0</v>
      </c>
      <c r="I10" s="258">
        <v>1</v>
      </c>
      <c r="J10" s="258">
        <v>0</v>
      </c>
      <c r="K10" s="258">
        <v>1</v>
      </c>
      <c r="L10" s="258">
        <v>0</v>
      </c>
      <c r="M10" s="258">
        <v>0</v>
      </c>
      <c r="N10" s="258">
        <v>0</v>
      </c>
      <c r="O10" s="258">
        <v>0</v>
      </c>
      <c r="P10" s="258">
        <v>0</v>
      </c>
      <c r="Q10" s="258">
        <v>0</v>
      </c>
      <c r="R10" s="258">
        <v>0</v>
      </c>
      <c r="S10" s="258">
        <v>0</v>
      </c>
      <c r="T10" s="257">
        <v>0</v>
      </c>
      <c r="U10" s="258">
        <v>2</v>
      </c>
      <c r="V10" s="23"/>
      <c r="W10" s="258">
        <v>2</v>
      </c>
      <c r="X10" s="23"/>
      <c r="Y10" s="258">
        <v>2</v>
      </c>
      <c r="Z10" s="23"/>
      <c r="AA10" s="258">
        <v>2</v>
      </c>
      <c r="AB10" s="23"/>
      <c r="AC10" s="258">
        <v>2</v>
      </c>
      <c r="AD10" s="23"/>
      <c r="AE10" s="258">
        <v>2</v>
      </c>
      <c r="AF10" s="23"/>
      <c r="AG10" s="258">
        <v>2</v>
      </c>
      <c r="AH10" s="23"/>
      <c r="AI10" s="258">
        <v>2</v>
      </c>
      <c r="AJ10" s="23"/>
    </row>
    <row r="11" spans="1:36" ht="18.75" customHeight="1">
      <c r="A11" s="293" t="s">
        <v>27</v>
      </c>
      <c r="B11" s="293"/>
      <c r="C11" s="294"/>
      <c r="D11" s="255">
        <f t="shared" si="1"/>
        <v>1</v>
      </c>
      <c r="E11" s="258">
        <v>0</v>
      </c>
      <c r="F11" s="258">
        <v>0</v>
      </c>
      <c r="G11" s="258">
        <v>0</v>
      </c>
      <c r="H11" s="258">
        <v>1</v>
      </c>
      <c r="I11" s="258">
        <v>0</v>
      </c>
      <c r="J11" s="258">
        <v>0</v>
      </c>
      <c r="K11" s="258">
        <v>0</v>
      </c>
      <c r="L11" s="258">
        <v>0</v>
      </c>
      <c r="M11" s="258">
        <v>0</v>
      </c>
      <c r="N11" s="258">
        <v>0</v>
      </c>
      <c r="O11" s="258">
        <v>0</v>
      </c>
      <c r="P11" s="258">
        <v>0</v>
      </c>
      <c r="Q11" s="258">
        <v>0</v>
      </c>
      <c r="R11" s="258">
        <v>0</v>
      </c>
      <c r="S11" s="258">
        <v>0</v>
      </c>
      <c r="T11" s="257">
        <v>0</v>
      </c>
      <c r="U11" s="258">
        <v>1</v>
      </c>
      <c r="V11" s="23"/>
      <c r="W11" s="258">
        <v>1</v>
      </c>
      <c r="X11" s="23"/>
      <c r="Y11" s="258">
        <v>1</v>
      </c>
      <c r="Z11" s="23"/>
      <c r="AA11" s="258">
        <v>1</v>
      </c>
      <c r="AB11" s="23"/>
      <c r="AC11" s="258">
        <v>1</v>
      </c>
      <c r="AD11" s="23"/>
      <c r="AE11" s="258">
        <v>1</v>
      </c>
      <c r="AF11" s="23"/>
      <c r="AG11" s="258">
        <v>1</v>
      </c>
      <c r="AH11" s="23"/>
      <c r="AI11" s="258">
        <v>1</v>
      </c>
      <c r="AJ11" s="23"/>
    </row>
    <row r="12" spans="1:36" ht="18.75" customHeight="1">
      <c r="A12" s="293" t="s">
        <v>28</v>
      </c>
      <c r="B12" s="293"/>
      <c r="C12" s="294"/>
      <c r="D12" s="255">
        <f t="shared" si="1"/>
        <v>5</v>
      </c>
      <c r="E12" s="258">
        <v>1</v>
      </c>
      <c r="F12" s="258">
        <v>0</v>
      </c>
      <c r="G12" s="258">
        <v>0</v>
      </c>
      <c r="H12" s="258">
        <v>1</v>
      </c>
      <c r="I12" s="258">
        <v>0</v>
      </c>
      <c r="J12" s="258">
        <v>2</v>
      </c>
      <c r="K12" s="258">
        <v>0</v>
      </c>
      <c r="L12" s="258">
        <v>1</v>
      </c>
      <c r="M12" s="258">
        <v>0</v>
      </c>
      <c r="N12" s="258">
        <v>0</v>
      </c>
      <c r="O12" s="258">
        <v>0</v>
      </c>
      <c r="P12" s="258">
        <v>0</v>
      </c>
      <c r="Q12" s="258">
        <v>0</v>
      </c>
      <c r="R12" s="258">
        <v>0</v>
      </c>
      <c r="S12" s="258">
        <v>0</v>
      </c>
      <c r="T12" s="257">
        <v>0</v>
      </c>
      <c r="U12" s="258">
        <v>6</v>
      </c>
      <c r="V12" s="23"/>
      <c r="W12" s="258">
        <v>6</v>
      </c>
      <c r="X12" s="23"/>
      <c r="Y12" s="258">
        <v>5</v>
      </c>
      <c r="Z12" s="23"/>
      <c r="AA12" s="258">
        <v>5</v>
      </c>
      <c r="AB12" s="23"/>
      <c r="AC12" s="258">
        <v>5</v>
      </c>
      <c r="AD12" s="23"/>
      <c r="AE12" s="258">
        <v>5</v>
      </c>
      <c r="AF12" s="23"/>
      <c r="AG12" s="258">
        <v>5</v>
      </c>
      <c r="AH12" s="23"/>
      <c r="AI12" s="258">
        <v>5</v>
      </c>
      <c r="AJ12" s="23"/>
    </row>
    <row r="13" spans="1:36" ht="18.75" customHeight="1">
      <c r="A13" s="293" t="s">
        <v>29</v>
      </c>
      <c r="B13" s="293"/>
      <c r="C13" s="294"/>
      <c r="D13" s="255">
        <f t="shared" si="1"/>
        <v>3</v>
      </c>
      <c r="E13" s="258">
        <v>0</v>
      </c>
      <c r="F13" s="258">
        <v>0</v>
      </c>
      <c r="G13" s="258">
        <v>0</v>
      </c>
      <c r="H13" s="258">
        <v>0</v>
      </c>
      <c r="I13" s="258">
        <v>0</v>
      </c>
      <c r="J13" s="258">
        <v>0</v>
      </c>
      <c r="K13" s="258">
        <v>0</v>
      </c>
      <c r="L13" s="258">
        <v>0</v>
      </c>
      <c r="M13" s="258">
        <v>0</v>
      </c>
      <c r="N13" s="258">
        <v>2</v>
      </c>
      <c r="O13" s="258">
        <v>1</v>
      </c>
      <c r="P13" s="258">
        <v>0</v>
      </c>
      <c r="Q13" s="258">
        <v>0</v>
      </c>
      <c r="R13" s="258">
        <v>0</v>
      </c>
      <c r="S13" s="258">
        <v>0</v>
      </c>
      <c r="T13" s="257">
        <v>0</v>
      </c>
      <c r="U13" s="258">
        <v>2</v>
      </c>
      <c r="V13" s="23"/>
      <c r="W13" s="258">
        <v>2</v>
      </c>
      <c r="X13" s="23"/>
      <c r="Y13" s="258">
        <v>2</v>
      </c>
      <c r="Z13" s="23"/>
      <c r="AA13" s="258">
        <v>2</v>
      </c>
      <c r="AB13" s="23"/>
      <c r="AC13" s="258">
        <v>2</v>
      </c>
      <c r="AD13" s="23"/>
      <c r="AE13" s="258">
        <v>3</v>
      </c>
      <c r="AF13" s="23"/>
      <c r="AG13" s="258">
        <v>3</v>
      </c>
      <c r="AH13" s="23"/>
      <c r="AI13" s="258">
        <v>3</v>
      </c>
      <c r="AJ13" s="23"/>
    </row>
    <row r="14" spans="1:36" ht="18.75" customHeight="1">
      <c r="A14" s="293" t="s">
        <v>30</v>
      </c>
      <c r="B14" s="293"/>
      <c r="C14" s="294"/>
      <c r="D14" s="255">
        <f t="shared" si="1"/>
        <v>80</v>
      </c>
      <c r="E14" s="258">
        <v>7</v>
      </c>
      <c r="F14" s="258">
        <v>3</v>
      </c>
      <c r="G14" s="258">
        <v>7</v>
      </c>
      <c r="H14" s="258">
        <v>2</v>
      </c>
      <c r="I14" s="258">
        <v>7</v>
      </c>
      <c r="J14" s="258">
        <v>5</v>
      </c>
      <c r="K14" s="258">
        <v>3</v>
      </c>
      <c r="L14" s="258">
        <v>2</v>
      </c>
      <c r="M14" s="258">
        <v>3</v>
      </c>
      <c r="N14" s="258">
        <v>10</v>
      </c>
      <c r="O14" s="258">
        <v>3</v>
      </c>
      <c r="P14" s="258">
        <v>10</v>
      </c>
      <c r="Q14" s="258">
        <v>5</v>
      </c>
      <c r="R14" s="258">
        <v>3</v>
      </c>
      <c r="S14" s="258">
        <v>5</v>
      </c>
      <c r="T14" s="257">
        <v>5</v>
      </c>
      <c r="U14" s="258">
        <v>84</v>
      </c>
      <c r="V14" s="23"/>
      <c r="W14" s="258">
        <v>84</v>
      </c>
      <c r="X14" s="23"/>
      <c r="Y14" s="258">
        <v>83</v>
      </c>
      <c r="Z14" s="23"/>
      <c r="AA14" s="258">
        <v>82</v>
      </c>
      <c r="AB14" s="23"/>
      <c r="AC14" s="258">
        <v>82</v>
      </c>
      <c r="AD14" s="23"/>
      <c r="AE14" s="258">
        <v>81</v>
      </c>
      <c r="AF14" s="23"/>
      <c r="AG14" s="258">
        <v>82</v>
      </c>
      <c r="AH14" s="23"/>
      <c r="AI14" s="258">
        <v>81</v>
      </c>
      <c r="AJ14" s="23"/>
    </row>
    <row r="15" spans="1:36" ht="18.75" customHeight="1">
      <c r="A15" s="293" t="s">
        <v>31</v>
      </c>
      <c r="B15" s="293"/>
      <c r="C15" s="294"/>
      <c r="D15" s="255">
        <f t="shared" si="1"/>
        <v>2</v>
      </c>
      <c r="E15" s="258">
        <v>1</v>
      </c>
      <c r="F15" s="258">
        <v>0</v>
      </c>
      <c r="G15" s="258">
        <v>0</v>
      </c>
      <c r="H15" s="258">
        <v>0</v>
      </c>
      <c r="I15" s="258">
        <v>0</v>
      </c>
      <c r="J15" s="258">
        <v>0</v>
      </c>
      <c r="K15" s="258">
        <v>0</v>
      </c>
      <c r="L15" s="258">
        <v>0</v>
      </c>
      <c r="M15" s="258">
        <v>0</v>
      </c>
      <c r="N15" s="258">
        <v>1</v>
      </c>
      <c r="O15" s="258">
        <v>0</v>
      </c>
      <c r="P15" s="258">
        <v>0</v>
      </c>
      <c r="Q15" s="258">
        <v>0</v>
      </c>
      <c r="R15" s="258">
        <v>0</v>
      </c>
      <c r="S15" s="258">
        <v>0</v>
      </c>
      <c r="T15" s="257">
        <v>0</v>
      </c>
      <c r="U15" s="258">
        <v>2</v>
      </c>
      <c r="V15" s="23"/>
      <c r="W15" s="258">
        <v>2</v>
      </c>
      <c r="X15" s="23"/>
      <c r="Y15" s="258">
        <v>2</v>
      </c>
      <c r="Z15" s="23"/>
      <c r="AA15" s="258">
        <v>2</v>
      </c>
      <c r="AB15" s="23"/>
      <c r="AC15" s="258">
        <v>2</v>
      </c>
      <c r="AD15" s="23"/>
      <c r="AE15" s="258">
        <v>2</v>
      </c>
      <c r="AF15" s="23"/>
      <c r="AG15" s="258">
        <v>2</v>
      </c>
      <c r="AH15" s="23"/>
      <c r="AI15" s="258">
        <v>2</v>
      </c>
      <c r="AJ15" s="23"/>
    </row>
    <row r="16" spans="1:36" ht="18.75" customHeight="1">
      <c r="A16" s="293" t="s">
        <v>32</v>
      </c>
      <c r="B16" s="293"/>
      <c r="C16" s="294"/>
      <c r="D16" s="255">
        <f t="shared" si="1"/>
        <v>1</v>
      </c>
      <c r="E16" s="258">
        <v>0</v>
      </c>
      <c r="F16" s="258">
        <v>0</v>
      </c>
      <c r="G16" s="258">
        <v>0</v>
      </c>
      <c r="H16" s="258">
        <v>0</v>
      </c>
      <c r="I16" s="258">
        <v>1</v>
      </c>
      <c r="J16" s="258">
        <v>0</v>
      </c>
      <c r="K16" s="258">
        <v>0</v>
      </c>
      <c r="L16" s="258">
        <v>0</v>
      </c>
      <c r="M16" s="258">
        <v>0</v>
      </c>
      <c r="N16" s="258">
        <v>0</v>
      </c>
      <c r="O16" s="258">
        <v>0</v>
      </c>
      <c r="P16" s="258">
        <v>0</v>
      </c>
      <c r="Q16" s="258">
        <v>0</v>
      </c>
      <c r="R16" s="258">
        <v>0</v>
      </c>
      <c r="S16" s="258">
        <v>0</v>
      </c>
      <c r="T16" s="257">
        <v>0</v>
      </c>
      <c r="U16" s="258">
        <v>4</v>
      </c>
      <c r="V16" s="23"/>
      <c r="W16" s="258">
        <v>4</v>
      </c>
      <c r="X16" s="23"/>
      <c r="Y16" s="258">
        <v>4</v>
      </c>
      <c r="Z16" s="23"/>
      <c r="AA16" s="258">
        <v>3</v>
      </c>
      <c r="AB16" s="23"/>
      <c r="AC16" s="258">
        <v>2</v>
      </c>
      <c r="AD16" s="23"/>
      <c r="AE16" s="258">
        <v>2</v>
      </c>
      <c r="AF16" s="23"/>
      <c r="AG16" s="258">
        <v>1</v>
      </c>
      <c r="AH16" s="23"/>
      <c r="AI16" s="258">
        <v>1</v>
      </c>
      <c r="AJ16" s="23"/>
    </row>
    <row r="17" spans="1:36" ht="18.75" customHeight="1">
      <c r="A17" s="293" t="s">
        <v>33</v>
      </c>
      <c r="B17" s="293"/>
      <c r="C17" s="294"/>
      <c r="D17" s="255">
        <f t="shared" si="1"/>
        <v>10</v>
      </c>
      <c r="E17" s="258">
        <v>1</v>
      </c>
      <c r="F17" s="258">
        <v>0</v>
      </c>
      <c r="G17" s="258">
        <v>2</v>
      </c>
      <c r="H17" s="258">
        <v>0</v>
      </c>
      <c r="I17" s="258">
        <v>0</v>
      </c>
      <c r="J17" s="258">
        <v>0</v>
      </c>
      <c r="K17" s="258">
        <v>1</v>
      </c>
      <c r="L17" s="258">
        <v>1</v>
      </c>
      <c r="M17" s="258">
        <v>1</v>
      </c>
      <c r="N17" s="258">
        <v>0</v>
      </c>
      <c r="O17" s="258">
        <v>0</v>
      </c>
      <c r="P17" s="258">
        <v>1</v>
      </c>
      <c r="Q17" s="258">
        <v>0</v>
      </c>
      <c r="R17" s="258">
        <v>2</v>
      </c>
      <c r="S17" s="258">
        <v>1</v>
      </c>
      <c r="T17" s="257">
        <v>0</v>
      </c>
      <c r="U17" s="258">
        <v>7</v>
      </c>
      <c r="V17" s="23"/>
      <c r="W17" s="258">
        <v>7</v>
      </c>
      <c r="X17" s="23"/>
      <c r="Y17" s="258">
        <v>7</v>
      </c>
      <c r="Z17" s="23"/>
      <c r="AA17" s="258">
        <v>7</v>
      </c>
      <c r="AB17" s="23"/>
      <c r="AC17" s="258">
        <v>7</v>
      </c>
      <c r="AD17" s="23"/>
      <c r="AE17" s="258">
        <v>6</v>
      </c>
      <c r="AF17" s="23"/>
      <c r="AG17" s="258">
        <v>8</v>
      </c>
      <c r="AH17" s="23"/>
      <c r="AI17" s="258">
        <v>8</v>
      </c>
      <c r="AJ17" s="23"/>
    </row>
    <row r="18" spans="1:36" ht="18.75" customHeight="1" thickBot="1">
      <c r="A18" s="290" t="s">
        <v>34</v>
      </c>
      <c r="B18" s="290"/>
      <c r="C18" s="291"/>
      <c r="D18" s="259">
        <f t="shared" si="1"/>
        <v>3</v>
      </c>
      <c r="E18" s="261">
        <v>0</v>
      </c>
      <c r="F18" s="261">
        <v>0</v>
      </c>
      <c r="G18" s="261">
        <v>0</v>
      </c>
      <c r="H18" s="261">
        <v>0</v>
      </c>
      <c r="I18" s="261">
        <v>1</v>
      </c>
      <c r="J18" s="261">
        <v>0</v>
      </c>
      <c r="K18" s="261">
        <v>0</v>
      </c>
      <c r="L18" s="261">
        <v>1</v>
      </c>
      <c r="M18" s="261">
        <v>0</v>
      </c>
      <c r="N18" s="261">
        <v>0</v>
      </c>
      <c r="O18" s="261">
        <v>0</v>
      </c>
      <c r="P18" s="261">
        <v>0</v>
      </c>
      <c r="Q18" s="261">
        <v>1</v>
      </c>
      <c r="R18" s="261">
        <v>0</v>
      </c>
      <c r="S18" s="261">
        <v>0</v>
      </c>
      <c r="T18" s="260">
        <v>0</v>
      </c>
      <c r="U18" s="261">
        <v>6</v>
      </c>
      <c r="V18" s="11"/>
      <c r="W18" s="261">
        <v>6</v>
      </c>
      <c r="X18" s="11"/>
      <c r="Y18" s="261">
        <v>6</v>
      </c>
      <c r="Z18" s="11"/>
      <c r="AA18" s="261">
        <v>6</v>
      </c>
      <c r="AB18" s="11"/>
      <c r="AC18" s="261">
        <v>6</v>
      </c>
      <c r="AD18" s="11"/>
      <c r="AE18" s="261">
        <v>6</v>
      </c>
      <c r="AF18" s="11"/>
      <c r="AG18" s="261">
        <v>5</v>
      </c>
      <c r="AH18" s="11"/>
      <c r="AI18" s="261">
        <v>5</v>
      </c>
      <c r="AJ18" s="11"/>
    </row>
    <row r="19" spans="1:36" ht="6" customHeight="1">
      <c r="A19" s="2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36">
      <c r="O21" s="25"/>
    </row>
  </sheetData>
  <mergeCells count="21">
    <mergeCell ref="U4:V4"/>
    <mergeCell ref="W4:X4"/>
    <mergeCell ref="Y4:Z4"/>
    <mergeCell ref="AA4:AB4"/>
    <mergeCell ref="AC4:AD4"/>
    <mergeCell ref="AG4:AH4"/>
    <mergeCell ref="AI4:AJ4"/>
    <mergeCell ref="A5:C5"/>
    <mergeCell ref="A18:C18"/>
    <mergeCell ref="A6:A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E4:AF4"/>
  </mergeCells>
  <phoneticPr fontId="5"/>
  <printOptions horizontalCentered="1"/>
  <pageMargins left="0.39370078740157483" right="0.39370078740157483" top="0.98425196850393704" bottom="0.59055118110236227" header="0.51181102362204722" footer="0.51181102362204722"/>
  <pageSetup paperSize="9" scale="88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S135"/>
  <sheetViews>
    <sheetView showGridLines="0" view="pageBreakPreview" zoomScale="90" zoomScaleNormal="100" zoomScaleSheetLayoutView="90" workbookViewId="0"/>
  </sheetViews>
  <sheetFormatPr defaultRowHeight="13.5"/>
  <cols>
    <col min="1" max="1" width="21.125" style="36" customWidth="1"/>
    <col min="2" max="2" width="9.125" style="36" customWidth="1"/>
    <col min="3" max="18" width="7.375" style="36" customWidth="1"/>
    <col min="19" max="19" width="7.375" style="39" customWidth="1"/>
    <col min="20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18" s="28" customFormat="1" ht="15" customHeight="1">
      <c r="A1" s="6" t="s">
        <v>102</v>
      </c>
      <c r="B1" s="101"/>
      <c r="C1" s="10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28" customFormat="1" ht="1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Q2" s="27"/>
      <c r="R2" s="126" t="s">
        <v>281</v>
      </c>
    </row>
    <row r="3" spans="1:18" s="28" customFormat="1" ht="15" customHeight="1">
      <c r="A3" s="46"/>
      <c r="B3" s="63" t="s">
        <v>1</v>
      </c>
      <c r="C3" s="47" t="s">
        <v>2</v>
      </c>
      <c r="D3" s="98" t="s">
        <v>3</v>
      </c>
      <c r="E3" s="98" t="s">
        <v>4</v>
      </c>
      <c r="F3" s="98" t="s">
        <v>5</v>
      </c>
      <c r="G3" s="98" t="s">
        <v>6</v>
      </c>
      <c r="H3" s="98" t="s">
        <v>7</v>
      </c>
      <c r="I3" s="47" t="s">
        <v>8</v>
      </c>
      <c r="J3" s="47" t="s">
        <v>9</v>
      </c>
      <c r="K3" s="98" t="s">
        <v>10</v>
      </c>
      <c r="L3" s="49" t="s">
        <v>11</v>
      </c>
      <c r="M3" s="98" t="s">
        <v>12</v>
      </c>
      <c r="N3" s="98" t="s">
        <v>13</v>
      </c>
      <c r="O3" s="98" t="s">
        <v>14</v>
      </c>
      <c r="P3" s="98" t="s">
        <v>15</v>
      </c>
      <c r="Q3" s="98" t="s">
        <v>16</v>
      </c>
      <c r="R3" s="47" t="s">
        <v>17</v>
      </c>
    </row>
    <row r="4" spans="1:18" s="28" customFormat="1" ht="15" customHeight="1">
      <c r="A4" s="50" t="s">
        <v>35</v>
      </c>
      <c r="B4" s="127">
        <v>2323</v>
      </c>
      <c r="C4" s="124">
        <v>189</v>
      </c>
      <c r="D4" s="124">
        <v>104</v>
      </c>
      <c r="E4" s="124">
        <v>136</v>
      </c>
      <c r="F4" s="124">
        <v>127</v>
      </c>
      <c r="G4" s="124">
        <v>244</v>
      </c>
      <c r="H4" s="124">
        <v>292</v>
      </c>
      <c r="I4" s="124">
        <v>128</v>
      </c>
      <c r="J4" s="124">
        <v>97</v>
      </c>
      <c r="K4" s="124">
        <v>74</v>
      </c>
      <c r="L4" s="124">
        <v>133</v>
      </c>
      <c r="M4" s="124">
        <v>90</v>
      </c>
      <c r="N4" s="124">
        <v>97</v>
      </c>
      <c r="O4" s="124">
        <v>123</v>
      </c>
      <c r="P4" s="124">
        <v>189</v>
      </c>
      <c r="Q4" s="124">
        <v>151</v>
      </c>
      <c r="R4" s="124">
        <v>149</v>
      </c>
    </row>
    <row r="5" spans="1:18" s="30" customFormat="1" ht="15" customHeight="1">
      <c r="A5" s="51" t="s">
        <v>73</v>
      </c>
      <c r="B5" s="263">
        <f>SUM(C5:R5)</f>
        <v>100.00000000000001</v>
      </c>
      <c r="C5" s="262">
        <v>8.1</v>
      </c>
      <c r="D5" s="262">
        <v>4.5</v>
      </c>
      <c r="E5" s="262">
        <v>5.8</v>
      </c>
      <c r="F5" s="262">
        <v>5.5</v>
      </c>
      <c r="G5" s="262">
        <v>10.5</v>
      </c>
      <c r="H5" s="262">
        <v>12.6</v>
      </c>
      <c r="I5" s="262">
        <v>5.5</v>
      </c>
      <c r="J5" s="262">
        <v>4.2</v>
      </c>
      <c r="K5" s="262">
        <v>3.2</v>
      </c>
      <c r="L5" s="262">
        <v>5.7</v>
      </c>
      <c r="M5" s="262">
        <v>3.9</v>
      </c>
      <c r="N5" s="262">
        <v>4.2</v>
      </c>
      <c r="O5" s="262">
        <v>5.3</v>
      </c>
      <c r="P5" s="262">
        <v>8.1</v>
      </c>
      <c r="Q5" s="262">
        <v>6.5</v>
      </c>
      <c r="R5" s="262">
        <v>6.4</v>
      </c>
    </row>
    <row r="6" spans="1:18" s="30" customFormat="1" ht="15" customHeight="1">
      <c r="A6" s="51" t="s">
        <v>74</v>
      </c>
      <c r="B6" s="127">
        <v>75</v>
      </c>
      <c r="C6" s="124">
        <v>3</v>
      </c>
      <c r="D6" s="124">
        <v>3</v>
      </c>
      <c r="E6" s="124">
        <v>4</v>
      </c>
      <c r="F6" s="124">
        <v>7</v>
      </c>
      <c r="G6" s="124">
        <v>2</v>
      </c>
      <c r="H6" s="124">
        <v>8</v>
      </c>
      <c r="I6" s="124">
        <v>6</v>
      </c>
      <c r="J6" s="124">
        <v>4</v>
      </c>
      <c r="K6" s="124">
        <v>1</v>
      </c>
      <c r="L6" s="124">
        <v>5</v>
      </c>
      <c r="M6" s="124">
        <v>5</v>
      </c>
      <c r="N6" s="124">
        <v>2</v>
      </c>
      <c r="O6" s="124">
        <v>5</v>
      </c>
      <c r="P6" s="124">
        <v>7</v>
      </c>
      <c r="Q6" s="124">
        <v>6</v>
      </c>
      <c r="R6" s="124">
        <v>7</v>
      </c>
    </row>
    <row r="7" spans="1:18" s="30" customFormat="1" ht="15" customHeight="1">
      <c r="A7" s="51" t="s">
        <v>75</v>
      </c>
      <c r="B7" s="127">
        <v>2248</v>
      </c>
      <c r="C7" s="124">
        <v>186</v>
      </c>
      <c r="D7" s="124">
        <v>101</v>
      </c>
      <c r="E7" s="124">
        <v>132</v>
      </c>
      <c r="F7" s="124">
        <v>120</v>
      </c>
      <c r="G7" s="124">
        <v>242</v>
      </c>
      <c r="H7" s="124">
        <v>284</v>
      </c>
      <c r="I7" s="124">
        <v>122</v>
      </c>
      <c r="J7" s="124">
        <v>93</v>
      </c>
      <c r="K7" s="124">
        <v>73</v>
      </c>
      <c r="L7" s="124">
        <v>128</v>
      </c>
      <c r="M7" s="124">
        <v>85</v>
      </c>
      <c r="N7" s="124">
        <v>95</v>
      </c>
      <c r="O7" s="124">
        <v>118</v>
      </c>
      <c r="P7" s="124">
        <v>182</v>
      </c>
      <c r="Q7" s="124">
        <v>145</v>
      </c>
      <c r="R7" s="124">
        <v>142</v>
      </c>
    </row>
    <row r="8" spans="1:18" s="30" customFormat="1" ht="15" customHeight="1">
      <c r="A8" s="51" t="s">
        <v>39</v>
      </c>
      <c r="B8" s="128">
        <v>10</v>
      </c>
      <c r="C8" s="129">
        <v>11.5</v>
      </c>
      <c r="D8" s="129">
        <v>12</v>
      </c>
      <c r="E8" s="129">
        <v>8.5</v>
      </c>
      <c r="F8" s="129">
        <v>8.4</v>
      </c>
      <c r="G8" s="129">
        <v>17.399999999999999</v>
      </c>
      <c r="H8" s="129">
        <v>29</v>
      </c>
      <c r="I8" s="129">
        <v>11.9</v>
      </c>
      <c r="J8" s="129">
        <v>9</v>
      </c>
      <c r="K8" s="129">
        <v>11</v>
      </c>
      <c r="L8" s="129">
        <v>6.1</v>
      </c>
      <c r="M8" s="129">
        <v>6.4</v>
      </c>
      <c r="N8" s="129">
        <v>7.4</v>
      </c>
      <c r="O8" s="129">
        <v>7</v>
      </c>
      <c r="P8" s="129">
        <v>7.6</v>
      </c>
      <c r="Q8" s="129">
        <v>9.3000000000000007</v>
      </c>
      <c r="R8" s="129">
        <v>9.1999999999999993</v>
      </c>
    </row>
    <row r="9" spans="1:18" s="28" customFormat="1" ht="15" customHeight="1">
      <c r="A9" s="51" t="s">
        <v>40</v>
      </c>
      <c r="B9" s="64">
        <v>2103</v>
      </c>
      <c r="C9" s="52">
        <v>177</v>
      </c>
      <c r="D9" s="52">
        <v>99</v>
      </c>
      <c r="E9" s="52">
        <v>140</v>
      </c>
      <c r="F9" s="52">
        <v>120</v>
      </c>
      <c r="G9" s="52">
        <v>197</v>
      </c>
      <c r="H9" s="52">
        <v>237</v>
      </c>
      <c r="I9" s="52">
        <v>115</v>
      </c>
      <c r="J9" s="52">
        <v>94</v>
      </c>
      <c r="K9" s="52">
        <v>63</v>
      </c>
      <c r="L9" s="52">
        <v>128</v>
      </c>
      <c r="M9" s="52">
        <v>91</v>
      </c>
      <c r="N9" s="52">
        <v>93</v>
      </c>
      <c r="O9" s="52">
        <v>111</v>
      </c>
      <c r="P9" s="52">
        <v>173</v>
      </c>
      <c r="Q9" s="52">
        <v>138</v>
      </c>
      <c r="R9" s="52">
        <v>127</v>
      </c>
    </row>
    <row r="10" spans="1:18" s="28" customFormat="1" ht="15" customHeight="1">
      <c r="A10" s="51" t="s">
        <v>41</v>
      </c>
      <c r="B10" s="64">
        <v>2123</v>
      </c>
      <c r="C10" s="52">
        <v>181</v>
      </c>
      <c r="D10" s="52">
        <v>99</v>
      </c>
      <c r="E10" s="52">
        <v>137</v>
      </c>
      <c r="F10" s="52">
        <v>123</v>
      </c>
      <c r="G10" s="52">
        <v>202</v>
      </c>
      <c r="H10" s="52">
        <v>240</v>
      </c>
      <c r="I10" s="52">
        <v>118</v>
      </c>
      <c r="J10" s="52">
        <v>96</v>
      </c>
      <c r="K10" s="52">
        <v>65</v>
      </c>
      <c r="L10" s="52">
        <v>122</v>
      </c>
      <c r="M10" s="52">
        <v>91</v>
      </c>
      <c r="N10" s="52">
        <v>94</v>
      </c>
      <c r="O10" s="52">
        <v>111</v>
      </c>
      <c r="P10" s="52">
        <v>174</v>
      </c>
      <c r="Q10" s="52">
        <v>138</v>
      </c>
      <c r="R10" s="52">
        <v>132</v>
      </c>
    </row>
    <row r="11" spans="1:18" s="28" customFormat="1" ht="15" customHeight="1">
      <c r="A11" s="51" t="s">
        <v>42</v>
      </c>
      <c r="B11" s="64">
        <v>2140</v>
      </c>
      <c r="C11" s="52">
        <v>174</v>
      </c>
      <c r="D11" s="52">
        <v>99</v>
      </c>
      <c r="E11" s="52">
        <v>136</v>
      </c>
      <c r="F11" s="52">
        <v>123</v>
      </c>
      <c r="G11" s="52">
        <v>203</v>
      </c>
      <c r="H11" s="52">
        <v>243</v>
      </c>
      <c r="I11" s="52">
        <v>120</v>
      </c>
      <c r="J11" s="52">
        <v>94</v>
      </c>
      <c r="K11" s="52">
        <v>68</v>
      </c>
      <c r="L11" s="52">
        <v>124</v>
      </c>
      <c r="M11" s="52">
        <v>91</v>
      </c>
      <c r="N11" s="52">
        <v>91</v>
      </c>
      <c r="O11" s="52">
        <v>115</v>
      </c>
      <c r="P11" s="52">
        <v>177</v>
      </c>
      <c r="Q11" s="52">
        <v>142</v>
      </c>
      <c r="R11" s="52">
        <v>140</v>
      </c>
    </row>
    <row r="12" spans="1:18" s="28" customFormat="1" ht="15" customHeight="1">
      <c r="A12" s="51" t="s">
        <v>63</v>
      </c>
      <c r="B12" s="64">
        <v>2169</v>
      </c>
      <c r="C12" s="52">
        <v>180</v>
      </c>
      <c r="D12" s="52">
        <v>98</v>
      </c>
      <c r="E12" s="52">
        <v>135</v>
      </c>
      <c r="F12" s="52">
        <v>125</v>
      </c>
      <c r="G12" s="52">
        <v>216</v>
      </c>
      <c r="H12" s="52">
        <v>244</v>
      </c>
      <c r="I12" s="52">
        <v>122</v>
      </c>
      <c r="J12" s="52">
        <v>93</v>
      </c>
      <c r="K12" s="52">
        <v>68</v>
      </c>
      <c r="L12" s="52">
        <v>125</v>
      </c>
      <c r="M12" s="52">
        <v>93</v>
      </c>
      <c r="N12" s="52">
        <v>93</v>
      </c>
      <c r="O12" s="52">
        <v>116</v>
      </c>
      <c r="P12" s="52">
        <v>180</v>
      </c>
      <c r="Q12" s="52">
        <v>142</v>
      </c>
      <c r="R12" s="52">
        <v>139</v>
      </c>
    </row>
    <row r="13" spans="1:18" s="28" customFormat="1" ht="15" customHeight="1">
      <c r="A13" s="92" t="s">
        <v>76</v>
      </c>
      <c r="B13" s="66">
        <v>2180</v>
      </c>
      <c r="C13" s="52">
        <v>180</v>
      </c>
      <c r="D13" s="52">
        <v>100</v>
      </c>
      <c r="E13" s="52">
        <v>134</v>
      </c>
      <c r="F13" s="52">
        <v>125</v>
      </c>
      <c r="G13" s="52">
        <v>216</v>
      </c>
      <c r="H13" s="52">
        <v>254</v>
      </c>
      <c r="I13" s="52">
        <v>122</v>
      </c>
      <c r="J13" s="52">
        <v>93</v>
      </c>
      <c r="K13" s="52">
        <v>68</v>
      </c>
      <c r="L13" s="52">
        <v>125</v>
      </c>
      <c r="M13" s="52">
        <v>93</v>
      </c>
      <c r="N13" s="52">
        <v>93</v>
      </c>
      <c r="O13" s="52">
        <v>116</v>
      </c>
      <c r="P13" s="52">
        <v>180</v>
      </c>
      <c r="Q13" s="52">
        <v>142</v>
      </c>
      <c r="R13" s="52">
        <v>139</v>
      </c>
    </row>
    <row r="14" spans="1:18" s="28" customFormat="1" ht="15" customHeight="1">
      <c r="A14" s="92" t="s">
        <v>120</v>
      </c>
      <c r="B14" s="66">
        <f>SUM(C14:R14)</f>
        <v>2189</v>
      </c>
      <c r="C14" s="52">
        <v>179</v>
      </c>
      <c r="D14" s="52">
        <v>102</v>
      </c>
      <c r="E14" s="52">
        <v>132</v>
      </c>
      <c r="F14" s="52">
        <v>124</v>
      </c>
      <c r="G14" s="52">
        <v>210</v>
      </c>
      <c r="H14" s="52">
        <v>269</v>
      </c>
      <c r="I14" s="52">
        <v>122</v>
      </c>
      <c r="J14" s="52">
        <v>93</v>
      </c>
      <c r="K14" s="52">
        <v>67</v>
      </c>
      <c r="L14" s="52">
        <v>121</v>
      </c>
      <c r="M14" s="52">
        <v>91</v>
      </c>
      <c r="N14" s="52">
        <v>94</v>
      </c>
      <c r="O14" s="52">
        <v>119</v>
      </c>
      <c r="P14" s="52">
        <v>182</v>
      </c>
      <c r="Q14" s="52">
        <v>146</v>
      </c>
      <c r="R14" s="52">
        <v>138</v>
      </c>
    </row>
    <row r="15" spans="1:18" s="28" customFormat="1" ht="15" customHeight="1">
      <c r="A15" s="92" t="s">
        <v>126</v>
      </c>
      <c r="B15" s="66">
        <v>2252</v>
      </c>
      <c r="C15" s="52">
        <v>179</v>
      </c>
      <c r="D15" s="52">
        <v>106</v>
      </c>
      <c r="E15" s="52">
        <v>132</v>
      </c>
      <c r="F15" s="52">
        <v>129</v>
      </c>
      <c r="G15" s="52">
        <v>227</v>
      </c>
      <c r="H15" s="52">
        <v>277</v>
      </c>
      <c r="I15" s="52">
        <v>125</v>
      </c>
      <c r="J15" s="52">
        <v>95</v>
      </c>
      <c r="K15" s="52">
        <v>70</v>
      </c>
      <c r="L15" s="52">
        <v>128</v>
      </c>
      <c r="M15" s="52">
        <v>92</v>
      </c>
      <c r="N15" s="52">
        <v>98</v>
      </c>
      <c r="O15" s="52">
        <v>119</v>
      </c>
      <c r="P15" s="52">
        <v>185</v>
      </c>
      <c r="Q15" s="52">
        <v>148</v>
      </c>
      <c r="R15" s="52">
        <v>142</v>
      </c>
    </row>
    <row r="16" spans="1:18" s="28" customFormat="1" ht="15" customHeight="1" thickBot="1">
      <c r="A16" s="53" t="s">
        <v>280</v>
      </c>
      <c r="B16" s="65">
        <v>2284</v>
      </c>
      <c r="C16" s="55">
        <v>185</v>
      </c>
      <c r="D16" s="55">
        <v>104</v>
      </c>
      <c r="E16" s="55">
        <v>135</v>
      </c>
      <c r="F16" s="55">
        <v>126</v>
      </c>
      <c r="G16" s="55">
        <v>229</v>
      </c>
      <c r="H16" s="55">
        <v>287</v>
      </c>
      <c r="I16" s="55">
        <v>123</v>
      </c>
      <c r="J16" s="55">
        <v>99</v>
      </c>
      <c r="K16" s="55">
        <v>75</v>
      </c>
      <c r="L16" s="55">
        <v>131</v>
      </c>
      <c r="M16" s="55">
        <v>91</v>
      </c>
      <c r="N16" s="55">
        <v>97</v>
      </c>
      <c r="O16" s="55">
        <v>120</v>
      </c>
      <c r="P16" s="55">
        <v>189</v>
      </c>
      <c r="Q16" s="55">
        <v>149</v>
      </c>
      <c r="R16" s="55">
        <v>144</v>
      </c>
    </row>
    <row r="17" spans="1:18" s="28" customFormat="1" ht="12.75" customHeight="1">
      <c r="A17" s="32"/>
    </row>
    <row r="18" spans="1:18" s="28" customFormat="1" ht="12.75" customHeight="1">
      <c r="A18" s="32"/>
    </row>
    <row r="19" spans="1:18" s="28" customFormat="1" ht="15" customHeight="1">
      <c r="A19" s="6" t="s">
        <v>103</v>
      </c>
      <c r="B19" s="33"/>
      <c r="C19" s="33"/>
      <c r="D19" s="33"/>
      <c r="E19" s="33"/>
      <c r="F19" s="33"/>
      <c r="G19" s="33"/>
      <c r="H19" s="33"/>
      <c r="I19" s="34"/>
      <c r="J19" s="34"/>
      <c r="K19" s="33"/>
      <c r="L19" s="33"/>
      <c r="M19" s="33"/>
      <c r="N19" s="33"/>
      <c r="O19" s="33"/>
      <c r="P19" s="33"/>
      <c r="Q19" s="33"/>
      <c r="R19" s="33"/>
    </row>
    <row r="20" spans="1:18" s="28" customFormat="1" ht="15" customHeight="1" thickBo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O20" s="35"/>
      <c r="P20" s="27"/>
      <c r="Q20" s="27"/>
      <c r="R20" s="126" t="s">
        <v>281</v>
      </c>
    </row>
    <row r="21" spans="1:18" s="28" customFormat="1" ht="15" customHeight="1">
      <c r="A21" s="46"/>
      <c r="B21" s="63" t="s">
        <v>1</v>
      </c>
      <c r="C21" s="47" t="s">
        <v>2</v>
      </c>
      <c r="D21" s="98" t="s">
        <v>3</v>
      </c>
      <c r="E21" s="98" t="s">
        <v>4</v>
      </c>
      <c r="F21" s="98" t="s">
        <v>5</v>
      </c>
      <c r="G21" s="98" t="s">
        <v>6</v>
      </c>
      <c r="H21" s="98" t="s">
        <v>7</v>
      </c>
      <c r="I21" s="47" t="s">
        <v>8</v>
      </c>
      <c r="J21" s="47" t="s">
        <v>9</v>
      </c>
      <c r="K21" s="98" t="s">
        <v>10</v>
      </c>
      <c r="L21" s="49" t="s">
        <v>11</v>
      </c>
      <c r="M21" s="98" t="s">
        <v>12</v>
      </c>
      <c r="N21" s="98" t="s">
        <v>13</v>
      </c>
      <c r="O21" s="98" t="s">
        <v>14</v>
      </c>
      <c r="P21" s="98" t="s">
        <v>15</v>
      </c>
      <c r="Q21" s="98" t="s">
        <v>16</v>
      </c>
      <c r="R21" s="47" t="s">
        <v>17</v>
      </c>
    </row>
    <row r="22" spans="1:18" s="30" customFormat="1" ht="15" customHeight="1">
      <c r="A22" s="56" t="s">
        <v>43</v>
      </c>
      <c r="B22" s="66">
        <v>927</v>
      </c>
      <c r="C22" s="58">
        <v>35</v>
      </c>
      <c r="D22" s="58">
        <v>41</v>
      </c>
      <c r="E22" s="58">
        <v>63</v>
      </c>
      <c r="F22" s="58">
        <v>105</v>
      </c>
      <c r="G22" s="58">
        <v>14</v>
      </c>
      <c r="H22" s="58">
        <v>100</v>
      </c>
      <c r="I22" s="52">
        <v>44</v>
      </c>
      <c r="J22" s="52">
        <v>45</v>
      </c>
      <c r="K22" s="58">
        <v>9</v>
      </c>
      <c r="L22" s="58">
        <v>69</v>
      </c>
      <c r="M22" s="58">
        <v>77</v>
      </c>
      <c r="N22" s="58">
        <v>26</v>
      </c>
      <c r="O22" s="58">
        <v>72</v>
      </c>
      <c r="P22" s="58">
        <v>84</v>
      </c>
      <c r="Q22" s="58">
        <v>62</v>
      </c>
      <c r="R22" s="58">
        <v>81</v>
      </c>
    </row>
    <row r="23" spans="1:18" s="30" customFormat="1" ht="15" customHeight="1">
      <c r="A23" s="56" t="s">
        <v>36</v>
      </c>
      <c r="B23" s="264">
        <f>SUM(C23:R23)</f>
        <v>100</v>
      </c>
      <c r="C23" s="265">
        <v>3.8</v>
      </c>
      <c r="D23" s="265">
        <v>4.4000000000000004</v>
      </c>
      <c r="E23" s="265">
        <v>6.8</v>
      </c>
      <c r="F23" s="265">
        <v>11.3</v>
      </c>
      <c r="G23" s="265">
        <v>1.5</v>
      </c>
      <c r="H23" s="265">
        <v>10.8</v>
      </c>
      <c r="I23" s="265">
        <v>4.7</v>
      </c>
      <c r="J23" s="265">
        <v>4.9000000000000004</v>
      </c>
      <c r="K23" s="265">
        <v>1</v>
      </c>
      <c r="L23" s="265">
        <v>7.4</v>
      </c>
      <c r="M23" s="265">
        <v>8.3000000000000007</v>
      </c>
      <c r="N23" s="265">
        <v>2.8</v>
      </c>
      <c r="O23" s="265">
        <v>7.8</v>
      </c>
      <c r="P23" s="265">
        <v>9.1</v>
      </c>
      <c r="Q23" s="265">
        <v>6.7</v>
      </c>
      <c r="R23" s="265">
        <v>8.6999999999999993</v>
      </c>
    </row>
    <row r="24" spans="1:18" s="30" customFormat="1" ht="15" customHeight="1">
      <c r="A24" s="51" t="s">
        <v>77</v>
      </c>
      <c r="B24" s="64">
        <v>1286</v>
      </c>
      <c r="C24" s="52">
        <v>30</v>
      </c>
      <c r="D24" s="52">
        <v>48</v>
      </c>
      <c r="E24" s="52">
        <v>126</v>
      </c>
      <c r="F24" s="52">
        <v>167</v>
      </c>
      <c r="G24" s="52">
        <v>60</v>
      </c>
      <c r="H24" s="52">
        <v>95</v>
      </c>
      <c r="I24" s="52">
        <v>53</v>
      </c>
      <c r="J24" s="52">
        <v>69</v>
      </c>
      <c r="K24" s="52">
        <v>9</v>
      </c>
      <c r="L24" s="52">
        <v>104</v>
      </c>
      <c r="M24" s="52">
        <v>77</v>
      </c>
      <c r="N24" s="52">
        <v>26</v>
      </c>
      <c r="O24" s="52">
        <v>84</v>
      </c>
      <c r="P24" s="52">
        <v>141</v>
      </c>
      <c r="Q24" s="52">
        <v>45</v>
      </c>
      <c r="R24" s="52">
        <v>152</v>
      </c>
    </row>
    <row r="25" spans="1:18" s="30" customFormat="1" ht="15" customHeight="1">
      <c r="A25" s="51" t="s">
        <v>64</v>
      </c>
      <c r="B25" s="64">
        <v>1177</v>
      </c>
      <c r="C25" s="52">
        <v>30</v>
      </c>
      <c r="D25" s="52">
        <v>48</v>
      </c>
      <c r="E25" s="52">
        <v>107</v>
      </c>
      <c r="F25" s="52">
        <v>149</v>
      </c>
      <c r="G25" s="52">
        <v>41</v>
      </c>
      <c r="H25" s="52">
        <v>81</v>
      </c>
      <c r="I25" s="52">
        <v>53</v>
      </c>
      <c r="J25" s="52">
        <v>67</v>
      </c>
      <c r="K25" s="52">
        <v>9</v>
      </c>
      <c r="L25" s="52">
        <v>88</v>
      </c>
      <c r="M25" s="52">
        <v>77</v>
      </c>
      <c r="N25" s="52">
        <v>26</v>
      </c>
      <c r="O25" s="52">
        <v>84</v>
      </c>
      <c r="P25" s="52">
        <v>122</v>
      </c>
      <c r="Q25" s="52">
        <v>45</v>
      </c>
      <c r="R25" s="52">
        <v>150</v>
      </c>
    </row>
    <row r="26" spans="1:18" s="30" customFormat="1" ht="15" customHeight="1">
      <c r="A26" s="51" t="s">
        <v>65</v>
      </c>
      <c r="B26" s="64">
        <v>1096</v>
      </c>
      <c r="C26" s="52">
        <v>30</v>
      </c>
      <c r="D26" s="52">
        <v>48</v>
      </c>
      <c r="E26" s="52">
        <v>93</v>
      </c>
      <c r="F26" s="52">
        <v>149</v>
      </c>
      <c r="G26" s="52">
        <v>22</v>
      </c>
      <c r="H26" s="52">
        <v>65</v>
      </c>
      <c r="I26" s="52">
        <v>53</v>
      </c>
      <c r="J26" s="52">
        <v>67</v>
      </c>
      <c r="K26" s="52">
        <v>9</v>
      </c>
      <c r="L26" s="52">
        <v>69</v>
      </c>
      <c r="M26" s="52">
        <v>77</v>
      </c>
      <c r="N26" s="52">
        <v>26</v>
      </c>
      <c r="O26" s="52">
        <v>84</v>
      </c>
      <c r="P26" s="52">
        <v>122</v>
      </c>
      <c r="Q26" s="52">
        <v>45</v>
      </c>
      <c r="R26" s="52">
        <v>137</v>
      </c>
    </row>
    <row r="27" spans="1:18" s="30" customFormat="1" ht="15" customHeight="1">
      <c r="A27" s="51" t="s">
        <v>66</v>
      </c>
      <c r="B27" s="64">
        <v>1034</v>
      </c>
      <c r="C27" s="52">
        <v>28</v>
      </c>
      <c r="D27" s="52">
        <v>48</v>
      </c>
      <c r="E27" s="52">
        <v>77</v>
      </c>
      <c r="F27" s="52">
        <v>140</v>
      </c>
      <c r="G27" s="52">
        <v>35</v>
      </c>
      <c r="H27" s="52">
        <v>64</v>
      </c>
      <c r="I27" s="52">
        <v>43</v>
      </c>
      <c r="J27" s="52">
        <v>48</v>
      </c>
      <c r="K27" s="52">
        <v>9</v>
      </c>
      <c r="L27" s="52">
        <v>78</v>
      </c>
      <c r="M27" s="52">
        <v>77</v>
      </c>
      <c r="N27" s="52">
        <v>26</v>
      </c>
      <c r="O27" s="52">
        <v>84</v>
      </c>
      <c r="P27" s="52">
        <v>103</v>
      </c>
      <c r="Q27" s="52">
        <v>47</v>
      </c>
      <c r="R27" s="52">
        <v>127</v>
      </c>
    </row>
    <row r="28" spans="1:18" s="30" customFormat="1" ht="15" customHeight="1">
      <c r="A28" s="51" t="s">
        <v>78</v>
      </c>
      <c r="B28" s="64">
        <v>1042</v>
      </c>
      <c r="C28" s="52">
        <v>35</v>
      </c>
      <c r="D28" s="52">
        <v>41</v>
      </c>
      <c r="E28" s="52">
        <v>77</v>
      </c>
      <c r="F28" s="52">
        <v>140</v>
      </c>
      <c r="G28" s="52">
        <v>35</v>
      </c>
      <c r="H28" s="52">
        <v>83</v>
      </c>
      <c r="I28" s="52">
        <v>35</v>
      </c>
      <c r="J28" s="52">
        <v>44</v>
      </c>
      <c r="K28" s="52">
        <v>9</v>
      </c>
      <c r="L28" s="52">
        <v>78</v>
      </c>
      <c r="M28" s="52">
        <v>77</v>
      </c>
      <c r="N28" s="52">
        <v>26</v>
      </c>
      <c r="O28" s="52">
        <v>84</v>
      </c>
      <c r="P28" s="52">
        <v>103</v>
      </c>
      <c r="Q28" s="52">
        <v>62</v>
      </c>
      <c r="R28" s="52">
        <v>113</v>
      </c>
    </row>
    <row r="29" spans="1:18" s="30" customFormat="1" ht="15" customHeight="1">
      <c r="A29" s="92" t="s">
        <v>121</v>
      </c>
      <c r="B29" s="66">
        <f>SUM(C29:R29)</f>
        <v>1012</v>
      </c>
      <c r="C29" s="52">
        <v>35</v>
      </c>
      <c r="D29" s="52">
        <v>41</v>
      </c>
      <c r="E29" s="52">
        <v>77</v>
      </c>
      <c r="F29" s="52">
        <v>140</v>
      </c>
      <c r="G29" s="52">
        <v>14</v>
      </c>
      <c r="H29" s="52">
        <v>86</v>
      </c>
      <c r="I29" s="52">
        <v>44</v>
      </c>
      <c r="J29" s="52">
        <v>63</v>
      </c>
      <c r="K29" s="52">
        <v>9</v>
      </c>
      <c r="L29" s="52">
        <v>69</v>
      </c>
      <c r="M29" s="52">
        <v>77</v>
      </c>
      <c r="N29" s="52">
        <v>26</v>
      </c>
      <c r="O29" s="52">
        <v>72</v>
      </c>
      <c r="P29" s="52">
        <v>103</v>
      </c>
      <c r="Q29" s="52">
        <v>62</v>
      </c>
      <c r="R29" s="52">
        <v>94</v>
      </c>
    </row>
    <row r="30" spans="1:18" s="30" customFormat="1" ht="15" customHeight="1">
      <c r="A30" s="92" t="s">
        <v>286</v>
      </c>
      <c r="B30" s="66">
        <v>995</v>
      </c>
      <c r="C30" s="52">
        <v>35</v>
      </c>
      <c r="D30" s="52">
        <v>41</v>
      </c>
      <c r="E30" s="52">
        <v>64</v>
      </c>
      <c r="F30" s="52">
        <v>124</v>
      </c>
      <c r="G30" s="52">
        <v>14</v>
      </c>
      <c r="H30" s="52">
        <v>100</v>
      </c>
      <c r="I30" s="52">
        <v>44</v>
      </c>
      <c r="J30" s="52">
        <v>63</v>
      </c>
      <c r="K30" s="52">
        <v>9</v>
      </c>
      <c r="L30" s="52">
        <v>69</v>
      </c>
      <c r="M30" s="52">
        <v>77</v>
      </c>
      <c r="N30" s="52">
        <v>26</v>
      </c>
      <c r="O30" s="52">
        <v>72</v>
      </c>
      <c r="P30" s="52">
        <v>101</v>
      </c>
      <c r="Q30" s="52">
        <v>62</v>
      </c>
      <c r="R30" s="52">
        <v>94</v>
      </c>
    </row>
    <row r="31" spans="1:18" s="28" customFormat="1" ht="15" customHeight="1" thickBot="1">
      <c r="A31" s="53" t="s">
        <v>287</v>
      </c>
      <c r="B31" s="65">
        <v>976</v>
      </c>
      <c r="C31" s="55">
        <v>35</v>
      </c>
      <c r="D31" s="55">
        <v>41</v>
      </c>
      <c r="E31" s="55">
        <v>82</v>
      </c>
      <c r="F31" s="55">
        <v>105</v>
      </c>
      <c r="G31" s="55">
        <v>14</v>
      </c>
      <c r="H31" s="55">
        <v>100</v>
      </c>
      <c r="I31" s="55">
        <v>44</v>
      </c>
      <c r="J31" s="55">
        <v>45</v>
      </c>
      <c r="K31" s="55">
        <v>9</v>
      </c>
      <c r="L31" s="55">
        <v>69</v>
      </c>
      <c r="M31" s="55">
        <v>77</v>
      </c>
      <c r="N31" s="55">
        <v>26</v>
      </c>
      <c r="O31" s="55">
        <v>72</v>
      </c>
      <c r="P31" s="55">
        <v>101</v>
      </c>
      <c r="Q31" s="55">
        <v>62</v>
      </c>
      <c r="R31" s="55">
        <v>94</v>
      </c>
    </row>
    <row r="32" spans="1:18" s="30" customFormat="1" ht="12.75" customHeight="1">
      <c r="A32" s="32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</row>
    <row r="33" spans="1:18" s="30" customFormat="1" ht="12.75" customHeight="1">
      <c r="A33" s="32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</row>
    <row r="34" spans="1:18" s="28" customFormat="1" ht="15" customHeight="1">
      <c r="A34" s="6" t="s">
        <v>104</v>
      </c>
      <c r="B34" s="33"/>
      <c r="C34" s="33"/>
      <c r="D34" s="33"/>
      <c r="E34" s="33"/>
      <c r="F34" s="33"/>
      <c r="G34" s="33"/>
      <c r="H34" s="33"/>
      <c r="I34" s="34"/>
      <c r="J34" s="34"/>
      <c r="K34" s="33"/>
      <c r="L34" s="33"/>
      <c r="M34" s="33"/>
      <c r="N34" s="33"/>
      <c r="O34" s="33"/>
      <c r="P34" s="33"/>
      <c r="Q34" s="33"/>
      <c r="R34" s="34"/>
    </row>
    <row r="35" spans="1:18" s="28" customFormat="1" ht="15" customHeight="1" thickBot="1">
      <c r="A35" s="27"/>
      <c r="R35" s="126" t="s">
        <v>281</v>
      </c>
    </row>
    <row r="36" spans="1:18" s="28" customFormat="1" ht="15" customHeight="1">
      <c r="A36" s="46"/>
      <c r="B36" s="63" t="s">
        <v>1</v>
      </c>
      <c r="C36" s="47" t="s">
        <v>2</v>
      </c>
      <c r="D36" s="98" t="s">
        <v>3</v>
      </c>
      <c r="E36" s="98" t="s">
        <v>4</v>
      </c>
      <c r="F36" s="98" t="s">
        <v>5</v>
      </c>
      <c r="G36" s="98" t="s">
        <v>6</v>
      </c>
      <c r="H36" s="98" t="s">
        <v>7</v>
      </c>
      <c r="I36" s="47" t="s">
        <v>8</v>
      </c>
      <c r="J36" s="47" t="s">
        <v>9</v>
      </c>
      <c r="K36" s="98" t="s">
        <v>10</v>
      </c>
      <c r="L36" s="49" t="s">
        <v>11</v>
      </c>
      <c r="M36" s="98" t="s">
        <v>12</v>
      </c>
      <c r="N36" s="98" t="s">
        <v>13</v>
      </c>
      <c r="O36" s="98" t="s">
        <v>14</v>
      </c>
      <c r="P36" s="98" t="s">
        <v>15</v>
      </c>
      <c r="Q36" s="98" t="s">
        <v>16</v>
      </c>
      <c r="R36" s="47" t="s">
        <v>17</v>
      </c>
    </row>
    <row r="37" spans="1:18" s="28" customFormat="1" ht="15" customHeight="1">
      <c r="A37" s="56" t="s">
        <v>35</v>
      </c>
      <c r="B37" s="130">
        <v>1425</v>
      </c>
      <c r="C37" s="123">
        <v>123</v>
      </c>
      <c r="D37" s="123">
        <v>76</v>
      </c>
      <c r="E37" s="123">
        <v>90</v>
      </c>
      <c r="F37" s="123">
        <v>96</v>
      </c>
      <c r="G37" s="123">
        <v>134</v>
      </c>
      <c r="H37" s="131">
        <v>156</v>
      </c>
      <c r="I37" s="123">
        <v>83</v>
      </c>
      <c r="J37" s="123">
        <v>69</v>
      </c>
      <c r="K37" s="123">
        <v>38</v>
      </c>
      <c r="L37" s="123">
        <v>83</v>
      </c>
      <c r="M37" s="123">
        <v>55</v>
      </c>
      <c r="N37" s="123">
        <v>66</v>
      </c>
      <c r="O37" s="123">
        <v>68</v>
      </c>
      <c r="P37" s="123">
        <v>106</v>
      </c>
      <c r="Q37" s="123">
        <v>98</v>
      </c>
      <c r="R37" s="123">
        <v>84</v>
      </c>
    </row>
    <row r="38" spans="1:18" s="28" customFormat="1" ht="15" customHeight="1">
      <c r="A38" s="56" t="s">
        <v>36</v>
      </c>
      <c r="B38" s="266">
        <f>SUM(C38:R38)</f>
        <v>100.00000000000001</v>
      </c>
      <c r="C38" s="267">
        <v>8.6</v>
      </c>
      <c r="D38" s="267">
        <v>5.3</v>
      </c>
      <c r="E38" s="267">
        <v>6.3</v>
      </c>
      <c r="F38" s="267">
        <v>6.7</v>
      </c>
      <c r="G38" s="267">
        <v>9.4</v>
      </c>
      <c r="H38" s="267">
        <v>11</v>
      </c>
      <c r="I38" s="267">
        <v>5.8</v>
      </c>
      <c r="J38" s="267">
        <v>4.9000000000000004</v>
      </c>
      <c r="K38" s="267">
        <v>2.7</v>
      </c>
      <c r="L38" s="267">
        <v>5.8</v>
      </c>
      <c r="M38" s="267">
        <v>3.9</v>
      </c>
      <c r="N38" s="267">
        <v>4.5999999999999996</v>
      </c>
      <c r="O38" s="267">
        <v>4.8</v>
      </c>
      <c r="P38" s="267">
        <v>7.4</v>
      </c>
      <c r="Q38" s="267">
        <v>6.9</v>
      </c>
      <c r="R38" s="267">
        <v>5.9</v>
      </c>
    </row>
    <row r="39" spans="1:18" s="33" customFormat="1" ht="15" customHeight="1">
      <c r="A39" s="51" t="s">
        <v>39</v>
      </c>
      <c r="B39" s="128">
        <v>6.1</v>
      </c>
      <c r="C39" s="129">
        <v>7.5</v>
      </c>
      <c r="D39" s="129">
        <v>8.6999999999999993</v>
      </c>
      <c r="E39" s="129">
        <v>5.6</v>
      </c>
      <c r="F39" s="129">
        <v>6.4</v>
      </c>
      <c r="G39" s="129">
        <v>9.5</v>
      </c>
      <c r="H39" s="129">
        <v>15.5</v>
      </c>
      <c r="I39" s="129">
        <v>7.7</v>
      </c>
      <c r="J39" s="129">
        <v>6.4</v>
      </c>
      <c r="K39" s="129">
        <v>5.7</v>
      </c>
      <c r="L39" s="129">
        <v>3.8</v>
      </c>
      <c r="M39" s="129">
        <v>3.9</v>
      </c>
      <c r="N39" s="129">
        <v>5</v>
      </c>
      <c r="O39" s="129">
        <v>3.9</v>
      </c>
      <c r="P39" s="129">
        <v>4.3</v>
      </c>
      <c r="Q39" s="129">
        <v>6.1</v>
      </c>
      <c r="R39" s="129">
        <v>5.2</v>
      </c>
    </row>
    <row r="40" spans="1:18" s="33" customFormat="1" ht="15" customHeight="1">
      <c r="A40" s="51" t="s">
        <v>79</v>
      </c>
      <c r="B40" s="67">
        <v>1441</v>
      </c>
      <c r="C40" s="61">
        <v>126</v>
      </c>
      <c r="D40" s="61">
        <v>77</v>
      </c>
      <c r="E40" s="61">
        <v>97</v>
      </c>
      <c r="F40" s="61">
        <v>85</v>
      </c>
      <c r="G40" s="61">
        <v>124</v>
      </c>
      <c r="H40" s="61">
        <v>157</v>
      </c>
      <c r="I40" s="61">
        <v>77</v>
      </c>
      <c r="J40" s="61">
        <v>69</v>
      </c>
      <c r="K40" s="61">
        <v>37</v>
      </c>
      <c r="L40" s="61">
        <v>96</v>
      </c>
      <c r="M40" s="61">
        <v>56</v>
      </c>
      <c r="N40" s="61">
        <v>70</v>
      </c>
      <c r="O40" s="61">
        <v>65</v>
      </c>
      <c r="P40" s="61">
        <v>110</v>
      </c>
      <c r="Q40" s="61">
        <v>100</v>
      </c>
      <c r="R40" s="61">
        <v>95</v>
      </c>
    </row>
    <row r="41" spans="1:18" s="33" customFormat="1" ht="15" customHeight="1">
      <c r="A41" s="51" t="s">
        <v>44</v>
      </c>
      <c r="B41" s="67">
        <v>1467</v>
      </c>
      <c r="C41" s="61">
        <v>127</v>
      </c>
      <c r="D41" s="61">
        <v>85</v>
      </c>
      <c r="E41" s="61">
        <v>97</v>
      </c>
      <c r="F41" s="61">
        <v>88</v>
      </c>
      <c r="G41" s="61">
        <v>125</v>
      </c>
      <c r="H41" s="61">
        <v>165</v>
      </c>
      <c r="I41" s="61">
        <v>78</v>
      </c>
      <c r="J41" s="61">
        <v>68</v>
      </c>
      <c r="K41" s="61">
        <v>37</v>
      </c>
      <c r="L41" s="61">
        <v>95</v>
      </c>
      <c r="M41" s="61">
        <v>57</v>
      </c>
      <c r="N41" s="61">
        <v>71</v>
      </c>
      <c r="O41" s="61">
        <v>66</v>
      </c>
      <c r="P41" s="61">
        <v>110</v>
      </c>
      <c r="Q41" s="61">
        <v>103</v>
      </c>
      <c r="R41" s="61">
        <v>95</v>
      </c>
    </row>
    <row r="42" spans="1:18" s="33" customFormat="1" ht="15" customHeight="1">
      <c r="A42" s="51" t="s">
        <v>68</v>
      </c>
      <c r="B42" s="67">
        <v>1457</v>
      </c>
      <c r="C42" s="61">
        <v>124</v>
      </c>
      <c r="D42" s="61">
        <v>81</v>
      </c>
      <c r="E42" s="61">
        <v>98</v>
      </c>
      <c r="F42" s="61">
        <v>88</v>
      </c>
      <c r="G42" s="61">
        <v>131</v>
      </c>
      <c r="H42" s="61">
        <v>158</v>
      </c>
      <c r="I42" s="61">
        <v>78</v>
      </c>
      <c r="J42" s="61">
        <v>68</v>
      </c>
      <c r="K42" s="61">
        <v>37</v>
      </c>
      <c r="L42" s="61">
        <v>90</v>
      </c>
      <c r="M42" s="61">
        <v>56</v>
      </c>
      <c r="N42" s="61">
        <v>71</v>
      </c>
      <c r="O42" s="61">
        <v>65</v>
      </c>
      <c r="P42" s="61">
        <v>111</v>
      </c>
      <c r="Q42" s="61">
        <v>106</v>
      </c>
      <c r="R42" s="61">
        <v>95</v>
      </c>
    </row>
    <row r="43" spans="1:18" s="33" customFormat="1" ht="15" customHeight="1">
      <c r="A43" s="51" t="s">
        <v>80</v>
      </c>
      <c r="B43" s="67">
        <v>1464</v>
      </c>
      <c r="C43" s="61">
        <v>123</v>
      </c>
      <c r="D43" s="61">
        <v>81</v>
      </c>
      <c r="E43" s="61">
        <v>95</v>
      </c>
      <c r="F43" s="61">
        <v>90</v>
      </c>
      <c r="G43" s="61">
        <v>132</v>
      </c>
      <c r="H43" s="61">
        <v>157</v>
      </c>
      <c r="I43" s="61">
        <v>78</v>
      </c>
      <c r="J43" s="61">
        <v>71</v>
      </c>
      <c r="K43" s="61">
        <v>37</v>
      </c>
      <c r="L43" s="61">
        <v>92</v>
      </c>
      <c r="M43" s="61">
        <v>56</v>
      </c>
      <c r="N43" s="61">
        <v>69</v>
      </c>
      <c r="O43" s="61">
        <v>69</v>
      </c>
      <c r="P43" s="61">
        <v>111</v>
      </c>
      <c r="Q43" s="61">
        <v>107</v>
      </c>
      <c r="R43" s="61">
        <v>96</v>
      </c>
    </row>
    <row r="44" spans="1:18" s="33" customFormat="1" ht="15" customHeight="1">
      <c r="A44" s="51" t="s">
        <v>81</v>
      </c>
      <c r="B44" s="67">
        <v>1450</v>
      </c>
      <c r="C44" s="61">
        <v>124</v>
      </c>
      <c r="D44" s="61">
        <v>81</v>
      </c>
      <c r="E44" s="61">
        <v>93</v>
      </c>
      <c r="F44" s="61">
        <v>92</v>
      </c>
      <c r="G44" s="61">
        <v>129</v>
      </c>
      <c r="H44" s="61">
        <v>156</v>
      </c>
      <c r="I44" s="61">
        <v>76</v>
      </c>
      <c r="J44" s="61">
        <v>72</v>
      </c>
      <c r="K44" s="61">
        <v>36</v>
      </c>
      <c r="L44" s="61">
        <v>88</v>
      </c>
      <c r="M44" s="61">
        <v>57</v>
      </c>
      <c r="N44" s="61">
        <v>70</v>
      </c>
      <c r="O44" s="61">
        <v>68</v>
      </c>
      <c r="P44" s="61">
        <v>109</v>
      </c>
      <c r="Q44" s="61">
        <v>106</v>
      </c>
      <c r="R44" s="61">
        <v>93</v>
      </c>
    </row>
    <row r="45" spans="1:18" s="33" customFormat="1" ht="15" customHeight="1">
      <c r="A45" s="92" t="s">
        <v>120</v>
      </c>
      <c r="B45" s="118">
        <f>SUM(C45:R45)</f>
        <v>1419</v>
      </c>
      <c r="C45" s="61">
        <v>120</v>
      </c>
      <c r="D45" s="61">
        <v>81</v>
      </c>
      <c r="E45" s="61">
        <v>94</v>
      </c>
      <c r="F45" s="61">
        <v>90</v>
      </c>
      <c r="G45" s="61">
        <v>126</v>
      </c>
      <c r="H45" s="119">
        <v>159</v>
      </c>
      <c r="I45" s="61">
        <v>73</v>
      </c>
      <c r="J45" s="61">
        <v>68</v>
      </c>
      <c r="K45" s="61">
        <v>35</v>
      </c>
      <c r="L45" s="61">
        <v>86</v>
      </c>
      <c r="M45" s="61">
        <v>54</v>
      </c>
      <c r="N45" s="61">
        <v>68</v>
      </c>
      <c r="O45" s="61">
        <v>68</v>
      </c>
      <c r="P45" s="61">
        <v>104</v>
      </c>
      <c r="Q45" s="61">
        <v>103</v>
      </c>
      <c r="R45" s="61">
        <v>90</v>
      </c>
    </row>
    <row r="46" spans="1:18" s="33" customFormat="1" ht="15" customHeight="1">
      <c r="A46" s="92" t="s">
        <v>126</v>
      </c>
      <c r="B46" s="118">
        <v>1439</v>
      </c>
      <c r="C46" s="61">
        <v>122</v>
      </c>
      <c r="D46" s="61">
        <v>79</v>
      </c>
      <c r="E46" s="61">
        <v>94</v>
      </c>
      <c r="F46" s="61">
        <v>93</v>
      </c>
      <c r="G46" s="61">
        <v>129</v>
      </c>
      <c r="H46" s="119">
        <v>156</v>
      </c>
      <c r="I46" s="61">
        <v>79</v>
      </c>
      <c r="J46" s="61">
        <v>68</v>
      </c>
      <c r="K46" s="61">
        <v>35</v>
      </c>
      <c r="L46" s="61">
        <v>88</v>
      </c>
      <c r="M46" s="61">
        <v>58</v>
      </c>
      <c r="N46" s="61">
        <v>70</v>
      </c>
      <c r="O46" s="61">
        <v>66</v>
      </c>
      <c r="P46" s="61">
        <v>108</v>
      </c>
      <c r="Q46" s="61">
        <v>105</v>
      </c>
      <c r="R46" s="61">
        <v>89</v>
      </c>
    </row>
    <row r="47" spans="1:18" s="28" customFormat="1" ht="15" customHeight="1" thickBot="1">
      <c r="A47" s="53" t="s">
        <v>280</v>
      </c>
      <c r="B47" s="65">
        <v>1446</v>
      </c>
      <c r="C47" s="55">
        <v>123</v>
      </c>
      <c r="D47" s="55">
        <v>77</v>
      </c>
      <c r="E47" s="55">
        <v>94</v>
      </c>
      <c r="F47" s="55">
        <v>95</v>
      </c>
      <c r="G47" s="55">
        <v>130</v>
      </c>
      <c r="H47" s="55">
        <v>158</v>
      </c>
      <c r="I47" s="55">
        <v>83</v>
      </c>
      <c r="J47" s="55">
        <v>69</v>
      </c>
      <c r="K47" s="55">
        <v>38</v>
      </c>
      <c r="L47" s="55">
        <v>86</v>
      </c>
      <c r="M47" s="55">
        <v>56</v>
      </c>
      <c r="N47" s="55">
        <v>68</v>
      </c>
      <c r="O47" s="55">
        <v>68</v>
      </c>
      <c r="P47" s="55">
        <v>108</v>
      </c>
      <c r="Q47" s="55">
        <v>105</v>
      </c>
      <c r="R47" s="55">
        <v>88</v>
      </c>
    </row>
    <row r="48" spans="1:18" s="33" customFormat="1" ht="12.75" customHeight="1">
      <c r="A48" s="3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33" customFormat="1" ht="12.75" customHeight="1">
      <c r="A49" s="32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28" customFormat="1" ht="15" customHeight="1">
      <c r="A50" s="6" t="s">
        <v>105</v>
      </c>
      <c r="B50" s="101"/>
      <c r="C50" s="101"/>
      <c r="D50" s="33"/>
      <c r="E50" s="33"/>
      <c r="F50" s="33"/>
      <c r="G50" s="33"/>
      <c r="H50" s="33"/>
      <c r="I50" s="34"/>
      <c r="J50" s="34"/>
      <c r="K50" s="33"/>
      <c r="L50" s="33"/>
      <c r="M50" s="33"/>
      <c r="N50" s="33"/>
      <c r="O50" s="33"/>
      <c r="P50" s="33"/>
      <c r="Q50" s="33"/>
      <c r="R50" s="33"/>
    </row>
    <row r="51" spans="1:18" s="28" customFormat="1" ht="15" customHeight="1" thickBo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35"/>
      <c r="P51" s="27"/>
      <c r="Q51" s="27"/>
      <c r="R51" s="126" t="s">
        <v>281</v>
      </c>
    </row>
    <row r="52" spans="1:18" s="28" customFormat="1" ht="15" customHeight="1">
      <c r="A52" s="46"/>
      <c r="B52" s="63" t="s">
        <v>1</v>
      </c>
      <c r="C52" s="98" t="s">
        <v>2</v>
      </c>
      <c r="D52" s="98" t="s">
        <v>3</v>
      </c>
      <c r="E52" s="98" t="s">
        <v>4</v>
      </c>
      <c r="F52" s="98" t="s">
        <v>5</v>
      </c>
      <c r="G52" s="98" t="s">
        <v>6</v>
      </c>
      <c r="H52" s="98" t="s">
        <v>7</v>
      </c>
      <c r="I52" s="47" t="s">
        <v>8</v>
      </c>
      <c r="J52" s="47" t="s">
        <v>9</v>
      </c>
      <c r="K52" s="98" t="s">
        <v>10</v>
      </c>
      <c r="L52" s="98" t="s">
        <v>11</v>
      </c>
      <c r="M52" s="98" t="s">
        <v>12</v>
      </c>
      <c r="N52" s="98" t="s">
        <v>13</v>
      </c>
      <c r="O52" s="98" t="s">
        <v>14</v>
      </c>
      <c r="P52" s="98" t="s">
        <v>15</v>
      </c>
      <c r="Q52" s="98" t="s">
        <v>16</v>
      </c>
      <c r="R52" s="47" t="s">
        <v>17</v>
      </c>
    </row>
    <row r="53" spans="1:18" s="28" customFormat="1" ht="15" customHeight="1">
      <c r="A53" s="50" t="s">
        <v>35</v>
      </c>
      <c r="B53" s="122">
        <v>93</v>
      </c>
      <c r="C53" s="124">
        <v>9</v>
      </c>
      <c r="D53" s="124">
        <v>5</v>
      </c>
      <c r="E53" s="124">
        <v>6</v>
      </c>
      <c r="F53" s="124">
        <v>7</v>
      </c>
      <c r="G53" s="124">
        <v>2</v>
      </c>
      <c r="H53" s="124">
        <v>3</v>
      </c>
      <c r="I53" s="124">
        <v>6</v>
      </c>
      <c r="J53" s="124">
        <v>6</v>
      </c>
      <c r="K53" s="124">
        <v>4</v>
      </c>
      <c r="L53" s="124">
        <v>5</v>
      </c>
      <c r="M53" s="123">
        <v>0</v>
      </c>
      <c r="N53" s="124">
        <v>5</v>
      </c>
      <c r="O53" s="124">
        <v>9</v>
      </c>
      <c r="P53" s="124">
        <v>13</v>
      </c>
      <c r="Q53" s="124">
        <v>5</v>
      </c>
      <c r="R53" s="124">
        <v>8</v>
      </c>
    </row>
    <row r="54" spans="1:18" s="30" customFormat="1" ht="15" customHeight="1">
      <c r="A54" s="56" t="s">
        <v>36</v>
      </c>
      <c r="B54" s="264">
        <f>SUM(C54:R54)</f>
        <v>99.999999999999986</v>
      </c>
      <c r="C54" s="265">
        <v>9.6999999999999993</v>
      </c>
      <c r="D54" s="265">
        <v>5.4</v>
      </c>
      <c r="E54" s="265">
        <v>6.4</v>
      </c>
      <c r="F54" s="265">
        <v>7.5</v>
      </c>
      <c r="G54" s="265">
        <v>2.2000000000000002</v>
      </c>
      <c r="H54" s="265">
        <v>3.2</v>
      </c>
      <c r="I54" s="265">
        <v>6.4</v>
      </c>
      <c r="J54" s="265">
        <v>6.4</v>
      </c>
      <c r="K54" s="265">
        <v>4.3</v>
      </c>
      <c r="L54" s="265">
        <v>5.4</v>
      </c>
      <c r="M54" s="265">
        <v>0</v>
      </c>
      <c r="N54" s="265">
        <v>5.4</v>
      </c>
      <c r="O54" s="265">
        <v>9.6999999999999993</v>
      </c>
      <c r="P54" s="265">
        <v>14</v>
      </c>
      <c r="Q54" s="265">
        <v>5.4</v>
      </c>
      <c r="R54" s="265">
        <v>8.6</v>
      </c>
    </row>
    <row r="55" spans="1:18" s="30" customFormat="1" ht="15" customHeight="1">
      <c r="A55" s="56" t="s">
        <v>37</v>
      </c>
      <c r="B55" s="122">
        <v>3</v>
      </c>
      <c r="C55" s="123">
        <v>2</v>
      </c>
      <c r="D55" s="123" t="s">
        <v>124</v>
      </c>
      <c r="E55" s="123" t="s">
        <v>124</v>
      </c>
      <c r="F55" s="123" t="s">
        <v>124</v>
      </c>
      <c r="G55" s="123" t="s">
        <v>124</v>
      </c>
      <c r="H55" s="123" t="s">
        <v>124</v>
      </c>
      <c r="I55" s="123" t="s">
        <v>124</v>
      </c>
      <c r="J55" s="123" t="s">
        <v>124</v>
      </c>
      <c r="K55" s="123" t="s">
        <v>124</v>
      </c>
      <c r="L55" s="123" t="s">
        <v>124</v>
      </c>
      <c r="M55" s="123" t="s">
        <v>124</v>
      </c>
      <c r="N55" s="123">
        <v>1</v>
      </c>
      <c r="O55" s="124">
        <v>0</v>
      </c>
      <c r="P55" s="124">
        <v>0</v>
      </c>
      <c r="Q55" s="124">
        <v>0</v>
      </c>
      <c r="R55" s="124">
        <v>0</v>
      </c>
    </row>
    <row r="56" spans="1:18" s="30" customFormat="1" ht="15" customHeight="1">
      <c r="A56" s="56" t="s">
        <v>38</v>
      </c>
      <c r="B56" s="122">
        <v>90</v>
      </c>
      <c r="C56" s="124">
        <v>7</v>
      </c>
      <c r="D56" s="124">
        <v>5</v>
      </c>
      <c r="E56" s="124">
        <v>6</v>
      </c>
      <c r="F56" s="124">
        <v>7</v>
      </c>
      <c r="G56" s="124">
        <v>2</v>
      </c>
      <c r="H56" s="124">
        <v>3</v>
      </c>
      <c r="I56" s="124">
        <v>6</v>
      </c>
      <c r="J56" s="124">
        <v>6</v>
      </c>
      <c r="K56" s="124">
        <v>4</v>
      </c>
      <c r="L56" s="124">
        <v>5</v>
      </c>
      <c r="M56" s="123" t="s">
        <v>124</v>
      </c>
      <c r="N56" s="124">
        <v>4</v>
      </c>
      <c r="O56" s="124">
        <v>9</v>
      </c>
      <c r="P56" s="124">
        <v>13</v>
      </c>
      <c r="Q56" s="124">
        <v>5</v>
      </c>
      <c r="R56" s="124">
        <v>8</v>
      </c>
    </row>
    <row r="57" spans="1:18" s="28" customFormat="1" ht="15" customHeight="1">
      <c r="A57" s="51" t="s">
        <v>79</v>
      </c>
      <c r="B57" s="66">
        <v>70</v>
      </c>
      <c r="C57" s="58">
        <v>5</v>
      </c>
      <c r="D57" s="58">
        <v>4</v>
      </c>
      <c r="E57" s="58">
        <v>3</v>
      </c>
      <c r="F57" s="58">
        <v>3</v>
      </c>
      <c r="G57" s="58">
        <v>1</v>
      </c>
      <c r="H57" s="58">
        <v>1</v>
      </c>
      <c r="I57" s="52">
        <v>2</v>
      </c>
      <c r="J57" s="52">
        <v>5</v>
      </c>
      <c r="K57" s="58">
        <v>4</v>
      </c>
      <c r="L57" s="58">
        <v>6</v>
      </c>
      <c r="M57" s="58">
        <v>2</v>
      </c>
      <c r="N57" s="58">
        <v>4</v>
      </c>
      <c r="O57" s="58">
        <v>7</v>
      </c>
      <c r="P57" s="58">
        <v>11</v>
      </c>
      <c r="Q57" s="58">
        <v>5</v>
      </c>
      <c r="R57" s="58">
        <v>7</v>
      </c>
    </row>
    <row r="58" spans="1:18" s="28" customFormat="1" ht="15" customHeight="1">
      <c r="A58" s="51" t="s">
        <v>44</v>
      </c>
      <c r="B58" s="66">
        <v>72</v>
      </c>
      <c r="C58" s="58">
        <v>5</v>
      </c>
      <c r="D58" s="58">
        <v>3</v>
      </c>
      <c r="E58" s="58">
        <v>4</v>
      </c>
      <c r="F58" s="58">
        <v>3</v>
      </c>
      <c r="G58" s="58">
        <v>1</v>
      </c>
      <c r="H58" s="58">
        <v>2</v>
      </c>
      <c r="I58" s="52">
        <v>3</v>
      </c>
      <c r="J58" s="52">
        <v>5</v>
      </c>
      <c r="K58" s="58">
        <v>4</v>
      </c>
      <c r="L58" s="58">
        <v>6</v>
      </c>
      <c r="M58" s="58">
        <v>2</v>
      </c>
      <c r="N58" s="58">
        <v>4</v>
      </c>
      <c r="O58" s="58">
        <v>7</v>
      </c>
      <c r="P58" s="58">
        <v>11</v>
      </c>
      <c r="Q58" s="58">
        <v>5</v>
      </c>
      <c r="R58" s="58">
        <v>7</v>
      </c>
    </row>
    <row r="59" spans="1:18" s="28" customFormat="1" ht="15" customHeight="1">
      <c r="A59" s="51" t="s">
        <v>68</v>
      </c>
      <c r="B59" s="66">
        <v>75</v>
      </c>
      <c r="C59" s="52">
        <v>6</v>
      </c>
      <c r="D59" s="52">
        <v>2</v>
      </c>
      <c r="E59" s="52">
        <v>5</v>
      </c>
      <c r="F59" s="52">
        <v>4</v>
      </c>
      <c r="G59" s="52">
        <v>1</v>
      </c>
      <c r="H59" s="52">
        <v>2</v>
      </c>
      <c r="I59" s="52">
        <v>3</v>
      </c>
      <c r="J59" s="52">
        <v>3</v>
      </c>
      <c r="K59" s="52">
        <v>4</v>
      </c>
      <c r="L59" s="52">
        <v>6</v>
      </c>
      <c r="M59" s="52">
        <v>1</v>
      </c>
      <c r="N59" s="52">
        <v>5</v>
      </c>
      <c r="O59" s="52">
        <v>10</v>
      </c>
      <c r="P59" s="52">
        <v>11</v>
      </c>
      <c r="Q59" s="52">
        <v>5</v>
      </c>
      <c r="R59" s="52">
        <v>7</v>
      </c>
    </row>
    <row r="60" spans="1:18" s="28" customFormat="1" ht="15" customHeight="1">
      <c r="A60" s="51" t="s">
        <v>80</v>
      </c>
      <c r="B60" s="64">
        <v>81</v>
      </c>
      <c r="C60" s="52">
        <v>8</v>
      </c>
      <c r="D60" s="52">
        <v>4</v>
      </c>
      <c r="E60" s="52">
        <v>5</v>
      </c>
      <c r="F60" s="52">
        <v>4</v>
      </c>
      <c r="G60" s="52">
        <v>2</v>
      </c>
      <c r="H60" s="52">
        <v>1</v>
      </c>
      <c r="I60" s="52">
        <v>3</v>
      </c>
      <c r="J60" s="52">
        <v>5</v>
      </c>
      <c r="K60" s="52">
        <v>4</v>
      </c>
      <c r="L60" s="52">
        <v>6</v>
      </c>
      <c r="M60" s="52">
        <v>1</v>
      </c>
      <c r="N60" s="52">
        <v>5</v>
      </c>
      <c r="O60" s="52">
        <v>9</v>
      </c>
      <c r="P60" s="52">
        <v>12</v>
      </c>
      <c r="Q60" s="52">
        <v>6</v>
      </c>
      <c r="R60" s="52">
        <v>6</v>
      </c>
    </row>
    <row r="61" spans="1:18" s="28" customFormat="1" ht="15" customHeight="1">
      <c r="A61" s="51" t="s">
        <v>81</v>
      </c>
      <c r="B61" s="64">
        <v>78</v>
      </c>
      <c r="C61" s="52">
        <v>8</v>
      </c>
      <c r="D61" s="52">
        <v>3</v>
      </c>
      <c r="E61" s="52">
        <v>5</v>
      </c>
      <c r="F61" s="52">
        <v>4</v>
      </c>
      <c r="G61" s="52">
        <v>2</v>
      </c>
      <c r="H61" s="52">
        <v>1</v>
      </c>
      <c r="I61" s="52">
        <v>3</v>
      </c>
      <c r="J61" s="52">
        <v>5</v>
      </c>
      <c r="K61" s="52">
        <v>4</v>
      </c>
      <c r="L61" s="52">
        <v>5</v>
      </c>
      <c r="M61" s="61">
        <v>0</v>
      </c>
      <c r="N61" s="52">
        <v>5</v>
      </c>
      <c r="O61" s="52">
        <v>8</v>
      </c>
      <c r="P61" s="52">
        <v>12</v>
      </c>
      <c r="Q61" s="52">
        <v>6</v>
      </c>
      <c r="R61" s="52">
        <v>7</v>
      </c>
    </row>
    <row r="62" spans="1:18" s="28" customFormat="1" ht="15" customHeight="1">
      <c r="A62" s="51" t="s">
        <v>120</v>
      </c>
      <c r="B62" s="121">
        <v>84</v>
      </c>
      <c r="C62" s="121">
        <v>8</v>
      </c>
      <c r="D62" s="121">
        <v>3</v>
      </c>
      <c r="E62" s="121">
        <v>6</v>
      </c>
      <c r="F62" s="121">
        <v>5</v>
      </c>
      <c r="G62" s="121">
        <v>2</v>
      </c>
      <c r="H62" s="121">
        <v>2</v>
      </c>
      <c r="I62" s="121">
        <v>5</v>
      </c>
      <c r="J62" s="121">
        <v>5</v>
      </c>
      <c r="K62" s="121">
        <v>5</v>
      </c>
      <c r="L62" s="121">
        <v>4</v>
      </c>
      <c r="M62" s="121">
        <v>0</v>
      </c>
      <c r="N62" s="121">
        <v>3</v>
      </c>
      <c r="O62" s="121">
        <v>10</v>
      </c>
      <c r="P62" s="121">
        <v>12</v>
      </c>
      <c r="Q62" s="121">
        <v>7</v>
      </c>
      <c r="R62" s="121">
        <v>7</v>
      </c>
    </row>
    <row r="63" spans="1:18" s="28" customFormat="1" ht="15" customHeight="1">
      <c r="A63" s="51" t="s">
        <v>126</v>
      </c>
      <c r="B63" s="121">
        <v>87</v>
      </c>
      <c r="C63" s="121">
        <v>8</v>
      </c>
      <c r="D63" s="121">
        <v>4</v>
      </c>
      <c r="E63" s="121">
        <v>6</v>
      </c>
      <c r="F63" s="121">
        <v>5</v>
      </c>
      <c r="G63" s="121">
        <v>2</v>
      </c>
      <c r="H63" s="121">
        <v>2</v>
      </c>
      <c r="I63" s="121">
        <v>5</v>
      </c>
      <c r="J63" s="121">
        <v>5</v>
      </c>
      <c r="K63" s="121">
        <v>6</v>
      </c>
      <c r="L63" s="121">
        <v>4</v>
      </c>
      <c r="M63" s="121">
        <v>0</v>
      </c>
      <c r="N63" s="121">
        <v>3</v>
      </c>
      <c r="O63" s="121">
        <v>10</v>
      </c>
      <c r="P63" s="121">
        <v>12</v>
      </c>
      <c r="Q63" s="121">
        <v>7</v>
      </c>
      <c r="R63" s="121">
        <v>8</v>
      </c>
    </row>
    <row r="64" spans="1:18" s="28" customFormat="1" ht="15" customHeight="1" thickBot="1">
      <c r="A64" s="53" t="s">
        <v>280</v>
      </c>
      <c r="B64" s="65">
        <v>94</v>
      </c>
      <c r="C64" s="55">
        <v>9</v>
      </c>
      <c r="D64" s="55">
        <v>5</v>
      </c>
      <c r="E64" s="55">
        <v>6</v>
      </c>
      <c r="F64" s="55">
        <v>7</v>
      </c>
      <c r="G64" s="55">
        <v>2</v>
      </c>
      <c r="H64" s="55">
        <v>3</v>
      </c>
      <c r="I64" s="55">
        <v>5</v>
      </c>
      <c r="J64" s="55">
        <v>6</v>
      </c>
      <c r="K64" s="55">
        <v>5</v>
      </c>
      <c r="L64" s="55">
        <v>4</v>
      </c>
      <c r="M64" s="55">
        <v>0</v>
      </c>
      <c r="N64" s="55">
        <v>5</v>
      </c>
      <c r="O64" s="55">
        <v>9</v>
      </c>
      <c r="P64" s="55">
        <v>14</v>
      </c>
      <c r="Q64" s="55">
        <v>6</v>
      </c>
      <c r="R64" s="55">
        <v>8</v>
      </c>
    </row>
    <row r="65" spans="1:18" s="28" customFormat="1" ht="12.75" customHeight="1">
      <c r="A65" s="33"/>
      <c r="B65" s="33"/>
      <c r="C65" s="33"/>
      <c r="D65" s="33"/>
      <c r="E65" s="33"/>
      <c r="F65" s="33"/>
      <c r="G65" s="33"/>
      <c r="H65" s="33"/>
      <c r="I65" s="34"/>
      <c r="J65" s="34"/>
      <c r="K65" s="33"/>
      <c r="L65" s="33"/>
      <c r="M65" s="33"/>
      <c r="N65" s="33"/>
      <c r="O65" s="33"/>
      <c r="P65" s="33"/>
      <c r="Q65" s="33"/>
      <c r="R65" s="33"/>
    </row>
    <row r="66" spans="1:18" s="28" customFormat="1" ht="12.75" customHeight="1">
      <c r="A66" s="33"/>
      <c r="B66" s="33"/>
      <c r="C66" s="33"/>
      <c r="D66" s="33"/>
      <c r="E66" s="33"/>
      <c r="F66" s="33"/>
      <c r="G66" s="33"/>
      <c r="H66" s="33"/>
      <c r="I66" s="34"/>
      <c r="J66" s="34"/>
      <c r="K66" s="33"/>
      <c r="L66" s="33"/>
      <c r="M66" s="33"/>
      <c r="N66" s="33"/>
      <c r="O66" s="33"/>
      <c r="P66" s="33"/>
      <c r="Q66" s="33"/>
      <c r="R66" s="33"/>
    </row>
    <row r="67" spans="1:18" s="28" customFormat="1" ht="15" customHeight="1">
      <c r="A67" s="6" t="s">
        <v>106</v>
      </c>
      <c r="B67" s="33"/>
      <c r="C67" s="33"/>
      <c r="D67" s="33"/>
      <c r="E67" s="33"/>
      <c r="F67" s="33"/>
      <c r="G67" s="33"/>
      <c r="H67" s="33"/>
      <c r="I67" s="34"/>
      <c r="J67" s="34"/>
      <c r="K67" s="33"/>
      <c r="L67" s="33"/>
      <c r="M67" s="33"/>
      <c r="N67" s="33"/>
      <c r="O67" s="33"/>
      <c r="P67" s="33"/>
      <c r="Q67" s="33"/>
      <c r="R67" s="33"/>
    </row>
    <row r="68" spans="1:18" s="28" customFormat="1" ht="15" customHeight="1" thickBo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35"/>
      <c r="P68" s="27"/>
      <c r="Q68" s="27"/>
      <c r="R68" s="126" t="s">
        <v>281</v>
      </c>
    </row>
    <row r="69" spans="1:18" s="28" customFormat="1" ht="15" customHeight="1">
      <c r="A69" s="46"/>
      <c r="B69" s="63" t="s">
        <v>1</v>
      </c>
      <c r="C69" s="47" t="s">
        <v>2</v>
      </c>
      <c r="D69" s="98" t="s">
        <v>3</v>
      </c>
      <c r="E69" s="98" t="s">
        <v>4</v>
      </c>
      <c r="F69" s="98" t="s">
        <v>5</v>
      </c>
      <c r="G69" s="98" t="s">
        <v>6</v>
      </c>
      <c r="H69" s="98" t="s">
        <v>7</v>
      </c>
      <c r="I69" s="47" t="s">
        <v>8</v>
      </c>
      <c r="J69" s="47" t="s">
        <v>9</v>
      </c>
      <c r="K69" s="98" t="s">
        <v>10</v>
      </c>
      <c r="L69" s="98" t="s">
        <v>11</v>
      </c>
      <c r="M69" s="98" t="s">
        <v>12</v>
      </c>
      <c r="N69" s="98" t="s">
        <v>13</v>
      </c>
      <c r="O69" s="98" t="s">
        <v>14</v>
      </c>
      <c r="P69" s="98" t="s">
        <v>15</v>
      </c>
      <c r="Q69" s="98" t="s">
        <v>16</v>
      </c>
      <c r="R69" s="47" t="s">
        <v>17</v>
      </c>
    </row>
    <row r="70" spans="1:18" s="28" customFormat="1" ht="15" customHeight="1">
      <c r="A70" s="56" t="s">
        <v>82</v>
      </c>
      <c r="B70" s="66">
        <v>2697</v>
      </c>
      <c r="C70" s="58">
        <v>234</v>
      </c>
      <c r="D70" s="58">
        <v>141</v>
      </c>
      <c r="E70" s="58">
        <v>165</v>
      </c>
      <c r="F70" s="58">
        <v>156</v>
      </c>
      <c r="G70" s="58">
        <v>217</v>
      </c>
      <c r="H70" s="58">
        <v>292</v>
      </c>
      <c r="I70" s="52">
        <v>167</v>
      </c>
      <c r="J70" s="52">
        <v>149</v>
      </c>
      <c r="K70" s="58">
        <v>101</v>
      </c>
      <c r="L70" s="58">
        <v>212</v>
      </c>
      <c r="M70" s="58">
        <v>74</v>
      </c>
      <c r="N70" s="58">
        <v>141</v>
      </c>
      <c r="O70" s="58">
        <v>140</v>
      </c>
      <c r="P70" s="58">
        <v>168</v>
      </c>
      <c r="Q70" s="58">
        <v>190</v>
      </c>
      <c r="R70" s="58">
        <v>150</v>
      </c>
    </row>
    <row r="71" spans="1:18" s="28" customFormat="1" ht="15" customHeight="1">
      <c r="A71" s="56" t="s">
        <v>83</v>
      </c>
      <c r="B71" s="264">
        <f>SUM(C71:R71)</f>
        <v>100.04378939562478</v>
      </c>
      <c r="C71" s="265">
        <v>8.6999999999999993</v>
      </c>
      <c r="D71" s="265">
        <v>5.2</v>
      </c>
      <c r="E71" s="265">
        <v>6.1</v>
      </c>
      <c r="F71" s="265">
        <v>5.8</v>
      </c>
      <c r="G71" s="265">
        <v>8.1</v>
      </c>
      <c r="H71" s="265">
        <v>10.8</v>
      </c>
      <c r="I71" s="265">
        <v>6.2</v>
      </c>
      <c r="J71" s="265">
        <v>5.5</v>
      </c>
      <c r="K71" s="265">
        <v>3.8</v>
      </c>
      <c r="L71" s="265">
        <v>7.9</v>
      </c>
      <c r="M71" s="265">
        <v>2.7437893956247681</v>
      </c>
      <c r="N71" s="265">
        <v>5.2</v>
      </c>
      <c r="O71" s="265">
        <v>5.2</v>
      </c>
      <c r="P71" s="265">
        <v>6.2</v>
      </c>
      <c r="Q71" s="265">
        <v>7</v>
      </c>
      <c r="R71" s="265">
        <v>5.6</v>
      </c>
    </row>
    <row r="72" spans="1:18" s="28" customFormat="1" ht="15" customHeight="1">
      <c r="A72" s="51" t="s">
        <v>67</v>
      </c>
      <c r="B72" s="64">
        <v>2503</v>
      </c>
      <c r="C72" s="52">
        <v>207</v>
      </c>
      <c r="D72" s="52">
        <v>123</v>
      </c>
      <c r="E72" s="52">
        <v>147</v>
      </c>
      <c r="F72" s="52">
        <v>139</v>
      </c>
      <c r="G72" s="52">
        <v>226</v>
      </c>
      <c r="H72" s="52">
        <v>261</v>
      </c>
      <c r="I72" s="52">
        <v>154</v>
      </c>
      <c r="J72" s="52">
        <v>148</v>
      </c>
      <c r="K72" s="52">
        <v>95</v>
      </c>
      <c r="L72" s="52">
        <v>194</v>
      </c>
      <c r="M72" s="52">
        <v>78</v>
      </c>
      <c r="N72" s="52">
        <v>156</v>
      </c>
      <c r="O72" s="52">
        <v>116</v>
      </c>
      <c r="P72" s="52">
        <v>163</v>
      </c>
      <c r="Q72" s="52">
        <v>177</v>
      </c>
      <c r="R72" s="52">
        <v>119</v>
      </c>
    </row>
    <row r="73" spans="1:18" s="28" customFormat="1" ht="15" customHeight="1">
      <c r="A73" s="51" t="s">
        <v>44</v>
      </c>
      <c r="B73" s="64">
        <v>2575</v>
      </c>
      <c r="C73" s="52">
        <v>217</v>
      </c>
      <c r="D73" s="52">
        <v>124</v>
      </c>
      <c r="E73" s="52">
        <v>157</v>
      </c>
      <c r="F73" s="52">
        <v>143</v>
      </c>
      <c r="G73" s="52">
        <v>228</v>
      </c>
      <c r="H73" s="52">
        <v>273</v>
      </c>
      <c r="I73" s="52">
        <v>158</v>
      </c>
      <c r="J73" s="52">
        <v>153</v>
      </c>
      <c r="K73" s="52">
        <v>97</v>
      </c>
      <c r="L73" s="52">
        <v>199</v>
      </c>
      <c r="M73" s="52">
        <v>79</v>
      </c>
      <c r="N73" s="52">
        <v>156</v>
      </c>
      <c r="O73" s="52">
        <v>121</v>
      </c>
      <c r="P73" s="52">
        <v>164</v>
      </c>
      <c r="Q73" s="52">
        <v>181</v>
      </c>
      <c r="R73" s="52">
        <v>125</v>
      </c>
    </row>
    <row r="74" spans="1:18" s="28" customFormat="1" ht="15" customHeight="1">
      <c r="A74" s="51" t="s">
        <v>68</v>
      </c>
      <c r="B74" s="64">
        <v>2620</v>
      </c>
      <c r="C74" s="52">
        <v>218</v>
      </c>
      <c r="D74" s="52">
        <v>127</v>
      </c>
      <c r="E74" s="52">
        <v>169</v>
      </c>
      <c r="F74" s="52">
        <v>148</v>
      </c>
      <c r="G74" s="52">
        <v>224</v>
      </c>
      <c r="H74" s="52">
        <v>269</v>
      </c>
      <c r="I74" s="52">
        <v>172</v>
      </c>
      <c r="J74" s="52">
        <v>156</v>
      </c>
      <c r="K74" s="52">
        <v>93</v>
      </c>
      <c r="L74" s="52">
        <v>208</v>
      </c>
      <c r="M74" s="52">
        <v>79</v>
      </c>
      <c r="N74" s="52">
        <v>155</v>
      </c>
      <c r="O74" s="52">
        <v>123</v>
      </c>
      <c r="P74" s="52">
        <v>169</v>
      </c>
      <c r="Q74" s="52">
        <v>180</v>
      </c>
      <c r="R74" s="52">
        <v>130</v>
      </c>
    </row>
    <row r="75" spans="1:18" s="28" customFormat="1" ht="15" customHeight="1">
      <c r="A75" s="51" t="s">
        <v>80</v>
      </c>
      <c r="B75" s="64">
        <v>2596</v>
      </c>
      <c r="C75" s="52">
        <v>219</v>
      </c>
      <c r="D75" s="52">
        <v>135</v>
      </c>
      <c r="E75" s="52">
        <v>164</v>
      </c>
      <c r="F75" s="52">
        <v>151</v>
      </c>
      <c r="G75" s="52">
        <v>223</v>
      </c>
      <c r="H75" s="52">
        <v>265</v>
      </c>
      <c r="I75" s="52">
        <v>163</v>
      </c>
      <c r="J75" s="52">
        <v>155</v>
      </c>
      <c r="K75" s="52">
        <v>91</v>
      </c>
      <c r="L75" s="52">
        <v>210</v>
      </c>
      <c r="M75" s="52">
        <v>78</v>
      </c>
      <c r="N75" s="52">
        <v>151</v>
      </c>
      <c r="O75" s="52">
        <v>127</v>
      </c>
      <c r="P75" s="52">
        <v>158</v>
      </c>
      <c r="Q75" s="52">
        <v>175</v>
      </c>
      <c r="R75" s="52">
        <v>131</v>
      </c>
    </row>
    <row r="76" spans="1:18" s="28" customFormat="1" ht="15" customHeight="1">
      <c r="A76" s="51" t="s">
        <v>81</v>
      </c>
      <c r="B76" s="64">
        <v>2619</v>
      </c>
      <c r="C76" s="52">
        <v>232</v>
      </c>
      <c r="D76" s="52">
        <v>134</v>
      </c>
      <c r="E76" s="52">
        <v>170</v>
      </c>
      <c r="F76" s="52">
        <v>150</v>
      </c>
      <c r="G76" s="52">
        <v>217</v>
      </c>
      <c r="H76" s="52">
        <v>274</v>
      </c>
      <c r="I76" s="52">
        <v>163</v>
      </c>
      <c r="J76" s="52">
        <v>158</v>
      </c>
      <c r="K76" s="52">
        <v>87</v>
      </c>
      <c r="L76" s="52">
        <v>199</v>
      </c>
      <c r="M76" s="52">
        <v>79</v>
      </c>
      <c r="N76" s="52">
        <v>149</v>
      </c>
      <c r="O76" s="52">
        <v>128</v>
      </c>
      <c r="P76" s="52">
        <v>163</v>
      </c>
      <c r="Q76" s="52">
        <v>179</v>
      </c>
      <c r="R76" s="52">
        <v>137</v>
      </c>
    </row>
    <row r="77" spans="1:18" s="28" customFormat="1" ht="15" customHeight="1">
      <c r="A77" s="51" t="s">
        <v>120</v>
      </c>
      <c r="B77" s="52">
        <v>2606</v>
      </c>
      <c r="C77" s="52">
        <v>227</v>
      </c>
      <c r="D77" s="52">
        <v>136</v>
      </c>
      <c r="E77" s="52">
        <v>172</v>
      </c>
      <c r="F77" s="52">
        <v>143</v>
      </c>
      <c r="G77" s="52">
        <v>216</v>
      </c>
      <c r="H77" s="52">
        <v>279</v>
      </c>
      <c r="I77" s="52">
        <v>161</v>
      </c>
      <c r="J77" s="52">
        <v>154</v>
      </c>
      <c r="K77" s="52">
        <v>91</v>
      </c>
      <c r="L77" s="52">
        <v>195</v>
      </c>
      <c r="M77" s="52">
        <v>76</v>
      </c>
      <c r="N77" s="52">
        <v>149</v>
      </c>
      <c r="O77" s="52">
        <v>128</v>
      </c>
      <c r="P77" s="52">
        <v>163</v>
      </c>
      <c r="Q77" s="52">
        <v>179</v>
      </c>
      <c r="R77" s="52">
        <v>137</v>
      </c>
    </row>
    <row r="78" spans="1:18" s="28" customFormat="1" ht="15" customHeight="1">
      <c r="A78" s="51" t="s">
        <v>126</v>
      </c>
      <c r="B78" s="52">
        <v>2647</v>
      </c>
      <c r="C78" s="52">
        <v>232</v>
      </c>
      <c r="D78" s="52">
        <v>140</v>
      </c>
      <c r="E78" s="52">
        <v>173</v>
      </c>
      <c r="F78" s="52">
        <v>145</v>
      </c>
      <c r="G78" s="52">
        <v>218</v>
      </c>
      <c r="H78" s="52">
        <v>284</v>
      </c>
      <c r="I78" s="52">
        <v>161</v>
      </c>
      <c r="J78" s="52">
        <v>158</v>
      </c>
      <c r="K78" s="52">
        <v>96</v>
      </c>
      <c r="L78" s="52">
        <v>201</v>
      </c>
      <c r="M78" s="52">
        <v>71</v>
      </c>
      <c r="N78" s="52">
        <v>143</v>
      </c>
      <c r="O78" s="52">
        <v>130</v>
      </c>
      <c r="P78" s="52">
        <v>166</v>
      </c>
      <c r="Q78" s="52">
        <v>188</v>
      </c>
      <c r="R78" s="52">
        <v>141</v>
      </c>
    </row>
    <row r="79" spans="1:18" s="28" customFormat="1" ht="15" customHeight="1" thickBot="1">
      <c r="A79" s="53" t="s">
        <v>280</v>
      </c>
      <c r="B79" s="65">
        <v>2669</v>
      </c>
      <c r="C79" s="55">
        <v>235</v>
      </c>
      <c r="D79" s="55">
        <v>137</v>
      </c>
      <c r="E79" s="55">
        <v>168</v>
      </c>
      <c r="F79" s="55">
        <v>153</v>
      </c>
      <c r="G79" s="55">
        <v>218</v>
      </c>
      <c r="H79" s="55">
        <v>286</v>
      </c>
      <c r="I79" s="55">
        <v>162</v>
      </c>
      <c r="J79" s="55">
        <v>154</v>
      </c>
      <c r="K79" s="55">
        <v>97</v>
      </c>
      <c r="L79" s="55">
        <v>204</v>
      </c>
      <c r="M79" s="55">
        <v>72</v>
      </c>
      <c r="N79" s="55">
        <v>144</v>
      </c>
      <c r="O79" s="55">
        <v>135</v>
      </c>
      <c r="P79" s="55">
        <v>173</v>
      </c>
      <c r="Q79" s="55">
        <v>181</v>
      </c>
      <c r="R79" s="55">
        <v>150</v>
      </c>
    </row>
    <row r="80" spans="1:18" s="28" customFormat="1" ht="12.75" customHeight="1">
      <c r="A80" s="32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19" s="28" customFormat="1" ht="12.75" customHeight="1">
      <c r="A81" s="32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19" ht="15" customHeight="1">
      <c r="A82" s="5" t="s">
        <v>107</v>
      </c>
      <c r="I82" s="37"/>
      <c r="J82" s="37"/>
      <c r="N82" s="38"/>
      <c r="O82" s="38"/>
      <c r="P82" s="38"/>
      <c r="Q82" s="38"/>
      <c r="R82" s="39"/>
      <c r="S82" s="38"/>
    </row>
    <row r="83" spans="1:19" ht="15" customHeight="1" thickBo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1"/>
      <c r="N83" s="41"/>
      <c r="O83" s="41"/>
      <c r="P83" s="41"/>
      <c r="Q83" s="41"/>
      <c r="R83" s="126" t="s">
        <v>281</v>
      </c>
    </row>
    <row r="84" spans="1:19" ht="15" customHeight="1">
      <c r="A84" s="79"/>
      <c r="B84" s="76" t="s">
        <v>1</v>
      </c>
      <c r="C84" s="69" t="s">
        <v>2</v>
      </c>
      <c r="D84" s="70" t="s">
        <v>3</v>
      </c>
      <c r="E84" s="70" t="s">
        <v>4</v>
      </c>
      <c r="F84" s="70" t="s">
        <v>5</v>
      </c>
      <c r="G84" s="70" t="s">
        <v>6</v>
      </c>
      <c r="H84" s="70" t="s">
        <v>7</v>
      </c>
      <c r="I84" s="47" t="s">
        <v>8</v>
      </c>
      <c r="J84" s="70" t="s">
        <v>9</v>
      </c>
      <c r="K84" s="71" t="s">
        <v>10</v>
      </c>
      <c r="L84" s="70" t="s">
        <v>11</v>
      </c>
      <c r="M84" s="70" t="s">
        <v>12</v>
      </c>
      <c r="N84" s="70" t="s">
        <v>13</v>
      </c>
      <c r="O84" s="70" t="s">
        <v>14</v>
      </c>
      <c r="P84" s="70" t="s">
        <v>15</v>
      </c>
      <c r="Q84" s="70" t="s">
        <v>16</v>
      </c>
      <c r="R84" s="69" t="s">
        <v>17</v>
      </c>
    </row>
    <row r="85" spans="1:19" s="43" customFormat="1" ht="15" customHeight="1">
      <c r="A85" s="80" t="s">
        <v>35</v>
      </c>
      <c r="B85" s="89">
        <v>857</v>
      </c>
      <c r="C85" s="89">
        <v>67</v>
      </c>
      <c r="D85" s="89">
        <v>40</v>
      </c>
      <c r="E85" s="89">
        <v>72</v>
      </c>
      <c r="F85" s="89">
        <v>71</v>
      </c>
      <c r="G85" s="89">
        <v>77</v>
      </c>
      <c r="H85" s="89">
        <v>48</v>
      </c>
      <c r="I85" s="89">
        <v>47</v>
      </c>
      <c r="J85" s="89">
        <v>36</v>
      </c>
      <c r="K85" s="89">
        <v>27</v>
      </c>
      <c r="L85" s="89">
        <v>73</v>
      </c>
      <c r="M85" s="89">
        <v>36</v>
      </c>
      <c r="N85" s="89">
        <v>41</v>
      </c>
      <c r="O85" s="89">
        <v>44</v>
      </c>
      <c r="P85" s="89">
        <v>68</v>
      </c>
      <c r="Q85" s="89">
        <v>59</v>
      </c>
      <c r="R85" s="89">
        <v>51</v>
      </c>
    </row>
    <row r="86" spans="1:19" s="43" customFormat="1" ht="15" customHeight="1">
      <c r="A86" s="72" t="s">
        <v>36</v>
      </c>
      <c r="B86" s="132">
        <f>SUM(C86:R86)</f>
        <v>100.00000000000001</v>
      </c>
      <c r="C86" s="268">
        <v>7.8</v>
      </c>
      <c r="D86" s="268">
        <v>4.7</v>
      </c>
      <c r="E86" s="268">
        <v>8.4</v>
      </c>
      <c r="F86" s="268">
        <v>8.3000000000000007</v>
      </c>
      <c r="G86" s="268">
        <v>9</v>
      </c>
      <c r="H86" s="268">
        <v>5.6</v>
      </c>
      <c r="I86" s="268">
        <v>5.5</v>
      </c>
      <c r="J86" s="268">
        <v>4.2</v>
      </c>
      <c r="K86" s="268">
        <v>3.1</v>
      </c>
      <c r="L86" s="268">
        <v>8.5</v>
      </c>
      <c r="M86" s="268">
        <v>4.2</v>
      </c>
      <c r="N86" s="268">
        <v>4.8</v>
      </c>
      <c r="O86" s="268">
        <v>5.0999999999999996</v>
      </c>
      <c r="P86" s="268">
        <v>7.9</v>
      </c>
      <c r="Q86" s="268">
        <v>6.9</v>
      </c>
      <c r="R86" s="268">
        <v>6</v>
      </c>
      <c r="S86" s="42"/>
    </row>
    <row r="87" spans="1:19" s="43" customFormat="1" ht="15" customHeight="1">
      <c r="A87" s="75" t="s">
        <v>79</v>
      </c>
      <c r="B87" s="77">
        <v>852</v>
      </c>
      <c r="C87" s="74">
        <v>52</v>
      </c>
      <c r="D87" s="74">
        <v>37</v>
      </c>
      <c r="E87" s="74">
        <v>74</v>
      </c>
      <c r="F87" s="74">
        <v>66</v>
      </c>
      <c r="G87" s="74">
        <v>81</v>
      </c>
      <c r="H87" s="74">
        <v>48</v>
      </c>
      <c r="I87" s="74">
        <v>43</v>
      </c>
      <c r="J87" s="74">
        <v>42</v>
      </c>
      <c r="K87" s="74">
        <v>29</v>
      </c>
      <c r="L87" s="74">
        <v>72</v>
      </c>
      <c r="M87" s="74">
        <v>40</v>
      </c>
      <c r="N87" s="74">
        <v>56</v>
      </c>
      <c r="O87" s="74">
        <v>42</v>
      </c>
      <c r="P87" s="74">
        <v>68</v>
      </c>
      <c r="Q87" s="74">
        <v>56</v>
      </c>
      <c r="R87" s="74">
        <v>46</v>
      </c>
    </row>
    <row r="88" spans="1:19" s="43" customFormat="1" ht="15" customHeight="1">
      <c r="A88" s="75" t="s">
        <v>44</v>
      </c>
      <c r="B88" s="78">
        <v>858</v>
      </c>
      <c r="C88" s="74">
        <v>56</v>
      </c>
      <c r="D88" s="74">
        <v>38</v>
      </c>
      <c r="E88" s="74">
        <v>75</v>
      </c>
      <c r="F88" s="74">
        <v>70</v>
      </c>
      <c r="G88" s="74">
        <v>76</v>
      </c>
      <c r="H88" s="74">
        <v>50</v>
      </c>
      <c r="I88" s="74">
        <v>44</v>
      </c>
      <c r="J88" s="74">
        <v>42</v>
      </c>
      <c r="K88" s="74">
        <v>29</v>
      </c>
      <c r="L88" s="74">
        <v>71</v>
      </c>
      <c r="M88" s="74">
        <v>38</v>
      </c>
      <c r="N88" s="74">
        <v>54</v>
      </c>
      <c r="O88" s="74">
        <v>41</v>
      </c>
      <c r="P88" s="74">
        <v>70</v>
      </c>
      <c r="Q88" s="74">
        <v>57</v>
      </c>
      <c r="R88" s="74">
        <v>47</v>
      </c>
    </row>
    <row r="89" spans="1:19" s="43" customFormat="1" ht="15" customHeight="1">
      <c r="A89" s="75" t="s">
        <v>68</v>
      </c>
      <c r="B89" s="78">
        <v>875</v>
      </c>
      <c r="C89" s="74">
        <v>54</v>
      </c>
      <c r="D89" s="74">
        <v>39</v>
      </c>
      <c r="E89" s="74">
        <v>77</v>
      </c>
      <c r="F89" s="74">
        <v>71</v>
      </c>
      <c r="G89" s="74">
        <v>76</v>
      </c>
      <c r="H89" s="74">
        <v>53</v>
      </c>
      <c r="I89" s="74">
        <v>47</v>
      </c>
      <c r="J89" s="74">
        <v>41</v>
      </c>
      <c r="K89" s="74">
        <v>30</v>
      </c>
      <c r="L89" s="74">
        <v>77</v>
      </c>
      <c r="M89" s="74">
        <v>40</v>
      </c>
      <c r="N89" s="74">
        <v>50</v>
      </c>
      <c r="O89" s="74">
        <v>45</v>
      </c>
      <c r="P89" s="74">
        <v>71</v>
      </c>
      <c r="Q89" s="74">
        <v>57</v>
      </c>
      <c r="R89" s="74">
        <v>47</v>
      </c>
    </row>
    <row r="90" spans="1:19" s="43" customFormat="1" ht="15" customHeight="1">
      <c r="A90" s="51" t="s">
        <v>80</v>
      </c>
      <c r="B90" s="64">
        <v>869</v>
      </c>
      <c r="C90" s="52">
        <v>59</v>
      </c>
      <c r="D90" s="52">
        <v>38</v>
      </c>
      <c r="E90" s="52">
        <v>76</v>
      </c>
      <c r="F90" s="52">
        <v>69</v>
      </c>
      <c r="G90" s="52">
        <v>75</v>
      </c>
      <c r="H90" s="52">
        <v>55</v>
      </c>
      <c r="I90" s="52">
        <v>45</v>
      </c>
      <c r="J90" s="52">
        <v>42</v>
      </c>
      <c r="K90" s="52">
        <v>29</v>
      </c>
      <c r="L90" s="52">
        <v>77</v>
      </c>
      <c r="M90" s="52">
        <v>38</v>
      </c>
      <c r="N90" s="52">
        <v>49</v>
      </c>
      <c r="O90" s="52">
        <v>43</v>
      </c>
      <c r="P90" s="52">
        <v>68</v>
      </c>
      <c r="Q90" s="52">
        <v>58</v>
      </c>
      <c r="R90" s="52">
        <v>48</v>
      </c>
    </row>
    <row r="91" spans="1:19" s="43" customFormat="1" ht="15" customHeight="1">
      <c r="A91" s="51" t="s">
        <v>84</v>
      </c>
      <c r="B91" s="64">
        <v>850</v>
      </c>
      <c r="C91" s="52">
        <v>61</v>
      </c>
      <c r="D91" s="52">
        <v>39</v>
      </c>
      <c r="E91" s="52">
        <v>75</v>
      </c>
      <c r="F91" s="52">
        <v>67</v>
      </c>
      <c r="G91" s="52">
        <v>74</v>
      </c>
      <c r="H91" s="52">
        <v>52</v>
      </c>
      <c r="I91" s="52">
        <v>45</v>
      </c>
      <c r="J91" s="52">
        <v>42</v>
      </c>
      <c r="K91" s="52">
        <v>26</v>
      </c>
      <c r="L91" s="52">
        <v>76</v>
      </c>
      <c r="M91" s="52">
        <v>37</v>
      </c>
      <c r="N91" s="52">
        <v>47</v>
      </c>
      <c r="O91" s="52">
        <v>42</v>
      </c>
      <c r="P91" s="52">
        <v>67</v>
      </c>
      <c r="Q91" s="52">
        <v>53</v>
      </c>
      <c r="R91" s="52">
        <v>47</v>
      </c>
    </row>
    <row r="92" spans="1:19" s="43" customFormat="1" ht="15" customHeight="1">
      <c r="A92" s="51" t="s">
        <v>122</v>
      </c>
      <c r="B92" s="77">
        <f>SUM(C92:R92)</f>
        <v>850</v>
      </c>
      <c r="C92" s="74">
        <v>65</v>
      </c>
      <c r="D92" s="74">
        <v>38</v>
      </c>
      <c r="E92" s="74">
        <v>72</v>
      </c>
      <c r="F92" s="74">
        <v>67</v>
      </c>
      <c r="G92" s="74">
        <v>73</v>
      </c>
      <c r="H92" s="74">
        <v>53</v>
      </c>
      <c r="I92" s="74">
        <v>43</v>
      </c>
      <c r="J92" s="74">
        <v>41</v>
      </c>
      <c r="K92" s="74">
        <v>27</v>
      </c>
      <c r="L92" s="74">
        <v>72</v>
      </c>
      <c r="M92" s="74">
        <v>35</v>
      </c>
      <c r="N92" s="74">
        <v>48</v>
      </c>
      <c r="O92" s="74">
        <v>45</v>
      </c>
      <c r="P92" s="74">
        <v>69</v>
      </c>
      <c r="Q92" s="74">
        <v>54</v>
      </c>
      <c r="R92" s="74">
        <v>48</v>
      </c>
    </row>
    <row r="93" spans="1:19" s="43" customFormat="1" ht="15" customHeight="1">
      <c r="A93" s="51" t="s">
        <v>126</v>
      </c>
      <c r="B93" s="77">
        <v>850</v>
      </c>
      <c r="C93" s="74">
        <v>65</v>
      </c>
      <c r="D93" s="74">
        <v>39</v>
      </c>
      <c r="E93" s="74">
        <v>73</v>
      </c>
      <c r="F93" s="74">
        <v>67</v>
      </c>
      <c r="G93" s="74">
        <v>75</v>
      </c>
      <c r="H93" s="74">
        <v>45</v>
      </c>
      <c r="I93" s="74">
        <v>43</v>
      </c>
      <c r="J93" s="74">
        <v>41</v>
      </c>
      <c r="K93" s="74">
        <v>29</v>
      </c>
      <c r="L93" s="74">
        <v>74</v>
      </c>
      <c r="M93" s="74">
        <v>37</v>
      </c>
      <c r="N93" s="74">
        <v>46</v>
      </c>
      <c r="O93" s="74">
        <v>42</v>
      </c>
      <c r="P93" s="74">
        <v>70</v>
      </c>
      <c r="Q93" s="74">
        <v>55</v>
      </c>
      <c r="R93" s="74">
        <v>49</v>
      </c>
    </row>
    <row r="94" spans="1:19" s="28" customFormat="1" ht="15" customHeight="1" thickBot="1">
      <c r="A94" s="53" t="s">
        <v>280</v>
      </c>
      <c r="B94" s="65">
        <v>863</v>
      </c>
      <c r="C94" s="55">
        <v>67</v>
      </c>
      <c r="D94" s="55">
        <v>42</v>
      </c>
      <c r="E94" s="55">
        <v>72</v>
      </c>
      <c r="F94" s="55">
        <v>69</v>
      </c>
      <c r="G94" s="55">
        <v>77</v>
      </c>
      <c r="H94" s="55">
        <v>48</v>
      </c>
      <c r="I94" s="55">
        <v>49</v>
      </c>
      <c r="J94" s="55">
        <v>41</v>
      </c>
      <c r="K94" s="55">
        <v>28</v>
      </c>
      <c r="L94" s="55">
        <v>74</v>
      </c>
      <c r="M94" s="55">
        <v>36</v>
      </c>
      <c r="N94" s="55">
        <v>42</v>
      </c>
      <c r="O94" s="55">
        <v>44</v>
      </c>
      <c r="P94" s="55">
        <v>69</v>
      </c>
      <c r="Q94" s="55">
        <v>55</v>
      </c>
      <c r="R94" s="55">
        <v>50</v>
      </c>
    </row>
    <row r="95" spans="1:19" s="43" customFormat="1" ht="12.75" customHeight="1">
      <c r="A95" s="44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9" s="43" customFormat="1" ht="12.75" customHeight="1">
      <c r="A96" s="44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9" ht="15" customHeight="1">
      <c r="A97" s="5" t="s">
        <v>108</v>
      </c>
      <c r="I97" s="37"/>
      <c r="J97" s="37"/>
      <c r="N97" s="38"/>
      <c r="O97" s="38"/>
      <c r="P97" s="38"/>
      <c r="Q97" s="38"/>
      <c r="R97" s="39"/>
    </row>
    <row r="98" spans="1:19" ht="15" customHeight="1" thickBo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1"/>
      <c r="N98" s="41"/>
      <c r="O98" s="41"/>
      <c r="P98" s="41"/>
      <c r="Q98" s="41"/>
      <c r="R98" s="126" t="s">
        <v>281</v>
      </c>
    </row>
    <row r="99" spans="1:19" ht="15" customHeight="1">
      <c r="A99" s="79"/>
      <c r="B99" s="76" t="s">
        <v>1</v>
      </c>
      <c r="C99" s="69" t="s">
        <v>2</v>
      </c>
      <c r="D99" s="70" t="s">
        <v>3</v>
      </c>
      <c r="E99" s="70" t="s">
        <v>4</v>
      </c>
      <c r="F99" s="70" t="s">
        <v>5</v>
      </c>
      <c r="G99" s="70" t="s">
        <v>6</v>
      </c>
      <c r="H99" s="70" t="s">
        <v>7</v>
      </c>
      <c r="I99" s="47" t="s">
        <v>8</v>
      </c>
      <c r="J99" s="70" t="s">
        <v>9</v>
      </c>
      <c r="K99" s="71" t="s">
        <v>10</v>
      </c>
      <c r="L99" s="70" t="s">
        <v>11</v>
      </c>
      <c r="M99" s="70" t="s">
        <v>12</v>
      </c>
      <c r="N99" s="70" t="s">
        <v>13</v>
      </c>
      <c r="O99" s="70" t="s">
        <v>14</v>
      </c>
      <c r="P99" s="70" t="s">
        <v>15</v>
      </c>
      <c r="Q99" s="70" t="s">
        <v>16</v>
      </c>
      <c r="R99" s="69" t="s">
        <v>17</v>
      </c>
    </row>
    <row r="100" spans="1:19" s="43" customFormat="1" ht="15" customHeight="1">
      <c r="A100" s="80" t="s">
        <v>35</v>
      </c>
      <c r="B100" s="133">
        <v>3</v>
      </c>
      <c r="C100" s="89">
        <v>0</v>
      </c>
      <c r="D100" s="89">
        <v>0</v>
      </c>
      <c r="E100" s="89">
        <v>1</v>
      </c>
      <c r="F100" s="89">
        <v>0</v>
      </c>
      <c r="G100" s="89">
        <v>1</v>
      </c>
      <c r="H100" s="89">
        <v>1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  <c r="S100" s="39"/>
    </row>
    <row r="101" spans="1:19" s="43" customFormat="1" ht="15" customHeight="1">
      <c r="A101" s="75" t="s">
        <v>36</v>
      </c>
      <c r="B101" s="132">
        <f>SUM(C101:R101)</f>
        <v>99.999999999999986</v>
      </c>
      <c r="C101" s="82">
        <f>C100/$B$100*100</f>
        <v>0</v>
      </c>
      <c r="D101" s="82">
        <f t="shared" ref="D101:R101" si="0">D100/$B$100*100</f>
        <v>0</v>
      </c>
      <c r="E101" s="82">
        <v>33.333333333333329</v>
      </c>
      <c r="F101" s="82">
        <v>0</v>
      </c>
      <c r="G101" s="82">
        <v>33.333333333333329</v>
      </c>
      <c r="H101" s="82">
        <v>33.333333333333329</v>
      </c>
      <c r="I101" s="82">
        <f t="shared" si="0"/>
        <v>0</v>
      </c>
      <c r="J101" s="82">
        <f t="shared" si="0"/>
        <v>0</v>
      </c>
      <c r="K101" s="82">
        <f t="shared" si="0"/>
        <v>0</v>
      </c>
      <c r="L101" s="82">
        <f t="shared" si="0"/>
        <v>0</v>
      </c>
      <c r="M101" s="82">
        <f t="shared" si="0"/>
        <v>0</v>
      </c>
      <c r="N101" s="82">
        <f t="shared" si="0"/>
        <v>0</v>
      </c>
      <c r="O101" s="82">
        <f t="shared" si="0"/>
        <v>0</v>
      </c>
      <c r="P101" s="82">
        <f t="shared" si="0"/>
        <v>0</v>
      </c>
      <c r="Q101" s="82">
        <f t="shared" si="0"/>
        <v>0</v>
      </c>
      <c r="R101" s="82">
        <f t="shared" si="0"/>
        <v>0</v>
      </c>
    </row>
    <row r="102" spans="1:19" s="43" customFormat="1" ht="15" customHeight="1">
      <c r="A102" s="75" t="s">
        <v>79</v>
      </c>
      <c r="B102" s="77">
        <v>4</v>
      </c>
      <c r="C102" s="81">
        <v>0</v>
      </c>
      <c r="D102" s="81">
        <v>0</v>
      </c>
      <c r="E102" s="81">
        <v>2</v>
      </c>
      <c r="F102" s="81">
        <v>0</v>
      </c>
      <c r="G102" s="81">
        <v>1</v>
      </c>
      <c r="H102" s="81">
        <v>1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</row>
    <row r="103" spans="1:19" s="43" customFormat="1" ht="15" customHeight="1">
      <c r="A103" s="75" t="s">
        <v>44</v>
      </c>
      <c r="B103" s="77">
        <v>4</v>
      </c>
      <c r="C103" s="81">
        <v>0</v>
      </c>
      <c r="D103" s="81">
        <v>0</v>
      </c>
      <c r="E103" s="81">
        <v>2</v>
      </c>
      <c r="F103" s="81">
        <v>0</v>
      </c>
      <c r="G103" s="81">
        <v>1</v>
      </c>
      <c r="H103" s="81">
        <v>1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</row>
    <row r="104" spans="1:19" s="43" customFormat="1" ht="15" customHeight="1">
      <c r="A104" s="75" t="s">
        <v>68</v>
      </c>
      <c r="B104" s="77">
        <v>4</v>
      </c>
      <c r="C104" s="81">
        <v>0</v>
      </c>
      <c r="D104" s="81">
        <v>0</v>
      </c>
      <c r="E104" s="81">
        <v>2</v>
      </c>
      <c r="F104" s="81">
        <v>0</v>
      </c>
      <c r="G104" s="81">
        <v>1</v>
      </c>
      <c r="H104" s="81">
        <v>1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</row>
    <row r="105" spans="1:19" s="43" customFormat="1" ht="15" customHeight="1">
      <c r="A105" s="51" t="s">
        <v>80</v>
      </c>
      <c r="B105" s="64">
        <v>3</v>
      </c>
      <c r="C105" s="61">
        <v>0</v>
      </c>
      <c r="D105" s="61">
        <v>0</v>
      </c>
      <c r="E105" s="61">
        <v>1</v>
      </c>
      <c r="F105" s="61">
        <v>0</v>
      </c>
      <c r="G105" s="61">
        <v>1</v>
      </c>
      <c r="H105" s="61">
        <v>1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</row>
    <row r="106" spans="1:19" ht="15" customHeight="1">
      <c r="A106" s="51" t="s">
        <v>84</v>
      </c>
      <c r="B106" s="64">
        <v>3</v>
      </c>
      <c r="C106" s="61">
        <v>0</v>
      </c>
      <c r="D106" s="61">
        <v>0</v>
      </c>
      <c r="E106" s="61">
        <v>1</v>
      </c>
      <c r="F106" s="61">
        <v>0</v>
      </c>
      <c r="G106" s="61">
        <v>1</v>
      </c>
      <c r="H106" s="61">
        <v>1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</row>
    <row r="107" spans="1:19" ht="15" customHeight="1">
      <c r="A107" s="51" t="s">
        <v>122</v>
      </c>
      <c r="B107" s="77">
        <f>SUM(C107:R107)</f>
        <v>3</v>
      </c>
      <c r="C107" s="81">
        <v>0</v>
      </c>
      <c r="D107" s="81">
        <v>0</v>
      </c>
      <c r="E107" s="81">
        <v>1</v>
      </c>
      <c r="F107" s="81">
        <v>0</v>
      </c>
      <c r="G107" s="81">
        <v>1</v>
      </c>
      <c r="H107" s="81">
        <v>1</v>
      </c>
      <c r="I107" s="81"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</row>
    <row r="108" spans="1:19" ht="15" customHeight="1">
      <c r="A108" s="51" t="s">
        <v>282</v>
      </c>
      <c r="B108" s="77">
        <f>SUM(C108:R108)</f>
        <v>3</v>
      </c>
      <c r="C108" s="81">
        <v>0</v>
      </c>
      <c r="D108" s="81">
        <v>0</v>
      </c>
      <c r="E108" s="81">
        <v>1</v>
      </c>
      <c r="F108" s="81">
        <v>0</v>
      </c>
      <c r="G108" s="81">
        <v>1</v>
      </c>
      <c r="H108" s="81">
        <v>1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</row>
    <row r="109" spans="1:19" s="28" customFormat="1" ht="15" customHeight="1" thickBot="1">
      <c r="A109" s="53" t="s">
        <v>280</v>
      </c>
      <c r="B109" s="65">
        <v>3</v>
      </c>
      <c r="C109" s="55">
        <v>0</v>
      </c>
      <c r="D109" s="55">
        <v>0</v>
      </c>
      <c r="E109" s="55">
        <v>1</v>
      </c>
      <c r="F109" s="55">
        <v>0</v>
      </c>
      <c r="G109" s="55">
        <v>1</v>
      </c>
      <c r="H109" s="55">
        <v>1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</row>
    <row r="110" spans="1:19" s="28" customFormat="1" ht="12.75" customHeight="1">
      <c r="A110" s="32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</row>
    <row r="111" spans="1:19" s="28" customFormat="1" ht="12.75" customHeight="1">
      <c r="A111" s="32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</row>
    <row r="112" spans="1:19" ht="15" customHeight="1">
      <c r="A112" s="5" t="s">
        <v>109</v>
      </c>
      <c r="I112" s="37"/>
      <c r="J112" s="37"/>
      <c r="N112" s="38"/>
      <c r="O112" s="38"/>
      <c r="P112" s="38"/>
      <c r="Q112" s="38"/>
      <c r="R112" s="39"/>
    </row>
    <row r="113" spans="1:18" ht="15" customHeight="1" thickBo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1"/>
      <c r="N113" s="41"/>
      <c r="O113" s="41"/>
      <c r="P113" s="41"/>
      <c r="Q113" s="41"/>
      <c r="R113" s="126" t="s">
        <v>281</v>
      </c>
    </row>
    <row r="114" spans="1:18" ht="15" customHeight="1">
      <c r="A114" s="79"/>
      <c r="B114" s="76" t="s">
        <v>1</v>
      </c>
      <c r="C114" s="69" t="s">
        <v>2</v>
      </c>
      <c r="D114" s="70" t="s">
        <v>3</v>
      </c>
      <c r="E114" s="70" t="s">
        <v>4</v>
      </c>
      <c r="F114" s="70" t="s">
        <v>5</v>
      </c>
      <c r="G114" s="70" t="s">
        <v>6</v>
      </c>
      <c r="H114" s="70" t="s">
        <v>7</v>
      </c>
      <c r="I114" s="47" t="s">
        <v>8</v>
      </c>
      <c r="J114" s="70" t="s">
        <v>9</v>
      </c>
      <c r="K114" s="71" t="s">
        <v>10</v>
      </c>
      <c r="L114" s="70" t="s">
        <v>11</v>
      </c>
      <c r="M114" s="70" t="s">
        <v>12</v>
      </c>
      <c r="N114" s="70" t="s">
        <v>13</v>
      </c>
      <c r="O114" s="70" t="s">
        <v>14</v>
      </c>
      <c r="P114" s="70" t="s">
        <v>15</v>
      </c>
      <c r="Q114" s="70" t="s">
        <v>16</v>
      </c>
      <c r="R114" s="69" t="s">
        <v>17</v>
      </c>
    </row>
    <row r="115" spans="1:18" s="43" customFormat="1" ht="15" customHeight="1">
      <c r="A115" s="72" t="s">
        <v>35</v>
      </c>
      <c r="B115" s="134">
        <v>398</v>
      </c>
      <c r="C115" s="89">
        <v>21</v>
      </c>
      <c r="D115" s="89">
        <v>8</v>
      </c>
      <c r="E115" s="89">
        <v>30</v>
      </c>
      <c r="F115" s="89">
        <v>18</v>
      </c>
      <c r="G115" s="89">
        <v>39</v>
      </c>
      <c r="H115" s="89">
        <v>15</v>
      </c>
      <c r="I115" s="89">
        <v>21</v>
      </c>
      <c r="J115" s="89">
        <v>22</v>
      </c>
      <c r="K115" s="89">
        <v>16</v>
      </c>
      <c r="L115" s="89">
        <v>39</v>
      </c>
      <c r="M115" s="89">
        <v>20</v>
      </c>
      <c r="N115" s="89">
        <v>24</v>
      </c>
      <c r="O115" s="89">
        <v>32</v>
      </c>
      <c r="P115" s="89">
        <v>32</v>
      </c>
      <c r="Q115" s="89">
        <v>37</v>
      </c>
      <c r="R115" s="89">
        <v>24</v>
      </c>
    </row>
    <row r="116" spans="1:18" s="43" customFormat="1" ht="15" customHeight="1">
      <c r="A116" s="72" t="s">
        <v>36</v>
      </c>
      <c r="B116" s="132">
        <f>SUM(C116:R116)</f>
        <v>99.999999999999986</v>
      </c>
      <c r="C116" s="82">
        <v>5.3</v>
      </c>
      <c r="D116" s="82">
        <v>2</v>
      </c>
      <c r="E116" s="82">
        <v>7.5</v>
      </c>
      <c r="F116" s="82">
        <v>4.5</v>
      </c>
      <c r="G116" s="82">
        <v>9.8000000000000007</v>
      </c>
      <c r="H116" s="82">
        <v>3.8</v>
      </c>
      <c r="I116" s="82">
        <v>5.3</v>
      </c>
      <c r="J116" s="82">
        <v>5.5</v>
      </c>
      <c r="K116" s="82">
        <v>4</v>
      </c>
      <c r="L116" s="82">
        <v>9.8000000000000007</v>
      </c>
      <c r="M116" s="82">
        <v>5</v>
      </c>
      <c r="N116" s="82">
        <v>6</v>
      </c>
      <c r="O116" s="82">
        <v>8.1</v>
      </c>
      <c r="P116" s="82">
        <v>8.1</v>
      </c>
      <c r="Q116" s="82">
        <v>9.3000000000000007</v>
      </c>
      <c r="R116" s="82">
        <v>6</v>
      </c>
    </row>
    <row r="117" spans="1:18" s="43" customFormat="1" ht="15" customHeight="1">
      <c r="A117" s="75" t="s">
        <v>79</v>
      </c>
      <c r="B117" s="77">
        <v>403</v>
      </c>
      <c r="C117" s="74">
        <v>18</v>
      </c>
      <c r="D117" s="74">
        <v>9</v>
      </c>
      <c r="E117" s="74">
        <v>27</v>
      </c>
      <c r="F117" s="74">
        <v>19</v>
      </c>
      <c r="G117" s="74">
        <v>40</v>
      </c>
      <c r="H117" s="74">
        <v>13</v>
      </c>
      <c r="I117" s="74">
        <v>25</v>
      </c>
      <c r="J117" s="74">
        <v>25</v>
      </c>
      <c r="K117" s="74">
        <v>10</v>
      </c>
      <c r="L117" s="74">
        <v>42</v>
      </c>
      <c r="M117" s="74">
        <v>22</v>
      </c>
      <c r="N117" s="74">
        <v>23</v>
      </c>
      <c r="O117" s="74">
        <v>30</v>
      </c>
      <c r="P117" s="74">
        <v>34</v>
      </c>
      <c r="Q117" s="74">
        <v>41</v>
      </c>
      <c r="R117" s="74">
        <v>25</v>
      </c>
    </row>
    <row r="118" spans="1:18" s="43" customFormat="1" ht="15" customHeight="1">
      <c r="A118" s="75" t="s">
        <v>44</v>
      </c>
      <c r="B118" s="78">
        <v>412</v>
      </c>
      <c r="C118" s="74">
        <v>17</v>
      </c>
      <c r="D118" s="74">
        <v>10</v>
      </c>
      <c r="E118" s="74">
        <v>27</v>
      </c>
      <c r="F118" s="74">
        <v>19</v>
      </c>
      <c r="G118" s="74">
        <v>40</v>
      </c>
      <c r="H118" s="74">
        <v>15</v>
      </c>
      <c r="I118" s="74">
        <v>24</v>
      </c>
      <c r="J118" s="74">
        <v>26</v>
      </c>
      <c r="K118" s="74">
        <v>12</v>
      </c>
      <c r="L118" s="74">
        <v>44</v>
      </c>
      <c r="M118" s="74">
        <v>22</v>
      </c>
      <c r="N118" s="74">
        <v>23</v>
      </c>
      <c r="O118" s="74">
        <v>31</v>
      </c>
      <c r="P118" s="74">
        <v>35</v>
      </c>
      <c r="Q118" s="74">
        <v>42</v>
      </c>
      <c r="R118" s="74">
        <v>25</v>
      </c>
    </row>
    <row r="119" spans="1:18" s="43" customFormat="1" ht="15" customHeight="1">
      <c r="A119" s="75" t="s">
        <v>68</v>
      </c>
      <c r="B119" s="78">
        <v>403</v>
      </c>
      <c r="C119" s="74">
        <v>17</v>
      </c>
      <c r="D119" s="74">
        <v>10</v>
      </c>
      <c r="E119" s="74">
        <v>27</v>
      </c>
      <c r="F119" s="74">
        <v>19</v>
      </c>
      <c r="G119" s="74">
        <v>38</v>
      </c>
      <c r="H119" s="74">
        <v>15</v>
      </c>
      <c r="I119" s="74">
        <v>24</v>
      </c>
      <c r="J119" s="74">
        <v>23</v>
      </c>
      <c r="K119" s="74">
        <v>12</v>
      </c>
      <c r="L119" s="74">
        <v>42</v>
      </c>
      <c r="M119" s="74">
        <v>22</v>
      </c>
      <c r="N119" s="74">
        <v>23</v>
      </c>
      <c r="O119" s="74">
        <v>29</v>
      </c>
      <c r="P119" s="74">
        <v>36</v>
      </c>
      <c r="Q119" s="74">
        <v>41</v>
      </c>
      <c r="R119" s="74">
        <v>25</v>
      </c>
    </row>
    <row r="120" spans="1:18" s="43" customFormat="1" ht="15" customHeight="1">
      <c r="A120" s="51" t="s">
        <v>80</v>
      </c>
      <c r="B120" s="64">
        <v>404</v>
      </c>
      <c r="C120" s="52">
        <v>19</v>
      </c>
      <c r="D120" s="52">
        <v>12</v>
      </c>
      <c r="E120" s="52">
        <v>28</v>
      </c>
      <c r="F120" s="52">
        <v>19</v>
      </c>
      <c r="G120" s="52">
        <v>37</v>
      </c>
      <c r="H120" s="52">
        <v>13</v>
      </c>
      <c r="I120" s="52">
        <v>24</v>
      </c>
      <c r="J120" s="52">
        <v>22</v>
      </c>
      <c r="K120" s="52">
        <v>12</v>
      </c>
      <c r="L120" s="52">
        <v>43</v>
      </c>
      <c r="M120" s="52">
        <v>21</v>
      </c>
      <c r="N120" s="52">
        <v>23</v>
      </c>
      <c r="O120" s="52">
        <v>29</v>
      </c>
      <c r="P120" s="52">
        <v>34</v>
      </c>
      <c r="Q120" s="52">
        <v>43</v>
      </c>
      <c r="R120" s="52">
        <v>25</v>
      </c>
    </row>
    <row r="121" spans="1:18" s="43" customFormat="1" ht="15" customHeight="1">
      <c r="A121" s="51" t="s">
        <v>81</v>
      </c>
      <c r="B121" s="64">
        <v>411</v>
      </c>
      <c r="C121" s="52">
        <v>22</v>
      </c>
      <c r="D121" s="52">
        <v>13</v>
      </c>
      <c r="E121" s="52">
        <v>29</v>
      </c>
      <c r="F121" s="52">
        <v>20</v>
      </c>
      <c r="G121" s="52">
        <v>37</v>
      </c>
      <c r="H121" s="52">
        <v>13</v>
      </c>
      <c r="I121" s="52">
        <v>24</v>
      </c>
      <c r="J121" s="52">
        <v>22</v>
      </c>
      <c r="K121" s="52">
        <v>13</v>
      </c>
      <c r="L121" s="52">
        <v>43</v>
      </c>
      <c r="M121" s="52">
        <v>20</v>
      </c>
      <c r="N121" s="52">
        <v>24</v>
      </c>
      <c r="O121" s="52">
        <v>31</v>
      </c>
      <c r="P121" s="52">
        <v>34</v>
      </c>
      <c r="Q121" s="52">
        <v>43</v>
      </c>
      <c r="R121" s="52">
        <v>23</v>
      </c>
    </row>
    <row r="122" spans="1:18" s="43" customFormat="1" ht="15" customHeight="1">
      <c r="A122" s="51" t="s">
        <v>120</v>
      </c>
      <c r="B122" s="77">
        <f>SUM(C122:R122)</f>
        <v>400</v>
      </c>
      <c r="C122" s="74">
        <v>22</v>
      </c>
      <c r="D122" s="74">
        <v>13</v>
      </c>
      <c r="E122" s="74">
        <v>30</v>
      </c>
      <c r="F122" s="74">
        <v>20</v>
      </c>
      <c r="G122" s="74">
        <v>36</v>
      </c>
      <c r="H122" s="74">
        <v>13</v>
      </c>
      <c r="I122" s="74">
        <v>21</v>
      </c>
      <c r="J122" s="74">
        <v>20</v>
      </c>
      <c r="K122" s="74">
        <v>13</v>
      </c>
      <c r="L122" s="74">
        <v>42</v>
      </c>
      <c r="M122" s="74">
        <v>20</v>
      </c>
      <c r="N122" s="74">
        <v>23</v>
      </c>
      <c r="O122" s="74">
        <v>32</v>
      </c>
      <c r="P122" s="74">
        <v>32</v>
      </c>
      <c r="Q122" s="74">
        <v>40</v>
      </c>
      <c r="R122" s="74">
        <v>23</v>
      </c>
    </row>
    <row r="123" spans="1:18" s="43" customFormat="1" ht="15" customHeight="1">
      <c r="A123" s="51" t="s">
        <v>126</v>
      </c>
      <c r="B123" s="77">
        <v>408</v>
      </c>
      <c r="C123" s="74">
        <v>21</v>
      </c>
      <c r="D123" s="74">
        <v>13</v>
      </c>
      <c r="E123" s="74">
        <v>30</v>
      </c>
      <c r="F123" s="74">
        <v>21</v>
      </c>
      <c r="G123" s="74">
        <v>37</v>
      </c>
      <c r="H123" s="74">
        <v>14</v>
      </c>
      <c r="I123" s="74">
        <v>22</v>
      </c>
      <c r="J123" s="74">
        <v>22</v>
      </c>
      <c r="K123" s="74">
        <v>13</v>
      </c>
      <c r="L123" s="74">
        <v>40</v>
      </c>
      <c r="M123" s="74">
        <v>20</v>
      </c>
      <c r="N123" s="74">
        <v>25</v>
      </c>
      <c r="O123" s="74">
        <v>32</v>
      </c>
      <c r="P123" s="74">
        <v>33</v>
      </c>
      <c r="Q123" s="74">
        <v>41</v>
      </c>
      <c r="R123" s="74">
        <v>24</v>
      </c>
    </row>
    <row r="124" spans="1:18" s="28" customFormat="1" ht="15" customHeight="1" thickBot="1">
      <c r="A124" s="53" t="s">
        <v>280</v>
      </c>
      <c r="B124" s="65">
        <v>406</v>
      </c>
      <c r="C124" s="55">
        <v>21</v>
      </c>
      <c r="D124" s="55">
        <v>10</v>
      </c>
      <c r="E124" s="55">
        <v>30</v>
      </c>
      <c r="F124" s="55">
        <v>20</v>
      </c>
      <c r="G124" s="55">
        <v>38</v>
      </c>
      <c r="H124" s="55">
        <v>16</v>
      </c>
      <c r="I124" s="55">
        <v>22</v>
      </c>
      <c r="J124" s="55">
        <v>22</v>
      </c>
      <c r="K124" s="55">
        <v>13</v>
      </c>
      <c r="L124" s="55">
        <v>41</v>
      </c>
      <c r="M124" s="55">
        <v>20</v>
      </c>
      <c r="N124" s="55">
        <v>25</v>
      </c>
      <c r="O124" s="55">
        <v>32</v>
      </c>
      <c r="P124" s="55">
        <v>32</v>
      </c>
      <c r="Q124" s="55">
        <v>40</v>
      </c>
      <c r="R124" s="55">
        <v>24</v>
      </c>
    </row>
    <row r="125" spans="1:18" s="28" customFormat="1" ht="12.75" customHeight="1">
      <c r="A125" s="32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1:18" s="28" customFormat="1" ht="12.75" customHeight="1">
      <c r="A126" s="32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</row>
    <row r="127" spans="1:18" ht="15" customHeight="1">
      <c r="A127" s="6" t="s">
        <v>110</v>
      </c>
      <c r="B127" s="33"/>
      <c r="C127" s="33"/>
      <c r="D127" s="33"/>
      <c r="E127" s="33"/>
      <c r="F127" s="33"/>
      <c r="G127" s="33"/>
      <c r="H127" s="33"/>
      <c r="I127" s="34"/>
      <c r="J127" s="34"/>
      <c r="K127" s="33"/>
      <c r="L127" s="33"/>
      <c r="M127" s="33"/>
      <c r="N127" s="33"/>
      <c r="O127" s="33"/>
      <c r="P127" s="33"/>
      <c r="Q127" s="33"/>
      <c r="R127" s="33"/>
    </row>
    <row r="128" spans="1:18" ht="12" customHeight="1" thickBo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8"/>
      <c r="O128" s="29"/>
      <c r="P128" s="29"/>
      <c r="Q128" s="29"/>
      <c r="R128" s="126" t="s">
        <v>281</v>
      </c>
    </row>
    <row r="129" spans="1:18" ht="15" customHeight="1">
      <c r="A129" s="84"/>
      <c r="B129" s="63" t="s">
        <v>1</v>
      </c>
      <c r="C129" s="47" t="s">
        <v>2</v>
      </c>
      <c r="D129" s="98" t="s">
        <v>3</v>
      </c>
      <c r="E129" s="98" t="s">
        <v>4</v>
      </c>
      <c r="F129" s="98" t="s">
        <v>5</v>
      </c>
      <c r="G129" s="98" t="s">
        <v>6</v>
      </c>
      <c r="H129" s="98" t="s">
        <v>7</v>
      </c>
      <c r="I129" s="47" t="s">
        <v>8</v>
      </c>
      <c r="J129" s="98" t="s">
        <v>9</v>
      </c>
      <c r="K129" s="49" t="s">
        <v>10</v>
      </c>
      <c r="L129" s="98" t="s">
        <v>11</v>
      </c>
      <c r="M129" s="98" t="s">
        <v>12</v>
      </c>
      <c r="N129" s="98" t="s">
        <v>13</v>
      </c>
      <c r="O129" s="98" t="s">
        <v>14</v>
      </c>
      <c r="P129" s="98" t="s">
        <v>15</v>
      </c>
      <c r="Q129" s="98" t="s">
        <v>16</v>
      </c>
      <c r="R129" s="47" t="s">
        <v>17</v>
      </c>
    </row>
    <row r="130" spans="1:18" ht="15" customHeight="1">
      <c r="A130" s="50" t="s">
        <v>35</v>
      </c>
      <c r="B130" s="135">
        <v>24</v>
      </c>
      <c r="C130" s="136">
        <v>5</v>
      </c>
      <c r="D130" s="136">
        <v>1</v>
      </c>
      <c r="E130" s="136">
        <v>0</v>
      </c>
      <c r="F130" s="136">
        <v>4</v>
      </c>
      <c r="G130" s="136">
        <v>5</v>
      </c>
      <c r="H130" s="136">
        <v>1</v>
      </c>
      <c r="I130" s="136">
        <v>3</v>
      </c>
      <c r="J130" s="146">
        <v>1</v>
      </c>
      <c r="K130" s="136">
        <v>0</v>
      </c>
      <c r="L130" s="136">
        <v>1</v>
      </c>
      <c r="M130" s="136">
        <v>0</v>
      </c>
      <c r="N130" s="136">
        <v>2</v>
      </c>
      <c r="O130" s="136">
        <v>1</v>
      </c>
      <c r="P130" s="136">
        <v>0</v>
      </c>
      <c r="Q130" s="136">
        <v>0</v>
      </c>
      <c r="R130" s="136">
        <v>0</v>
      </c>
    </row>
    <row r="131" spans="1:18" ht="15" customHeight="1">
      <c r="A131" s="51" t="s">
        <v>83</v>
      </c>
      <c r="B131" s="269">
        <f>SUM(C131:R131)</f>
        <v>100.00000000000001</v>
      </c>
      <c r="C131" s="265">
        <v>20.8</v>
      </c>
      <c r="D131" s="265">
        <v>4.2</v>
      </c>
      <c r="E131" s="265">
        <v>0</v>
      </c>
      <c r="F131" s="265">
        <v>16.600000000000001</v>
      </c>
      <c r="G131" s="265">
        <v>20.8</v>
      </c>
      <c r="H131" s="265">
        <v>4.2</v>
      </c>
      <c r="I131" s="265">
        <v>12.5</v>
      </c>
      <c r="J131" s="265">
        <v>4.2</v>
      </c>
      <c r="K131" s="265">
        <v>0</v>
      </c>
      <c r="L131" s="265">
        <v>4.2</v>
      </c>
      <c r="M131" s="265">
        <v>0</v>
      </c>
      <c r="N131" s="265">
        <v>8.3000000000000007</v>
      </c>
      <c r="O131" s="265">
        <v>4.2</v>
      </c>
      <c r="P131" s="265">
        <v>0</v>
      </c>
      <c r="Q131" s="265">
        <v>0</v>
      </c>
      <c r="R131" s="265">
        <v>0</v>
      </c>
    </row>
    <row r="132" spans="1:18" ht="15" customHeight="1">
      <c r="A132" s="51" t="s">
        <v>81</v>
      </c>
      <c r="B132" s="64">
        <v>21</v>
      </c>
      <c r="C132" s="52">
        <v>3</v>
      </c>
      <c r="D132" s="52">
        <v>1</v>
      </c>
      <c r="E132" s="61">
        <v>0</v>
      </c>
      <c r="F132" s="61">
        <v>4</v>
      </c>
      <c r="G132" s="61">
        <v>5</v>
      </c>
      <c r="H132" s="61">
        <v>1</v>
      </c>
      <c r="I132" s="61">
        <v>1</v>
      </c>
      <c r="J132" s="61">
        <v>2</v>
      </c>
      <c r="K132" s="61">
        <v>0</v>
      </c>
      <c r="L132" s="61">
        <v>1</v>
      </c>
      <c r="M132" s="61">
        <v>0</v>
      </c>
      <c r="N132" s="61">
        <v>1</v>
      </c>
      <c r="O132" s="61">
        <v>1</v>
      </c>
      <c r="P132" s="61">
        <v>0</v>
      </c>
      <c r="Q132" s="61">
        <v>1</v>
      </c>
      <c r="R132" s="61">
        <v>0</v>
      </c>
    </row>
    <row r="133" spans="1:18" ht="15" customHeight="1">
      <c r="A133" s="51" t="s">
        <v>120</v>
      </c>
      <c r="B133" s="66">
        <f>SUM(C133:R133)</f>
        <v>21</v>
      </c>
      <c r="C133" s="52">
        <v>4</v>
      </c>
      <c r="D133" s="52">
        <v>1</v>
      </c>
      <c r="E133" s="61">
        <v>0</v>
      </c>
      <c r="F133" s="61">
        <v>4</v>
      </c>
      <c r="G133" s="61">
        <v>5</v>
      </c>
      <c r="H133" s="61">
        <v>1</v>
      </c>
      <c r="I133" s="61">
        <v>1</v>
      </c>
      <c r="J133" s="61">
        <v>1</v>
      </c>
      <c r="K133" s="61">
        <v>0</v>
      </c>
      <c r="L133" s="61">
        <v>1</v>
      </c>
      <c r="M133" s="61">
        <v>0</v>
      </c>
      <c r="N133" s="61">
        <v>2</v>
      </c>
      <c r="O133" s="61">
        <v>1</v>
      </c>
      <c r="P133" s="61">
        <v>0</v>
      </c>
      <c r="Q133" s="61">
        <v>0</v>
      </c>
      <c r="R133" s="61">
        <v>0</v>
      </c>
    </row>
    <row r="134" spans="1:18" ht="15" customHeight="1">
      <c r="A134" s="51" t="s">
        <v>126</v>
      </c>
      <c r="B134" s="66">
        <v>28</v>
      </c>
      <c r="C134" s="52">
        <v>6</v>
      </c>
      <c r="D134" s="52">
        <v>1</v>
      </c>
      <c r="E134" s="61">
        <v>1</v>
      </c>
      <c r="F134" s="61">
        <v>4</v>
      </c>
      <c r="G134" s="61">
        <v>7</v>
      </c>
      <c r="H134" s="61">
        <v>1</v>
      </c>
      <c r="I134" s="61">
        <v>3</v>
      </c>
      <c r="J134" s="61">
        <v>1</v>
      </c>
      <c r="K134" s="61">
        <v>0</v>
      </c>
      <c r="L134" s="61">
        <v>1</v>
      </c>
      <c r="M134" s="61">
        <v>0</v>
      </c>
      <c r="N134" s="61">
        <v>2</v>
      </c>
      <c r="O134" s="61">
        <v>1</v>
      </c>
      <c r="P134" s="61">
        <v>0</v>
      </c>
      <c r="Q134" s="61">
        <v>0</v>
      </c>
      <c r="R134" s="61">
        <v>0</v>
      </c>
    </row>
    <row r="135" spans="1:18" s="28" customFormat="1" ht="15" customHeight="1" thickBot="1">
      <c r="A135" s="53" t="s">
        <v>280</v>
      </c>
      <c r="B135" s="65">
        <v>29</v>
      </c>
      <c r="C135" s="55">
        <v>6</v>
      </c>
      <c r="D135" s="55">
        <v>1</v>
      </c>
      <c r="E135" s="55">
        <v>1</v>
      </c>
      <c r="F135" s="55">
        <v>4</v>
      </c>
      <c r="G135" s="55">
        <v>7</v>
      </c>
      <c r="H135" s="55">
        <v>2</v>
      </c>
      <c r="I135" s="55">
        <v>3</v>
      </c>
      <c r="J135" s="55">
        <v>1</v>
      </c>
      <c r="K135" s="55">
        <v>0</v>
      </c>
      <c r="L135" s="55">
        <v>1</v>
      </c>
      <c r="M135" s="55">
        <v>0</v>
      </c>
      <c r="N135" s="55">
        <v>2</v>
      </c>
      <c r="O135" s="55">
        <v>1</v>
      </c>
      <c r="P135" s="55">
        <v>0</v>
      </c>
      <c r="Q135" s="55">
        <v>0</v>
      </c>
      <c r="R135" s="55">
        <v>0</v>
      </c>
    </row>
  </sheetData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landscape" blackAndWhite="1" horizontalDpi="300" verticalDpi="300" r:id="rId1"/>
  <headerFooter alignWithMargins="0"/>
  <rowBreaks count="3" manualBreakCount="3">
    <brk id="33" max="17" man="1"/>
    <brk id="66" max="17" man="1"/>
    <brk id="9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V40"/>
  <sheetViews>
    <sheetView showGridLines="0" view="pageBreakPreview" zoomScale="85" zoomScaleNormal="85" zoomScaleSheetLayoutView="85" workbookViewId="0"/>
  </sheetViews>
  <sheetFormatPr defaultRowHeight="13.5"/>
  <cols>
    <col min="1" max="1" width="21.125" style="36" customWidth="1"/>
    <col min="2" max="18" width="6.875" style="36" customWidth="1"/>
    <col min="19" max="22" width="6.875" style="39" customWidth="1"/>
    <col min="23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22" ht="15" customHeight="1">
      <c r="A1" s="104" t="s">
        <v>115</v>
      </c>
      <c r="B1" s="33"/>
      <c r="C1" s="33"/>
      <c r="D1" s="33"/>
      <c r="E1" s="33"/>
      <c r="F1" s="33"/>
      <c r="G1" s="33"/>
      <c r="H1" s="33"/>
      <c r="I1" s="34"/>
      <c r="J1" s="34"/>
      <c r="K1" s="33"/>
      <c r="L1" s="33"/>
      <c r="M1" s="33"/>
      <c r="N1" s="33"/>
      <c r="O1" s="33"/>
      <c r="P1" s="33"/>
      <c r="Q1" s="33"/>
      <c r="R1" s="33"/>
    </row>
    <row r="2" spans="1:22" ht="1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9"/>
      <c r="O2" s="29"/>
      <c r="P2" s="29"/>
      <c r="Q2" s="29"/>
      <c r="R2" s="29"/>
      <c r="S2" s="126" t="s">
        <v>285</v>
      </c>
    </row>
    <row r="3" spans="1:22" ht="15" customHeight="1">
      <c r="A3" s="88"/>
      <c r="B3" s="63" t="s">
        <v>1</v>
      </c>
      <c r="C3" s="85" t="s">
        <v>2</v>
      </c>
      <c r="D3" s="85" t="s">
        <v>3</v>
      </c>
      <c r="E3" s="85" t="s">
        <v>4</v>
      </c>
      <c r="F3" s="85" t="s">
        <v>5</v>
      </c>
      <c r="G3" s="85" t="s">
        <v>6</v>
      </c>
      <c r="H3" s="85" t="s">
        <v>7</v>
      </c>
      <c r="I3" s="47" t="s">
        <v>8</v>
      </c>
      <c r="J3" s="98" t="s">
        <v>9</v>
      </c>
      <c r="K3" s="49" t="s">
        <v>10</v>
      </c>
      <c r="L3" s="85" t="s">
        <v>11</v>
      </c>
      <c r="M3" s="85" t="s">
        <v>12</v>
      </c>
      <c r="N3" s="85" t="s">
        <v>13</v>
      </c>
      <c r="O3" s="85" t="s">
        <v>45</v>
      </c>
      <c r="P3" s="85" t="s">
        <v>15</v>
      </c>
      <c r="Q3" s="85" t="s">
        <v>16</v>
      </c>
      <c r="R3" s="86" t="s">
        <v>17</v>
      </c>
      <c r="S3" s="87" t="s">
        <v>69</v>
      </c>
    </row>
    <row r="4" spans="1:22" ht="15" customHeight="1">
      <c r="A4" s="50" t="s">
        <v>1</v>
      </c>
      <c r="B4" s="68">
        <f t="shared" ref="B4:S4" si="0">SUM(B5:B7)</f>
        <v>58</v>
      </c>
      <c r="C4" s="68">
        <f t="shared" si="0"/>
        <v>8</v>
      </c>
      <c r="D4" s="68">
        <f t="shared" si="0"/>
        <v>1</v>
      </c>
      <c r="E4" s="68">
        <f t="shared" si="0"/>
        <v>1</v>
      </c>
      <c r="F4" s="68">
        <f t="shared" si="0"/>
        <v>1</v>
      </c>
      <c r="G4" s="68">
        <f t="shared" si="0"/>
        <v>8</v>
      </c>
      <c r="H4" s="68">
        <f t="shared" si="0"/>
        <v>8</v>
      </c>
      <c r="I4" s="68">
        <f t="shared" si="0"/>
        <v>1</v>
      </c>
      <c r="J4" s="68">
        <f t="shared" si="0"/>
        <v>1</v>
      </c>
      <c r="K4" s="68">
        <f t="shared" si="0"/>
        <v>2</v>
      </c>
      <c r="L4" s="68">
        <f t="shared" si="0"/>
        <v>1</v>
      </c>
      <c r="M4" s="68">
        <f t="shared" si="0"/>
        <v>1</v>
      </c>
      <c r="N4" s="68">
        <f t="shared" si="0"/>
        <v>8</v>
      </c>
      <c r="O4" s="68">
        <f t="shared" si="0"/>
        <v>2</v>
      </c>
      <c r="P4" s="68">
        <f t="shared" si="0"/>
        <v>2</v>
      </c>
      <c r="Q4" s="68">
        <f t="shared" si="0"/>
        <v>1</v>
      </c>
      <c r="R4" s="68">
        <f t="shared" si="0"/>
        <v>2</v>
      </c>
      <c r="S4" s="68">
        <f t="shared" si="0"/>
        <v>10</v>
      </c>
    </row>
    <row r="5" spans="1:22" ht="15" customHeight="1">
      <c r="A5" s="51" t="s">
        <v>46</v>
      </c>
      <c r="B5" s="68">
        <f>SUM(C5:S5)</f>
        <v>26</v>
      </c>
      <c r="C5" s="60">
        <v>2</v>
      </c>
      <c r="D5" s="60">
        <v>1</v>
      </c>
      <c r="E5" s="60">
        <v>1</v>
      </c>
      <c r="F5" s="60">
        <v>1</v>
      </c>
      <c r="G5" s="60">
        <v>2</v>
      </c>
      <c r="H5" s="60">
        <v>2</v>
      </c>
      <c r="I5" s="61">
        <v>1</v>
      </c>
      <c r="J5" s="61">
        <v>1</v>
      </c>
      <c r="K5" s="60">
        <v>2</v>
      </c>
      <c r="L5" s="60">
        <v>1</v>
      </c>
      <c r="M5" s="60">
        <v>1</v>
      </c>
      <c r="N5" s="60">
        <v>2</v>
      </c>
      <c r="O5" s="60">
        <v>2</v>
      </c>
      <c r="P5" s="60">
        <v>2</v>
      </c>
      <c r="Q5" s="60">
        <v>1</v>
      </c>
      <c r="R5" s="60">
        <v>2</v>
      </c>
      <c r="S5" s="89">
        <v>2</v>
      </c>
    </row>
    <row r="6" spans="1:22" ht="15" customHeight="1">
      <c r="A6" s="51" t="s">
        <v>47</v>
      </c>
      <c r="B6" s="68">
        <f>SUM(C6:S6)</f>
        <v>13</v>
      </c>
      <c r="C6" s="60">
        <v>3</v>
      </c>
      <c r="D6" s="60">
        <v>0</v>
      </c>
      <c r="E6" s="60">
        <v>0</v>
      </c>
      <c r="F6" s="60">
        <v>0</v>
      </c>
      <c r="G6" s="60">
        <v>3</v>
      </c>
      <c r="H6" s="60">
        <v>3</v>
      </c>
      <c r="I6" s="61">
        <v>0</v>
      </c>
      <c r="J6" s="61">
        <v>0</v>
      </c>
      <c r="K6" s="60">
        <v>0</v>
      </c>
      <c r="L6" s="60">
        <v>0</v>
      </c>
      <c r="M6" s="60">
        <v>0</v>
      </c>
      <c r="N6" s="60">
        <v>2</v>
      </c>
      <c r="O6" s="60">
        <v>0</v>
      </c>
      <c r="P6" s="60">
        <v>0</v>
      </c>
      <c r="Q6" s="60">
        <v>0</v>
      </c>
      <c r="R6" s="60">
        <v>0</v>
      </c>
      <c r="S6" s="89">
        <v>2</v>
      </c>
    </row>
    <row r="7" spans="1:22" ht="15" customHeight="1" thickBot="1">
      <c r="A7" s="59" t="s">
        <v>48</v>
      </c>
      <c r="B7" s="65">
        <f>SUM(C7:S7)</f>
        <v>19</v>
      </c>
      <c r="C7" s="62">
        <v>3</v>
      </c>
      <c r="D7" s="62">
        <v>0</v>
      </c>
      <c r="E7" s="62">
        <v>0</v>
      </c>
      <c r="F7" s="62">
        <v>0</v>
      </c>
      <c r="G7" s="62">
        <v>3</v>
      </c>
      <c r="H7" s="62">
        <v>3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4</v>
      </c>
      <c r="O7" s="62">
        <v>0</v>
      </c>
      <c r="P7" s="62">
        <v>0</v>
      </c>
      <c r="Q7" s="62">
        <v>0</v>
      </c>
      <c r="R7" s="62">
        <v>0</v>
      </c>
      <c r="S7" s="90">
        <v>6</v>
      </c>
    </row>
    <row r="8" spans="1:22" ht="12" customHeight="1">
      <c r="A8" s="3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22" ht="12" customHeight="1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22" ht="12" customHeight="1">
      <c r="A10" s="30"/>
      <c r="B10" s="30"/>
      <c r="C10" s="30"/>
      <c r="D10" s="30"/>
      <c r="E10" s="30"/>
      <c r="F10" s="30"/>
      <c r="G10" s="30"/>
      <c r="H10" s="30"/>
      <c r="I10" s="31"/>
      <c r="J10" s="31"/>
      <c r="K10" s="30"/>
      <c r="L10" s="30"/>
      <c r="M10" s="30"/>
      <c r="N10" s="30"/>
      <c r="O10" s="30"/>
      <c r="P10" s="30"/>
      <c r="Q10" s="30"/>
      <c r="R10" s="30"/>
    </row>
    <row r="11" spans="1:22" ht="15" customHeight="1">
      <c r="A11" s="105" t="s">
        <v>111</v>
      </c>
      <c r="B11" s="30"/>
      <c r="C11" s="30"/>
      <c r="D11" s="30"/>
      <c r="E11" s="30"/>
      <c r="F11" s="30"/>
      <c r="G11" s="30"/>
      <c r="H11" s="30"/>
      <c r="I11" s="31"/>
      <c r="J11" s="3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15" customHeight="1" thickBot="1">
      <c r="A12" s="106"/>
      <c r="B12" s="30"/>
      <c r="C12" s="30"/>
      <c r="D12" s="30"/>
      <c r="E12" s="30"/>
      <c r="F12" s="30"/>
      <c r="G12" s="30"/>
      <c r="H12" s="30"/>
      <c r="I12" s="31"/>
      <c r="J12" s="31"/>
      <c r="K12" s="30"/>
      <c r="L12" s="30"/>
      <c r="M12" s="30"/>
      <c r="N12" s="30"/>
      <c r="O12" s="30"/>
      <c r="P12" s="30"/>
      <c r="Q12" s="30"/>
      <c r="R12" s="30"/>
      <c r="U12" s="60"/>
      <c r="V12" s="60" t="s">
        <v>85</v>
      </c>
    </row>
    <row r="13" spans="1:22" ht="15" customHeight="1">
      <c r="A13" s="99"/>
      <c r="B13" s="137" t="s">
        <v>283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111"/>
      <c r="S13" s="298" t="s">
        <v>86</v>
      </c>
      <c r="T13" s="298" t="s">
        <v>123</v>
      </c>
      <c r="U13" s="298" t="s">
        <v>127</v>
      </c>
      <c r="V13" s="298" t="s">
        <v>284</v>
      </c>
    </row>
    <row r="14" spans="1:22" ht="15" customHeight="1">
      <c r="A14" s="100"/>
      <c r="B14" s="95" t="s">
        <v>49</v>
      </c>
      <c r="C14" s="91" t="s">
        <v>2</v>
      </c>
      <c r="D14" s="91" t="s">
        <v>3</v>
      </c>
      <c r="E14" s="91" t="s">
        <v>4</v>
      </c>
      <c r="F14" s="91" t="s">
        <v>5</v>
      </c>
      <c r="G14" s="91" t="s">
        <v>6</v>
      </c>
      <c r="H14" s="91" t="s">
        <v>7</v>
      </c>
      <c r="I14" s="112" t="s">
        <v>8</v>
      </c>
      <c r="J14" s="91" t="s">
        <v>9</v>
      </c>
      <c r="K14" s="91" t="s">
        <v>10</v>
      </c>
      <c r="L14" s="91" t="s">
        <v>11</v>
      </c>
      <c r="M14" s="91" t="s">
        <v>12</v>
      </c>
      <c r="N14" s="91" t="s">
        <v>13</v>
      </c>
      <c r="O14" s="91" t="s">
        <v>14</v>
      </c>
      <c r="P14" s="91" t="s">
        <v>15</v>
      </c>
      <c r="Q14" s="91" t="s">
        <v>16</v>
      </c>
      <c r="R14" s="91" t="s">
        <v>17</v>
      </c>
      <c r="S14" s="299"/>
      <c r="T14" s="299"/>
      <c r="U14" s="299"/>
      <c r="V14" s="299"/>
    </row>
    <row r="15" spans="1:22" ht="15" customHeight="1">
      <c r="A15" s="92" t="s">
        <v>1</v>
      </c>
      <c r="B15" s="115">
        <f>SUM(B16:B24)</f>
        <v>6969</v>
      </c>
      <c r="C15" s="116">
        <f>SUM(C16:C24)</f>
        <v>567</v>
      </c>
      <c r="D15" s="116">
        <f>SUM(D16:D24)</f>
        <v>338</v>
      </c>
      <c r="E15" s="116">
        <f t="shared" ref="E15:R15" si="1">SUM(E16:E24)</f>
        <v>443</v>
      </c>
      <c r="F15" s="116">
        <f t="shared" si="1"/>
        <v>442</v>
      </c>
      <c r="G15" s="116">
        <f t="shared" si="1"/>
        <v>661</v>
      </c>
      <c r="H15" s="116">
        <f t="shared" si="1"/>
        <v>741</v>
      </c>
      <c r="I15" s="116">
        <f t="shared" si="1"/>
        <v>400</v>
      </c>
      <c r="J15" s="116">
        <f t="shared" si="1"/>
        <v>330</v>
      </c>
      <c r="K15" s="116">
        <f t="shared" si="1"/>
        <v>220</v>
      </c>
      <c r="L15" s="116">
        <f t="shared" si="1"/>
        <v>467</v>
      </c>
      <c r="M15" s="116">
        <f t="shared" si="1"/>
        <v>254</v>
      </c>
      <c r="N15" s="116">
        <f t="shared" si="1"/>
        <v>343</v>
      </c>
      <c r="O15" s="116">
        <f t="shared" si="1"/>
        <v>357</v>
      </c>
      <c r="P15" s="116">
        <f t="shared" si="1"/>
        <v>517</v>
      </c>
      <c r="Q15" s="116">
        <f t="shared" si="1"/>
        <v>477</v>
      </c>
      <c r="R15" s="117">
        <f t="shared" si="1"/>
        <v>412</v>
      </c>
      <c r="S15" s="93">
        <v>6853</v>
      </c>
      <c r="T15" s="93">
        <v>6798</v>
      </c>
      <c r="U15" s="93">
        <v>6911</v>
      </c>
      <c r="V15" s="93">
        <v>6972</v>
      </c>
    </row>
    <row r="16" spans="1:22" ht="15" customHeight="1">
      <c r="A16" s="56" t="s">
        <v>50</v>
      </c>
      <c r="B16" s="66">
        <f>SUM(C16:R16)</f>
        <v>118</v>
      </c>
      <c r="C16" s="61">
        <v>12</v>
      </c>
      <c r="D16" s="61">
        <v>3</v>
      </c>
      <c r="E16" s="61">
        <v>10</v>
      </c>
      <c r="F16" s="61">
        <v>5</v>
      </c>
      <c r="G16" s="61">
        <v>10</v>
      </c>
      <c r="H16" s="61">
        <v>8</v>
      </c>
      <c r="I16" s="61">
        <v>6</v>
      </c>
      <c r="J16" s="61">
        <v>6</v>
      </c>
      <c r="K16" s="61">
        <v>4</v>
      </c>
      <c r="L16" s="61">
        <v>13</v>
      </c>
      <c r="M16" s="61">
        <v>5</v>
      </c>
      <c r="N16" s="61">
        <v>12</v>
      </c>
      <c r="O16" s="61">
        <v>7</v>
      </c>
      <c r="P16" s="61">
        <v>5</v>
      </c>
      <c r="Q16" s="61">
        <v>7</v>
      </c>
      <c r="R16" s="275">
        <v>5</v>
      </c>
      <c r="S16" s="73">
        <v>124</v>
      </c>
      <c r="T16" s="73">
        <v>123</v>
      </c>
      <c r="U16" s="73">
        <v>122</v>
      </c>
      <c r="V16" s="73">
        <v>121</v>
      </c>
    </row>
    <row r="17" spans="1:22" ht="15" customHeight="1">
      <c r="A17" s="56" t="s">
        <v>51</v>
      </c>
      <c r="B17" s="66">
        <f t="shared" ref="B17:B23" si="2">SUM(C17:R17)</f>
        <v>2323</v>
      </c>
      <c r="C17" s="276">
        <v>189</v>
      </c>
      <c r="D17" s="276">
        <v>104</v>
      </c>
      <c r="E17" s="276">
        <v>136</v>
      </c>
      <c r="F17" s="276">
        <v>127</v>
      </c>
      <c r="G17" s="276">
        <v>244</v>
      </c>
      <c r="H17" s="276">
        <v>292</v>
      </c>
      <c r="I17" s="276">
        <v>128</v>
      </c>
      <c r="J17" s="276">
        <v>97</v>
      </c>
      <c r="K17" s="276">
        <v>74</v>
      </c>
      <c r="L17" s="276">
        <v>133</v>
      </c>
      <c r="M17" s="276">
        <v>90</v>
      </c>
      <c r="N17" s="276">
        <v>97</v>
      </c>
      <c r="O17" s="276">
        <v>123</v>
      </c>
      <c r="P17" s="276">
        <v>189</v>
      </c>
      <c r="Q17" s="276">
        <v>151</v>
      </c>
      <c r="R17" s="277">
        <v>149</v>
      </c>
      <c r="S17" s="73">
        <v>2187</v>
      </c>
      <c r="T17" s="73">
        <v>2189</v>
      </c>
      <c r="U17" s="73">
        <v>2252</v>
      </c>
      <c r="V17" s="73">
        <v>2284</v>
      </c>
    </row>
    <row r="18" spans="1:22" ht="15" customHeight="1">
      <c r="A18" s="56" t="s">
        <v>52</v>
      </c>
      <c r="B18" s="66">
        <f t="shared" si="2"/>
        <v>1425</v>
      </c>
      <c r="C18" s="278">
        <v>123</v>
      </c>
      <c r="D18" s="278">
        <v>76</v>
      </c>
      <c r="E18" s="278">
        <v>90</v>
      </c>
      <c r="F18" s="278">
        <v>96</v>
      </c>
      <c r="G18" s="278">
        <v>134</v>
      </c>
      <c r="H18" s="279">
        <v>156</v>
      </c>
      <c r="I18" s="278">
        <v>83</v>
      </c>
      <c r="J18" s="278">
        <v>69</v>
      </c>
      <c r="K18" s="278">
        <v>38</v>
      </c>
      <c r="L18" s="278">
        <v>83</v>
      </c>
      <c r="M18" s="278">
        <v>55</v>
      </c>
      <c r="N18" s="278">
        <v>66</v>
      </c>
      <c r="O18" s="278">
        <v>68</v>
      </c>
      <c r="P18" s="278">
        <v>106</v>
      </c>
      <c r="Q18" s="278">
        <v>98</v>
      </c>
      <c r="R18" s="280">
        <v>84</v>
      </c>
      <c r="S18" s="73">
        <v>1450</v>
      </c>
      <c r="T18" s="73">
        <v>1419</v>
      </c>
      <c r="U18" s="73">
        <v>1439</v>
      </c>
      <c r="V18" s="73">
        <v>1446</v>
      </c>
    </row>
    <row r="19" spans="1:22" ht="15" customHeight="1">
      <c r="A19" s="56" t="s">
        <v>53</v>
      </c>
      <c r="B19" s="66">
        <f t="shared" si="2"/>
        <v>93</v>
      </c>
      <c r="C19" s="276">
        <v>9</v>
      </c>
      <c r="D19" s="276">
        <v>5</v>
      </c>
      <c r="E19" s="276">
        <v>6</v>
      </c>
      <c r="F19" s="276">
        <v>7</v>
      </c>
      <c r="G19" s="276">
        <v>2</v>
      </c>
      <c r="H19" s="276">
        <v>3</v>
      </c>
      <c r="I19" s="276">
        <v>6</v>
      </c>
      <c r="J19" s="276">
        <v>6</v>
      </c>
      <c r="K19" s="276">
        <v>4</v>
      </c>
      <c r="L19" s="276">
        <v>5</v>
      </c>
      <c r="M19" s="278">
        <v>0</v>
      </c>
      <c r="N19" s="276">
        <v>5</v>
      </c>
      <c r="O19" s="276">
        <v>9</v>
      </c>
      <c r="P19" s="276">
        <v>13</v>
      </c>
      <c r="Q19" s="276">
        <v>5</v>
      </c>
      <c r="R19" s="277">
        <v>8</v>
      </c>
      <c r="S19" s="73">
        <v>77</v>
      </c>
      <c r="T19" s="73">
        <v>83</v>
      </c>
      <c r="U19" s="73">
        <v>87</v>
      </c>
      <c r="V19" s="73">
        <v>94</v>
      </c>
    </row>
    <row r="20" spans="1:22" ht="15" customHeight="1">
      <c r="A20" s="285" t="s">
        <v>100</v>
      </c>
      <c r="B20" s="66">
        <f t="shared" si="2"/>
        <v>1728</v>
      </c>
      <c r="C20" s="278">
        <v>141</v>
      </c>
      <c r="D20" s="278">
        <v>101</v>
      </c>
      <c r="E20" s="278">
        <v>98</v>
      </c>
      <c r="F20" s="278">
        <v>114</v>
      </c>
      <c r="G20" s="278">
        <v>149</v>
      </c>
      <c r="H20" s="278">
        <v>217</v>
      </c>
      <c r="I20" s="278">
        <v>106</v>
      </c>
      <c r="J20" s="278">
        <v>93</v>
      </c>
      <c r="K20" s="278">
        <v>57</v>
      </c>
      <c r="L20" s="278">
        <v>120</v>
      </c>
      <c r="M20" s="278">
        <v>48</v>
      </c>
      <c r="N20" s="278">
        <v>96</v>
      </c>
      <c r="O20" s="278">
        <v>73</v>
      </c>
      <c r="P20" s="278">
        <v>104</v>
      </c>
      <c r="Q20" s="278">
        <v>120</v>
      </c>
      <c r="R20" s="280">
        <v>91</v>
      </c>
      <c r="S20" s="73">
        <v>1733</v>
      </c>
      <c r="T20" s="73">
        <v>1712</v>
      </c>
      <c r="U20" s="73">
        <v>1723</v>
      </c>
      <c r="V20" s="73">
        <v>1727</v>
      </c>
    </row>
    <row r="21" spans="1:22" ht="15" customHeight="1">
      <c r="A21" s="285" t="s">
        <v>99</v>
      </c>
      <c r="B21" s="66">
        <f t="shared" si="2"/>
        <v>857</v>
      </c>
      <c r="C21" s="74">
        <v>67</v>
      </c>
      <c r="D21" s="74">
        <v>40</v>
      </c>
      <c r="E21" s="74">
        <v>72</v>
      </c>
      <c r="F21" s="74">
        <v>71</v>
      </c>
      <c r="G21" s="74">
        <v>77</v>
      </c>
      <c r="H21" s="74">
        <v>48</v>
      </c>
      <c r="I21" s="74">
        <v>47</v>
      </c>
      <c r="J21" s="74">
        <v>36</v>
      </c>
      <c r="K21" s="74">
        <v>27</v>
      </c>
      <c r="L21" s="74">
        <v>73</v>
      </c>
      <c r="M21" s="74">
        <v>36</v>
      </c>
      <c r="N21" s="74">
        <v>41</v>
      </c>
      <c r="O21" s="74">
        <v>44</v>
      </c>
      <c r="P21" s="74">
        <v>68</v>
      </c>
      <c r="Q21" s="74">
        <v>59</v>
      </c>
      <c r="R21" s="281">
        <v>51</v>
      </c>
      <c r="S21" s="73">
        <v>848</v>
      </c>
      <c r="T21" s="73">
        <v>849</v>
      </c>
      <c r="U21" s="73">
        <v>850</v>
      </c>
      <c r="V21" s="73">
        <v>863</v>
      </c>
    </row>
    <row r="22" spans="1:22" ht="15" customHeight="1">
      <c r="A22" s="285" t="s">
        <v>98</v>
      </c>
      <c r="B22" s="66">
        <f t="shared" si="2"/>
        <v>3</v>
      </c>
      <c r="C22" s="61">
        <v>0</v>
      </c>
      <c r="D22" s="61">
        <v>0</v>
      </c>
      <c r="E22" s="61">
        <v>1</v>
      </c>
      <c r="F22" s="61">
        <v>0</v>
      </c>
      <c r="G22" s="61">
        <v>1</v>
      </c>
      <c r="H22" s="61">
        <v>1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275">
        <v>0</v>
      </c>
      <c r="S22" s="73">
        <v>2</v>
      </c>
      <c r="T22" s="73">
        <v>2</v>
      </c>
      <c r="U22" s="73">
        <v>2</v>
      </c>
      <c r="V22" s="73">
        <v>2</v>
      </c>
    </row>
    <row r="23" spans="1:22" ht="15" customHeight="1">
      <c r="A23" s="56" t="s">
        <v>54</v>
      </c>
      <c r="B23" s="66">
        <f t="shared" si="2"/>
        <v>398</v>
      </c>
      <c r="C23" s="74">
        <v>21</v>
      </c>
      <c r="D23" s="74">
        <v>8</v>
      </c>
      <c r="E23" s="74">
        <v>30</v>
      </c>
      <c r="F23" s="74">
        <v>18</v>
      </c>
      <c r="G23" s="74">
        <v>39</v>
      </c>
      <c r="H23" s="74">
        <v>15</v>
      </c>
      <c r="I23" s="74">
        <v>21</v>
      </c>
      <c r="J23" s="74">
        <v>22</v>
      </c>
      <c r="K23" s="74">
        <v>16</v>
      </c>
      <c r="L23" s="74">
        <v>39</v>
      </c>
      <c r="M23" s="74">
        <v>20</v>
      </c>
      <c r="N23" s="74">
        <v>24</v>
      </c>
      <c r="O23" s="74">
        <v>32</v>
      </c>
      <c r="P23" s="74">
        <v>32</v>
      </c>
      <c r="Q23" s="74">
        <v>37</v>
      </c>
      <c r="R23" s="281">
        <v>24</v>
      </c>
      <c r="S23" s="73">
        <v>411</v>
      </c>
      <c r="T23" s="73">
        <v>400</v>
      </c>
      <c r="U23" s="73">
        <v>408</v>
      </c>
      <c r="V23" s="73">
        <v>406</v>
      </c>
    </row>
    <row r="24" spans="1:22" ht="15" customHeight="1" thickBot="1">
      <c r="A24" s="53" t="s">
        <v>55</v>
      </c>
      <c r="B24" s="282">
        <f>SUM(C24:R24)</f>
        <v>24</v>
      </c>
      <c r="C24" s="283">
        <v>5</v>
      </c>
      <c r="D24" s="283">
        <v>1</v>
      </c>
      <c r="E24" s="283">
        <v>0</v>
      </c>
      <c r="F24" s="283">
        <v>4</v>
      </c>
      <c r="G24" s="283">
        <v>5</v>
      </c>
      <c r="H24" s="283">
        <v>1</v>
      </c>
      <c r="I24" s="283">
        <v>3</v>
      </c>
      <c r="J24" s="283">
        <v>1</v>
      </c>
      <c r="K24" s="283">
        <v>0</v>
      </c>
      <c r="L24" s="283">
        <v>1</v>
      </c>
      <c r="M24" s="283">
        <v>0</v>
      </c>
      <c r="N24" s="283">
        <v>2</v>
      </c>
      <c r="O24" s="283">
        <v>1</v>
      </c>
      <c r="P24" s="283">
        <v>0</v>
      </c>
      <c r="Q24" s="283">
        <v>0</v>
      </c>
      <c r="R24" s="284">
        <v>0</v>
      </c>
      <c r="S24" s="94">
        <v>21</v>
      </c>
      <c r="T24" s="94">
        <v>21</v>
      </c>
      <c r="U24" s="94">
        <v>28</v>
      </c>
      <c r="V24" s="94">
        <v>29</v>
      </c>
    </row>
    <row r="25" spans="1:22" ht="12.75" customHeight="1">
      <c r="A25" s="45"/>
      <c r="B25" s="30"/>
      <c r="C25" s="30"/>
      <c r="D25" s="30"/>
      <c r="E25" s="30"/>
      <c r="F25" s="30"/>
      <c r="G25" s="30"/>
      <c r="H25" s="30"/>
      <c r="I25" s="31"/>
      <c r="J25" s="31"/>
      <c r="K25" s="30"/>
      <c r="L25" s="30"/>
      <c r="M25" s="31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2.75" customHeight="1">
      <c r="A26" s="45"/>
      <c r="B26" s="30"/>
      <c r="C26" s="30"/>
      <c r="D26" s="30"/>
      <c r="E26" s="30"/>
      <c r="F26" s="30"/>
      <c r="G26" s="30"/>
      <c r="H26" s="30"/>
      <c r="I26" s="31"/>
      <c r="J26" s="31"/>
      <c r="K26" s="30"/>
      <c r="L26" s="30"/>
      <c r="M26" s="31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2.75" customHeight="1">
      <c r="A27" s="33"/>
      <c r="B27" s="33"/>
      <c r="C27" s="33"/>
      <c r="D27" s="28"/>
      <c r="E27" s="33"/>
      <c r="F27" s="33"/>
      <c r="G27" s="33"/>
      <c r="H27" s="33"/>
      <c r="I27" s="34"/>
      <c r="J27" s="34"/>
      <c r="K27" s="33"/>
      <c r="L27" s="33"/>
      <c r="M27" s="34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5" customHeight="1">
      <c r="A28" s="107" t="s">
        <v>112</v>
      </c>
      <c r="B28" s="33"/>
      <c r="C28" s="33"/>
      <c r="D28" s="45"/>
      <c r="E28" s="30"/>
      <c r="F28" s="30"/>
      <c r="G28" s="30"/>
      <c r="H28" s="30"/>
      <c r="I28" s="31"/>
      <c r="J28" s="31"/>
      <c r="K28" s="30"/>
      <c r="L28" s="30"/>
      <c r="M28" s="31"/>
      <c r="N28" s="30"/>
      <c r="O28" s="30"/>
      <c r="P28" s="30"/>
      <c r="Q28" s="30"/>
      <c r="R28" s="30"/>
      <c r="S28" s="30"/>
      <c r="T28" s="30"/>
    </row>
    <row r="29" spans="1:22" ht="15" customHeight="1" thickBot="1">
      <c r="A29" s="108"/>
      <c r="B29" s="33"/>
      <c r="C29" s="33"/>
      <c r="D29" s="45"/>
      <c r="E29" s="30"/>
      <c r="F29" s="30"/>
      <c r="G29" s="30"/>
      <c r="H29" s="30"/>
      <c r="I29" s="31"/>
      <c r="J29" s="31"/>
      <c r="K29" s="30"/>
      <c r="L29" s="30"/>
      <c r="M29" s="31"/>
      <c r="N29" s="30"/>
      <c r="O29" s="30"/>
      <c r="P29" s="30"/>
      <c r="Q29" s="30"/>
      <c r="R29" s="30"/>
      <c r="U29" s="60" t="s">
        <v>85</v>
      </c>
      <c r="V29" s="60" t="s">
        <v>85</v>
      </c>
    </row>
    <row r="30" spans="1:22" ht="15" customHeight="1">
      <c r="A30" s="99"/>
      <c r="B30" s="137" t="s">
        <v>283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11"/>
      <c r="S30" s="298" t="s">
        <v>87</v>
      </c>
      <c r="T30" s="298" t="s">
        <v>118</v>
      </c>
      <c r="U30" s="298" t="s">
        <v>127</v>
      </c>
      <c r="V30" s="298" t="s">
        <v>284</v>
      </c>
    </row>
    <row r="31" spans="1:22" ht="15" customHeight="1">
      <c r="A31" s="100"/>
      <c r="B31" s="95" t="s">
        <v>49</v>
      </c>
      <c r="C31" s="91" t="s">
        <v>2</v>
      </c>
      <c r="D31" s="91" t="s">
        <v>3</v>
      </c>
      <c r="E31" s="91" t="s">
        <v>4</v>
      </c>
      <c r="F31" s="91" t="s">
        <v>5</v>
      </c>
      <c r="G31" s="91" t="s">
        <v>6</v>
      </c>
      <c r="H31" s="91" t="s">
        <v>7</v>
      </c>
      <c r="I31" s="112" t="s">
        <v>8</v>
      </c>
      <c r="J31" s="91" t="s">
        <v>9</v>
      </c>
      <c r="K31" s="91" t="s">
        <v>10</v>
      </c>
      <c r="L31" s="91" t="s">
        <v>11</v>
      </c>
      <c r="M31" s="91" t="s">
        <v>12</v>
      </c>
      <c r="N31" s="91" t="s">
        <v>13</v>
      </c>
      <c r="O31" s="91" t="s">
        <v>14</v>
      </c>
      <c r="P31" s="91" t="s">
        <v>15</v>
      </c>
      <c r="Q31" s="91" t="s">
        <v>16</v>
      </c>
      <c r="R31" s="91" t="s">
        <v>17</v>
      </c>
      <c r="S31" s="299" t="s">
        <v>49</v>
      </c>
      <c r="T31" s="299" t="s">
        <v>49</v>
      </c>
      <c r="U31" s="299"/>
      <c r="V31" s="299"/>
    </row>
    <row r="32" spans="1:22" ht="15" customHeight="1">
      <c r="A32" s="50" t="s">
        <v>1</v>
      </c>
      <c r="B32" s="78">
        <f t="shared" ref="B32:B39" si="3">SUM(C32:R32)</f>
        <v>1429</v>
      </c>
      <c r="C32" s="96">
        <f>SUM(C33:C39)</f>
        <v>121</v>
      </c>
      <c r="D32" s="96">
        <f t="shared" ref="D32:R32" si="4">SUM(D33:D39)</f>
        <v>85</v>
      </c>
      <c r="E32" s="96">
        <f t="shared" si="4"/>
        <v>89</v>
      </c>
      <c r="F32" s="96">
        <f t="shared" si="4"/>
        <v>80</v>
      </c>
      <c r="G32" s="96">
        <f t="shared" si="4"/>
        <v>133</v>
      </c>
      <c r="H32" s="96">
        <f t="shared" si="4"/>
        <v>191</v>
      </c>
      <c r="I32" s="96">
        <f t="shared" si="4"/>
        <v>62</v>
      </c>
      <c r="J32" s="96">
        <f t="shared" si="4"/>
        <v>53</v>
      </c>
      <c r="K32" s="96">
        <f t="shared" si="4"/>
        <v>42</v>
      </c>
      <c r="L32" s="96">
        <f t="shared" si="4"/>
        <v>83</v>
      </c>
      <c r="M32" s="96">
        <f t="shared" si="4"/>
        <v>56</v>
      </c>
      <c r="N32" s="96">
        <f t="shared" si="4"/>
        <v>78</v>
      </c>
      <c r="O32" s="96">
        <f t="shared" si="4"/>
        <v>72</v>
      </c>
      <c r="P32" s="96">
        <f t="shared" si="4"/>
        <v>108</v>
      </c>
      <c r="Q32" s="96">
        <f t="shared" si="4"/>
        <v>83</v>
      </c>
      <c r="R32" s="96">
        <f t="shared" si="4"/>
        <v>93</v>
      </c>
      <c r="S32" s="83">
        <v>1443</v>
      </c>
      <c r="T32" s="83">
        <v>967</v>
      </c>
      <c r="U32" s="83">
        <v>905</v>
      </c>
      <c r="V32" s="83">
        <v>1133</v>
      </c>
    </row>
    <row r="33" spans="1:22" ht="15" customHeight="1">
      <c r="A33" s="51" t="s">
        <v>50</v>
      </c>
      <c r="B33" s="78">
        <f t="shared" si="3"/>
        <v>117</v>
      </c>
      <c r="C33" s="60">
        <v>12</v>
      </c>
      <c r="D33" s="60">
        <v>3</v>
      </c>
      <c r="E33" s="60">
        <v>9</v>
      </c>
      <c r="F33" s="61">
        <v>5</v>
      </c>
      <c r="G33" s="61">
        <v>10</v>
      </c>
      <c r="H33" s="60">
        <v>8</v>
      </c>
      <c r="I33" s="60">
        <v>6</v>
      </c>
      <c r="J33" s="60">
        <v>6</v>
      </c>
      <c r="K33" s="60">
        <v>4</v>
      </c>
      <c r="L33" s="60">
        <v>13</v>
      </c>
      <c r="M33" s="60">
        <v>5</v>
      </c>
      <c r="N33" s="60">
        <v>12</v>
      </c>
      <c r="O33" s="60">
        <v>7</v>
      </c>
      <c r="P33" s="60">
        <v>5</v>
      </c>
      <c r="Q33" s="60">
        <v>7</v>
      </c>
      <c r="R33" s="60">
        <v>5</v>
      </c>
      <c r="S33" s="57">
        <v>129</v>
      </c>
      <c r="T33" s="57">
        <v>2</v>
      </c>
      <c r="U33" s="57">
        <v>128</v>
      </c>
      <c r="V33" s="57">
        <v>122</v>
      </c>
    </row>
    <row r="34" spans="1:22" ht="15" customHeight="1">
      <c r="A34" s="51" t="s">
        <v>51</v>
      </c>
      <c r="B34" s="78">
        <f t="shared" si="3"/>
        <v>897</v>
      </c>
      <c r="C34" s="60">
        <v>64</v>
      </c>
      <c r="D34" s="60">
        <v>48</v>
      </c>
      <c r="E34" s="60">
        <v>45</v>
      </c>
      <c r="F34" s="61">
        <v>56</v>
      </c>
      <c r="G34" s="61">
        <v>102</v>
      </c>
      <c r="H34" s="60">
        <v>126</v>
      </c>
      <c r="I34" s="60">
        <v>35</v>
      </c>
      <c r="J34" s="60">
        <v>36</v>
      </c>
      <c r="K34" s="60">
        <v>29</v>
      </c>
      <c r="L34" s="60">
        <v>48</v>
      </c>
      <c r="M34" s="60">
        <v>44</v>
      </c>
      <c r="N34" s="60">
        <v>37</v>
      </c>
      <c r="O34" s="60">
        <v>33</v>
      </c>
      <c r="P34" s="60">
        <v>76</v>
      </c>
      <c r="Q34" s="60">
        <v>52</v>
      </c>
      <c r="R34" s="60">
        <v>66</v>
      </c>
      <c r="S34" s="57">
        <v>825</v>
      </c>
      <c r="T34" s="57">
        <v>630</v>
      </c>
      <c r="U34" s="57">
        <v>519</v>
      </c>
      <c r="V34" s="57">
        <v>658</v>
      </c>
    </row>
    <row r="35" spans="1:22" ht="15" customHeight="1">
      <c r="A35" s="51" t="s">
        <v>53</v>
      </c>
      <c r="B35" s="78">
        <f t="shared" si="3"/>
        <v>6</v>
      </c>
      <c r="C35" s="60">
        <v>3</v>
      </c>
      <c r="D35" s="60">
        <v>0</v>
      </c>
      <c r="E35" s="60" t="s">
        <v>124</v>
      </c>
      <c r="F35" s="61" t="s">
        <v>124</v>
      </c>
      <c r="G35" s="61" t="s">
        <v>124</v>
      </c>
      <c r="H35" s="60" t="s">
        <v>124</v>
      </c>
      <c r="I35" s="60">
        <v>0</v>
      </c>
      <c r="J35" s="60">
        <v>0</v>
      </c>
      <c r="K35" s="60" t="s">
        <v>124</v>
      </c>
      <c r="L35" s="60" t="s">
        <v>124</v>
      </c>
      <c r="M35" s="60">
        <v>0</v>
      </c>
      <c r="N35" s="60">
        <v>1</v>
      </c>
      <c r="O35" s="60">
        <v>1</v>
      </c>
      <c r="P35" s="60">
        <v>1</v>
      </c>
      <c r="Q35" s="60">
        <v>0</v>
      </c>
      <c r="R35" s="60">
        <v>0</v>
      </c>
      <c r="S35" s="57">
        <v>2</v>
      </c>
      <c r="T35" s="57">
        <v>2</v>
      </c>
      <c r="U35" s="57">
        <v>1</v>
      </c>
      <c r="V35" s="57">
        <v>2</v>
      </c>
    </row>
    <row r="36" spans="1:22" ht="15" customHeight="1">
      <c r="A36" s="51" t="s">
        <v>56</v>
      </c>
      <c r="B36" s="78">
        <f t="shared" si="3"/>
        <v>363</v>
      </c>
      <c r="C36" s="60">
        <v>33</v>
      </c>
      <c r="D36" s="60">
        <v>30</v>
      </c>
      <c r="E36" s="60">
        <v>34</v>
      </c>
      <c r="F36" s="61">
        <v>16</v>
      </c>
      <c r="G36" s="61">
        <v>16</v>
      </c>
      <c r="H36" s="60">
        <v>54</v>
      </c>
      <c r="I36" s="60">
        <v>16</v>
      </c>
      <c r="J36" s="60">
        <v>9</v>
      </c>
      <c r="K36" s="60">
        <v>9</v>
      </c>
      <c r="L36" s="60">
        <v>21</v>
      </c>
      <c r="M36" s="60">
        <v>7</v>
      </c>
      <c r="N36" s="60">
        <v>23</v>
      </c>
      <c r="O36" s="60">
        <v>26</v>
      </c>
      <c r="P36" s="60">
        <v>26</v>
      </c>
      <c r="Q36" s="60">
        <v>24</v>
      </c>
      <c r="R36" s="60">
        <v>19</v>
      </c>
      <c r="S36" s="57">
        <v>426</v>
      </c>
      <c r="T36" s="57">
        <v>305</v>
      </c>
      <c r="U36" s="57">
        <v>208</v>
      </c>
      <c r="V36" s="57">
        <v>309</v>
      </c>
    </row>
    <row r="37" spans="1:22" ht="15" customHeight="1">
      <c r="A37" s="51" t="s">
        <v>54</v>
      </c>
      <c r="B37" s="78">
        <f t="shared" si="3"/>
        <v>12</v>
      </c>
      <c r="C37" s="60">
        <v>1</v>
      </c>
      <c r="D37" s="60">
        <v>3</v>
      </c>
      <c r="E37" s="60">
        <v>1</v>
      </c>
      <c r="F37" s="61" t="s">
        <v>124</v>
      </c>
      <c r="G37" s="61" t="s">
        <v>124</v>
      </c>
      <c r="H37" s="60">
        <v>1</v>
      </c>
      <c r="I37" s="60">
        <v>0</v>
      </c>
      <c r="J37" s="60">
        <v>1</v>
      </c>
      <c r="K37" s="60" t="s">
        <v>124</v>
      </c>
      <c r="L37" s="60" t="s">
        <v>124</v>
      </c>
      <c r="M37" s="60">
        <v>0</v>
      </c>
      <c r="N37" s="60">
        <v>0</v>
      </c>
      <c r="O37" s="60">
        <v>2</v>
      </c>
      <c r="P37" s="60">
        <v>0</v>
      </c>
      <c r="Q37" s="60">
        <v>0</v>
      </c>
      <c r="R37" s="60">
        <v>3</v>
      </c>
      <c r="S37" s="57">
        <v>30</v>
      </c>
      <c r="T37" s="57">
        <v>12</v>
      </c>
      <c r="U37" s="57">
        <v>13</v>
      </c>
      <c r="V37" s="57">
        <v>10</v>
      </c>
    </row>
    <row r="38" spans="1:22" ht="15" customHeight="1">
      <c r="A38" s="51" t="s">
        <v>55</v>
      </c>
      <c r="B38" s="78">
        <f t="shared" si="3"/>
        <v>34</v>
      </c>
      <c r="C38" s="60">
        <v>8</v>
      </c>
      <c r="D38" s="60">
        <v>1</v>
      </c>
      <c r="E38" s="60" t="s">
        <v>124</v>
      </c>
      <c r="F38" s="61">
        <v>3</v>
      </c>
      <c r="G38" s="61">
        <v>5</v>
      </c>
      <c r="H38" s="60">
        <v>2</v>
      </c>
      <c r="I38" s="60">
        <v>5</v>
      </c>
      <c r="J38" s="60">
        <v>1</v>
      </c>
      <c r="K38" s="60" t="s">
        <v>124</v>
      </c>
      <c r="L38" s="60">
        <v>1</v>
      </c>
      <c r="M38" s="60">
        <v>0</v>
      </c>
      <c r="N38" s="60">
        <v>5</v>
      </c>
      <c r="O38" s="60">
        <v>3</v>
      </c>
      <c r="P38" s="60">
        <v>0</v>
      </c>
      <c r="Q38" s="60">
        <v>0</v>
      </c>
      <c r="R38" s="60">
        <v>0</v>
      </c>
      <c r="S38" s="57">
        <v>30</v>
      </c>
      <c r="T38" s="57">
        <v>14</v>
      </c>
      <c r="U38" s="57">
        <v>35</v>
      </c>
      <c r="V38" s="57">
        <v>32</v>
      </c>
    </row>
    <row r="39" spans="1:22" ht="15" customHeight="1" thickBot="1">
      <c r="A39" s="59" t="s">
        <v>57</v>
      </c>
      <c r="B39" s="120">
        <f t="shared" si="3"/>
        <v>0</v>
      </c>
      <c r="C39" s="62">
        <v>0</v>
      </c>
      <c r="D39" s="62" t="s">
        <v>288</v>
      </c>
      <c r="E39" s="62" t="s">
        <v>124</v>
      </c>
      <c r="F39" s="62" t="s">
        <v>124</v>
      </c>
      <c r="G39" s="62" t="s">
        <v>124</v>
      </c>
      <c r="H39" s="62" t="s">
        <v>124</v>
      </c>
      <c r="I39" s="62">
        <v>0</v>
      </c>
      <c r="J39" s="62">
        <v>0</v>
      </c>
      <c r="K39" s="62" t="s">
        <v>124</v>
      </c>
      <c r="L39" s="62" t="s">
        <v>124</v>
      </c>
      <c r="M39" s="62">
        <v>0</v>
      </c>
      <c r="N39" s="62">
        <v>0</v>
      </c>
      <c r="O39" s="62" t="s">
        <v>124</v>
      </c>
      <c r="P39" s="62">
        <v>0</v>
      </c>
      <c r="Q39" s="62">
        <v>0</v>
      </c>
      <c r="R39" s="62">
        <v>0</v>
      </c>
      <c r="S39" s="54">
        <v>1</v>
      </c>
      <c r="T39" s="54">
        <v>2</v>
      </c>
      <c r="U39" s="54">
        <v>1</v>
      </c>
      <c r="V39" s="54">
        <v>0</v>
      </c>
    </row>
    <row r="40" spans="1:22" ht="12.75" customHeight="1">
      <c r="A40" s="32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</sheetData>
  <mergeCells count="8">
    <mergeCell ref="V13:V14"/>
    <mergeCell ref="V30:V31"/>
    <mergeCell ref="S13:S14"/>
    <mergeCell ref="S30:S31"/>
    <mergeCell ref="T30:T31"/>
    <mergeCell ref="T13:T14"/>
    <mergeCell ref="U13:U14"/>
    <mergeCell ref="U30:U31"/>
  </mergeCells>
  <phoneticPr fontId="4"/>
  <printOptions horizontalCentered="1"/>
  <pageMargins left="0.39370078740157483" right="0.39370078740157483" top="0.98425196850393704" bottom="0.39370078740157483" header="0.51181102362204722" footer="0.51181102362204722"/>
  <pageSetup paperSize="9" scale="85" fitToHeight="0" orientation="landscape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V34"/>
  <sheetViews>
    <sheetView showGridLines="0" view="pageBreakPreview" zoomScale="85" zoomScaleNormal="85" zoomScaleSheetLayoutView="85" workbookViewId="0"/>
  </sheetViews>
  <sheetFormatPr defaultRowHeight="13.5"/>
  <cols>
    <col min="1" max="1" width="21" style="36" customWidth="1"/>
    <col min="2" max="18" width="7.375" style="36" customWidth="1"/>
    <col min="19" max="22" width="7.375" style="39" customWidth="1"/>
    <col min="23" max="255" width="9" style="39"/>
    <col min="256" max="256" width="22.625" style="39" customWidth="1"/>
    <col min="257" max="257" width="8.125" style="39" customWidth="1"/>
    <col min="258" max="273" width="7.625" style="39" customWidth="1"/>
    <col min="274" max="274" width="2.875" style="39" customWidth="1"/>
    <col min="275" max="511" width="9" style="39"/>
    <col min="512" max="512" width="22.625" style="39" customWidth="1"/>
    <col min="513" max="513" width="8.125" style="39" customWidth="1"/>
    <col min="514" max="529" width="7.625" style="39" customWidth="1"/>
    <col min="530" max="530" width="2.875" style="39" customWidth="1"/>
    <col min="531" max="767" width="9" style="39"/>
    <col min="768" max="768" width="22.625" style="39" customWidth="1"/>
    <col min="769" max="769" width="8.125" style="39" customWidth="1"/>
    <col min="770" max="785" width="7.625" style="39" customWidth="1"/>
    <col min="786" max="786" width="2.875" style="39" customWidth="1"/>
    <col min="787" max="1023" width="9" style="39"/>
    <col min="1024" max="1024" width="22.625" style="39" customWidth="1"/>
    <col min="1025" max="1025" width="8.125" style="39" customWidth="1"/>
    <col min="1026" max="1041" width="7.625" style="39" customWidth="1"/>
    <col min="1042" max="1042" width="2.875" style="39" customWidth="1"/>
    <col min="1043" max="1279" width="9" style="39"/>
    <col min="1280" max="1280" width="22.625" style="39" customWidth="1"/>
    <col min="1281" max="1281" width="8.125" style="39" customWidth="1"/>
    <col min="1282" max="1297" width="7.625" style="39" customWidth="1"/>
    <col min="1298" max="1298" width="2.875" style="39" customWidth="1"/>
    <col min="1299" max="1535" width="9" style="39"/>
    <col min="1536" max="1536" width="22.625" style="39" customWidth="1"/>
    <col min="1537" max="1537" width="8.125" style="39" customWidth="1"/>
    <col min="1538" max="1553" width="7.625" style="39" customWidth="1"/>
    <col min="1554" max="1554" width="2.875" style="39" customWidth="1"/>
    <col min="1555" max="1791" width="9" style="39"/>
    <col min="1792" max="1792" width="22.625" style="39" customWidth="1"/>
    <col min="1793" max="1793" width="8.125" style="39" customWidth="1"/>
    <col min="1794" max="1809" width="7.625" style="39" customWidth="1"/>
    <col min="1810" max="1810" width="2.875" style="39" customWidth="1"/>
    <col min="1811" max="2047" width="9" style="39"/>
    <col min="2048" max="2048" width="22.625" style="39" customWidth="1"/>
    <col min="2049" max="2049" width="8.125" style="39" customWidth="1"/>
    <col min="2050" max="2065" width="7.625" style="39" customWidth="1"/>
    <col min="2066" max="2066" width="2.875" style="39" customWidth="1"/>
    <col min="2067" max="2303" width="9" style="39"/>
    <col min="2304" max="2304" width="22.625" style="39" customWidth="1"/>
    <col min="2305" max="2305" width="8.125" style="39" customWidth="1"/>
    <col min="2306" max="2321" width="7.625" style="39" customWidth="1"/>
    <col min="2322" max="2322" width="2.875" style="39" customWidth="1"/>
    <col min="2323" max="2559" width="9" style="39"/>
    <col min="2560" max="2560" width="22.625" style="39" customWidth="1"/>
    <col min="2561" max="2561" width="8.125" style="39" customWidth="1"/>
    <col min="2562" max="2577" width="7.625" style="39" customWidth="1"/>
    <col min="2578" max="2578" width="2.875" style="39" customWidth="1"/>
    <col min="2579" max="2815" width="9" style="39"/>
    <col min="2816" max="2816" width="22.625" style="39" customWidth="1"/>
    <col min="2817" max="2817" width="8.125" style="39" customWidth="1"/>
    <col min="2818" max="2833" width="7.625" style="39" customWidth="1"/>
    <col min="2834" max="2834" width="2.875" style="39" customWidth="1"/>
    <col min="2835" max="3071" width="9" style="39"/>
    <col min="3072" max="3072" width="22.625" style="39" customWidth="1"/>
    <col min="3073" max="3073" width="8.125" style="39" customWidth="1"/>
    <col min="3074" max="3089" width="7.625" style="39" customWidth="1"/>
    <col min="3090" max="3090" width="2.875" style="39" customWidth="1"/>
    <col min="3091" max="3327" width="9" style="39"/>
    <col min="3328" max="3328" width="22.625" style="39" customWidth="1"/>
    <col min="3329" max="3329" width="8.125" style="39" customWidth="1"/>
    <col min="3330" max="3345" width="7.625" style="39" customWidth="1"/>
    <col min="3346" max="3346" width="2.875" style="39" customWidth="1"/>
    <col min="3347" max="3583" width="9" style="39"/>
    <col min="3584" max="3584" width="22.625" style="39" customWidth="1"/>
    <col min="3585" max="3585" width="8.125" style="39" customWidth="1"/>
    <col min="3586" max="3601" width="7.625" style="39" customWidth="1"/>
    <col min="3602" max="3602" width="2.875" style="39" customWidth="1"/>
    <col min="3603" max="3839" width="9" style="39"/>
    <col min="3840" max="3840" width="22.625" style="39" customWidth="1"/>
    <col min="3841" max="3841" width="8.125" style="39" customWidth="1"/>
    <col min="3842" max="3857" width="7.625" style="39" customWidth="1"/>
    <col min="3858" max="3858" width="2.875" style="39" customWidth="1"/>
    <col min="3859" max="4095" width="9" style="39"/>
    <col min="4096" max="4096" width="22.625" style="39" customWidth="1"/>
    <col min="4097" max="4097" width="8.125" style="39" customWidth="1"/>
    <col min="4098" max="4113" width="7.625" style="39" customWidth="1"/>
    <col min="4114" max="4114" width="2.875" style="39" customWidth="1"/>
    <col min="4115" max="4351" width="9" style="39"/>
    <col min="4352" max="4352" width="22.625" style="39" customWidth="1"/>
    <col min="4353" max="4353" width="8.125" style="39" customWidth="1"/>
    <col min="4354" max="4369" width="7.625" style="39" customWidth="1"/>
    <col min="4370" max="4370" width="2.875" style="39" customWidth="1"/>
    <col min="4371" max="4607" width="9" style="39"/>
    <col min="4608" max="4608" width="22.625" style="39" customWidth="1"/>
    <col min="4609" max="4609" width="8.125" style="39" customWidth="1"/>
    <col min="4610" max="4625" width="7.625" style="39" customWidth="1"/>
    <col min="4626" max="4626" width="2.875" style="39" customWidth="1"/>
    <col min="4627" max="4863" width="9" style="39"/>
    <col min="4864" max="4864" width="22.625" style="39" customWidth="1"/>
    <col min="4865" max="4865" width="8.125" style="39" customWidth="1"/>
    <col min="4866" max="4881" width="7.625" style="39" customWidth="1"/>
    <col min="4882" max="4882" width="2.875" style="39" customWidth="1"/>
    <col min="4883" max="5119" width="9" style="39"/>
    <col min="5120" max="5120" width="22.625" style="39" customWidth="1"/>
    <col min="5121" max="5121" width="8.125" style="39" customWidth="1"/>
    <col min="5122" max="5137" width="7.625" style="39" customWidth="1"/>
    <col min="5138" max="5138" width="2.875" style="39" customWidth="1"/>
    <col min="5139" max="5375" width="9" style="39"/>
    <col min="5376" max="5376" width="22.625" style="39" customWidth="1"/>
    <col min="5377" max="5377" width="8.125" style="39" customWidth="1"/>
    <col min="5378" max="5393" width="7.625" style="39" customWidth="1"/>
    <col min="5394" max="5394" width="2.875" style="39" customWidth="1"/>
    <col min="5395" max="5631" width="9" style="39"/>
    <col min="5632" max="5632" width="22.625" style="39" customWidth="1"/>
    <col min="5633" max="5633" width="8.125" style="39" customWidth="1"/>
    <col min="5634" max="5649" width="7.625" style="39" customWidth="1"/>
    <col min="5650" max="5650" width="2.875" style="39" customWidth="1"/>
    <col min="5651" max="5887" width="9" style="39"/>
    <col min="5888" max="5888" width="22.625" style="39" customWidth="1"/>
    <col min="5889" max="5889" width="8.125" style="39" customWidth="1"/>
    <col min="5890" max="5905" width="7.625" style="39" customWidth="1"/>
    <col min="5906" max="5906" width="2.875" style="39" customWidth="1"/>
    <col min="5907" max="6143" width="9" style="39"/>
    <col min="6144" max="6144" width="22.625" style="39" customWidth="1"/>
    <col min="6145" max="6145" width="8.125" style="39" customWidth="1"/>
    <col min="6146" max="6161" width="7.625" style="39" customWidth="1"/>
    <col min="6162" max="6162" width="2.875" style="39" customWidth="1"/>
    <col min="6163" max="6399" width="9" style="39"/>
    <col min="6400" max="6400" width="22.625" style="39" customWidth="1"/>
    <col min="6401" max="6401" width="8.125" style="39" customWidth="1"/>
    <col min="6402" max="6417" width="7.625" style="39" customWidth="1"/>
    <col min="6418" max="6418" width="2.875" style="39" customWidth="1"/>
    <col min="6419" max="6655" width="9" style="39"/>
    <col min="6656" max="6656" width="22.625" style="39" customWidth="1"/>
    <col min="6657" max="6657" width="8.125" style="39" customWidth="1"/>
    <col min="6658" max="6673" width="7.625" style="39" customWidth="1"/>
    <col min="6674" max="6674" width="2.875" style="39" customWidth="1"/>
    <col min="6675" max="6911" width="9" style="39"/>
    <col min="6912" max="6912" width="22.625" style="39" customWidth="1"/>
    <col min="6913" max="6913" width="8.125" style="39" customWidth="1"/>
    <col min="6914" max="6929" width="7.625" style="39" customWidth="1"/>
    <col min="6930" max="6930" width="2.875" style="39" customWidth="1"/>
    <col min="6931" max="7167" width="9" style="39"/>
    <col min="7168" max="7168" width="22.625" style="39" customWidth="1"/>
    <col min="7169" max="7169" width="8.125" style="39" customWidth="1"/>
    <col min="7170" max="7185" width="7.625" style="39" customWidth="1"/>
    <col min="7186" max="7186" width="2.875" style="39" customWidth="1"/>
    <col min="7187" max="7423" width="9" style="39"/>
    <col min="7424" max="7424" width="22.625" style="39" customWidth="1"/>
    <col min="7425" max="7425" width="8.125" style="39" customWidth="1"/>
    <col min="7426" max="7441" width="7.625" style="39" customWidth="1"/>
    <col min="7442" max="7442" width="2.875" style="39" customWidth="1"/>
    <col min="7443" max="7679" width="9" style="39"/>
    <col min="7680" max="7680" width="22.625" style="39" customWidth="1"/>
    <col min="7681" max="7681" width="8.125" style="39" customWidth="1"/>
    <col min="7682" max="7697" width="7.625" style="39" customWidth="1"/>
    <col min="7698" max="7698" width="2.875" style="39" customWidth="1"/>
    <col min="7699" max="7935" width="9" style="39"/>
    <col min="7936" max="7936" width="22.625" style="39" customWidth="1"/>
    <col min="7937" max="7937" width="8.125" style="39" customWidth="1"/>
    <col min="7938" max="7953" width="7.625" style="39" customWidth="1"/>
    <col min="7954" max="7954" width="2.875" style="39" customWidth="1"/>
    <col min="7955" max="8191" width="9" style="39"/>
    <col min="8192" max="8192" width="22.625" style="39" customWidth="1"/>
    <col min="8193" max="8193" width="8.125" style="39" customWidth="1"/>
    <col min="8194" max="8209" width="7.625" style="39" customWidth="1"/>
    <col min="8210" max="8210" width="2.875" style="39" customWidth="1"/>
    <col min="8211" max="8447" width="9" style="39"/>
    <col min="8448" max="8448" width="22.625" style="39" customWidth="1"/>
    <col min="8449" max="8449" width="8.125" style="39" customWidth="1"/>
    <col min="8450" max="8465" width="7.625" style="39" customWidth="1"/>
    <col min="8466" max="8466" width="2.875" style="39" customWidth="1"/>
    <col min="8467" max="8703" width="9" style="39"/>
    <col min="8704" max="8704" width="22.625" style="39" customWidth="1"/>
    <col min="8705" max="8705" width="8.125" style="39" customWidth="1"/>
    <col min="8706" max="8721" width="7.625" style="39" customWidth="1"/>
    <col min="8722" max="8722" width="2.875" style="39" customWidth="1"/>
    <col min="8723" max="8959" width="9" style="39"/>
    <col min="8960" max="8960" width="22.625" style="39" customWidth="1"/>
    <col min="8961" max="8961" width="8.125" style="39" customWidth="1"/>
    <col min="8962" max="8977" width="7.625" style="39" customWidth="1"/>
    <col min="8978" max="8978" width="2.875" style="39" customWidth="1"/>
    <col min="8979" max="9215" width="9" style="39"/>
    <col min="9216" max="9216" width="22.625" style="39" customWidth="1"/>
    <col min="9217" max="9217" width="8.125" style="39" customWidth="1"/>
    <col min="9218" max="9233" width="7.625" style="39" customWidth="1"/>
    <col min="9234" max="9234" width="2.875" style="39" customWidth="1"/>
    <col min="9235" max="9471" width="9" style="39"/>
    <col min="9472" max="9472" width="22.625" style="39" customWidth="1"/>
    <col min="9473" max="9473" width="8.125" style="39" customWidth="1"/>
    <col min="9474" max="9489" width="7.625" style="39" customWidth="1"/>
    <col min="9490" max="9490" width="2.875" style="39" customWidth="1"/>
    <col min="9491" max="9727" width="9" style="39"/>
    <col min="9728" max="9728" width="22.625" style="39" customWidth="1"/>
    <col min="9729" max="9729" width="8.125" style="39" customWidth="1"/>
    <col min="9730" max="9745" width="7.625" style="39" customWidth="1"/>
    <col min="9746" max="9746" width="2.875" style="39" customWidth="1"/>
    <col min="9747" max="9983" width="9" style="39"/>
    <col min="9984" max="9984" width="22.625" style="39" customWidth="1"/>
    <col min="9985" max="9985" width="8.125" style="39" customWidth="1"/>
    <col min="9986" max="10001" width="7.625" style="39" customWidth="1"/>
    <col min="10002" max="10002" width="2.875" style="39" customWidth="1"/>
    <col min="10003" max="10239" width="9" style="39"/>
    <col min="10240" max="10240" width="22.625" style="39" customWidth="1"/>
    <col min="10241" max="10241" width="8.125" style="39" customWidth="1"/>
    <col min="10242" max="10257" width="7.625" style="39" customWidth="1"/>
    <col min="10258" max="10258" width="2.875" style="39" customWidth="1"/>
    <col min="10259" max="10495" width="9" style="39"/>
    <col min="10496" max="10496" width="22.625" style="39" customWidth="1"/>
    <col min="10497" max="10497" width="8.125" style="39" customWidth="1"/>
    <col min="10498" max="10513" width="7.625" style="39" customWidth="1"/>
    <col min="10514" max="10514" width="2.875" style="39" customWidth="1"/>
    <col min="10515" max="10751" width="9" style="39"/>
    <col min="10752" max="10752" width="22.625" style="39" customWidth="1"/>
    <col min="10753" max="10753" width="8.125" style="39" customWidth="1"/>
    <col min="10754" max="10769" width="7.625" style="39" customWidth="1"/>
    <col min="10770" max="10770" width="2.875" style="39" customWidth="1"/>
    <col min="10771" max="11007" width="9" style="39"/>
    <col min="11008" max="11008" width="22.625" style="39" customWidth="1"/>
    <col min="11009" max="11009" width="8.125" style="39" customWidth="1"/>
    <col min="11010" max="11025" width="7.625" style="39" customWidth="1"/>
    <col min="11026" max="11026" width="2.875" style="39" customWidth="1"/>
    <col min="11027" max="11263" width="9" style="39"/>
    <col min="11264" max="11264" width="22.625" style="39" customWidth="1"/>
    <col min="11265" max="11265" width="8.125" style="39" customWidth="1"/>
    <col min="11266" max="11281" width="7.625" style="39" customWidth="1"/>
    <col min="11282" max="11282" width="2.875" style="39" customWidth="1"/>
    <col min="11283" max="11519" width="9" style="39"/>
    <col min="11520" max="11520" width="22.625" style="39" customWidth="1"/>
    <col min="11521" max="11521" width="8.125" style="39" customWidth="1"/>
    <col min="11522" max="11537" width="7.625" style="39" customWidth="1"/>
    <col min="11538" max="11538" width="2.875" style="39" customWidth="1"/>
    <col min="11539" max="11775" width="9" style="39"/>
    <col min="11776" max="11776" width="22.625" style="39" customWidth="1"/>
    <col min="11777" max="11777" width="8.125" style="39" customWidth="1"/>
    <col min="11778" max="11793" width="7.625" style="39" customWidth="1"/>
    <col min="11794" max="11794" width="2.875" style="39" customWidth="1"/>
    <col min="11795" max="12031" width="9" style="39"/>
    <col min="12032" max="12032" width="22.625" style="39" customWidth="1"/>
    <col min="12033" max="12033" width="8.125" style="39" customWidth="1"/>
    <col min="12034" max="12049" width="7.625" style="39" customWidth="1"/>
    <col min="12050" max="12050" width="2.875" style="39" customWidth="1"/>
    <col min="12051" max="12287" width="9" style="39"/>
    <col min="12288" max="12288" width="22.625" style="39" customWidth="1"/>
    <col min="12289" max="12289" width="8.125" style="39" customWidth="1"/>
    <col min="12290" max="12305" width="7.625" style="39" customWidth="1"/>
    <col min="12306" max="12306" width="2.875" style="39" customWidth="1"/>
    <col min="12307" max="12543" width="9" style="39"/>
    <col min="12544" max="12544" width="22.625" style="39" customWidth="1"/>
    <col min="12545" max="12545" width="8.125" style="39" customWidth="1"/>
    <col min="12546" max="12561" width="7.625" style="39" customWidth="1"/>
    <col min="12562" max="12562" width="2.875" style="39" customWidth="1"/>
    <col min="12563" max="12799" width="9" style="39"/>
    <col min="12800" max="12800" width="22.625" style="39" customWidth="1"/>
    <col min="12801" max="12801" width="8.125" style="39" customWidth="1"/>
    <col min="12802" max="12817" width="7.625" style="39" customWidth="1"/>
    <col min="12818" max="12818" width="2.875" style="39" customWidth="1"/>
    <col min="12819" max="13055" width="9" style="39"/>
    <col min="13056" max="13056" width="22.625" style="39" customWidth="1"/>
    <col min="13057" max="13057" width="8.125" style="39" customWidth="1"/>
    <col min="13058" max="13073" width="7.625" style="39" customWidth="1"/>
    <col min="13074" max="13074" width="2.875" style="39" customWidth="1"/>
    <col min="13075" max="13311" width="9" style="39"/>
    <col min="13312" max="13312" width="22.625" style="39" customWidth="1"/>
    <col min="13313" max="13313" width="8.125" style="39" customWidth="1"/>
    <col min="13314" max="13329" width="7.625" style="39" customWidth="1"/>
    <col min="13330" max="13330" width="2.875" style="39" customWidth="1"/>
    <col min="13331" max="13567" width="9" style="39"/>
    <col min="13568" max="13568" width="22.625" style="39" customWidth="1"/>
    <col min="13569" max="13569" width="8.125" style="39" customWidth="1"/>
    <col min="13570" max="13585" width="7.625" style="39" customWidth="1"/>
    <col min="13586" max="13586" width="2.875" style="39" customWidth="1"/>
    <col min="13587" max="13823" width="9" style="39"/>
    <col min="13824" max="13824" width="22.625" style="39" customWidth="1"/>
    <col min="13825" max="13825" width="8.125" style="39" customWidth="1"/>
    <col min="13826" max="13841" width="7.625" style="39" customWidth="1"/>
    <col min="13842" max="13842" width="2.875" style="39" customWidth="1"/>
    <col min="13843" max="14079" width="9" style="39"/>
    <col min="14080" max="14080" width="22.625" style="39" customWidth="1"/>
    <col min="14081" max="14081" width="8.125" style="39" customWidth="1"/>
    <col min="14082" max="14097" width="7.625" style="39" customWidth="1"/>
    <col min="14098" max="14098" width="2.875" style="39" customWidth="1"/>
    <col min="14099" max="14335" width="9" style="39"/>
    <col min="14336" max="14336" width="22.625" style="39" customWidth="1"/>
    <col min="14337" max="14337" width="8.125" style="39" customWidth="1"/>
    <col min="14338" max="14353" width="7.625" style="39" customWidth="1"/>
    <col min="14354" max="14354" width="2.875" style="39" customWidth="1"/>
    <col min="14355" max="14591" width="9" style="39"/>
    <col min="14592" max="14592" width="22.625" style="39" customWidth="1"/>
    <col min="14593" max="14593" width="8.125" style="39" customWidth="1"/>
    <col min="14594" max="14609" width="7.625" style="39" customWidth="1"/>
    <col min="14610" max="14610" width="2.875" style="39" customWidth="1"/>
    <col min="14611" max="14847" width="9" style="39"/>
    <col min="14848" max="14848" width="22.625" style="39" customWidth="1"/>
    <col min="14849" max="14849" width="8.125" style="39" customWidth="1"/>
    <col min="14850" max="14865" width="7.625" style="39" customWidth="1"/>
    <col min="14866" max="14866" width="2.875" style="39" customWidth="1"/>
    <col min="14867" max="15103" width="9" style="39"/>
    <col min="15104" max="15104" width="22.625" style="39" customWidth="1"/>
    <col min="15105" max="15105" width="8.125" style="39" customWidth="1"/>
    <col min="15106" max="15121" width="7.625" style="39" customWidth="1"/>
    <col min="15122" max="15122" width="2.875" style="39" customWidth="1"/>
    <col min="15123" max="15359" width="9" style="39"/>
    <col min="15360" max="15360" width="22.625" style="39" customWidth="1"/>
    <col min="15361" max="15361" width="8.125" style="39" customWidth="1"/>
    <col min="15362" max="15377" width="7.625" style="39" customWidth="1"/>
    <col min="15378" max="15378" width="2.875" style="39" customWidth="1"/>
    <col min="15379" max="15615" width="9" style="39"/>
    <col min="15616" max="15616" width="22.625" style="39" customWidth="1"/>
    <col min="15617" max="15617" width="8.125" style="39" customWidth="1"/>
    <col min="15618" max="15633" width="7.625" style="39" customWidth="1"/>
    <col min="15634" max="15634" width="2.875" style="39" customWidth="1"/>
    <col min="15635" max="15871" width="9" style="39"/>
    <col min="15872" max="15872" width="22.625" style="39" customWidth="1"/>
    <col min="15873" max="15873" width="8.125" style="39" customWidth="1"/>
    <col min="15874" max="15889" width="7.625" style="39" customWidth="1"/>
    <col min="15890" max="15890" width="2.875" style="39" customWidth="1"/>
    <col min="15891" max="16127" width="9" style="39"/>
    <col min="16128" max="16128" width="22.625" style="39" customWidth="1"/>
    <col min="16129" max="16129" width="8.125" style="39" customWidth="1"/>
    <col min="16130" max="16145" width="7.625" style="39" customWidth="1"/>
    <col min="16146" max="16146" width="2.875" style="39" customWidth="1"/>
    <col min="16147" max="16384" width="9" style="39"/>
  </cols>
  <sheetData>
    <row r="1" spans="1:22" ht="15" customHeight="1">
      <c r="A1" s="105" t="s">
        <v>113</v>
      </c>
      <c r="B1" s="30"/>
      <c r="C1" s="30"/>
      <c r="D1" s="30"/>
      <c r="E1" s="30"/>
      <c r="F1" s="30"/>
      <c r="G1" s="30"/>
      <c r="H1" s="30"/>
      <c r="I1" s="31"/>
      <c r="J1" s="31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5" customHeight="1" thickBot="1">
      <c r="A2" s="106"/>
      <c r="B2" s="30"/>
      <c r="C2" s="30"/>
      <c r="D2" s="30"/>
      <c r="E2" s="30"/>
      <c r="F2" s="30"/>
      <c r="G2" s="30"/>
      <c r="H2" s="30"/>
      <c r="I2" s="31"/>
      <c r="J2" s="31"/>
      <c r="K2" s="30"/>
      <c r="L2" s="30"/>
      <c r="M2" s="30"/>
      <c r="N2" s="30"/>
      <c r="O2" s="30"/>
      <c r="P2" s="30"/>
      <c r="Q2" s="30"/>
      <c r="R2" s="30"/>
      <c r="U2" s="60"/>
      <c r="V2" s="60" t="s">
        <v>85</v>
      </c>
    </row>
    <row r="3" spans="1:22" ht="15" customHeight="1">
      <c r="A3" s="99"/>
      <c r="B3" s="137" t="s">
        <v>283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298" t="s">
        <v>88</v>
      </c>
      <c r="T3" s="298" t="s">
        <v>117</v>
      </c>
      <c r="U3" s="298" t="s">
        <v>127</v>
      </c>
      <c r="V3" s="298" t="s">
        <v>284</v>
      </c>
    </row>
    <row r="4" spans="1:22" ht="15" customHeight="1">
      <c r="A4" s="100"/>
      <c r="B4" s="95" t="s">
        <v>89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  <c r="H4" s="91" t="s">
        <v>7</v>
      </c>
      <c r="I4" s="112" t="s">
        <v>8</v>
      </c>
      <c r="J4" s="113" t="s">
        <v>9</v>
      </c>
      <c r="K4" s="91" t="s">
        <v>10</v>
      </c>
      <c r="L4" s="91" t="s">
        <v>11</v>
      </c>
      <c r="M4" s="91" t="s">
        <v>12</v>
      </c>
      <c r="N4" s="91" t="s">
        <v>13</v>
      </c>
      <c r="O4" s="91" t="s">
        <v>14</v>
      </c>
      <c r="P4" s="91" t="s">
        <v>15</v>
      </c>
      <c r="Q4" s="91" t="s">
        <v>16</v>
      </c>
      <c r="R4" s="91" t="s">
        <v>17</v>
      </c>
      <c r="S4" s="299"/>
      <c r="T4" s="299"/>
      <c r="U4" s="299"/>
      <c r="V4" s="299"/>
    </row>
    <row r="5" spans="1:22" ht="15" customHeight="1">
      <c r="A5" s="92" t="s">
        <v>1</v>
      </c>
      <c r="B5" s="83">
        <f>SUM(B6:B8)</f>
        <v>679</v>
      </c>
      <c r="C5" s="138">
        <f>SUM(C6:C8)</f>
        <v>49</v>
      </c>
      <c r="D5" s="138">
        <f t="shared" ref="D5:R5" si="0">SUM(D6:D8)</f>
        <v>27</v>
      </c>
      <c r="E5" s="138">
        <f t="shared" si="0"/>
        <v>61</v>
      </c>
      <c r="F5" s="138">
        <f t="shared" si="0"/>
        <v>42</v>
      </c>
      <c r="G5" s="138">
        <f t="shared" si="0"/>
        <v>81</v>
      </c>
      <c r="H5" s="138">
        <f t="shared" si="0"/>
        <v>125</v>
      </c>
      <c r="I5" s="138">
        <f t="shared" si="0"/>
        <v>24</v>
      </c>
      <c r="J5" s="138">
        <f t="shared" si="0"/>
        <v>23</v>
      </c>
      <c r="K5" s="138">
        <f t="shared" si="0"/>
        <v>26</v>
      </c>
      <c r="L5" s="138">
        <f t="shared" si="0"/>
        <v>35</v>
      </c>
      <c r="M5" s="138">
        <f t="shared" si="0"/>
        <v>31</v>
      </c>
      <c r="N5" s="138">
        <f t="shared" si="0"/>
        <v>42</v>
      </c>
      <c r="O5" s="138">
        <f t="shared" si="0"/>
        <v>24</v>
      </c>
      <c r="P5" s="138">
        <f t="shared" si="0"/>
        <v>44</v>
      </c>
      <c r="Q5" s="138">
        <f t="shared" si="0"/>
        <v>14</v>
      </c>
      <c r="R5" s="138">
        <f t="shared" si="0"/>
        <v>31</v>
      </c>
      <c r="S5" s="93">
        <v>706</v>
      </c>
      <c r="T5" s="93">
        <v>707</v>
      </c>
      <c r="U5" s="93">
        <v>695</v>
      </c>
      <c r="V5" s="93">
        <v>640</v>
      </c>
    </row>
    <row r="6" spans="1:22" ht="15" customHeight="1">
      <c r="A6" s="92" t="s">
        <v>90</v>
      </c>
      <c r="B6" s="57">
        <f>SUM(C6:R6)</f>
        <v>226</v>
      </c>
      <c r="C6" s="58">
        <v>21</v>
      </c>
      <c r="D6" s="58">
        <v>6</v>
      </c>
      <c r="E6" s="58">
        <v>25</v>
      </c>
      <c r="F6" s="58">
        <v>13</v>
      </c>
      <c r="G6" s="58">
        <v>15</v>
      </c>
      <c r="H6" s="58">
        <v>42</v>
      </c>
      <c r="I6" s="58">
        <v>7</v>
      </c>
      <c r="J6" s="58">
        <v>11</v>
      </c>
      <c r="K6" s="58">
        <v>0</v>
      </c>
      <c r="L6" s="58">
        <v>24</v>
      </c>
      <c r="M6" s="58">
        <v>4</v>
      </c>
      <c r="N6" s="58">
        <v>25</v>
      </c>
      <c r="O6" s="58">
        <v>4</v>
      </c>
      <c r="P6" s="58">
        <v>13</v>
      </c>
      <c r="Q6" s="58">
        <v>9</v>
      </c>
      <c r="R6" s="58">
        <v>7</v>
      </c>
      <c r="S6" s="73">
        <v>264</v>
      </c>
      <c r="T6" s="73">
        <v>261</v>
      </c>
      <c r="U6" s="73">
        <v>233</v>
      </c>
      <c r="V6" s="73">
        <v>214</v>
      </c>
    </row>
    <row r="7" spans="1:22" ht="15" customHeight="1">
      <c r="A7" s="92" t="s">
        <v>91</v>
      </c>
      <c r="B7" s="57">
        <f>SUM(C7:R7)</f>
        <v>450</v>
      </c>
      <c r="C7" s="139">
        <v>26</v>
      </c>
      <c r="D7" s="139">
        <v>21</v>
      </c>
      <c r="E7" s="139">
        <v>36</v>
      </c>
      <c r="F7" s="139">
        <v>29</v>
      </c>
      <c r="G7" s="139">
        <v>66</v>
      </c>
      <c r="H7" s="139">
        <v>83</v>
      </c>
      <c r="I7" s="139">
        <v>17</v>
      </c>
      <c r="J7" s="139">
        <v>12</v>
      </c>
      <c r="K7" s="139">
        <v>26</v>
      </c>
      <c r="L7" s="139">
        <v>11</v>
      </c>
      <c r="M7" s="145">
        <v>27</v>
      </c>
      <c r="N7" s="145">
        <v>16</v>
      </c>
      <c r="O7" s="139">
        <v>20</v>
      </c>
      <c r="P7" s="139">
        <v>31</v>
      </c>
      <c r="Q7" s="139">
        <v>5</v>
      </c>
      <c r="R7" s="139">
        <v>24</v>
      </c>
      <c r="S7" s="73">
        <v>442</v>
      </c>
      <c r="T7" s="73">
        <v>446</v>
      </c>
      <c r="U7" s="73">
        <v>462</v>
      </c>
      <c r="V7" s="73">
        <v>426</v>
      </c>
    </row>
    <row r="8" spans="1:22" ht="15" customHeight="1" thickBot="1">
      <c r="A8" s="53" t="s">
        <v>92</v>
      </c>
      <c r="B8" s="65">
        <f t="shared" ref="B8" si="1">SUM(C8:R8)</f>
        <v>3</v>
      </c>
      <c r="C8" s="55">
        <v>2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>
        <v>0</v>
      </c>
      <c r="P8" s="55">
        <v>0</v>
      </c>
      <c r="Q8" s="55">
        <v>0</v>
      </c>
      <c r="R8" s="55">
        <v>0</v>
      </c>
      <c r="S8" s="94">
        <v>0</v>
      </c>
      <c r="T8" s="94">
        <v>0</v>
      </c>
      <c r="U8" s="94">
        <v>0</v>
      </c>
      <c r="V8" s="94">
        <v>0</v>
      </c>
    </row>
    <row r="9" spans="1:22" ht="12.75" customHeight="1">
      <c r="A9" s="33"/>
      <c r="B9" s="33"/>
      <c r="C9" s="33"/>
      <c r="D9" s="28"/>
      <c r="E9" s="33"/>
      <c r="F9" s="33"/>
      <c r="G9" s="33"/>
      <c r="H9" s="33"/>
      <c r="I9" s="34"/>
      <c r="J9" s="34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12.75" customHeight="1">
      <c r="A10" s="33"/>
      <c r="B10" s="33"/>
      <c r="C10" s="33"/>
      <c r="D10" s="28"/>
      <c r="E10" s="33"/>
      <c r="F10" s="33"/>
      <c r="G10" s="33"/>
      <c r="H10" s="33"/>
      <c r="I10" s="34"/>
      <c r="J10" s="34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2.75" customHeight="1">
      <c r="A11" s="33"/>
      <c r="B11" s="33"/>
      <c r="C11" s="33"/>
      <c r="D11" s="28"/>
      <c r="E11" s="33"/>
      <c r="F11" s="33"/>
      <c r="G11" s="33"/>
      <c r="H11" s="33"/>
      <c r="I11" s="34"/>
      <c r="J11" s="34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5" customHeight="1">
      <c r="A12" s="109" t="s">
        <v>116</v>
      </c>
      <c r="B12" s="30"/>
      <c r="C12" s="30"/>
      <c r="D12" s="30"/>
      <c r="E12" s="30"/>
      <c r="F12" s="30"/>
      <c r="G12" s="30"/>
      <c r="H12" s="30"/>
      <c r="I12" s="31"/>
      <c r="J12" s="3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15" customHeight="1" thickBot="1">
      <c r="A13" s="110"/>
      <c r="B13" s="30"/>
      <c r="C13" s="30"/>
      <c r="D13" s="30"/>
      <c r="E13" s="30"/>
      <c r="F13" s="30"/>
      <c r="G13" s="30"/>
      <c r="H13" s="30"/>
      <c r="I13" s="31"/>
      <c r="J13" s="31"/>
      <c r="K13" s="30"/>
      <c r="L13" s="30"/>
      <c r="M13" s="30"/>
      <c r="N13" s="30"/>
      <c r="O13" s="30"/>
      <c r="P13" s="30"/>
      <c r="Q13" s="30"/>
      <c r="R13" s="30"/>
      <c r="U13" s="60"/>
      <c r="V13" s="60" t="s">
        <v>85</v>
      </c>
    </row>
    <row r="14" spans="1:22" ht="15" customHeight="1">
      <c r="A14" s="99"/>
      <c r="B14" s="137" t="s">
        <v>283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298" t="s">
        <v>93</v>
      </c>
      <c r="T14" s="298" t="s">
        <v>118</v>
      </c>
      <c r="U14" s="298" t="s">
        <v>127</v>
      </c>
      <c r="V14" s="298" t="s">
        <v>284</v>
      </c>
    </row>
    <row r="15" spans="1:22" ht="15" customHeight="1">
      <c r="A15" s="100"/>
      <c r="B15" s="95" t="s">
        <v>62</v>
      </c>
      <c r="C15" s="91" t="s">
        <v>2</v>
      </c>
      <c r="D15" s="91" t="s">
        <v>3</v>
      </c>
      <c r="E15" s="91" t="s">
        <v>4</v>
      </c>
      <c r="F15" s="91" t="s">
        <v>5</v>
      </c>
      <c r="G15" s="91" t="s">
        <v>6</v>
      </c>
      <c r="H15" s="91" t="s">
        <v>7</v>
      </c>
      <c r="I15" s="112" t="s">
        <v>8</v>
      </c>
      <c r="J15" s="113" t="s">
        <v>9</v>
      </c>
      <c r="K15" s="91" t="s">
        <v>10</v>
      </c>
      <c r="L15" s="91" t="s">
        <v>11</v>
      </c>
      <c r="M15" s="91" t="s">
        <v>12</v>
      </c>
      <c r="N15" s="91" t="s">
        <v>13</v>
      </c>
      <c r="O15" s="91" t="s">
        <v>14</v>
      </c>
      <c r="P15" s="91" t="s">
        <v>15</v>
      </c>
      <c r="Q15" s="91" t="s">
        <v>16</v>
      </c>
      <c r="R15" s="91" t="s">
        <v>17</v>
      </c>
      <c r="S15" s="299"/>
      <c r="T15" s="299"/>
      <c r="U15" s="299"/>
      <c r="V15" s="299"/>
    </row>
    <row r="16" spans="1:22" ht="15" customHeight="1">
      <c r="A16" s="97" t="s">
        <v>1</v>
      </c>
      <c r="B16" s="115">
        <f>SUM(B17:B22)</f>
        <v>3963</v>
      </c>
      <c r="C16" s="116">
        <f>SUM(C17:C22)</f>
        <v>328</v>
      </c>
      <c r="D16" s="116">
        <f>SUM(D17:D22)</f>
        <v>245</v>
      </c>
      <c r="E16" s="116">
        <f>SUM(E17:E22)</f>
        <v>220</v>
      </c>
      <c r="F16" s="116">
        <f t="shared" ref="F16:L16" si="2">SUM(F17:F22)</f>
        <v>187</v>
      </c>
      <c r="G16" s="116">
        <f t="shared" si="2"/>
        <v>435</v>
      </c>
      <c r="H16" s="116">
        <f>SUM(H17:H22)</f>
        <v>597</v>
      </c>
      <c r="I16" s="116">
        <f>SUM(I17:I22)</f>
        <v>241</v>
      </c>
      <c r="J16" s="116">
        <f>SUM(J17:J22)</f>
        <v>156</v>
      </c>
      <c r="K16" s="116">
        <f t="shared" si="2"/>
        <v>134</v>
      </c>
      <c r="L16" s="116">
        <f t="shared" si="2"/>
        <v>193</v>
      </c>
      <c r="M16" s="116">
        <f t="shared" ref="M16:R16" si="3">SUM(M17:M22)</f>
        <v>144</v>
      </c>
      <c r="N16" s="116">
        <f t="shared" si="3"/>
        <v>188</v>
      </c>
      <c r="O16" s="116">
        <f t="shared" si="3"/>
        <v>137</v>
      </c>
      <c r="P16" s="116">
        <f t="shared" si="3"/>
        <v>285</v>
      </c>
      <c r="Q16" s="116">
        <f t="shared" si="3"/>
        <v>248</v>
      </c>
      <c r="R16" s="117">
        <f t="shared" si="3"/>
        <v>225</v>
      </c>
      <c r="S16" s="93">
        <v>3757</v>
      </c>
      <c r="T16" s="93">
        <v>3728</v>
      </c>
      <c r="U16" s="93">
        <v>3779</v>
      </c>
      <c r="V16" s="93">
        <v>3888</v>
      </c>
    </row>
    <row r="17" spans="1:22" ht="15" customHeight="1">
      <c r="A17" s="246" t="s">
        <v>130</v>
      </c>
      <c r="B17" s="66">
        <f t="shared" ref="B17:B22" si="4">SUM(C17:R17)</f>
        <v>2469</v>
      </c>
      <c r="C17" s="124">
        <v>196</v>
      </c>
      <c r="D17" s="142">
        <v>135</v>
      </c>
      <c r="E17" s="142">
        <v>139</v>
      </c>
      <c r="F17" s="123">
        <v>118</v>
      </c>
      <c r="G17" s="123">
        <v>299</v>
      </c>
      <c r="H17" s="142">
        <v>435</v>
      </c>
      <c r="I17" s="123">
        <v>124</v>
      </c>
      <c r="J17" s="123">
        <v>87</v>
      </c>
      <c r="K17" s="123">
        <v>87</v>
      </c>
      <c r="L17" s="123">
        <v>107</v>
      </c>
      <c r="M17" s="60">
        <v>116</v>
      </c>
      <c r="N17" s="60">
        <v>95</v>
      </c>
      <c r="O17" s="60">
        <v>64</v>
      </c>
      <c r="P17" s="60">
        <v>197</v>
      </c>
      <c r="Q17" s="60">
        <v>128</v>
      </c>
      <c r="R17" s="60">
        <v>142</v>
      </c>
      <c r="S17" s="73">
        <v>2287</v>
      </c>
      <c r="T17" s="73">
        <v>2200</v>
      </c>
      <c r="U17" s="73">
        <v>2331</v>
      </c>
      <c r="V17" s="73">
        <v>2307</v>
      </c>
    </row>
    <row r="18" spans="1:22" ht="15" customHeight="1">
      <c r="A18" s="56" t="s">
        <v>94</v>
      </c>
      <c r="B18" s="66">
        <f t="shared" si="4"/>
        <v>265</v>
      </c>
      <c r="C18" s="124">
        <v>16</v>
      </c>
      <c r="D18" s="142">
        <v>23</v>
      </c>
      <c r="E18" s="142">
        <v>27</v>
      </c>
      <c r="F18" s="123">
        <v>3</v>
      </c>
      <c r="G18" s="123">
        <v>46</v>
      </c>
      <c r="H18" s="142">
        <v>48</v>
      </c>
      <c r="I18" s="123">
        <v>34</v>
      </c>
      <c r="J18" s="123">
        <v>0</v>
      </c>
      <c r="K18" s="123">
        <v>2</v>
      </c>
      <c r="L18" s="123">
        <v>5</v>
      </c>
      <c r="M18" s="60">
        <v>7</v>
      </c>
      <c r="N18" s="60">
        <v>32</v>
      </c>
      <c r="O18" s="60">
        <v>8</v>
      </c>
      <c r="P18" s="60">
        <v>5</v>
      </c>
      <c r="Q18" s="60">
        <v>7</v>
      </c>
      <c r="R18" s="60">
        <v>2</v>
      </c>
      <c r="S18" s="73">
        <v>281</v>
      </c>
      <c r="T18" s="73">
        <v>275</v>
      </c>
      <c r="U18" s="73">
        <v>359</v>
      </c>
      <c r="V18" s="73">
        <v>298</v>
      </c>
    </row>
    <row r="19" spans="1:22" ht="15" customHeight="1">
      <c r="A19" s="56" t="s">
        <v>58</v>
      </c>
      <c r="B19" s="66">
        <f t="shared" si="4"/>
        <v>784</v>
      </c>
      <c r="C19" s="124">
        <v>66</v>
      </c>
      <c r="D19" s="142">
        <v>68</v>
      </c>
      <c r="E19" s="142">
        <v>29</v>
      </c>
      <c r="F19" s="274">
        <v>40</v>
      </c>
      <c r="G19" s="274">
        <v>58</v>
      </c>
      <c r="H19" s="142">
        <v>82</v>
      </c>
      <c r="I19" s="123">
        <v>62</v>
      </c>
      <c r="J19" s="123">
        <v>42</v>
      </c>
      <c r="K19" s="123">
        <v>20</v>
      </c>
      <c r="L19" s="123">
        <v>48</v>
      </c>
      <c r="M19" s="60">
        <v>13</v>
      </c>
      <c r="N19" s="60">
        <v>31</v>
      </c>
      <c r="O19" s="60">
        <v>40</v>
      </c>
      <c r="P19" s="60">
        <v>49</v>
      </c>
      <c r="Q19" s="60">
        <v>84</v>
      </c>
      <c r="R19" s="60">
        <v>52</v>
      </c>
      <c r="S19" s="73">
        <v>738</v>
      </c>
      <c r="T19" s="73">
        <v>826</v>
      </c>
      <c r="U19" s="73">
        <v>685</v>
      </c>
      <c r="V19" s="73">
        <v>780</v>
      </c>
    </row>
    <row r="20" spans="1:22" ht="15" customHeight="1">
      <c r="A20" s="56" t="s">
        <v>59</v>
      </c>
      <c r="B20" s="66">
        <f t="shared" si="4"/>
        <v>302</v>
      </c>
      <c r="C20" s="124">
        <v>34</v>
      </c>
      <c r="D20" s="142">
        <v>10</v>
      </c>
      <c r="E20" s="142">
        <v>17</v>
      </c>
      <c r="F20" s="274">
        <v>17</v>
      </c>
      <c r="G20" s="274">
        <v>21</v>
      </c>
      <c r="H20" s="142">
        <v>21</v>
      </c>
      <c r="I20" s="123">
        <v>16</v>
      </c>
      <c r="J20" s="123">
        <v>14</v>
      </c>
      <c r="K20" s="123">
        <v>20</v>
      </c>
      <c r="L20" s="123">
        <v>21</v>
      </c>
      <c r="M20" s="60">
        <v>8</v>
      </c>
      <c r="N20" s="60">
        <v>12</v>
      </c>
      <c r="O20" s="60">
        <v>14</v>
      </c>
      <c r="P20" s="60">
        <v>34</v>
      </c>
      <c r="Q20" s="60">
        <v>23</v>
      </c>
      <c r="R20" s="60">
        <v>20</v>
      </c>
      <c r="S20" s="73">
        <v>351</v>
      </c>
      <c r="T20" s="73">
        <v>337</v>
      </c>
      <c r="U20" s="73">
        <v>287</v>
      </c>
      <c r="V20" s="73">
        <v>378</v>
      </c>
    </row>
    <row r="21" spans="1:22" ht="15" customHeight="1">
      <c r="A21" s="56" t="s">
        <v>129</v>
      </c>
      <c r="B21" s="66">
        <f t="shared" si="4"/>
        <v>96</v>
      </c>
      <c r="C21" s="124">
        <v>5</v>
      </c>
      <c r="D21" s="142">
        <v>7</v>
      </c>
      <c r="E21" s="142">
        <v>4</v>
      </c>
      <c r="F21" s="123">
        <v>5</v>
      </c>
      <c r="G21" s="123">
        <v>3</v>
      </c>
      <c r="H21" s="142">
        <v>7</v>
      </c>
      <c r="I21" s="123">
        <v>2</v>
      </c>
      <c r="J21" s="123">
        <v>11</v>
      </c>
      <c r="K21" s="123">
        <v>5</v>
      </c>
      <c r="L21" s="123">
        <v>10</v>
      </c>
      <c r="M21" s="60">
        <v>0</v>
      </c>
      <c r="N21" s="60">
        <v>13</v>
      </c>
      <c r="O21" s="60">
        <v>9</v>
      </c>
      <c r="P21" s="60">
        <v>0</v>
      </c>
      <c r="Q21" s="123">
        <v>6</v>
      </c>
      <c r="R21" s="60">
        <v>9</v>
      </c>
      <c r="S21" s="73">
        <v>76</v>
      </c>
      <c r="T21" s="73">
        <v>60</v>
      </c>
      <c r="U21" s="73">
        <v>82</v>
      </c>
      <c r="V21" s="73">
        <v>76</v>
      </c>
    </row>
    <row r="22" spans="1:22" ht="15" customHeight="1" thickBot="1">
      <c r="A22" s="53" t="s">
        <v>128</v>
      </c>
      <c r="B22" s="65">
        <f t="shared" si="4"/>
        <v>47</v>
      </c>
      <c r="C22" s="144">
        <v>11</v>
      </c>
      <c r="D22" s="143">
        <v>2</v>
      </c>
      <c r="E22" s="143">
        <v>4</v>
      </c>
      <c r="F22" s="141">
        <v>4</v>
      </c>
      <c r="G22" s="141">
        <v>8</v>
      </c>
      <c r="H22" s="143">
        <v>4</v>
      </c>
      <c r="I22" s="141">
        <v>3</v>
      </c>
      <c r="J22" s="141">
        <v>2</v>
      </c>
      <c r="K22" s="141" t="s">
        <v>124</v>
      </c>
      <c r="L22" s="141">
        <v>2</v>
      </c>
      <c r="M22" s="62">
        <v>0</v>
      </c>
      <c r="N22" s="62">
        <v>5</v>
      </c>
      <c r="O22" s="62">
        <v>2</v>
      </c>
      <c r="P22" s="62">
        <v>0</v>
      </c>
      <c r="Q22" s="141" t="s">
        <v>124</v>
      </c>
      <c r="R22" s="62">
        <v>0</v>
      </c>
      <c r="S22" s="94">
        <v>24</v>
      </c>
      <c r="T22" s="94">
        <v>30</v>
      </c>
      <c r="U22" s="94">
        <v>35</v>
      </c>
      <c r="V22" s="94">
        <v>49</v>
      </c>
    </row>
    <row r="23" spans="1:22" ht="12.75" customHeight="1">
      <c r="A23" s="33"/>
      <c r="B23" s="33"/>
      <c r="C23" s="33"/>
      <c r="D23" s="28"/>
      <c r="E23" s="33"/>
      <c r="F23" s="33"/>
      <c r="G23" s="33"/>
      <c r="H23" s="33"/>
      <c r="I23" s="34"/>
      <c r="J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2.75" customHeight="1">
      <c r="A24" s="33"/>
      <c r="B24" s="33"/>
      <c r="C24" s="33"/>
      <c r="D24" s="28"/>
      <c r="E24" s="33"/>
      <c r="F24" s="33"/>
      <c r="G24" s="33"/>
      <c r="H24" s="33"/>
      <c r="I24" s="34"/>
      <c r="J24" s="34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2.75" customHeight="1">
      <c r="A25" s="33"/>
      <c r="B25" s="33"/>
      <c r="C25" s="33"/>
      <c r="D25" s="28"/>
      <c r="E25" s="33"/>
      <c r="F25" s="33"/>
      <c r="G25" s="33"/>
      <c r="H25" s="33"/>
      <c r="I25" s="34"/>
      <c r="J25" s="34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5" customHeight="1">
      <c r="A26" s="105" t="s">
        <v>114</v>
      </c>
      <c r="B26" s="30"/>
      <c r="C26" s="30"/>
      <c r="D26" s="30"/>
      <c r="E26" s="30"/>
      <c r="F26" s="30"/>
      <c r="G26" s="30"/>
      <c r="H26" s="30"/>
      <c r="I26" s="31"/>
      <c r="J26" s="3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" customHeight="1" thickBot="1">
      <c r="A27" s="106"/>
      <c r="B27" s="30"/>
      <c r="C27" s="30"/>
      <c r="D27" s="30"/>
      <c r="E27" s="30"/>
      <c r="F27" s="30"/>
      <c r="G27" s="30"/>
      <c r="H27" s="30"/>
      <c r="I27" s="31"/>
      <c r="J27" s="31"/>
      <c r="K27" s="30"/>
      <c r="L27" s="30"/>
      <c r="M27" s="30"/>
      <c r="N27" s="30"/>
      <c r="O27" s="30"/>
      <c r="P27" s="30"/>
      <c r="Q27" s="30"/>
      <c r="R27" s="30"/>
      <c r="U27" s="60"/>
      <c r="V27" s="60" t="s">
        <v>85</v>
      </c>
    </row>
    <row r="28" spans="1:22" ht="15" customHeight="1">
      <c r="A28" s="99"/>
      <c r="B28" s="137" t="s">
        <v>283</v>
      </c>
      <c r="C28" s="84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298" t="s">
        <v>95</v>
      </c>
      <c r="T28" s="298" t="s">
        <v>118</v>
      </c>
      <c r="U28" s="298" t="s">
        <v>127</v>
      </c>
      <c r="V28" s="298" t="s">
        <v>284</v>
      </c>
    </row>
    <row r="29" spans="1:22" ht="15" customHeight="1">
      <c r="A29" s="100"/>
      <c r="B29" s="95" t="s">
        <v>62</v>
      </c>
      <c r="C29" s="91" t="s">
        <v>2</v>
      </c>
      <c r="D29" s="91" t="s">
        <v>3</v>
      </c>
      <c r="E29" s="91" t="s">
        <v>4</v>
      </c>
      <c r="F29" s="91" t="s">
        <v>5</v>
      </c>
      <c r="G29" s="91" t="s">
        <v>6</v>
      </c>
      <c r="H29" s="91" t="s">
        <v>7</v>
      </c>
      <c r="I29" s="112" t="s">
        <v>8</v>
      </c>
      <c r="J29" s="113" t="s">
        <v>9</v>
      </c>
      <c r="K29" s="91" t="s">
        <v>10</v>
      </c>
      <c r="L29" s="91" t="s">
        <v>11</v>
      </c>
      <c r="M29" s="91" t="s">
        <v>12</v>
      </c>
      <c r="N29" s="91" t="s">
        <v>13</v>
      </c>
      <c r="O29" s="91" t="s">
        <v>14</v>
      </c>
      <c r="P29" s="91" t="s">
        <v>15</v>
      </c>
      <c r="Q29" s="91" t="s">
        <v>16</v>
      </c>
      <c r="R29" s="91" t="s">
        <v>17</v>
      </c>
      <c r="S29" s="299"/>
      <c r="T29" s="299"/>
      <c r="U29" s="299"/>
      <c r="V29" s="299"/>
    </row>
    <row r="30" spans="1:22" ht="15" customHeight="1">
      <c r="A30" s="92" t="s">
        <v>1</v>
      </c>
      <c r="B30" s="66">
        <f>SUM(B31:B33)</f>
        <v>224</v>
      </c>
      <c r="C30" s="60">
        <f>SUM(C31:C33)</f>
        <v>15</v>
      </c>
      <c r="D30" s="60">
        <f t="shared" ref="D30:R30" si="5">SUM(D31:D33)</f>
        <v>3</v>
      </c>
      <c r="E30" s="60">
        <f t="shared" si="5"/>
        <v>13</v>
      </c>
      <c r="F30" s="60">
        <f t="shared" si="5"/>
        <v>9</v>
      </c>
      <c r="G30" s="60">
        <f t="shared" si="5"/>
        <v>18</v>
      </c>
      <c r="H30" s="60">
        <f t="shared" si="5"/>
        <v>22</v>
      </c>
      <c r="I30" s="60">
        <f t="shared" si="5"/>
        <v>12</v>
      </c>
      <c r="J30" s="60">
        <f t="shared" si="5"/>
        <v>12</v>
      </c>
      <c r="K30" s="60">
        <f t="shared" si="5"/>
        <v>19</v>
      </c>
      <c r="L30" s="60">
        <f t="shared" si="5"/>
        <v>30</v>
      </c>
      <c r="M30" s="60">
        <f t="shared" si="5"/>
        <v>6</v>
      </c>
      <c r="N30" s="60">
        <f t="shared" si="5"/>
        <v>21</v>
      </c>
      <c r="O30" s="60">
        <f t="shared" si="5"/>
        <v>2</v>
      </c>
      <c r="P30" s="60">
        <f t="shared" si="5"/>
        <v>12</v>
      </c>
      <c r="Q30" s="60">
        <f t="shared" si="5"/>
        <v>19</v>
      </c>
      <c r="R30" s="60">
        <f t="shared" si="5"/>
        <v>11</v>
      </c>
      <c r="S30" s="93">
        <v>242</v>
      </c>
      <c r="T30" s="93">
        <v>234</v>
      </c>
      <c r="U30" s="93">
        <v>302</v>
      </c>
      <c r="V30" s="93">
        <v>210</v>
      </c>
    </row>
    <row r="31" spans="1:22" ht="15" customHeight="1">
      <c r="A31" s="92" t="s">
        <v>96</v>
      </c>
      <c r="B31" s="66">
        <f>SUM(C31:R31)</f>
        <v>194</v>
      </c>
      <c r="C31" s="60">
        <v>15</v>
      </c>
      <c r="D31" s="60">
        <v>3</v>
      </c>
      <c r="E31" s="60">
        <v>13</v>
      </c>
      <c r="F31" s="123">
        <v>7</v>
      </c>
      <c r="G31" s="123">
        <v>18</v>
      </c>
      <c r="H31" s="60">
        <v>16</v>
      </c>
      <c r="I31" s="61">
        <v>11</v>
      </c>
      <c r="J31" s="61">
        <v>9</v>
      </c>
      <c r="K31" s="60">
        <v>7</v>
      </c>
      <c r="L31" s="123">
        <v>29</v>
      </c>
      <c r="M31" s="60">
        <v>6</v>
      </c>
      <c r="N31" s="60">
        <v>17</v>
      </c>
      <c r="O31" s="60">
        <v>2</v>
      </c>
      <c r="P31" s="60">
        <v>11</v>
      </c>
      <c r="Q31" s="60">
        <v>19</v>
      </c>
      <c r="R31" s="60">
        <v>11</v>
      </c>
      <c r="S31" s="73">
        <v>220</v>
      </c>
      <c r="T31" s="73">
        <v>210</v>
      </c>
      <c r="U31" s="73">
        <v>270</v>
      </c>
      <c r="V31" s="73">
        <v>177</v>
      </c>
    </row>
    <row r="32" spans="1:22" ht="15" customHeight="1">
      <c r="A32" s="92" t="s">
        <v>97</v>
      </c>
      <c r="B32" s="66">
        <f>SUM(C32:R32)</f>
        <v>30</v>
      </c>
      <c r="C32" s="61">
        <v>0</v>
      </c>
      <c r="D32" s="61">
        <v>0</v>
      </c>
      <c r="E32" s="61">
        <v>0</v>
      </c>
      <c r="F32" s="123">
        <v>2</v>
      </c>
      <c r="G32" s="123" t="s">
        <v>124</v>
      </c>
      <c r="H32" s="61">
        <v>6</v>
      </c>
      <c r="I32" s="61">
        <v>1</v>
      </c>
      <c r="J32" s="61">
        <v>3</v>
      </c>
      <c r="K32" s="61">
        <v>12</v>
      </c>
      <c r="L32" s="123">
        <v>1</v>
      </c>
      <c r="M32" s="61">
        <v>0</v>
      </c>
      <c r="N32" s="61">
        <v>4</v>
      </c>
      <c r="O32" s="61">
        <v>0</v>
      </c>
      <c r="P32" s="61">
        <v>1</v>
      </c>
      <c r="Q32" s="61">
        <v>0</v>
      </c>
      <c r="R32" s="61">
        <v>0</v>
      </c>
      <c r="S32" s="73">
        <v>22</v>
      </c>
      <c r="T32" s="73">
        <v>24</v>
      </c>
      <c r="U32" s="73">
        <v>32</v>
      </c>
      <c r="V32" s="73">
        <v>33</v>
      </c>
    </row>
    <row r="33" spans="1:22" ht="15" customHeight="1" thickBot="1">
      <c r="A33" s="53" t="s">
        <v>60</v>
      </c>
      <c r="B33" s="65">
        <v>0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94">
        <v>0</v>
      </c>
      <c r="T33" s="94">
        <v>0</v>
      </c>
      <c r="U33" s="94">
        <v>0</v>
      </c>
      <c r="V33" s="94">
        <v>0</v>
      </c>
    </row>
    <row r="34" spans="1:22" ht="15" customHeight="1"/>
  </sheetData>
  <mergeCells count="12">
    <mergeCell ref="V3:V4"/>
    <mergeCell ref="V14:V15"/>
    <mergeCell ref="V28:V29"/>
    <mergeCell ref="U3:U4"/>
    <mergeCell ref="U14:U15"/>
    <mergeCell ref="U28:U29"/>
    <mergeCell ref="S14:S15"/>
    <mergeCell ref="S28:S29"/>
    <mergeCell ref="S3:S4"/>
    <mergeCell ref="T3:T4"/>
    <mergeCell ref="T28:T29"/>
    <mergeCell ref="T14:T15"/>
  </mergeCells>
  <phoneticPr fontId="4"/>
  <printOptions horizontalCentered="1"/>
  <pageMargins left="0.39370078740157483" right="0.39370078740157483" top="0.98425196850393704" bottom="0.39370078740157483" header="0.51181102362204722" footer="0.51181102362204722"/>
  <pageSetup paperSize="9" scale="80" fitToHeight="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AB38"/>
  <sheetViews>
    <sheetView showGridLines="0" view="pageBreakPreview" zoomScale="70" zoomScaleNormal="85" zoomScaleSheetLayoutView="7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.75" defaultRowHeight="14.25"/>
  <cols>
    <col min="1" max="1" width="3.25" style="147" customWidth="1"/>
    <col min="2" max="2" width="3.75" style="147" customWidth="1"/>
    <col min="3" max="3" width="17.375" style="147" customWidth="1"/>
    <col min="4" max="4" width="13.25" style="147" customWidth="1"/>
    <col min="5" max="5" width="9.625" style="147" customWidth="1"/>
    <col min="6" max="6" width="8.875" style="147" customWidth="1"/>
    <col min="7" max="7" width="9.625" style="147" customWidth="1"/>
    <col min="8" max="8" width="8.875" style="147" customWidth="1"/>
    <col min="9" max="9" width="9.625" style="147" customWidth="1"/>
    <col min="10" max="10" width="8.875" style="147" customWidth="1"/>
    <col min="11" max="11" width="9.625" style="147" customWidth="1"/>
    <col min="12" max="12" width="8.875" style="147" customWidth="1"/>
    <col min="13" max="13" width="9.625" style="147" customWidth="1"/>
    <col min="14" max="14" width="8.875" style="147" customWidth="1"/>
    <col min="15" max="15" width="9.625" style="147" customWidth="1"/>
    <col min="16" max="16" width="8.875" style="147" customWidth="1"/>
    <col min="17" max="22" width="9.75" style="148" customWidth="1"/>
    <col min="23" max="23" width="25.375" style="148" bestFit="1" customWidth="1"/>
    <col min="24" max="24" width="13" style="148" customWidth="1"/>
    <col min="25" max="25" width="11.375" style="148" customWidth="1"/>
    <col min="26" max="251" width="9.75" style="148" customWidth="1"/>
    <col min="252" max="259" width="9.75" style="148"/>
    <col min="260" max="260" width="3.25" style="148" customWidth="1"/>
    <col min="261" max="261" width="3.75" style="148" customWidth="1"/>
    <col min="262" max="262" width="19.875" style="148" customWidth="1"/>
    <col min="263" max="263" width="15.5" style="148" customWidth="1"/>
    <col min="264" max="264" width="11.125" style="148" customWidth="1"/>
    <col min="265" max="265" width="8.875" style="148" customWidth="1"/>
    <col min="266" max="266" width="11.125" style="148" customWidth="1"/>
    <col min="267" max="267" width="8.875" style="148" customWidth="1"/>
    <col min="268" max="268" width="11.125" style="148" customWidth="1"/>
    <col min="269" max="269" width="8.875" style="148" customWidth="1"/>
    <col min="270" max="270" width="11.125" style="148" customWidth="1"/>
    <col min="271" max="271" width="8.875" style="148" customWidth="1"/>
    <col min="272" max="272" width="11.125" style="148" customWidth="1"/>
    <col min="273" max="273" width="8.875" style="148" customWidth="1"/>
    <col min="274" max="507" width="9.75" style="148" customWidth="1"/>
    <col min="508" max="515" width="9.75" style="148"/>
    <col min="516" max="516" width="3.25" style="148" customWidth="1"/>
    <col min="517" max="517" width="3.75" style="148" customWidth="1"/>
    <col min="518" max="518" width="19.875" style="148" customWidth="1"/>
    <col min="519" max="519" width="15.5" style="148" customWidth="1"/>
    <col min="520" max="520" width="11.125" style="148" customWidth="1"/>
    <col min="521" max="521" width="8.875" style="148" customWidth="1"/>
    <col min="522" max="522" width="11.125" style="148" customWidth="1"/>
    <col min="523" max="523" width="8.875" style="148" customWidth="1"/>
    <col min="524" max="524" width="11.125" style="148" customWidth="1"/>
    <col min="525" max="525" width="8.875" style="148" customWidth="1"/>
    <col min="526" max="526" width="11.125" style="148" customWidth="1"/>
    <col min="527" max="527" width="8.875" style="148" customWidth="1"/>
    <col min="528" max="528" width="11.125" style="148" customWidth="1"/>
    <col min="529" max="529" width="8.875" style="148" customWidth="1"/>
    <col min="530" max="763" width="9.75" style="148" customWidth="1"/>
    <col min="764" max="771" width="9.75" style="148"/>
    <col min="772" max="772" width="3.25" style="148" customWidth="1"/>
    <col min="773" max="773" width="3.75" style="148" customWidth="1"/>
    <col min="774" max="774" width="19.875" style="148" customWidth="1"/>
    <col min="775" max="775" width="15.5" style="148" customWidth="1"/>
    <col min="776" max="776" width="11.125" style="148" customWidth="1"/>
    <col min="777" max="777" width="8.875" style="148" customWidth="1"/>
    <col min="778" max="778" width="11.125" style="148" customWidth="1"/>
    <col min="779" max="779" width="8.875" style="148" customWidth="1"/>
    <col min="780" max="780" width="11.125" style="148" customWidth="1"/>
    <col min="781" max="781" width="8.875" style="148" customWidth="1"/>
    <col min="782" max="782" width="11.125" style="148" customWidth="1"/>
    <col min="783" max="783" width="8.875" style="148" customWidth="1"/>
    <col min="784" max="784" width="11.125" style="148" customWidth="1"/>
    <col min="785" max="785" width="8.875" style="148" customWidth="1"/>
    <col min="786" max="1019" width="9.75" style="148" customWidth="1"/>
    <col min="1020" max="1027" width="9.75" style="148"/>
    <col min="1028" max="1028" width="3.25" style="148" customWidth="1"/>
    <col min="1029" max="1029" width="3.75" style="148" customWidth="1"/>
    <col min="1030" max="1030" width="19.875" style="148" customWidth="1"/>
    <col min="1031" max="1031" width="15.5" style="148" customWidth="1"/>
    <col min="1032" max="1032" width="11.125" style="148" customWidth="1"/>
    <col min="1033" max="1033" width="8.875" style="148" customWidth="1"/>
    <col min="1034" max="1034" width="11.125" style="148" customWidth="1"/>
    <col min="1035" max="1035" width="8.875" style="148" customWidth="1"/>
    <col min="1036" max="1036" width="11.125" style="148" customWidth="1"/>
    <col min="1037" max="1037" width="8.875" style="148" customWidth="1"/>
    <col min="1038" max="1038" width="11.125" style="148" customWidth="1"/>
    <col min="1039" max="1039" width="8.875" style="148" customWidth="1"/>
    <col min="1040" max="1040" width="11.125" style="148" customWidth="1"/>
    <col min="1041" max="1041" width="8.875" style="148" customWidth="1"/>
    <col min="1042" max="1275" width="9.75" style="148" customWidth="1"/>
    <col min="1276" max="1283" width="9.75" style="148"/>
    <col min="1284" max="1284" width="3.25" style="148" customWidth="1"/>
    <col min="1285" max="1285" width="3.75" style="148" customWidth="1"/>
    <col min="1286" max="1286" width="19.875" style="148" customWidth="1"/>
    <col min="1287" max="1287" width="15.5" style="148" customWidth="1"/>
    <col min="1288" max="1288" width="11.125" style="148" customWidth="1"/>
    <col min="1289" max="1289" width="8.875" style="148" customWidth="1"/>
    <col min="1290" max="1290" width="11.125" style="148" customWidth="1"/>
    <col min="1291" max="1291" width="8.875" style="148" customWidth="1"/>
    <col min="1292" max="1292" width="11.125" style="148" customWidth="1"/>
    <col min="1293" max="1293" width="8.875" style="148" customWidth="1"/>
    <col min="1294" max="1294" width="11.125" style="148" customWidth="1"/>
    <col min="1295" max="1295" width="8.875" style="148" customWidth="1"/>
    <col min="1296" max="1296" width="11.125" style="148" customWidth="1"/>
    <col min="1297" max="1297" width="8.875" style="148" customWidth="1"/>
    <col min="1298" max="1531" width="9.75" style="148" customWidth="1"/>
    <col min="1532" max="1539" width="9.75" style="148"/>
    <col min="1540" max="1540" width="3.25" style="148" customWidth="1"/>
    <col min="1541" max="1541" width="3.75" style="148" customWidth="1"/>
    <col min="1542" max="1542" width="19.875" style="148" customWidth="1"/>
    <col min="1543" max="1543" width="15.5" style="148" customWidth="1"/>
    <col min="1544" max="1544" width="11.125" style="148" customWidth="1"/>
    <col min="1545" max="1545" width="8.875" style="148" customWidth="1"/>
    <col min="1546" max="1546" width="11.125" style="148" customWidth="1"/>
    <col min="1547" max="1547" width="8.875" style="148" customWidth="1"/>
    <col min="1548" max="1548" width="11.125" style="148" customWidth="1"/>
    <col min="1549" max="1549" width="8.875" style="148" customWidth="1"/>
    <col min="1550" max="1550" width="11.125" style="148" customWidth="1"/>
    <col min="1551" max="1551" width="8.875" style="148" customWidth="1"/>
    <col min="1552" max="1552" width="11.125" style="148" customWidth="1"/>
    <col min="1553" max="1553" width="8.875" style="148" customWidth="1"/>
    <col min="1554" max="1787" width="9.75" style="148" customWidth="1"/>
    <col min="1788" max="1795" width="9.75" style="148"/>
    <col min="1796" max="1796" width="3.25" style="148" customWidth="1"/>
    <col min="1797" max="1797" width="3.75" style="148" customWidth="1"/>
    <col min="1798" max="1798" width="19.875" style="148" customWidth="1"/>
    <col min="1799" max="1799" width="15.5" style="148" customWidth="1"/>
    <col min="1800" max="1800" width="11.125" style="148" customWidth="1"/>
    <col min="1801" max="1801" width="8.875" style="148" customWidth="1"/>
    <col min="1802" max="1802" width="11.125" style="148" customWidth="1"/>
    <col min="1803" max="1803" width="8.875" style="148" customWidth="1"/>
    <col min="1804" max="1804" width="11.125" style="148" customWidth="1"/>
    <col min="1805" max="1805" width="8.875" style="148" customWidth="1"/>
    <col min="1806" max="1806" width="11.125" style="148" customWidth="1"/>
    <col min="1807" max="1807" width="8.875" style="148" customWidth="1"/>
    <col min="1808" max="1808" width="11.125" style="148" customWidth="1"/>
    <col min="1809" max="1809" width="8.875" style="148" customWidth="1"/>
    <col min="1810" max="2043" width="9.75" style="148" customWidth="1"/>
    <col min="2044" max="2051" width="9.75" style="148"/>
    <col min="2052" max="2052" width="3.25" style="148" customWidth="1"/>
    <col min="2053" max="2053" width="3.75" style="148" customWidth="1"/>
    <col min="2054" max="2054" width="19.875" style="148" customWidth="1"/>
    <col min="2055" max="2055" width="15.5" style="148" customWidth="1"/>
    <col min="2056" max="2056" width="11.125" style="148" customWidth="1"/>
    <col min="2057" max="2057" width="8.875" style="148" customWidth="1"/>
    <col min="2058" max="2058" width="11.125" style="148" customWidth="1"/>
    <col min="2059" max="2059" width="8.875" style="148" customWidth="1"/>
    <col min="2060" max="2060" width="11.125" style="148" customWidth="1"/>
    <col min="2061" max="2061" width="8.875" style="148" customWidth="1"/>
    <col min="2062" max="2062" width="11.125" style="148" customWidth="1"/>
    <col min="2063" max="2063" width="8.875" style="148" customWidth="1"/>
    <col min="2064" max="2064" width="11.125" style="148" customWidth="1"/>
    <col min="2065" max="2065" width="8.875" style="148" customWidth="1"/>
    <col min="2066" max="2299" width="9.75" style="148" customWidth="1"/>
    <col min="2300" max="2307" width="9.75" style="148"/>
    <col min="2308" max="2308" width="3.25" style="148" customWidth="1"/>
    <col min="2309" max="2309" width="3.75" style="148" customWidth="1"/>
    <col min="2310" max="2310" width="19.875" style="148" customWidth="1"/>
    <col min="2311" max="2311" width="15.5" style="148" customWidth="1"/>
    <col min="2312" max="2312" width="11.125" style="148" customWidth="1"/>
    <col min="2313" max="2313" width="8.875" style="148" customWidth="1"/>
    <col min="2314" max="2314" width="11.125" style="148" customWidth="1"/>
    <col min="2315" max="2315" width="8.875" style="148" customWidth="1"/>
    <col min="2316" max="2316" width="11.125" style="148" customWidth="1"/>
    <col min="2317" max="2317" width="8.875" style="148" customWidth="1"/>
    <col min="2318" max="2318" width="11.125" style="148" customWidth="1"/>
    <col min="2319" max="2319" width="8.875" style="148" customWidth="1"/>
    <col min="2320" max="2320" width="11.125" style="148" customWidth="1"/>
    <col min="2321" max="2321" width="8.875" style="148" customWidth="1"/>
    <col min="2322" max="2555" width="9.75" style="148" customWidth="1"/>
    <col min="2556" max="2563" width="9.75" style="148"/>
    <col min="2564" max="2564" width="3.25" style="148" customWidth="1"/>
    <col min="2565" max="2565" width="3.75" style="148" customWidth="1"/>
    <col min="2566" max="2566" width="19.875" style="148" customWidth="1"/>
    <col min="2567" max="2567" width="15.5" style="148" customWidth="1"/>
    <col min="2568" max="2568" width="11.125" style="148" customWidth="1"/>
    <col min="2569" max="2569" width="8.875" style="148" customWidth="1"/>
    <col min="2570" max="2570" width="11.125" style="148" customWidth="1"/>
    <col min="2571" max="2571" width="8.875" style="148" customWidth="1"/>
    <col min="2572" max="2572" width="11.125" style="148" customWidth="1"/>
    <col min="2573" max="2573" width="8.875" style="148" customWidth="1"/>
    <col min="2574" max="2574" width="11.125" style="148" customWidth="1"/>
    <col min="2575" max="2575" width="8.875" style="148" customWidth="1"/>
    <col min="2576" max="2576" width="11.125" style="148" customWidth="1"/>
    <col min="2577" max="2577" width="8.875" style="148" customWidth="1"/>
    <col min="2578" max="2811" width="9.75" style="148" customWidth="1"/>
    <col min="2812" max="2819" width="9.75" style="148"/>
    <col min="2820" max="2820" width="3.25" style="148" customWidth="1"/>
    <col min="2821" max="2821" width="3.75" style="148" customWidth="1"/>
    <col min="2822" max="2822" width="19.875" style="148" customWidth="1"/>
    <col min="2823" max="2823" width="15.5" style="148" customWidth="1"/>
    <col min="2824" max="2824" width="11.125" style="148" customWidth="1"/>
    <col min="2825" max="2825" width="8.875" style="148" customWidth="1"/>
    <col min="2826" max="2826" width="11.125" style="148" customWidth="1"/>
    <col min="2827" max="2827" width="8.875" style="148" customWidth="1"/>
    <col min="2828" max="2828" width="11.125" style="148" customWidth="1"/>
    <col min="2829" max="2829" width="8.875" style="148" customWidth="1"/>
    <col min="2830" max="2830" width="11.125" style="148" customWidth="1"/>
    <col min="2831" max="2831" width="8.875" style="148" customWidth="1"/>
    <col min="2832" max="2832" width="11.125" style="148" customWidth="1"/>
    <col min="2833" max="2833" width="8.875" style="148" customWidth="1"/>
    <col min="2834" max="3067" width="9.75" style="148" customWidth="1"/>
    <col min="3068" max="3075" width="9.75" style="148"/>
    <col min="3076" max="3076" width="3.25" style="148" customWidth="1"/>
    <col min="3077" max="3077" width="3.75" style="148" customWidth="1"/>
    <col min="3078" max="3078" width="19.875" style="148" customWidth="1"/>
    <col min="3079" max="3079" width="15.5" style="148" customWidth="1"/>
    <col min="3080" max="3080" width="11.125" style="148" customWidth="1"/>
    <col min="3081" max="3081" width="8.875" style="148" customWidth="1"/>
    <col min="3082" max="3082" width="11.125" style="148" customWidth="1"/>
    <col min="3083" max="3083" width="8.875" style="148" customWidth="1"/>
    <col min="3084" max="3084" width="11.125" style="148" customWidth="1"/>
    <col min="3085" max="3085" width="8.875" style="148" customWidth="1"/>
    <col min="3086" max="3086" width="11.125" style="148" customWidth="1"/>
    <col min="3087" max="3087" width="8.875" style="148" customWidth="1"/>
    <col min="3088" max="3088" width="11.125" style="148" customWidth="1"/>
    <col min="3089" max="3089" width="8.875" style="148" customWidth="1"/>
    <col min="3090" max="3323" width="9.75" style="148" customWidth="1"/>
    <col min="3324" max="3331" width="9.75" style="148"/>
    <col min="3332" max="3332" width="3.25" style="148" customWidth="1"/>
    <col min="3333" max="3333" width="3.75" style="148" customWidth="1"/>
    <col min="3334" max="3334" width="19.875" style="148" customWidth="1"/>
    <col min="3335" max="3335" width="15.5" style="148" customWidth="1"/>
    <col min="3336" max="3336" width="11.125" style="148" customWidth="1"/>
    <col min="3337" max="3337" width="8.875" style="148" customWidth="1"/>
    <col min="3338" max="3338" width="11.125" style="148" customWidth="1"/>
    <col min="3339" max="3339" width="8.875" style="148" customWidth="1"/>
    <col min="3340" max="3340" width="11.125" style="148" customWidth="1"/>
    <col min="3341" max="3341" width="8.875" style="148" customWidth="1"/>
    <col min="3342" max="3342" width="11.125" style="148" customWidth="1"/>
    <col min="3343" max="3343" width="8.875" style="148" customWidth="1"/>
    <col min="3344" max="3344" width="11.125" style="148" customWidth="1"/>
    <col min="3345" max="3345" width="8.875" style="148" customWidth="1"/>
    <col min="3346" max="3579" width="9.75" style="148" customWidth="1"/>
    <col min="3580" max="3587" width="9.75" style="148"/>
    <col min="3588" max="3588" width="3.25" style="148" customWidth="1"/>
    <col min="3589" max="3589" width="3.75" style="148" customWidth="1"/>
    <col min="3590" max="3590" width="19.875" style="148" customWidth="1"/>
    <col min="3591" max="3591" width="15.5" style="148" customWidth="1"/>
    <col min="3592" max="3592" width="11.125" style="148" customWidth="1"/>
    <col min="3593" max="3593" width="8.875" style="148" customWidth="1"/>
    <col min="3594" max="3594" width="11.125" style="148" customWidth="1"/>
    <col min="3595" max="3595" width="8.875" style="148" customWidth="1"/>
    <col min="3596" max="3596" width="11.125" style="148" customWidth="1"/>
    <col min="3597" max="3597" width="8.875" style="148" customWidth="1"/>
    <col min="3598" max="3598" width="11.125" style="148" customWidth="1"/>
    <col min="3599" max="3599" width="8.875" style="148" customWidth="1"/>
    <col min="3600" max="3600" width="11.125" style="148" customWidth="1"/>
    <col min="3601" max="3601" width="8.875" style="148" customWidth="1"/>
    <col min="3602" max="3835" width="9.75" style="148" customWidth="1"/>
    <col min="3836" max="3843" width="9.75" style="148"/>
    <col min="3844" max="3844" width="3.25" style="148" customWidth="1"/>
    <col min="3845" max="3845" width="3.75" style="148" customWidth="1"/>
    <col min="3846" max="3846" width="19.875" style="148" customWidth="1"/>
    <col min="3847" max="3847" width="15.5" style="148" customWidth="1"/>
    <col min="3848" max="3848" width="11.125" style="148" customWidth="1"/>
    <col min="3849" max="3849" width="8.875" style="148" customWidth="1"/>
    <col min="3850" max="3850" width="11.125" style="148" customWidth="1"/>
    <col min="3851" max="3851" width="8.875" style="148" customWidth="1"/>
    <col min="3852" max="3852" width="11.125" style="148" customWidth="1"/>
    <col min="3853" max="3853" width="8.875" style="148" customWidth="1"/>
    <col min="3854" max="3854" width="11.125" style="148" customWidth="1"/>
    <col min="3855" max="3855" width="8.875" style="148" customWidth="1"/>
    <col min="3856" max="3856" width="11.125" style="148" customWidth="1"/>
    <col min="3857" max="3857" width="8.875" style="148" customWidth="1"/>
    <col min="3858" max="4091" width="9.75" style="148" customWidth="1"/>
    <col min="4092" max="4099" width="9.75" style="148"/>
    <col min="4100" max="4100" width="3.25" style="148" customWidth="1"/>
    <col min="4101" max="4101" width="3.75" style="148" customWidth="1"/>
    <col min="4102" max="4102" width="19.875" style="148" customWidth="1"/>
    <col min="4103" max="4103" width="15.5" style="148" customWidth="1"/>
    <col min="4104" max="4104" width="11.125" style="148" customWidth="1"/>
    <col min="4105" max="4105" width="8.875" style="148" customWidth="1"/>
    <col min="4106" max="4106" width="11.125" style="148" customWidth="1"/>
    <col min="4107" max="4107" width="8.875" style="148" customWidth="1"/>
    <col min="4108" max="4108" width="11.125" style="148" customWidth="1"/>
    <col min="4109" max="4109" width="8.875" style="148" customWidth="1"/>
    <col min="4110" max="4110" width="11.125" style="148" customWidth="1"/>
    <col min="4111" max="4111" width="8.875" style="148" customWidth="1"/>
    <col min="4112" max="4112" width="11.125" style="148" customWidth="1"/>
    <col min="4113" max="4113" width="8.875" style="148" customWidth="1"/>
    <col min="4114" max="4347" width="9.75" style="148" customWidth="1"/>
    <col min="4348" max="4355" width="9.75" style="148"/>
    <col min="4356" max="4356" width="3.25" style="148" customWidth="1"/>
    <col min="4357" max="4357" width="3.75" style="148" customWidth="1"/>
    <col min="4358" max="4358" width="19.875" style="148" customWidth="1"/>
    <col min="4359" max="4359" width="15.5" style="148" customWidth="1"/>
    <col min="4360" max="4360" width="11.125" style="148" customWidth="1"/>
    <col min="4361" max="4361" width="8.875" style="148" customWidth="1"/>
    <col min="4362" max="4362" width="11.125" style="148" customWidth="1"/>
    <col min="4363" max="4363" width="8.875" style="148" customWidth="1"/>
    <col min="4364" max="4364" width="11.125" style="148" customWidth="1"/>
    <col min="4365" max="4365" width="8.875" style="148" customWidth="1"/>
    <col min="4366" max="4366" width="11.125" style="148" customWidth="1"/>
    <col min="4367" max="4367" width="8.875" style="148" customWidth="1"/>
    <col min="4368" max="4368" width="11.125" style="148" customWidth="1"/>
    <col min="4369" max="4369" width="8.875" style="148" customWidth="1"/>
    <col min="4370" max="4603" width="9.75" style="148" customWidth="1"/>
    <col min="4604" max="4611" width="9.75" style="148"/>
    <col min="4612" max="4612" width="3.25" style="148" customWidth="1"/>
    <col min="4613" max="4613" width="3.75" style="148" customWidth="1"/>
    <col min="4614" max="4614" width="19.875" style="148" customWidth="1"/>
    <col min="4615" max="4615" width="15.5" style="148" customWidth="1"/>
    <col min="4616" max="4616" width="11.125" style="148" customWidth="1"/>
    <col min="4617" max="4617" width="8.875" style="148" customWidth="1"/>
    <col min="4618" max="4618" width="11.125" style="148" customWidth="1"/>
    <col min="4619" max="4619" width="8.875" style="148" customWidth="1"/>
    <col min="4620" max="4620" width="11.125" style="148" customWidth="1"/>
    <col min="4621" max="4621" width="8.875" style="148" customWidth="1"/>
    <col min="4622" max="4622" width="11.125" style="148" customWidth="1"/>
    <col min="4623" max="4623" width="8.875" style="148" customWidth="1"/>
    <col min="4624" max="4624" width="11.125" style="148" customWidth="1"/>
    <col min="4625" max="4625" width="8.875" style="148" customWidth="1"/>
    <col min="4626" max="4859" width="9.75" style="148" customWidth="1"/>
    <col min="4860" max="4867" width="9.75" style="148"/>
    <col min="4868" max="4868" width="3.25" style="148" customWidth="1"/>
    <col min="4869" max="4869" width="3.75" style="148" customWidth="1"/>
    <col min="4870" max="4870" width="19.875" style="148" customWidth="1"/>
    <col min="4871" max="4871" width="15.5" style="148" customWidth="1"/>
    <col min="4872" max="4872" width="11.125" style="148" customWidth="1"/>
    <col min="4873" max="4873" width="8.875" style="148" customWidth="1"/>
    <col min="4874" max="4874" width="11.125" style="148" customWidth="1"/>
    <col min="4875" max="4875" width="8.875" style="148" customWidth="1"/>
    <col min="4876" max="4876" width="11.125" style="148" customWidth="1"/>
    <col min="4877" max="4877" width="8.875" style="148" customWidth="1"/>
    <col min="4878" max="4878" width="11.125" style="148" customWidth="1"/>
    <col min="4879" max="4879" width="8.875" style="148" customWidth="1"/>
    <col min="4880" max="4880" width="11.125" style="148" customWidth="1"/>
    <col min="4881" max="4881" width="8.875" style="148" customWidth="1"/>
    <col min="4882" max="5115" width="9.75" style="148" customWidth="1"/>
    <col min="5116" max="5123" width="9.75" style="148"/>
    <col min="5124" max="5124" width="3.25" style="148" customWidth="1"/>
    <col min="5125" max="5125" width="3.75" style="148" customWidth="1"/>
    <col min="5126" max="5126" width="19.875" style="148" customWidth="1"/>
    <col min="5127" max="5127" width="15.5" style="148" customWidth="1"/>
    <col min="5128" max="5128" width="11.125" style="148" customWidth="1"/>
    <col min="5129" max="5129" width="8.875" style="148" customWidth="1"/>
    <col min="5130" max="5130" width="11.125" style="148" customWidth="1"/>
    <col min="5131" max="5131" width="8.875" style="148" customWidth="1"/>
    <col min="5132" max="5132" width="11.125" style="148" customWidth="1"/>
    <col min="5133" max="5133" width="8.875" style="148" customWidth="1"/>
    <col min="5134" max="5134" width="11.125" style="148" customWidth="1"/>
    <col min="5135" max="5135" width="8.875" style="148" customWidth="1"/>
    <col min="5136" max="5136" width="11.125" style="148" customWidth="1"/>
    <col min="5137" max="5137" width="8.875" style="148" customWidth="1"/>
    <col min="5138" max="5371" width="9.75" style="148" customWidth="1"/>
    <col min="5372" max="5379" width="9.75" style="148"/>
    <col min="5380" max="5380" width="3.25" style="148" customWidth="1"/>
    <col min="5381" max="5381" width="3.75" style="148" customWidth="1"/>
    <col min="5382" max="5382" width="19.875" style="148" customWidth="1"/>
    <col min="5383" max="5383" width="15.5" style="148" customWidth="1"/>
    <col min="5384" max="5384" width="11.125" style="148" customWidth="1"/>
    <col min="5385" max="5385" width="8.875" style="148" customWidth="1"/>
    <col min="5386" max="5386" width="11.125" style="148" customWidth="1"/>
    <col min="5387" max="5387" width="8.875" style="148" customWidth="1"/>
    <col min="5388" max="5388" width="11.125" style="148" customWidth="1"/>
    <col min="5389" max="5389" width="8.875" style="148" customWidth="1"/>
    <col min="5390" max="5390" width="11.125" style="148" customWidth="1"/>
    <col min="5391" max="5391" width="8.875" style="148" customWidth="1"/>
    <col min="5392" max="5392" width="11.125" style="148" customWidth="1"/>
    <col min="5393" max="5393" width="8.875" style="148" customWidth="1"/>
    <col min="5394" max="5627" width="9.75" style="148" customWidth="1"/>
    <col min="5628" max="5635" width="9.75" style="148"/>
    <col min="5636" max="5636" width="3.25" style="148" customWidth="1"/>
    <col min="5637" max="5637" width="3.75" style="148" customWidth="1"/>
    <col min="5638" max="5638" width="19.875" style="148" customWidth="1"/>
    <col min="5639" max="5639" width="15.5" style="148" customWidth="1"/>
    <col min="5640" max="5640" width="11.125" style="148" customWidth="1"/>
    <col min="5641" max="5641" width="8.875" style="148" customWidth="1"/>
    <col min="5642" max="5642" width="11.125" style="148" customWidth="1"/>
    <col min="5643" max="5643" width="8.875" style="148" customWidth="1"/>
    <col min="5644" max="5644" width="11.125" style="148" customWidth="1"/>
    <col min="5645" max="5645" width="8.875" style="148" customWidth="1"/>
    <col min="5646" max="5646" width="11.125" style="148" customWidth="1"/>
    <col min="5647" max="5647" width="8.875" style="148" customWidth="1"/>
    <col min="5648" max="5648" width="11.125" style="148" customWidth="1"/>
    <col min="5649" max="5649" width="8.875" style="148" customWidth="1"/>
    <col min="5650" max="5883" width="9.75" style="148" customWidth="1"/>
    <col min="5884" max="5891" width="9.75" style="148"/>
    <col min="5892" max="5892" width="3.25" style="148" customWidth="1"/>
    <col min="5893" max="5893" width="3.75" style="148" customWidth="1"/>
    <col min="5894" max="5894" width="19.875" style="148" customWidth="1"/>
    <col min="5895" max="5895" width="15.5" style="148" customWidth="1"/>
    <col min="5896" max="5896" width="11.125" style="148" customWidth="1"/>
    <col min="5897" max="5897" width="8.875" style="148" customWidth="1"/>
    <col min="5898" max="5898" width="11.125" style="148" customWidth="1"/>
    <col min="5899" max="5899" width="8.875" style="148" customWidth="1"/>
    <col min="5900" max="5900" width="11.125" style="148" customWidth="1"/>
    <col min="5901" max="5901" width="8.875" style="148" customWidth="1"/>
    <col min="5902" max="5902" width="11.125" style="148" customWidth="1"/>
    <col min="5903" max="5903" width="8.875" style="148" customWidth="1"/>
    <col min="5904" max="5904" width="11.125" style="148" customWidth="1"/>
    <col min="5905" max="5905" width="8.875" style="148" customWidth="1"/>
    <col min="5906" max="6139" width="9.75" style="148" customWidth="1"/>
    <col min="6140" max="6147" width="9.75" style="148"/>
    <col min="6148" max="6148" width="3.25" style="148" customWidth="1"/>
    <col min="6149" max="6149" width="3.75" style="148" customWidth="1"/>
    <col min="6150" max="6150" width="19.875" style="148" customWidth="1"/>
    <col min="6151" max="6151" width="15.5" style="148" customWidth="1"/>
    <col min="6152" max="6152" width="11.125" style="148" customWidth="1"/>
    <col min="6153" max="6153" width="8.875" style="148" customWidth="1"/>
    <col min="6154" max="6154" width="11.125" style="148" customWidth="1"/>
    <col min="6155" max="6155" width="8.875" style="148" customWidth="1"/>
    <col min="6156" max="6156" width="11.125" style="148" customWidth="1"/>
    <col min="6157" max="6157" width="8.875" style="148" customWidth="1"/>
    <col min="6158" max="6158" width="11.125" style="148" customWidth="1"/>
    <col min="6159" max="6159" width="8.875" style="148" customWidth="1"/>
    <col min="6160" max="6160" width="11.125" style="148" customWidth="1"/>
    <col min="6161" max="6161" width="8.875" style="148" customWidth="1"/>
    <col min="6162" max="6395" width="9.75" style="148" customWidth="1"/>
    <col min="6396" max="6403" width="9.75" style="148"/>
    <col min="6404" max="6404" width="3.25" style="148" customWidth="1"/>
    <col min="6405" max="6405" width="3.75" style="148" customWidth="1"/>
    <col min="6406" max="6406" width="19.875" style="148" customWidth="1"/>
    <col min="6407" max="6407" width="15.5" style="148" customWidth="1"/>
    <col min="6408" max="6408" width="11.125" style="148" customWidth="1"/>
    <col min="6409" max="6409" width="8.875" style="148" customWidth="1"/>
    <col min="6410" max="6410" width="11.125" style="148" customWidth="1"/>
    <col min="6411" max="6411" width="8.875" style="148" customWidth="1"/>
    <col min="6412" max="6412" width="11.125" style="148" customWidth="1"/>
    <col min="6413" max="6413" width="8.875" style="148" customWidth="1"/>
    <col min="6414" max="6414" width="11.125" style="148" customWidth="1"/>
    <col min="6415" max="6415" width="8.875" style="148" customWidth="1"/>
    <col min="6416" max="6416" width="11.125" style="148" customWidth="1"/>
    <col min="6417" max="6417" width="8.875" style="148" customWidth="1"/>
    <col min="6418" max="6651" width="9.75" style="148" customWidth="1"/>
    <col min="6652" max="6659" width="9.75" style="148"/>
    <col min="6660" max="6660" width="3.25" style="148" customWidth="1"/>
    <col min="6661" max="6661" width="3.75" style="148" customWidth="1"/>
    <col min="6662" max="6662" width="19.875" style="148" customWidth="1"/>
    <col min="6663" max="6663" width="15.5" style="148" customWidth="1"/>
    <col min="6664" max="6664" width="11.125" style="148" customWidth="1"/>
    <col min="6665" max="6665" width="8.875" style="148" customWidth="1"/>
    <col min="6666" max="6666" width="11.125" style="148" customWidth="1"/>
    <col min="6667" max="6667" width="8.875" style="148" customWidth="1"/>
    <col min="6668" max="6668" width="11.125" style="148" customWidth="1"/>
    <col min="6669" max="6669" width="8.875" style="148" customWidth="1"/>
    <col min="6670" max="6670" width="11.125" style="148" customWidth="1"/>
    <col min="6671" max="6671" width="8.875" style="148" customWidth="1"/>
    <col min="6672" max="6672" width="11.125" style="148" customWidth="1"/>
    <col min="6673" max="6673" width="8.875" style="148" customWidth="1"/>
    <col min="6674" max="6907" width="9.75" style="148" customWidth="1"/>
    <col min="6908" max="6915" width="9.75" style="148"/>
    <col min="6916" max="6916" width="3.25" style="148" customWidth="1"/>
    <col min="6917" max="6917" width="3.75" style="148" customWidth="1"/>
    <col min="6918" max="6918" width="19.875" style="148" customWidth="1"/>
    <col min="6919" max="6919" width="15.5" style="148" customWidth="1"/>
    <col min="6920" max="6920" width="11.125" style="148" customWidth="1"/>
    <col min="6921" max="6921" width="8.875" style="148" customWidth="1"/>
    <col min="6922" max="6922" width="11.125" style="148" customWidth="1"/>
    <col min="6923" max="6923" width="8.875" style="148" customWidth="1"/>
    <col min="6924" max="6924" width="11.125" style="148" customWidth="1"/>
    <col min="6925" max="6925" width="8.875" style="148" customWidth="1"/>
    <col min="6926" max="6926" width="11.125" style="148" customWidth="1"/>
    <col min="6927" max="6927" width="8.875" style="148" customWidth="1"/>
    <col min="6928" max="6928" width="11.125" style="148" customWidth="1"/>
    <col min="6929" max="6929" width="8.875" style="148" customWidth="1"/>
    <col min="6930" max="7163" width="9.75" style="148" customWidth="1"/>
    <col min="7164" max="7171" width="9.75" style="148"/>
    <col min="7172" max="7172" width="3.25" style="148" customWidth="1"/>
    <col min="7173" max="7173" width="3.75" style="148" customWidth="1"/>
    <col min="7174" max="7174" width="19.875" style="148" customWidth="1"/>
    <col min="7175" max="7175" width="15.5" style="148" customWidth="1"/>
    <col min="7176" max="7176" width="11.125" style="148" customWidth="1"/>
    <col min="7177" max="7177" width="8.875" style="148" customWidth="1"/>
    <col min="7178" max="7178" width="11.125" style="148" customWidth="1"/>
    <col min="7179" max="7179" width="8.875" style="148" customWidth="1"/>
    <col min="7180" max="7180" width="11.125" style="148" customWidth="1"/>
    <col min="7181" max="7181" width="8.875" style="148" customWidth="1"/>
    <col min="7182" max="7182" width="11.125" style="148" customWidth="1"/>
    <col min="7183" max="7183" width="8.875" style="148" customWidth="1"/>
    <col min="7184" max="7184" width="11.125" style="148" customWidth="1"/>
    <col min="7185" max="7185" width="8.875" style="148" customWidth="1"/>
    <col min="7186" max="7419" width="9.75" style="148" customWidth="1"/>
    <col min="7420" max="7427" width="9.75" style="148"/>
    <col min="7428" max="7428" width="3.25" style="148" customWidth="1"/>
    <col min="7429" max="7429" width="3.75" style="148" customWidth="1"/>
    <col min="7430" max="7430" width="19.875" style="148" customWidth="1"/>
    <col min="7431" max="7431" width="15.5" style="148" customWidth="1"/>
    <col min="7432" max="7432" width="11.125" style="148" customWidth="1"/>
    <col min="7433" max="7433" width="8.875" style="148" customWidth="1"/>
    <col min="7434" max="7434" width="11.125" style="148" customWidth="1"/>
    <col min="7435" max="7435" width="8.875" style="148" customWidth="1"/>
    <col min="7436" max="7436" width="11.125" style="148" customWidth="1"/>
    <col min="7437" max="7437" width="8.875" style="148" customWidth="1"/>
    <col min="7438" max="7438" width="11.125" style="148" customWidth="1"/>
    <col min="7439" max="7439" width="8.875" style="148" customWidth="1"/>
    <col min="7440" max="7440" width="11.125" style="148" customWidth="1"/>
    <col min="7441" max="7441" width="8.875" style="148" customWidth="1"/>
    <col min="7442" max="7675" width="9.75" style="148" customWidth="1"/>
    <col min="7676" max="7683" width="9.75" style="148"/>
    <col min="7684" max="7684" width="3.25" style="148" customWidth="1"/>
    <col min="7685" max="7685" width="3.75" style="148" customWidth="1"/>
    <col min="7686" max="7686" width="19.875" style="148" customWidth="1"/>
    <col min="7687" max="7687" width="15.5" style="148" customWidth="1"/>
    <col min="7688" max="7688" width="11.125" style="148" customWidth="1"/>
    <col min="7689" max="7689" width="8.875" style="148" customWidth="1"/>
    <col min="7690" max="7690" width="11.125" style="148" customWidth="1"/>
    <col min="7691" max="7691" width="8.875" style="148" customWidth="1"/>
    <col min="7692" max="7692" width="11.125" style="148" customWidth="1"/>
    <col min="7693" max="7693" width="8.875" style="148" customWidth="1"/>
    <col min="7694" max="7694" width="11.125" style="148" customWidth="1"/>
    <col min="7695" max="7695" width="8.875" style="148" customWidth="1"/>
    <col min="7696" max="7696" width="11.125" style="148" customWidth="1"/>
    <col min="7697" max="7697" width="8.875" style="148" customWidth="1"/>
    <col min="7698" max="7931" width="9.75" style="148" customWidth="1"/>
    <col min="7932" max="7939" width="9.75" style="148"/>
    <col min="7940" max="7940" width="3.25" style="148" customWidth="1"/>
    <col min="7941" max="7941" width="3.75" style="148" customWidth="1"/>
    <col min="7942" max="7942" width="19.875" style="148" customWidth="1"/>
    <col min="7943" max="7943" width="15.5" style="148" customWidth="1"/>
    <col min="7944" max="7944" width="11.125" style="148" customWidth="1"/>
    <col min="7945" max="7945" width="8.875" style="148" customWidth="1"/>
    <col min="7946" max="7946" width="11.125" style="148" customWidth="1"/>
    <col min="7947" max="7947" width="8.875" style="148" customWidth="1"/>
    <col min="7948" max="7948" width="11.125" style="148" customWidth="1"/>
    <col min="7949" max="7949" width="8.875" style="148" customWidth="1"/>
    <col min="7950" max="7950" width="11.125" style="148" customWidth="1"/>
    <col min="7951" max="7951" width="8.875" style="148" customWidth="1"/>
    <col min="7952" max="7952" width="11.125" style="148" customWidth="1"/>
    <col min="7953" max="7953" width="8.875" style="148" customWidth="1"/>
    <col min="7954" max="8187" width="9.75" style="148" customWidth="1"/>
    <col min="8188" max="8195" width="9.75" style="148"/>
    <col min="8196" max="8196" width="3.25" style="148" customWidth="1"/>
    <col min="8197" max="8197" width="3.75" style="148" customWidth="1"/>
    <col min="8198" max="8198" width="19.875" style="148" customWidth="1"/>
    <col min="8199" max="8199" width="15.5" style="148" customWidth="1"/>
    <col min="8200" max="8200" width="11.125" style="148" customWidth="1"/>
    <col min="8201" max="8201" width="8.875" style="148" customWidth="1"/>
    <col min="8202" max="8202" width="11.125" style="148" customWidth="1"/>
    <col min="8203" max="8203" width="8.875" style="148" customWidth="1"/>
    <col min="8204" max="8204" width="11.125" style="148" customWidth="1"/>
    <col min="8205" max="8205" width="8.875" style="148" customWidth="1"/>
    <col min="8206" max="8206" width="11.125" style="148" customWidth="1"/>
    <col min="8207" max="8207" width="8.875" style="148" customWidth="1"/>
    <col min="8208" max="8208" width="11.125" style="148" customWidth="1"/>
    <col min="8209" max="8209" width="8.875" style="148" customWidth="1"/>
    <col min="8210" max="8443" width="9.75" style="148" customWidth="1"/>
    <col min="8444" max="8451" width="9.75" style="148"/>
    <col min="8452" max="8452" width="3.25" style="148" customWidth="1"/>
    <col min="8453" max="8453" width="3.75" style="148" customWidth="1"/>
    <col min="8454" max="8454" width="19.875" style="148" customWidth="1"/>
    <col min="8455" max="8455" width="15.5" style="148" customWidth="1"/>
    <col min="8456" max="8456" width="11.125" style="148" customWidth="1"/>
    <col min="8457" max="8457" width="8.875" style="148" customWidth="1"/>
    <col min="8458" max="8458" width="11.125" style="148" customWidth="1"/>
    <col min="8459" max="8459" width="8.875" style="148" customWidth="1"/>
    <col min="8460" max="8460" width="11.125" style="148" customWidth="1"/>
    <col min="8461" max="8461" width="8.875" style="148" customWidth="1"/>
    <col min="8462" max="8462" width="11.125" style="148" customWidth="1"/>
    <col min="8463" max="8463" width="8.875" style="148" customWidth="1"/>
    <col min="8464" max="8464" width="11.125" style="148" customWidth="1"/>
    <col min="8465" max="8465" width="8.875" style="148" customWidth="1"/>
    <col min="8466" max="8699" width="9.75" style="148" customWidth="1"/>
    <col min="8700" max="8707" width="9.75" style="148"/>
    <col min="8708" max="8708" width="3.25" style="148" customWidth="1"/>
    <col min="8709" max="8709" width="3.75" style="148" customWidth="1"/>
    <col min="8710" max="8710" width="19.875" style="148" customWidth="1"/>
    <col min="8711" max="8711" width="15.5" style="148" customWidth="1"/>
    <col min="8712" max="8712" width="11.125" style="148" customWidth="1"/>
    <col min="8713" max="8713" width="8.875" style="148" customWidth="1"/>
    <col min="8714" max="8714" width="11.125" style="148" customWidth="1"/>
    <col min="8715" max="8715" width="8.875" style="148" customWidth="1"/>
    <col min="8716" max="8716" width="11.125" style="148" customWidth="1"/>
    <col min="8717" max="8717" width="8.875" style="148" customWidth="1"/>
    <col min="8718" max="8718" width="11.125" style="148" customWidth="1"/>
    <col min="8719" max="8719" width="8.875" style="148" customWidth="1"/>
    <col min="8720" max="8720" width="11.125" style="148" customWidth="1"/>
    <col min="8721" max="8721" width="8.875" style="148" customWidth="1"/>
    <col min="8722" max="8955" width="9.75" style="148" customWidth="1"/>
    <col min="8956" max="8963" width="9.75" style="148"/>
    <col min="8964" max="8964" width="3.25" style="148" customWidth="1"/>
    <col min="8965" max="8965" width="3.75" style="148" customWidth="1"/>
    <col min="8966" max="8966" width="19.875" style="148" customWidth="1"/>
    <col min="8967" max="8967" width="15.5" style="148" customWidth="1"/>
    <col min="8968" max="8968" width="11.125" style="148" customWidth="1"/>
    <col min="8969" max="8969" width="8.875" style="148" customWidth="1"/>
    <col min="8970" max="8970" width="11.125" style="148" customWidth="1"/>
    <col min="8971" max="8971" width="8.875" style="148" customWidth="1"/>
    <col min="8972" max="8972" width="11.125" style="148" customWidth="1"/>
    <col min="8973" max="8973" width="8.875" style="148" customWidth="1"/>
    <col min="8974" max="8974" width="11.125" style="148" customWidth="1"/>
    <col min="8975" max="8975" width="8.875" style="148" customWidth="1"/>
    <col min="8976" max="8976" width="11.125" style="148" customWidth="1"/>
    <col min="8977" max="8977" width="8.875" style="148" customWidth="1"/>
    <col min="8978" max="9211" width="9.75" style="148" customWidth="1"/>
    <col min="9212" max="9219" width="9.75" style="148"/>
    <col min="9220" max="9220" width="3.25" style="148" customWidth="1"/>
    <col min="9221" max="9221" width="3.75" style="148" customWidth="1"/>
    <col min="9222" max="9222" width="19.875" style="148" customWidth="1"/>
    <col min="9223" max="9223" width="15.5" style="148" customWidth="1"/>
    <col min="9224" max="9224" width="11.125" style="148" customWidth="1"/>
    <col min="9225" max="9225" width="8.875" style="148" customWidth="1"/>
    <col min="9226" max="9226" width="11.125" style="148" customWidth="1"/>
    <col min="9227" max="9227" width="8.875" style="148" customWidth="1"/>
    <col min="9228" max="9228" width="11.125" style="148" customWidth="1"/>
    <col min="9229" max="9229" width="8.875" style="148" customWidth="1"/>
    <col min="9230" max="9230" width="11.125" style="148" customWidth="1"/>
    <col min="9231" max="9231" width="8.875" style="148" customWidth="1"/>
    <col min="9232" max="9232" width="11.125" style="148" customWidth="1"/>
    <col min="9233" max="9233" width="8.875" style="148" customWidth="1"/>
    <col min="9234" max="9467" width="9.75" style="148" customWidth="1"/>
    <col min="9468" max="9475" width="9.75" style="148"/>
    <col min="9476" max="9476" width="3.25" style="148" customWidth="1"/>
    <col min="9477" max="9477" width="3.75" style="148" customWidth="1"/>
    <col min="9478" max="9478" width="19.875" style="148" customWidth="1"/>
    <col min="9479" max="9479" width="15.5" style="148" customWidth="1"/>
    <col min="9480" max="9480" width="11.125" style="148" customWidth="1"/>
    <col min="9481" max="9481" width="8.875" style="148" customWidth="1"/>
    <col min="9482" max="9482" width="11.125" style="148" customWidth="1"/>
    <col min="9483" max="9483" width="8.875" style="148" customWidth="1"/>
    <col min="9484" max="9484" width="11.125" style="148" customWidth="1"/>
    <col min="9485" max="9485" width="8.875" style="148" customWidth="1"/>
    <col min="9486" max="9486" width="11.125" style="148" customWidth="1"/>
    <col min="9487" max="9487" width="8.875" style="148" customWidth="1"/>
    <col min="9488" max="9488" width="11.125" style="148" customWidth="1"/>
    <col min="9489" max="9489" width="8.875" style="148" customWidth="1"/>
    <col min="9490" max="9723" width="9.75" style="148" customWidth="1"/>
    <col min="9724" max="9731" width="9.75" style="148"/>
    <col min="9732" max="9732" width="3.25" style="148" customWidth="1"/>
    <col min="9733" max="9733" width="3.75" style="148" customWidth="1"/>
    <col min="9734" max="9734" width="19.875" style="148" customWidth="1"/>
    <col min="9735" max="9735" width="15.5" style="148" customWidth="1"/>
    <col min="9736" max="9736" width="11.125" style="148" customWidth="1"/>
    <col min="9737" max="9737" width="8.875" style="148" customWidth="1"/>
    <col min="9738" max="9738" width="11.125" style="148" customWidth="1"/>
    <col min="9739" max="9739" width="8.875" style="148" customWidth="1"/>
    <col min="9740" max="9740" width="11.125" style="148" customWidth="1"/>
    <col min="9741" max="9741" width="8.875" style="148" customWidth="1"/>
    <col min="9742" max="9742" width="11.125" style="148" customWidth="1"/>
    <col min="9743" max="9743" width="8.875" style="148" customWidth="1"/>
    <col min="9744" max="9744" width="11.125" style="148" customWidth="1"/>
    <col min="9745" max="9745" width="8.875" style="148" customWidth="1"/>
    <col min="9746" max="9979" width="9.75" style="148" customWidth="1"/>
    <col min="9980" max="9987" width="9.75" style="148"/>
    <col min="9988" max="9988" width="3.25" style="148" customWidth="1"/>
    <col min="9989" max="9989" width="3.75" style="148" customWidth="1"/>
    <col min="9990" max="9990" width="19.875" style="148" customWidth="1"/>
    <col min="9991" max="9991" width="15.5" style="148" customWidth="1"/>
    <col min="9992" max="9992" width="11.125" style="148" customWidth="1"/>
    <col min="9993" max="9993" width="8.875" style="148" customWidth="1"/>
    <col min="9994" max="9994" width="11.125" style="148" customWidth="1"/>
    <col min="9995" max="9995" width="8.875" style="148" customWidth="1"/>
    <col min="9996" max="9996" width="11.125" style="148" customWidth="1"/>
    <col min="9997" max="9997" width="8.875" style="148" customWidth="1"/>
    <col min="9998" max="9998" width="11.125" style="148" customWidth="1"/>
    <col min="9999" max="9999" width="8.875" style="148" customWidth="1"/>
    <col min="10000" max="10000" width="11.125" style="148" customWidth="1"/>
    <col min="10001" max="10001" width="8.875" style="148" customWidth="1"/>
    <col min="10002" max="10235" width="9.75" style="148" customWidth="1"/>
    <col min="10236" max="10243" width="9.75" style="148"/>
    <col min="10244" max="10244" width="3.25" style="148" customWidth="1"/>
    <col min="10245" max="10245" width="3.75" style="148" customWidth="1"/>
    <col min="10246" max="10246" width="19.875" style="148" customWidth="1"/>
    <col min="10247" max="10247" width="15.5" style="148" customWidth="1"/>
    <col min="10248" max="10248" width="11.125" style="148" customWidth="1"/>
    <col min="10249" max="10249" width="8.875" style="148" customWidth="1"/>
    <col min="10250" max="10250" width="11.125" style="148" customWidth="1"/>
    <col min="10251" max="10251" width="8.875" style="148" customWidth="1"/>
    <col min="10252" max="10252" width="11.125" style="148" customWidth="1"/>
    <col min="10253" max="10253" width="8.875" style="148" customWidth="1"/>
    <col min="10254" max="10254" width="11.125" style="148" customWidth="1"/>
    <col min="10255" max="10255" width="8.875" style="148" customWidth="1"/>
    <col min="10256" max="10256" width="11.125" style="148" customWidth="1"/>
    <col min="10257" max="10257" width="8.875" style="148" customWidth="1"/>
    <col min="10258" max="10491" width="9.75" style="148" customWidth="1"/>
    <col min="10492" max="10499" width="9.75" style="148"/>
    <col min="10500" max="10500" width="3.25" style="148" customWidth="1"/>
    <col min="10501" max="10501" width="3.75" style="148" customWidth="1"/>
    <col min="10502" max="10502" width="19.875" style="148" customWidth="1"/>
    <col min="10503" max="10503" width="15.5" style="148" customWidth="1"/>
    <col min="10504" max="10504" width="11.125" style="148" customWidth="1"/>
    <col min="10505" max="10505" width="8.875" style="148" customWidth="1"/>
    <col min="10506" max="10506" width="11.125" style="148" customWidth="1"/>
    <col min="10507" max="10507" width="8.875" style="148" customWidth="1"/>
    <col min="10508" max="10508" width="11.125" style="148" customWidth="1"/>
    <col min="10509" max="10509" width="8.875" style="148" customWidth="1"/>
    <col min="10510" max="10510" width="11.125" style="148" customWidth="1"/>
    <col min="10511" max="10511" width="8.875" style="148" customWidth="1"/>
    <col min="10512" max="10512" width="11.125" style="148" customWidth="1"/>
    <col min="10513" max="10513" width="8.875" style="148" customWidth="1"/>
    <col min="10514" max="10747" width="9.75" style="148" customWidth="1"/>
    <col min="10748" max="10755" width="9.75" style="148"/>
    <col min="10756" max="10756" width="3.25" style="148" customWidth="1"/>
    <col min="10757" max="10757" width="3.75" style="148" customWidth="1"/>
    <col min="10758" max="10758" width="19.875" style="148" customWidth="1"/>
    <col min="10759" max="10759" width="15.5" style="148" customWidth="1"/>
    <col min="10760" max="10760" width="11.125" style="148" customWidth="1"/>
    <col min="10761" max="10761" width="8.875" style="148" customWidth="1"/>
    <col min="10762" max="10762" width="11.125" style="148" customWidth="1"/>
    <col min="10763" max="10763" width="8.875" style="148" customWidth="1"/>
    <col min="10764" max="10764" width="11.125" style="148" customWidth="1"/>
    <col min="10765" max="10765" width="8.875" style="148" customWidth="1"/>
    <col min="10766" max="10766" width="11.125" style="148" customWidth="1"/>
    <col min="10767" max="10767" width="8.875" style="148" customWidth="1"/>
    <col min="10768" max="10768" width="11.125" style="148" customWidth="1"/>
    <col min="10769" max="10769" width="8.875" style="148" customWidth="1"/>
    <col min="10770" max="11003" width="9.75" style="148" customWidth="1"/>
    <col min="11004" max="11011" width="9.75" style="148"/>
    <col min="11012" max="11012" width="3.25" style="148" customWidth="1"/>
    <col min="11013" max="11013" width="3.75" style="148" customWidth="1"/>
    <col min="11014" max="11014" width="19.875" style="148" customWidth="1"/>
    <col min="11015" max="11015" width="15.5" style="148" customWidth="1"/>
    <col min="11016" max="11016" width="11.125" style="148" customWidth="1"/>
    <col min="11017" max="11017" width="8.875" style="148" customWidth="1"/>
    <col min="11018" max="11018" width="11.125" style="148" customWidth="1"/>
    <col min="11019" max="11019" width="8.875" style="148" customWidth="1"/>
    <col min="11020" max="11020" width="11.125" style="148" customWidth="1"/>
    <col min="11021" max="11021" width="8.875" style="148" customWidth="1"/>
    <col min="11022" max="11022" width="11.125" style="148" customWidth="1"/>
    <col min="11023" max="11023" width="8.875" style="148" customWidth="1"/>
    <col min="11024" max="11024" width="11.125" style="148" customWidth="1"/>
    <col min="11025" max="11025" width="8.875" style="148" customWidth="1"/>
    <col min="11026" max="11259" width="9.75" style="148" customWidth="1"/>
    <col min="11260" max="11267" width="9.75" style="148"/>
    <col min="11268" max="11268" width="3.25" style="148" customWidth="1"/>
    <col min="11269" max="11269" width="3.75" style="148" customWidth="1"/>
    <col min="11270" max="11270" width="19.875" style="148" customWidth="1"/>
    <col min="11271" max="11271" width="15.5" style="148" customWidth="1"/>
    <col min="11272" max="11272" width="11.125" style="148" customWidth="1"/>
    <col min="11273" max="11273" width="8.875" style="148" customWidth="1"/>
    <col min="11274" max="11274" width="11.125" style="148" customWidth="1"/>
    <col min="11275" max="11275" width="8.875" style="148" customWidth="1"/>
    <col min="11276" max="11276" width="11.125" style="148" customWidth="1"/>
    <col min="11277" max="11277" width="8.875" style="148" customWidth="1"/>
    <col min="11278" max="11278" width="11.125" style="148" customWidth="1"/>
    <col min="11279" max="11279" width="8.875" style="148" customWidth="1"/>
    <col min="11280" max="11280" width="11.125" style="148" customWidth="1"/>
    <col min="11281" max="11281" width="8.875" style="148" customWidth="1"/>
    <col min="11282" max="11515" width="9.75" style="148" customWidth="1"/>
    <col min="11516" max="11523" width="9.75" style="148"/>
    <col min="11524" max="11524" width="3.25" style="148" customWidth="1"/>
    <col min="11525" max="11525" width="3.75" style="148" customWidth="1"/>
    <col min="11526" max="11526" width="19.875" style="148" customWidth="1"/>
    <col min="11527" max="11527" width="15.5" style="148" customWidth="1"/>
    <col min="11528" max="11528" width="11.125" style="148" customWidth="1"/>
    <col min="11529" max="11529" width="8.875" style="148" customWidth="1"/>
    <col min="11530" max="11530" width="11.125" style="148" customWidth="1"/>
    <col min="11531" max="11531" width="8.875" style="148" customWidth="1"/>
    <col min="11532" max="11532" width="11.125" style="148" customWidth="1"/>
    <col min="11533" max="11533" width="8.875" style="148" customWidth="1"/>
    <col min="11534" max="11534" width="11.125" style="148" customWidth="1"/>
    <col min="11535" max="11535" width="8.875" style="148" customWidth="1"/>
    <col min="11536" max="11536" width="11.125" style="148" customWidth="1"/>
    <col min="11537" max="11537" width="8.875" style="148" customWidth="1"/>
    <col min="11538" max="11771" width="9.75" style="148" customWidth="1"/>
    <col min="11772" max="11779" width="9.75" style="148"/>
    <col min="11780" max="11780" width="3.25" style="148" customWidth="1"/>
    <col min="11781" max="11781" width="3.75" style="148" customWidth="1"/>
    <col min="11782" max="11782" width="19.875" style="148" customWidth="1"/>
    <col min="11783" max="11783" width="15.5" style="148" customWidth="1"/>
    <col min="11784" max="11784" width="11.125" style="148" customWidth="1"/>
    <col min="11785" max="11785" width="8.875" style="148" customWidth="1"/>
    <col min="11786" max="11786" width="11.125" style="148" customWidth="1"/>
    <col min="11787" max="11787" width="8.875" style="148" customWidth="1"/>
    <col min="11788" max="11788" width="11.125" style="148" customWidth="1"/>
    <col min="11789" max="11789" width="8.875" style="148" customWidth="1"/>
    <col min="11790" max="11790" width="11.125" style="148" customWidth="1"/>
    <col min="11791" max="11791" width="8.875" style="148" customWidth="1"/>
    <col min="11792" max="11792" width="11.125" style="148" customWidth="1"/>
    <col min="11793" max="11793" width="8.875" style="148" customWidth="1"/>
    <col min="11794" max="12027" width="9.75" style="148" customWidth="1"/>
    <col min="12028" max="12035" width="9.75" style="148"/>
    <col min="12036" max="12036" width="3.25" style="148" customWidth="1"/>
    <col min="12037" max="12037" width="3.75" style="148" customWidth="1"/>
    <col min="12038" max="12038" width="19.875" style="148" customWidth="1"/>
    <col min="12039" max="12039" width="15.5" style="148" customWidth="1"/>
    <col min="12040" max="12040" width="11.125" style="148" customWidth="1"/>
    <col min="12041" max="12041" width="8.875" style="148" customWidth="1"/>
    <col min="12042" max="12042" width="11.125" style="148" customWidth="1"/>
    <col min="12043" max="12043" width="8.875" style="148" customWidth="1"/>
    <col min="12044" max="12044" width="11.125" style="148" customWidth="1"/>
    <col min="12045" max="12045" width="8.875" style="148" customWidth="1"/>
    <col min="12046" max="12046" width="11.125" style="148" customWidth="1"/>
    <col min="12047" max="12047" width="8.875" style="148" customWidth="1"/>
    <col min="12048" max="12048" width="11.125" style="148" customWidth="1"/>
    <col min="12049" max="12049" width="8.875" style="148" customWidth="1"/>
    <col min="12050" max="12283" width="9.75" style="148" customWidth="1"/>
    <col min="12284" max="12291" width="9.75" style="148"/>
    <col min="12292" max="12292" width="3.25" style="148" customWidth="1"/>
    <col min="12293" max="12293" width="3.75" style="148" customWidth="1"/>
    <col min="12294" max="12294" width="19.875" style="148" customWidth="1"/>
    <col min="12295" max="12295" width="15.5" style="148" customWidth="1"/>
    <col min="12296" max="12296" width="11.125" style="148" customWidth="1"/>
    <col min="12297" max="12297" width="8.875" style="148" customWidth="1"/>
    <col min="12298" max="12298" width="11.125" style="148" customWidth="1"/>
    <col min="12299" max="12299" width="8.875" style="148" customWidth="1"/>
    <col min="12300" max="12300" width="11.125" style="148" customWidth="1"/>
    <col min="12301" max="12301" width="8.875" style="148" customWidth="1"/>
    <col min="12302" max="12302" width="11.125" style="148" customWidth="1"/>
    <col min="12303" max="12303" width="8.875" style="148" customWidth="1"/>
    <col min="12304" max="12304" width="11.125" style="148" customWidth="1"/>
    <col min="12305" max="12305" width="8.875" style="148" customWidth="1"/>
    <col min="12306" max="12539" width="9.75" style="148" customWidth="1"/>
    <col min="12540" max="12547" width="9.75" style="148"/>
    <col min="12548" max="12548" width="3.25" style="148" customWidth="1"/>
    <col min="12549" max="12549" width="3.75" style="148" customWidth="1"/>
    <col min="12550" max="12550" width="19.875" style="148" customWidth="1"/>
    <col min="12551" max="12551" width="15.5" style="148" customWidth="1"/>
    <col min="12552" max="12552" width="11.125" style="148" customWidth="1"/>
    <col min="12553" max="12553" width="8.875" style="148" customWidth="1"/>
    <col min="12554" max="12554" width="11.125" style="148" customWidth="1"/>
    <col min="12555" max="12555" width="8.875" style="148" customWidth="1"/>
    <col min="12556" max="12556" width="11.125" style="148" customWidth="1"/>
    <col min="12557" max="12557" width="8.875" style="148" customWidth="1"/>
    <col min="12558" max="12558" width="11.125" style="148" customWidth="1"/>
    <col min="12559" max="12559" width="8.875" style="148" customWidth="1"/>
    <col min="12560" max="12560" width="11.125" style="148" customWidth="1"/>
    <col min="12561" max="12561" width="8.875" style="148" customWidth="1"/>
    <col min="12562" max="12795" width="9.75" style="148" customWidth="1"/>
    <col min="12796" max="12803" width="9.75" style="148"/>
    <col min="12804" max="12804" width="3.25" style="148" customWidth="1"/>
    <col min="12805" max="12805" width="3.75" style="148" customWidth="1"/>
    <col min="12806" max="12806" width="19.875" style="148" customWidth="1"/>
    <col min="12807" max="12807" width="15.5" style="148" customWidth="1"/>
    <col min="12808" max="12808" width="11.125" style="148" customWidth="1"/>
    <col min="12809" max="12809" width="8.875" style="148" customWidth="1"/>
    <col min="12810" max="12810" width="11.125" style="148" customWidth="1"/>
    <col min="12811" max="12811" width="8.875" style="148" customWidth="1"/>
    <col min="12812" max="12812" width="11.125" style="148" customWidth="1"/>
    <col min="12813" max="12813" width="8.875" style="148" customWidth="1"/>
    <col min="12814" max="12814" width="11.125" style="148" customWidth="1"/>
    <col min="12815" max="12815" width="8.875" style="148" customWidth="1"/>
    <col min="12816" max="12816" width="11.125" style="148" customWidth="1"/>
    <col min="12817" max="12817" width="8.875" style="148" customWidth="1"/>
    <col min="12818" max="13051" width="9.75" style="148" customWidth="1"/>
    <col min="13052" max="13059" width="9.75" style="148"/>
    <col min="13060" max="13060" width="3.25" style="148" customWidth="1"/>
    <col min="13061" max="13061" width="3.75" style="148" customWidth="1"/>
    <col min="13062" max="13062" width="19.875" style="148" customWidth="1"/>
    <col min="13063" max="13063" width="15.5" style="148" customWidth="1"/>
    <col min="13064" max="13064" width="11.125" style="148" customWidth="1"/>
    <col min="13065" max="13065" width="8.875" style="148" customWidth="1"/>
    <col min="13066" max="13066" width="11.125" style="148" customWidth="1"/>
    <col min="13067" max="13067" width="8.875" style="148" customWidth="1"/>
    <col min="13068" max="13068" width="11.125" style="148" customWidth="1"/>
    <col min="13069" max="13069" width="8.875" style="148" customWidth="1"/>
    <col min="13070" max="13070" width="11.125" style="148" customWidth="1"/>
    <col min="13071" max="13071" width="8.875" style="148" customWidth="1"/>
    <col min="13072" max="13072" width="11.125" style="148" customWidth="1"/>
    <col min="13073" max="13073" width="8.875" style="148" customWidth="1"/>
    <col min="13074" max="13307" width="9.75" style="148" customWidth="1"/>
    <col min="13308" max="13315" width="9.75" style="148"/>
    <col min="13316" max="13316" width="3.25" style="148" customWidth="1"/>
    <col min="13317" max="13317" width="3.75" style="148" customWidth="1"/>
    <col min="13318" max="13318" width="19.875" style="148" customWidth="1"/>
    <col min="13319" max="13319" width="15.5" style="148" customWidth="1"/>
    <col min="13320" max="13320" width="11.125" style="148" customWidth="1"/>
    <col min="13321" max="13321" width="8.875" style="148" customWidth="1"/>
    <col min="13322" max="13322" width="11.125" style="148" customWidth="1"/>
    <col min="13323" max="13323" width="8.875" style="148" customWidth="1"/>
    <col min="13324" max="13324" width="11.125" style="148" customWidth="1"/>
    <col min="13325" max="13325" width="8.875" style="148" customWidth="1"/>
    <col min="13326" max="13326" width="11.125" style="148" customWidth="1"/>
    <col min="13327" max="13327" width="8.875" style="148" customWidth="1"/>
    <col min="13328" max="13328" width="11.125" style="148" customWidth="1"/>
    <col min="13329" max="13329" width="8.875" style="148" customWidth="1"/>
    <col min="13330" max="13563" width="9.75" style="148" customWidth="1"/>
    <col min="13564" max="13571" width="9.75" style="148"/>
    <col min="13572" max="13572" width="3.25" style="148" customWidth="1"/>
    <col min="13573" max="13573" width="3.75" style="148" customWidth="1"/>
    <col min="13574" max="13574" width="19.875" style="148" customWidth="1"/>
    <col min="13575" max="13575" width="15.5" style="148" customWidth="1"/>
    <col min="13576" max="13576" width="11.125" style="148" customWidth="1"/>
    <col min="13577" max="13577" width="8.875" style="148" customWidth="1"/>
    <col min="13578" max="13578" width="11.125" style="148" customWidth="1"/>
    <col min="13579" max="13579" width="8.875" style="148" customWidth="1"/>
    <col min="13580" max="13580" width="11.125" style="148" customWidth="1"/>
    <col min="13581" max="13581" width="8.875" style="148" customWidth="1"/>
    <col min="13582" max="13582" width="11.125" style="148" customWidth="1"/>
    <col min="13583" max="13583" width="8.875" style="148" customWidth="1"/>
    <col min="13584" max="13584" width="11.125" style="148" customWidth="1"/>
    <col min="13585" max="13585" width="8.875" style="148" customWidth="1"/>
    <col min="13586" max="13819" width="9.75" style="148" customWidth="1"/>
    <col min="13820" max="13827" width="9.75" style="148"/>
    <col min="13828" max="13828" width="3.25" style="148" customWidth="1"/>
    <col min="13829" max="13829" width="3.75" style="148" customWidth="1"/>
    <col min="13830" max="13830" width="19.875" style="148" customWidth="1"/>
    <col min="13831" max="13831" width="15.5" style="148" customWidth="1"/>
    <col min="13832" max="13832" width="11.125" style="148" customWidth="1"/>
    <col min="13833" max="13833" width="8.875" style="148" customWidth="1"/>
    <col min="13834" max="13834" width="11.125" style="148" customWidth="1"/>
    <col min="13835" max="13835" width="8.875" style="148" customWidth="1"/>
    <col min="13836" max="13836" width="11.125" style="148" customWidth="1"/>
    <col min="13837" max="13837" width="8.875" style="148" customWidth="1"/>
    <col min="13838" max="13838" width="11.125" style="148" customWidth="1"/>
    <col min="13839" max="13839" width="8.875" style="148" customWidth="1"/>
    <col min="13840" max="13840" width="11.125" style="148" customWidth="1"/>
    <col min="13841" max="13841" width="8.875" style="148" customWidth="1"/>
    <col min="13842" max="14075" width="9.75" style="148" customWidth="1"/>
    <col min="14076" max="14083" width="9.75" style="148"/>
    <col min="14084" max="14084" width="3.25" style="148" customWidth="1"/>
    <col min="14085" max="14085" width="3.75" style="148" customWidth="1"/>
    <col min="14086" max="14086" width="19.875" style="148" customWidth="1"/>
    <col min="14087" max="14087" width="15.5" style="148" customWidth="1"/>
    <col min="14088" max="14088" width="11.125" style="148" customWidth="1"/>
    <col min="14089" max="14089" width="8.875" style="148" customWidth="1"/>
    <col min="14090" max="14090" width="11.125" style="148" customWidth="1"/>
    <col min="14091" max="14091" width="8.875" style="148" customWidth="1"/>
    <col min="14092" max="14092" width="11.125" style="148" customWidth="1"/>
    <col min="14093" max="14093" width="8.875" style="148" customWidth="1"/>
    <col min="14094" max="14094" width="11.125" style="148" customWidth="1"/>
    <col min="14095" max="14095" width="8.875" style="148" customWidth="1"/>
    <col min="14096" max="14096" width="11.125" style="148" customWidth="1"/>
    <col min="14097" max="14097" width="8.875" style="148" customWidth="1"/>
    <col min="14098" max="14331" width="9.75" style="148" customWidth="1"/>
    <col min="14332" max="14339" width="9.75" style="148"/>
    <col min="14340" max="14340" width="3.25" style="148" customWidth="1"/>
    <col min="14341" max="14341" width="3.75" style="148" customWidth="1"/>
    <col min="14342" max="14342" width="19.875" style="148" customWidth="1"/>
    <col min="14343" max="14343" width="15.5" style="148" customWidth="1"/>
    <col min="14344" max="14344" width="11.125" style="148" customWidth="1"/>
    <col min="14345" max="14345" width="8.875" style="148" customWidth="1"/>
    <col min="14346" max="14346" width="11.125" style="148" customWidth="1"/>
    <col min="14347" max="14347" width="8.875" style="148" customWidth="1"/>
    <col min="14348" max="14348" width="11.125" style="148" customWidth="1"/>
    <col min="14349" max="14349" width="8.875" style="148" customWidth="1"/>
    <col min="14350" max="14350" width="11.125" style="148" customWidth="1"/>
    <col min="14351" max="14351" width="8.875" style="148" customWidth="1"/>
    <col min="14352" max="14352" width="11.125" style="148" customWidth="1"/>
    <col min="14353" max="14353" width="8.875" style="148" customWidth="1"/>
    <col min="14354" max="14587" width="9.75" style="148" customWidth="1"/>
    <col min="14588" max="14595" width="9.75" style="148"/>
    <col min="14596" max="14596" width="3.25" style="148" customWidth="1"/>
    <col min="14597" max="14597" width="3.75" style="148" customWidth="1"/>
    <col min="14598" max="14598" width="19.875" style="148" customWidth="1"/>
    <col min="14599" max="14599" width="15.5" style="148" customWidth="1"/>
    <col min="14600" max="14600" width="11.125" style="148" customWidth="1"/>
    <col min="14601" max="14601" width="8.875" style="148" customWidth="1"/>
    <col min="14602" max="14602" width="11.125" style="148" customWidth="1"/>
    <col min="14603" max="14603" width="8.875" style="148" customWidth="1"/>
    <col min="14604" max="14604" width="11.125" style="148" customWidth="1"/>
    <col min="14605" max="14605" width="8.875" style="148" customWidth="1"/>
    <col min="14606" max="14606" width="11.125" style="148" customWidth="1"/>
    <col min="14607" max="14607" width="8.875" style="148" customWidth="1"/>
    <col min="14608" max="14608" width="11.125" style="148" customWidth="1"/>
    <col min="14609" max="14609" width="8.875" style="148" customWidth="1"/>
    <col min="14610" max="14843" width="9.75" style="148" customWidth="1"/>
    <col min="14844" max="14851" width="9.75" style="148"/>
    <col min="14852" max="14852" width="3.25" style="148" customWidth="1"/>
    <col min="14853" max="14853" width="3.75" style="148" customWidth="1"/>
    <col min="14854" max="14854" width="19.875" style="148" customWidth="1"/>
    <col min="14855" max="14855" width="15.5" style="148" customWidth="1"/>
    <col min="14856" max="14856" width="11.125" style="148" customWidth="1"/>
    <col min="14857" max="14857" width="8.875" style="148" customWidth="1"/>
    <col min="14858" max="14858" width="11.125" style="148" customWidth="1"/>
    <col min="14859" max="14859" width="8.875" style="148" customWidth="1"/>
    <col min="14860" max="14860" width="11.125" style="148" customWidth="1"/>
    <col min="14861" max="14861" width="8.875" style="148" customWidth="1"/>
    <col min="14862" max="14862" width="11.125" style="148" customWidth="1"/>
    <col min="14863" max="14863" width="8.875" style="148" customWidth="1"/>
    <col min="14864" max="14864" width="11.125" style="148" customWidth="1"/>
    <col min="14865" max="14865" width="8.875" style="148" customWidth="1"/>
    <col min="14866" max="15099" width="9.75" style="148" customWidth="1"/>
    <col min="15100" max="15107" width="9.75" style="148"/>
    <col min="15108" max="15108" width="3.25" style="148" customWidth="1"/>
    <col min="15109" max="15109" width="3.75" style="148" customWidth="1"/>
    <col min="15110" max="15110" width="19.875" style="148" customWidth="1"/>
    <col min="15111" max="15111" width="15.5" style="148" customWidth="1"/>
    <col min="15112" max="15112" width="11.125" style="148" customWidth="1"/>
    <col min="15113" max="15113" width="8.875" style="148" customWidth="1"/>
    <col min="15114" max="15114" width="11.125" style="148" customWidth="1"/>
    <col min="15115" max="15115" width="8.875" style="148" customWidth="1"/>
    <col min="15116" max="15116" width="11.125" style="148" customWidth="1"/>
    <col min="15117" max="15117" width="8.875" style="148" customWidth="1"/>
    <col min="15118" max="15118" width="11.125" style="148" customWidth="1"/>
    <col min="15119" max="15119" width="8.875" style="148" customWidth="1"/>
    <col min="15120" max="15120" width="11.125" style="148" customWidth="1"/>
    <col min="15121" max="15121" width="8.875" style="148" customWidth="1"/>
    <col min="15122" max="15355" width="9.75" style="148" customWidth="1"/>
    <col min="15356" max="15363" width="9.75" style="148"/>
    <col min="15364" max="15364" width="3.25" style="148" customWidth="1"/>
    <col min="15365" max="15365" width="3.75" style="148" customWidth="1"/>
    <col min="15366" max="15366" width="19.875" style="148" customWidth="1"/>
    <col min="15367" max="15367" width="15.5" style="148" customWidth="1"/>
    <col min="15368" max="15368" width="11.125" style="148" customWidth="1"/>
    <col min="15369" max="15369" width="8.875" style="148" customWidth="1"/>
    <col min="15370" max="15370" width="11.125" style="148" customWidth="1"/>
    <col min="15371" max="15371" width="8.875" style="148" customWidth="1"/>
    <col min="15372" max="15372" width="11.125" style="148" customWidth="1"/>
    <col min="15373" max="15373" width="8.875" style="148" customWidth="1"/>
    <col min="15374" max="15374" width="11.125" style="148" customWidth="1"/>
    <col min="15375" max="15375" width="8.875" style="148" customWidth="1"/>
    <col min="15376" max="15376" width="11.125" style="148" customWidth="1"/>
    <col min="15377" max="15377" width="8.875" style="148" customWidth="1"/>
    <col min="15378" max="15611" width="9.75" style="148" customWidth="1"/>
    <col min="15612" max="15619" width="9.75" style="148"/>
    <col min="15620" max="15620" width="3.25" style="148" customWidth="1"/>
    <col min="15621" max="15621" width="3.75" style="148" customWidth="1"/>
    <col min="15622" max="15622" width="19.875" style="148" customWidth="1"/>
    <col min="15623" max="15623" width="15.5" style="148" customWidth="1"/>
    <col min="15624" max="15624" width="11.125" style="148" customWidth="1"/>
    <col min="15625" max="15625" width="8.875" style="148" customWidth="1"/>
    <col min="15626" max="15626" width="11.125" style="148" customWidth="1"/>
    <col min="15627" max="15627" width="8.875" style="148" customWidth="1"/>
    <col min="15628" max="15628" width="11.125" style="148" customWidth="1"/>
    <col min="15629" max="15629" width="8.875" style="148" customWidth="1"/>
    <col min="15630" max="15630" width="11.125" style="148" customWidth="1"/>
    <col min="15631" max="15631" width="8.875" style="148" customWidth="1"/>
    <col min="15632" max="15632" width="11.125" style="148" customWidth="1"/>
    <col min="15633" max="15633" width="8.875" style="148" customWidth="1"/>
    <col min="15634" max="15867" width="9.75" style="148" customWidth="1"/>
    <col min="15868" max="15875" width="9.75" style="148"/>
    <col min="15876" max="15876" width="3.25" style="148" customWidth="1"/>
    <col min="15877" max="15877" width="3.75" style="148" customWidth="1"/>
    <col min="15878" max="15878" width="19.875" style="148" customWidth="1"/>
    <col min="15879" max="15879" width="15.5" style="148" customWidth="1"/>
    <col min="15880" max="15880" width="11.125" style="148" customWidth="1"/>
    <col min="15881" max="15881" width="8.875" style="148" customWidth="1"/>
    <col min="15882" max="15882" width="11.125" style="148" customWidth="1"/>
    <col min="15883" max="15883" width="8.875" style="148" customWidth="1"/>
    <col min="15884" max="15884" width="11.125" style="148" customWidth="1"/>
    <col min="15885" max="15885" width="8.875" style="148" customWidth="1"/>
    <col min="15886" max="15886" width="11.125" style="148" customWidth="1"/>
    <col min="15887" max="15887" width="8.875" style="148" customWidth="1"/>
    <col min="15888" max="15888" width="11.125" style="148" customWidth="1"/>
    <col min="15889" max="15889" width="8.875" style="148" customWidth="1"/>
    <col min="15890" max="16123" width="9.75" style="148" customWidth="1"/>
    <col min="16124" max="16131" width="9.75" style="148"/>
    <col min="16132" max="16132" width="3.25" style="148" customWidth="1"/>
    <col min="16133" max="16133" width="3.75" style="148" customWidth="1"/>
    <col min="16134" max="16134" width="19.875" style="148" customWidth="1"/>
    <col min="16135" max="16135" width="15.5" style="148" customWidth="1"/>
    <col min="16136" max="16136" width="11.125" style="148" customWidth="1"/>
    <col min="16137" max="16137" width="8.875" style="148" customWidth="1"/>
    <col min="16138" max="16138" width="11.125" style="148" customWidth="1"/>
    <col min="16139" max="16139" width="8.875" style="148" customWidth="1"/>
    <col min="16140" max="16140" width="11.125" style="148" customWidth="1"/>
    <col min="16141" max="16141" width="8.875" style="148" customWidth="1"/>
    <col min="16142" max="16142" width="11.125" style="148" customWidth="1"/>
    <col min="16143" max="16143" width="8.875" style="148" customWidth="1"/>
    <col min="16144" max="16144" width="11.125" style="148" customWidth="1"/>
    <col min="16145" max="16145" width="8.875" style="148" customWidth="1"/>
    <col min="16146" max="16379" width="9.75" style="148" customWidth="1"/>
    <col min="16380" max="16384" width="9.75" style="148"/>
  </cols>
  <sheetData>
    <row r="1" spans="1:28" ht="17.25" customHeight="1">
      <c r="A1" s="5" t="s">
        <v>131</v>
      </c>
      <c r="X1" s="148" t="s">
        <v>290</v>
      </c>
    </row>
    <row r="2" spans="1:28" ht="13.15" customHeight="1" thickBo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X2" s="148" t="s">
        <v>291</v>
      </c>
    </row>
    <row r="3" spans="1:28" ht="18.75" customHeight="1">
      <c r="A3" s="150"/>
      <c r="B3" s="151"/>
      <c r="C3" s="152" t="s">
        <v>132</v>
      </c>
      <c r="D3" s="303" t="s">
        <v>133</v>
      </c>
      <c r="E3" s="310" t="s">
        <v>134</v>
      </c>
      <c r="F3" s="310"/>
      <c r="G3" s="310" t="s">
        <v>135</v>
      </c>
      <c r="H3" s="303"/>
      <c r="I3" s="303" t="s">
        <v>136</v>
      </c>
      <c r="J3" s="304"/>
      <c r="K3" s="304" t="s">
        <v>137</v>
      </c>
      <c r="L3" s="304"/>
      <c r="M3" s="303" t="s">
        <v>138</v>
      </c>
      <c r="N3" s="304"/>
      <c r="O3" s="303" t="s">
        <v>139</v>
      </c>
      <c r="P3" s="304"/>
      <c r="Q3" s="303" t="s">
        <v>140</v>
      </c>
      <c r="R3" s="304"/>
      <c r="S3" s="303" t="s">
        <v>270</v>
      </c>
      <c r="T3" s="304"/>
      <c r="U3" s="303" t="s">
        <v>289</v>
      </c>
      <c r="V3" s="304"/>
      <c r="X3" s="148" t="s">
        <v>292</v>
      </c>
    </row>
    <row r="4" spans="1:28" ht="18.75" customHeight="1">
      <c r="A4" s="153" t="s">
        <v>141</v>
      </c>
      <c r="B4" s="154"/>
      <c r="C4" s="153"/>
      <c r="D4" s="305"/>
      <c r="E4" s="311"/>
      <c r="F4" s="311"/>
      <c r="G4" s="311"/>
      <c r="H4" s="305"/>
      <c r="I4" s="305"/>
      <c r="J4" s="306"/>
      <c r="K4" s="306"/>
      <c r="L4" s="306"/>
      <c r="M4" s="305"/>
      <c r="N4" s="306"/>
      <c r="O4" s="305"/>
      <c r="P4" s="306"/>
      <c r="Q4" s="305"/>
      <c r="R4" s="306"/>
      <c r="S4" s="305"/>
      <c r="T4" s="306"/>
      <c r="U4" s="305"/>
      <c r="V4" s="306"/>
      <c r="X4" s="245" t="s">
        <v>293</v>
      </c>
      <c r="Z4" s="245" t="s">
        <v>271</v>
      </c>
      <c r="AA4" s="245"/>
      <c r="AB4" s="245" t="s">
        <v>272</v>
      </c>
    </row>
    <row r="5" spans="1:28" ht="18.75" customHeight="1">
      <c r="A5" s="155"/>
      <c r="B5" s="156"/>
      <c r="C5" s="156"/>
      <c r="D5" s="157"/>
      <c r="E5" s="158" t="s">
        <v>142</v>
      </c>
      <c r="F5" s="158" t="s">
        <v>142</v>
      </c>
      <c r="G5" s="158" t="s">
        <v>142</v>
      </c>
      <c r="H5" s="158" t="s">
        <v>142</v>
      </c>
      <c r="I5" s="158" t="s">
        <v>142</v>
      </c>
      <c r="J5" s="158" t="s">
        <v>142</v>
      </c>
      <c r="K5" s="158" t="s">
        <v>142</v>
      </c>
      <c r="L5" s="158" t="s">
        <v>142</v>
      </c>
      <c r="M5" s="158" t="s">
        <v>142</v>
      </c>
      <c r="N5" s="158" t="s">
        <v>142</v>
      </c>
      <c r="O5" s="158" t="s">
        <v>142</v>
      </c>
      <c r="P5" s="158" t="s">
        <v>142</v>
      </c>
      <c r="Q5" s="158" t="s">
        <v>142</v>
      </c>
      <c r="R5" s="158" t="s">
        <v>142</v>
      </c>
      <c r="S5" s="158" t="s">
        <v>142</v>
      </c>
      <c r="T5" s="158" t="s">
        <v>142</v>
      </c>
      <c r="U5" s="158" t="s">
        <v>142</v>
      </c>
      <c r="V5" s="158" t="s">
        <v>142</v>
      </c>
      <c r="X5" s="148">
        <v>73</v>
      </c>
      <c r="Z5" s="148">
        <v>72</v>
      </c>
      <c r="AB5" s="148">
        <v>71</v>
      </c>
    </row>
    <row r="6" spans="1:28" ht="18.75" customHeight="1">
      <c r="A6" s="307" t="s">
        <v>143</v>
      </c>
      <c r="B6" s="156"/>
      <c r="C6" s="159" t="s">
        <v>144</v>
      </c>
      <c r="D6" s="160" t="s">
        <v>145</v>
      </c>
      <c r="E6" s="161">
        <v>1849</v>
      </c>
      <c r="F6" s="162">
        <v>26</v>
      </c>
      <c r="G6" s="161">
        <v>2021</v>
      </c>
      <c r="H6" s="162">
        <v>28.1</v>
      </c>
      <c r="I6" s="161">
        <v>2102</v>
      </c>
      <c r="J6" s="162">
        <v>29.6</v>
      </c>
      <c r="K6" s="161">
        <v>2431</v>
      </c>
      <c r="L6" s="162">
        <v>33.799999999999997</v>
      </c>
      <c r="M6" s="161">
        <v>1909</v>
      </c>
      <c r="N6" s="162">
        <v>25.1</v>
      </c>
      <c r="O6" s="161">
        <v>618</v>
      </c>
      <c r="P6" s="162">
        <v>8.6999999999999993</v>
      </c>
      <c r="Q6" s="161">
        <v>946</v>
      </c>
      <c r="R6" s="162">
        <v>13.3</v>
      </c>
      <c r="S6" s="161">
        <v>2237</v>
      </c>
      <c r="T6" s="162">
        <v>31.1</v>
      </c>
      <c r="U6" s="161">
        <v>2831</v>
      </c>
      <c r="V6" s="162">
        <v>38.799999999999997</v>
      </c>
      <c r="X6" s="163">
        <f t="shared" ref="X6:X20" si="0">U6/$X$5</f>
        <v>38.780821917808218</v>
      </c>
      <c r="Z6" s="163">
        <f>S6/$Z$5</f>
        <v>31.069444444444443</v>
      </c>
      <c r="AB6" s="163">
        <f>Q6/$AB$5</f>
        <v>13.32394366197183</v>
      </c>
    </row>
    <row r="7" spans="1:28" ht="18.75" customHeight="1">
      <c r="A7" s="307"/>
      <c r="B7" s="156"/>
      <c r="C7" s="159" t="s">
        <v>13</v>
      </c>
      <c r="D7" s="160" t="s">
        <v>146</v>
      </c>
      <c r="E7" s="161">
        <v>1615</v>
      </c>
      <c r="F7" s="162">
        <v>22.7</v>
      </c>
      <c r="G7" s="161">
        <v>1729</v>
      </c>
      <c r="H7" s="162">
        <v>24</v>
      </c>
      <c r="I7" s="161">
        <v>1744</v>
      </c>
      <c r="J7" s="162">
        <v>24.6</v>
      </c>
      <c r="K7" s="161">
        <v>1809</v>
      </c>
      <c r="L7" s="162">
        <v>25.1</v>
      </c>
      <c r="M7" s="161">
        <v>1693</v>
      </c>
      <c r="N7" s="162">
        <v>22.3</v>
      </c>
      <c r="O7" s="161">
        <v>404</v>
      </c>
      <c r="P7" s="162">
        <v>5.7</v>
      </c>
      <c r="Q7" s="161">
        <v>771</v>
      </c>
      <c r="R7" s="162">
        <v>10.9</v>
      </c>
      <c r="S7" s="161">
        <v>2223</v>
      </c>
      <c r="T7" s="162">
        <v>30.9</v>
      </c>
      <c r="U7" s="161">
        <v>2202</v>
      </c>
      <c r="V7" s="162">
        <v>30.2</v>
      </c>
      <c r="X7" s="163">
        <f t="shared" si="0"/>
        <v>30.164383561643834</v>
      </c>
      <c r="Z7" s="163">
        <f t="shared" ref="Z7:Z20" si="1">S7/$Z$5</f>
        <v>30.875</v>
      </c>
      <c r="AB7" s="163">
        <f t="shared" ref="AB7:AB24" si="2">Q7/$AB$5</f>
        <v>10.859154929577464</v>
      </c>
    </row>
    <row r="8" spans="1:28" ht="18.75" customHeight="1">
      <c r="A8" s="307"/>
      <c r="B8" s="164" t="s">
        <v>147</v>
      </c>
      <c r="C8" s="159" t="s">
        <v>4</v>
      </c>
      <c r="D8" s="160" t="s">
        <v>148</v>
      </c>
      <c r="E8" s="161">
        <v>2905</v>
      </c>
      <c r="F8" s="162">
        <v>40.9</v>
      </c>
      <c r="G8" s="161">
        <v>3133</v>
      </c>
      <c r="H8" s="162">
        <v>43.5</v>
      </c>
      <c r="I8" s="161">
        <v>3126</v>
      </c>
      <c r="J8" s="162">
        <v>44</v>
      </c>
      <c r="K8" s="161">
        <v>3629</v>
      </c>
      <c r="L8" s="162">
        <v>50.4</v>
      </c>
      <c r="M8" s="161">
        <v>3286</v>
      </c>
      <c r="N8" s="162">
        <v>43.2</v>
      </c>
      <c r="O8" s="161">
        <v>805</v>
      </c>
      <c r="P8" s="162">
        <v>11.3</v>
      </c>
      <c r="Q8" s="161">
        <v>1261</v>
      </c>
      <c r="R8" s="162">
        <v>17.8</v>
      </c>
      <c r="S8" s="161">
        <v>3269</v>
      </c>
      <c r="T8" s="162">
        <v>45.4</v>
      </c>
      <c r="U8" s="161">
        <v>3971</v>
      </c>
      <c r="V8" s="162">
        <v>54.4</v>
      </c>
      <c r="X8" s="163">
        <f t="shared" si="0"/>
        <v>54.397260273972606</v>
      </c>
      <c r="Z8" s="163">
        <f t="shared" si="1"/>
        <v>45.402777777777779</v>
      </c>
      <c r="AB8" s="163">
        <f t="shared" si="2"/>
        <v>17.760563380281692</v>
      </c>
    </row>
    <row r="9" spans="1:28" ht="18.75" customHeight="1">
      <c r="A9" s="307"/>
      <c r="B9" s="164" t="s">
        <v>149</v>
      </c>
      <c r="C9" s="159" t="s">
        <v>12</v>
      </c>
      <c r="D9" s="160" t="s">
        <v>150</v>
      </c>
      <c r="E9" s="161">
        <v>1605</v>
      </c>
      <c r="F9" s="162">
        <v>22.6</v>
      </c>
      <c r="G9" s="161">
        <v>1674</v>
      </c>
      <c r="H9" s="162">
        <v>23.3</v>
      </c>
      <c r="I9" s="161">
        <v>1738</v>
      </c>
      <c r="J9" s="162">
        <v>24.5</v>
      </c>
      <c r="K9" s="161">
        <v>1878</v>
      </c>
      <c r="L9" s="162">
        <v>26.1</v>
      </c>
      <c r="M9" s="161">
        <v>1638</v>
      </c>
      <c r="N9" s="162">
        <v>21.6</v>
      </c>
      <c r="O9" s="161">
        <v>378</v>
      </c>
      <c r="P9" s="162">
        <v>5.3</v>
      </c>
      <c r="Q9" s="161">
        <v>530</v>
      </c>
      <c r="R9" s="162">
        <v>7.5</v>
      </c>
      <c r="S9" s="161">
        <v>1727</v>
      </c>
      <c r="T9" s="162">
        <v>24</v>
      </c>
      <c r="U9" s="161">
        <v>1766</v>
      </c>
      <c r="V9" s="162">
        <v>24.2</v>
      </c>
      <c r="X9" s="163">
        <f t="shared" si="0"/>
        <v>24.19178082191781</v>
      </c>
      <c r="Z9" s="163">
        <f t="shared" si="1"/>
        <v>23.986111111111111</v>
      </c>
      <c r="AB9" s="163">
        <f t="shared" si="2"/>
        <v>7.464788732394366</v>
      </c>
    </row>
    <row r="10" spans="1:28" ht="18.75" customHeight="1">
      <c r="A10" s="307"/>
      <c r="B10" s="164" t="s">
        <v>151</v>
      </c>
      <c r="C10" s="159" t="s">
        <v>152</v>
      </c>
      <c r="D10" s="160" t="s">
        <v>153</v>
      </c>
      <c r="E10" s="161">
        <v>7041</v>
      </c>
      <c r="F10" s="162">
        <v>99.2</v>
      </c>
      <c r="G10" s="161">
        <v>7251</v>
      </c>
      <c r="H10" s="162">
        <v>100.7</v>
      </c>
      <c r="I10" s="161">
        <v>7349</v>
      </c>
      <c r="J10" s="162">
        <v>103.5</v>
      </c>
      <c r="K10" s="161">
        <v>7823</v>
      </c>
      <c r="L10" s="162">
        <v>108.7</v>
      </c>
      <c r="M10" s="161">
        <v>7636</v>
      </c>
      <c r="N10" s="162">
        <v>100.5</v>
      </c>
      <c r="O10" s="161">
        <v>2168</v>
      </c>
      <c r="P10" s="162">
        <v>30.5</v>
      </c>
      <c r="Q10" s="161">
        <v>4042</v>
      </c>
      <c r="R10" s="162">
        <v>56.9</v>
      </c>
      <c r="S10" s="161">
        <v>6098</v>
      </c>
      <c r="T10" s="162">
        <v>84.7</v>
      </c>
      <c r="U10" s="161">
        <v>7372</v>
      </c>
      <c r="V10" s="162">
        <v>101</v>
      </c>
      <c r="X10" s="163">
        <f t="shared" si="0"/>
        <v>100.98630136986301</v>
      </c>
      <c r="Z10" s="163">
        <f t="shared" si="1"/>
        <v>84.694444444444443</v>
      </c>
      <c r="AB10" s="163">
        <f t="shared" si="2"/>
        <v>56.929577464788736</v>
      </c>
    </row>
    <row r="11" spans="1:28" ht="18.75" customHeight="1">
      <c r="A11" s="307"/>
      <c r="B11" s="156"/>
      <c r="C11" s="159" t="s">
        <v>154</v>
      </c>
      <c r="D11" s="160" t="s">
        <v>155</v>
      </c>
      <c r="E11" s="161">
        <v>2247</v>
      </c>
      <c r="F11" s="162">
        <v>31.6</v>
      </c>
      <c r="G11" s="161">
        <v>2449</v>
      </c>
      <c r="H11" s="162">
        <v>34</v>
      </c>
      <c r="I11" s="161">
        <v>2654</v>
      </c>
      <c r="J11" s="162">
        <v>37.4</v>
      </c>
      <c r="K11" s="161">
        <v>2888</v>
      </c>
      <c r="L11" s="162">
        <v>40.1</v>
      </c>
      <c r="M11" s="161">
        <v>2624</v>
      </c>
      <c r="N11" s="162">
        <v>34.5</v>
      </c>
      <c r="O11" s="161">
        <v>725</v>
      </c>
      <c r="P11" s="162">
        <v>10.199999999999999</v>
      </c>
      <c r="Q11" s="161">
        <v>932</v>
      </c>
      <c r="R11" s="162">
        <v>13.1</v>
      </c>
      <c r="S11" s="161">
        <v>1841</v>
      </c>
      <c r="T11" s="162">
        <v>25.6</v>
      </c>
      <c r="U11" s="161">
        <v>2309</v>
      </c>
      <c r="V11" s="162">
        <v>31.6</v>
      </c>
      <c r="X11" s="163">
        <f t="shared" si="0"/>
        <v>31.63013698630137</v>
      </c>
      <c r="Z11" s="163">
        <f t="shared" si="1"/>
        <v>25.569444444444443</v>
      </c>
      <c r="AB11" s="163">
        <f t="shared" si="2"/>
        <v>13.126760563380282</v>
      </c>
    </row>
    <row r="12" spans="1:28" ht="18.75" customHeight="1">
      <c r="A12" s="307"/>
      <c r="B12" s="164" t="s">
        <v>156</v>
      </c>
      <c r="C12" s="159" t="s">
        <v>157</v>
      </c>
      <c r="D12" s="160" t="s">
        <v>158</v>
      </c>
      <c r="E12" s="161">
        <v>1197</v>
      </c>
      <c r="F12" s="162">
        <v>16.899999999999999</v>
      </c>
      <c r="G12" s="161">
        <v>1216</v>
      </c>
      <c r="H12" s="162">
        <v>16.899999999999999</v>
      </c>
      <c r="I12" s="161">
        <v>1284</v>
      </c>
      <c r="J12" s="162">
        <v>18.100000000000001</v>
      </c>
      <c r="K12" s="161">
        <v>1439</v>
      </c>
      <c r="L12" s="162">
        <v>20</v>
      </c>
      <c r="M12" s="161">
        <v>1312</v>
      </c>
      <c r="N12" s="162">
        <v>17.3</v>
      </c>
      <c r="O12" s="161">
        <v>337</v>
      </c>
      <c r="P12" s="162">
        <v>4.7</v>
      </c>
      <c r="Q12" s="161">
        <v>636</v>
      </c>
      <c r="R12" s="162">
        <v>9</v>
      </c>
      <c r="S12" s="161">
        <v>1533</v>
      </c>
      <c r="T12" s="162">
        <v>21.3</v>
      </c>
      <c r="U12" s="161">
        <v>1559</v>
      </c>
      <c r="V12" s="162">
        <v>21.4</v>
      </c>
      <c r="X12" s="163">
        <f t="shared" si="0"/>
        <v>21.356164383561644</v>
      </c>
      <c r="Z12" s="163">
        <f t="shared" si="1"/>
        <v>21.291666666666668</v>
      </c>
      <c r="AB12" s="163">
        <f t="shared" si="2"/>
        <v>8.9577464788732399</v>
      </c>
    </row>
    <row r="13" spans="1:28" ht="18.75" customHeight="1">
      <c r="A13" s="307"/>
      <c r="B13" s="156"/>
      <c r="C13" s="159" t="s">
        <v>159</v>
      </c>
      <c r="D13" s="160" t="s">
        <v>160</v>
      </c>
      <c r="E13" s="161">
        <v>4448</v>
      </c>
      <c r="F13" s="162">
        <v>62.6</v>
      </c>
      <c r="G13" s="161">
        <v>4527</v>
      </c>
      <c r="H13" s="162">
        <v>62.9</v>
      </c>
      <c r="I13" s="161">
        <v>4773</v>
      </c>
      <c r="J13" s="162">
        <v>67.2</v>
      </c>
      <c r="K13" s="161">
        <v>4695</v>
      </c>
      <c r="L13" s="162">
        <v>65.2</v>
      </c>
      <c r="M13" s="161">
        <v>4419</v>
      </c>
      <c r="N13" s="162">
        <v>58.1</v>
      </c>
      <c r="O13" s="161">
        <v>1046</v>
      </c>
      <c r="P13" s="162">
        <v>14.7</v>
      </c>
      <c r="Q13" s="161">
        <v>1718</v>
      </c>
      <c r="R13" s="162">
        <v>24.2</v>
      </c>
      <c r="S13" s="161">
        <v>4733</v>
      </c>
      <c r="T13" s="162">
        <v>65.7</v>
      </c>
      <c r="U13" s="161">
        <v>4950</v>
      </c>
      <c r="V13" s="162">
        <v>67.8</v>
      </c>
      <c r="X13" s="163">
        <f t="shared" si="0"/>
        <v>67.808219178082197</v>
      </c>
      <c r="Z13" s="163">
        <f t="shared" si="1"/>
        <v>65.736111111111114</v>
      </c>
      <c r="AB13" s="163">
        <f t="shared" si="2"/>
        <v>24.197183098591548</v>
      </c>
    </row>
    <row r="14" spans="1:28" ht="18.75" customHeight="1">
      <c r="A14" s="307"/>
      <c r="B14" s="164" t="s">
        <v>161</v>
      </c>
      <c r="C14" s="159" t="s">
        <v>162</v>
      </c>
      <c r="D14" s="160" t="s">
        <v>163</v>
      </c>
      <c r="E14" s="161">
        <v>3018</v>
      </c>
      <c r="F14" s="162">
        <v>42.5</v>
      </c>
      <c r="G14" s="161">
        <v>3361</v>
      </c>
      <c r="H14" s="162">
        <v>46.7</v>
      </c>
      <c r="I14" s="161">
        <v>3696</v>
      </c>
      <c r="J14" s="162">
        <v>52.06</v>
      </c>
      <c r="K14" s="161">
        <v>4054</v>
      </c>
      <c r="L14" s="162">
        <v>56.3</v>
      </c>
      <c r="M14" s="161">
        <v>3621</v>
      </c>
      <c r="N14" s="162">
        <v>47.6</v>
      </c>
      <c r="O14" s="161">
        <v>791</v>
      </c>
      <c r="P14" s="162">
        <v>11.1</v>
      </c>
      <c r="Q14" s="161">
        <v>1521</v>
      </c>
      <c r="R14" s="162">
        <v>21.4</v>
      </c>
      <c r="S14" s="161">
        <v>3513</v>
      </c>
      <c r="T14" s="162">
        <v>48.8</v>
      </c>
      <c r="U14" s="161">
        <v>3791</v>
      </c>
      <c r="V14" s="162">
        <v>51.9</v>
      </c>
      <c r="X14" s="163">
        <f t="shared" si="0"/>
        <v>51.93150684931507</v>
      </c>
      <c r="Z14" s="163">
        <f t="shared" si="1"/>
        <v>48.791666666666664</v>
      </c>
      <c r="AB14" s="163">
        <f t="shared" si="2"/>
        <v>21.422535211267604</v>
      </c>
    </row>
    <row r="15" spans="1:28" ht="18.75" customHeight="1">
      <c r="A15" s="307"/>
      <c r="B15" s="164" t="s">
        <v>149</v>
      </c>
      <c r="C15" s="159" t="s">
        <v>164</v>
      </c>
      <c r="D15" s="160" t="s">
        <v>165</v>
      </c>
      <c r="E15" s="161">
        <v>2056</v>
      </c>
      <c r="F15" s="162">
        <v>29</v>
      </c>
      <c r="G15" s="161">
        <v>2170</v>
      </c>
      <c r="H15" s="162">
        <v>30.1</v>
      </c>
      <c r="I15" s="161">
        <v>2178</v>
      </c>
      <c r="J15" s="162">
        <v>30.7</v>
      </c>
      <c r="K15" s="161">
        <v>2288</v>
      </c>
      <c r="L15" s="162">
        <v>31.8</v>
      </c>
      <c r="M15" s="161">
        <v>2052</v>
      </c>
      <c r="N15" s="162">
        <v>27</v>
      </c>
      <c r="O15" s="161">
        <v>578</v>
      </c>
      <c r="P15" s="162">
        <v>8.1</v>
      </c>
      <c r="Q15" s="161">
        <v>847</v>
      </c>
      <c r="R15" s="162">
        <v>11.9</v>
      </c>
      <c r="S15" s="161">
        <v>2305</v>
      </c>
      <c r="T15" s="162">
        <v>32</v>
      </c>
      <c r="U15" s="161">
        <v>2662</v>
      </c>
      <c r="V15" s="162">
        <v>36.5</v>
      </c>
      <c r="X15" s="163">
        <f t="shared" si="0"/>
        <v>36.465753424657535</v>
      </c>
      <c r="Z15" s="163">
        <f t="shared" si="1"/>
        <v>32.013888888888886</v>
      </c>
      <c r="AB15" s="163">
        <f t="shared" si="2"/>
        <v>11.929577464788732</v>
      </c>
    </row>
    <row r="16" spans="1:28" ht="18.75" customHeight="1">
      <c r="A16" s="307"/>
      <c r="B16" s="164" t="s">
        <v>166</v>
      </c>
      <c r="C16" s="159" t="s">
        <v>167</v>
      </c>
      <c r="D16" s="160" t="s">
        <v>168</v>
      </c>
      <c r="E16" s="161">
        <v>3663</v>
      </c>
      <c r="F16" s="162">
        <v>51.6</v>
      </c>
      <c r="G16" s="161">
        <v>3565</v>
      </c>
      <c r="H16" s="162">
        <v>49.5</v>
      </c>
      <c r="I16" s="161">
        <v>3945</v>
      </c>
      <c r="J16" s="162">
        <v>55.6</v>
      </c>
      <c r="K16" s="161">
        <v>3958</v>
      </c>
      <c r="L16" s="162">
        <v>55</v>
      </c>
      <c r="M16" s="161">
        <v>3606</v>
      </c>
      <c r="N16" s="162">
        <v>47.4</v>
      </c>
      <c r="O16" s="161">
        <v>779</v>
      </c>
      <c r="P16" s="162">
        <v>11</v>
      </c>
      <c r="Q16" s="161">
        <v>1341</v>
      </c>
      <c r="R16" s="162">
        <v>18.899999999999999</v>
      </c>
      <c r="S16" s="161">
        <v>3302</v>
      </c>
      <c r="T16" s="162">
        <v>45.9</v>
      </c>
      <c r="U16" s="161">
        <v>3452</v>
      </c>
      <c r="V16" s="162">
        <v>47.3</v>
      </c>
      <c r="X16" s="163">
        <f t="shared" si="0"/>
        <v>47.287671232876711</v>
      </c>
      <c r="Z16" s="163">
        <f t="shared" si="1"/>
        <v>45.861111111111114</v>
      </c>
      <c r="AB16" s="163">
        <f t="shared" si="2"/>
        <v>18.887323943661972</v>
      </c>
    </row>
    <row r="17" spans="1:28" ht="18.75" customHeight="1">
      <c r="A17" s="307"/>
      <c r="B17" s="156"/>
      <c r="C17" s="159" t="s">
        <v>169</v>
      </c>
      <c r="D17" s="160" t="s">
        <v>170</v>
      </c>
      <c r="E17" s="161">
        <v>3543</v>
      </c>
      <c r="F17" s="162">
        <v>49.9</v>
      </c>
      <c r="G17" s="161">
        <v>3567</v>
      </c>
      <c r="H17" s="162">
        <v>49.5</v>
      </c>
      <c r="I17" s="161">
        <v>3797</v>
      </c>
      <c r="J17" s="162">
        <v>53.5</v>
      </c>
      <c r="K17" s="161">
        <v>4056</v>
      </c>
      <c r="L17" s="162">
        <v>56.3</v>
      </c>
      <c r="M17" s="161">
        <v>3576</v>
      </c>
      <c r="N17" s="162">
        <v>47.1</v>
      </c>
      <c r="O17" s="161">
        <v>876</v>
      </c>
      <c r="P17" s="162">
        <v>12.3</v>
      </c>
      <c r="Q17" s="161">
        <v>1669</v>
      </c>
      <c r="R17" s="162">
        <v>23.5</v>
      </c>
      <c r="S17" s="161">
        <v>3634</v>
      </c>
      <c r="T17" s="162">
        <v>50.5</v>
      </c>
      <c r="U17" s="161">
        <v>4109</v>
      </c>
      <c r="V17" s="162">
        <v>56.3</v>
      </c>
      <c r="X17" s="163">
        <f t="shared" si="0"/>
        <v>56.287671232876711</v>
      </c>
      <c r="Z17" s="163">
        <f t="shared" si="1"/>
        <v>50.472222222222221</v>
      </c>
      <c r="AB17" s="163">
        <f t="shared" si="2"/>
        <v>23.507042253521128</v>
      </c>
    </row>
    <row r="18" spans="1:28" ht="18.75" customHeight="1">
      <c r="A18" s="307"/>
      <c r="B18" s="164" t="s">
        <v>151</v>
      </c>
      <c r="C18" s="159" t="s">
        <v>171</v>
      </c>
      <c r="D18" s="160" t="s">
        <v>172</v>
      </c>
      <c r="E18" s="161">
        <v>3917</v>
      </c>
      <c r="F18" s="162">
        <v>55.2</v>
      </c>
      <c r="G18" s="161">
        <v>3915</v>
      </c>
      <c r="H18" s="162">
        <v>54.4</v>
      </c>
      <c r="I18" s="161">
        <v>3733</v>
      </c>
      <c r="J18" s="162">
        <v>52.6</v>
      </c>
      <c r="K18" s="161">
        <v>4868</v>
      </c>
      <c r="L18" s="162">
        <v>67.599999999999994</v>
      </c>
      <c r="M18" s="161">
        <v>4362</v>
      </c>
      <c r="N18" s="162">
        <v>57.4</v>
      </c>
      <c r="O18" s="161">
        <v>758</v>
      </c>
      <c r="P18" s="162">
        <v>10.7</v>
      </c>
      <c r="Q18" s="161">
        <v>926</v>
      </c>
      <c r="R18" s="162">
        <v>13</v>
      </c>
      <c r="S18" s="161">
        <v>2873</v>
      </c>
      <c r="T18" s="162">
        <v>39.9</v>
      </c>
      <c r="U18" s="161">
        <v>4185</v>
      </c>
      <c r="V18" s="162">
        <v>57.3</v>
      </c>
      <c r="X18" s="163">
        <f t="shared" si="0"/>
        <v>57.328767123287669</v>
      </c>
      <c r="Z18" s="163">
        <f t="shared" si="1"/>
        <v>39.902777777777779</v>
      </c>
      <c r="AB18" s="163">
        <f t="shared" si="2"/>
        <v>13.04225352112676</v>
      </c>
    </row>
    <row r="19" spans="1:28" ht="18.75" customHeight="1">
      <c r="A19" s="307"/>
      <c r="B19" s="156"/>
      <c r="C19" s="159" t="s">
        <v>15</v>
      </c>
      <c r="D19" s="160" t="s">
        <v>173</v>
      </c>
      <c r="E19" s="161">
        <v>5581</v>
      </c>
      <c r="F19" s="162">
        <v>78.599999999999994</v>
      </c>
      <c r="G19" s="161">
        <v>6231</v>
      </c>
      <c r="H19" s="162">
        <v>86.5</v>
      </c>
      <c r="I19" s="161">
        <v>6625</v>
      </c>
      <c r="J19" s="162">
        <v>93.3</v>
      </c>
      <c r="K19" s="161">
        <v>6830</v>
      </c>
      <c r="L19" s="162">
        <v>94.9</v>
      </c>
      <c r="M19" s="161">
        <v>6443</v>
      </c>
      <c r="N19" s="162">
        <v>84.8</v>
      </c>
      <c r="O19" s="161">
        <v>1774</v>
      </c>
      <c r="P19" s="162">
        <v>25</v>
      </c>
      <c r="Q19" s="161">
        <v>2318</v>
      </c>
      <c r="R19" s="162">
        <v>32.6</v>
      </c>
      <c r="S19" s="161">
        <v>2928</v>
      </c>
      <c r="T19" s="162">
        <v>40.700000000000003</v>
      </c>
      <c r="U19" s="161">
        <v>7372</v>
      </c>
      <c r="V19" s="162">
        <v>101</v>
      </c>
      <c r="X19" s="163">
        <f t="shared" si="0"/>
        <v>100.98630136986301</v>
      </c>
      <c r="Z19" s="163">
        <f t="shared" si="1"/>
        <v>40.666666666666664</v>
      </c>
      <c r="AB19" s="163">
        <f t="shared" si="2"/>
        <v>32.647887323943664</v>
      </c>
    </row>
    <row r="20" spans="1:28" ht="18.75" customHeight="1">
      <c r="A20" s="307"/>
      <c r="B20" s="164" t="s">
        <v>149</v>
      </c>
      <c r="C20" s="165" t="s">
        <v>5</v>
      </c>
      <c r="D20" s="166" t="s">
        <v>174</v>
      </c>
      <c r="E20" s="161">
        <v>2203</v>
      </c>
      <c r="F20" s="162">
        <v>31</v>
      </c>
      <c r="G20" s="161">
        <v>2058</v>
      </c>
      <c r="H20" s="162">
        <v>28.6</v>
      </c>
      <c r="I20" s="161">
        <v>2621</v>
      </c>
      <c r="J20" s="162">
        <v>36.9</v>
      </c>
      <c r="K20" s="161">
        <v>3029</v>
      </c>
      <c r="L20" s="162">
        <v>42.1</v>
      </c>
      <c r="M20" s="161">
        <v>2799</v>
      </c>
      <c r="N20" s="162">
        <v>36.799999999999997</v>
      </c>
      <c r="O20" s="161">
        <v>653</v>
      </c>
      <c r="P20" s="162">
        <v>9.1999999999999993</v>
      </c>
      <c r="Q20" s="161">
        <v>1001</v>
      </c>
      <c r="R20" s="162">
        <v>14.1</v>
      </c>
      <c r="S20" s="161">
        <v>2565</v>
      </c>
      <c r="T20" s="162">
        <v>35.6</v>
      </c>
      <c r="U20" s="161">
        <v>2924</v>
      </c>
      <c r="V20" s="162">
        <v>40.1</v>
      </c>
      <c r="X20" s="163">
        <f t="shared" si="0"/>
        <v>40.054794520547944</v>
      </c>
      <c r="Z20" s="163">
        <f t="shared" si="1"/>
        <v>35.625</v>
      </c>
      <c r="AB20" s="163">
        <f t="shared" si="2"/>
        <v>14.098591549295774</v>
      </c>
    </row>
    <row r="21" spans="1:28" ht="18.75" customHeight="1">
      <c r="A21" s="307"/>
      <c r="B21" s="167" t="s">
        <v>175</v>
      </c>
      <c r="C21" s="154"/>
      <c r="D21" s="168"/>
      <c r="E21" s="169">
        <v>46888</v>
      </c>
      <c r="F21" s="170">
        <v>44</v>
      </c>
      <c r="G21" s="169">
        <v>48867</v>
      </c>
      <c r="H21" s="162">
        <v>45.3</v>
      </c>
      <c r="I21" s="169">
        <v>51365</v>
      </c>
      <c r="J21" s="162">
        <v>48.2</v>
      </c>
      <c r="K21" s="169">
        <v>55675</v>
      </c>
      <c r="L21" s="162">
        <v>51.6</v>
      </c>
      <c r="M21" s="169">
        <v>50976</v>
      </c>
      <c r="N21" s="162">
        <v>44.7</v>
      </c>
      <c r="O21" s="169">
        <v>12690</v>
      </c>
      <c r="P21" s="162">
        <v>11.9</v>
      </c>
      <c r="Q21" s="169">
        <v>20459</v>
      </c>
      <c r="R21" s="162">
        <v>19.2</v>
      </c>
      <c r="S21" s="169">
        <v>44781</v>
      </c>
      <c r="T21" s="162">
        <v>41.5</v>
      </c>
      <c r="U21" s="169">
        <f>SUM(U6:U20)</f>
        <v>55455</v>
      </c>
      <c r="V21" s="162">
        <v>50.6</v>
      </c>
      <c r="W21" s="148" t="s">
        <v>274</v>
      </c>
      <c r="Z21" s="163"/>
      <c r="AB21" s="163"/>
    </row>
    <row r="22" spans="1:28" ht="18.75" customHeight="1">
      <c r="A22" s="307"/>
      <c r="B22" s="167" t="s">
        <v>176</v>
      </c>
      <c r="C22" s="171"/>
      <c r="D22" s="172" t="s">
        <v>153</v>
      </c>
      <c r="E22" s="161">
        <v>1993</v>
      </c>
      <c r="F22" s="162">
        <v>28.1</v>
      </c>
      <c r="G22" s="161">
        <v>1786</v>
      </c>
      <c r="H22" s="162">
        <v>24.8</v>
      </c>
      <c r="I22" s="161">
        <v>1624</v>
      </c>
      <c r="J22" s="162">
        <v>22.9</v>
      </c>
      <c r="K22" s="161">
        <v>1661</v>
      </c>
      <c r="L22" s="162">
        <v>23.4</v>
      </c>
      <c r="M22" s="161">
        <v>1596</v>
      </c>
      <c r="N22" s="162">
        <v>21</v>
      </c>
      <c r="O22" s="161">
        <v>901</v>
      </c>
      <c r="P22" s="162">
        <v>12.7</v>
      </c>
      <c r="Q22" s="161">
        <v>900</v>
      </c>
      <c r="R22" s="162">
        <v>12.7</v>
      </c>
      <c r="S22" s="161">
        <v>943</v>
      </c>
      <c r="T22" s="162">
        <v>13.1</v>
      </c>
      <c r="U22" s="161">
        <v>1127</v>
      </c>
      <c r="V22" s="162">
        <v>15.4</v>
      </c>
      <c r="X22" s="163">
        <f>U22/$X$5</f>
        <v>15.438356164383562</v>
      </c>
      <c r="Z22" s="163">
        <f>S22/$Z$5</f>
        <v>13.097222222222221</v>
      </c>
      <c r="AB22" s="163">
        <f t="shared" si="2"/>
        <v>12.67605633802817</v>
      </c>
    </row>
    <row r="23" spans="1:28" ht="18.75" customHeight="1">
      <c r="A23" s="307"/>
      <c r="B23" s="167" t="s">
        <v>177</v>
      </c>
      <c r="C23" s="171"/>
      <c r="D23" s="166" t="s">
        <v>153</v>
      </c>
      <c r="E23" s="161">
        <v>4709</v>
      </c>
      <c r="F23" s="162">
        <v>66.3</v>
      </c>
      <c r="G23" s="161">
        <v>4531</v>
      </c>
      <c r="H23" s="162">
        <v>62.9</v>
      </c>
      <c r="I23" s="161">
        <v>4551</v>
      </c>
      <c r="J23" s="162">
        <v>64.099999999999994</v>
      </c>
      <c r="K23" s="161">
        <v>4838</v>
      </c>
      <c r="L23" s="162">
        <v>68.099999999999994</v>
      </c>
      <c r="M23" s="161">
        <v>4914</v>
      </c>
      <c r="N23" s="162">
        <v>64.7</v>
      </c>
      <c r="O23" s="161">
        <v>2094</v>
      </c>
      <c r="P23" s="162">
        <v>29.5</v>
      </c>
      <c r="Q23" s="161">
        <v>2516</v>
      </c>
      <c r="R23" s="162">
        <v>35.4</v>
      </c>
      <c r="S23" s="161">
        <v>3087</v>
      </c>
      <c r="T23" s="162">
        <v>42.9</v>
      </c>
      <c r="U23" s="161">
        <v>3970</v>
      </c>
      <c r="V23" s="162">
        <v>54.4</v>
      </c>
      <c r="X23" s="163">
        <f>U23/$X$5</f>
        <v>54.38356164383562</v>
      </c>
      <c r="Z23" s="163">
        <f>S23/72</f>
        <v>42.875</v>
      </c>
      <c r="AB23" s="163">
        <f t="shared" si="2"/>
        <v>35.436619718309856</v>
      </c>
    </row>
    <row r="24" spans="1:28" ht="18.75" customHeight="1">
      <c r="A24" s="307"/>
      <c r="B24" s="167" t="s">
        <v>178</v>
      </c>
      <c r="C24" s="171"/>
      <c r="D24" s="173">
        <v>43576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61">
        <v>1870</v>
      </c>
      <c r="N24" s="162">
        <v>24.61</v>
      </c>
      <c r="O24" s="161">
        <v>1645</v>
      </c>
      <c r="P24" s="162">
        <v>23.2</v>
      </c>
      <c r="Q24" s="161">
        <v>1802</v>
      </c>
      <c r="R24" s="162">
        <v>25.4</v>
      </c>
      <c r="S24" s="161">
        <v>1738</v>
      </c>
      <c r="T24" s="162">
        <v>24.1</v>
      </c>
      <c r="U24" s="161">
        <v>1842</v>
      </c>
      <c r="V24" s="162">
        <v>25.2</v>
      </c>
      <c r="X24" s="163">
        <f>U24/$X$5</f>
        <v>25.232876712328768</v>
      </c>
      <c r="Z24" s="163">
        <f>S24/72</f>
        <v>24.138888888888889</v>
      </c>
      <c r="AB24" s="163">
        <f t="shared" si="2"/>
        <v>25.380281690140844</v>
      </c>
    </row>
    <row r="25" spans="1:28" ht="18.75" customHeight="1">
      <c r="A25" s="307"/>
      <c r="B25" s="308" t="s">
        <v>179</v>
      </c>
      <c r="C25" s="175" t="s">
        <v>180</v>
      </c>
      <c r="D25" s="176" t="s">
        <v>181</v>
      </c>
      <c r="E25" s="161">
        <v>552</v>
      </c>
      <c r="F25" s="162">
        <v>7.6</v>
      </c>
      <c r="G25" s="161">
        <v>494</v>
      </c>
      <c r="H25" s="162">
        <v>6.9</v>
      </c>
      <c r="I25" s="161">
        <v>498</v>
      </c>
      <c r="J25" s="162">
        <v>7</v>
      </c>
      <c r="K25" s="161">
        <v>541</v>
      </c>
      <c r="L25" s="162">
        <v>7.5</v>
      </c>
      <c r="M25" s="161">
        <v>696</v>
      </c>
      <c r="N25" s="162">
        <v>9.1999999999999993</v>
      </c>
      <c r="O25" s="161">
        <v>376</v>
      </c>
      <c r="P25" s="162">
        <v>5.3</v>
      </c>
      <c r="Q25" s="161">
        <v>409</v>
      </c>
      <c r="R25" s="162">
        <v>5.8</v>
      </c>
      <c r="S25" s="161">
        <v>384</v>
      </c>
      <c r="T25" s="162">
        <v>5.4</v>
      </c>
      <c r="U25" s="161">
        <v>681</v>
      </c>
      <c r="V25" s="162">
        <v>9.3000000000000007</v>
      </c>
      <c r="X25" s="163">
        <f>U25/$X$5</f>
        <v>9.3287671232876708</v>
      </c>
      <c r="Z25" s="163">
        <f>S25/71</f>
        <v>5.408450704225352</v>
      </c>
      <c r="AB25" s="163">
        <f>Q25/71</f>
        <v>5.76056338028169</v>
      </c>
    </row>
    <row r="26" spans="1:28" ht="18.75" customHeight="1">
      <c r="A26" s="307"/>
      <c r="B26" s="309"/>
      <c r="C26" s="165" t="s">
        <v>182</v>
      </c>
      <c r="D26" s="166" t="s">
        <v>183</v>
      </c>
      <c r="E26" s="161">
        <v>917</v>
      </c>
      <c r="F26" s="162">
        <v>12.4</v>
      </c>
      <c r="G26" s="161">
        <v>677</v>
      </c>
      <c r="H26" s="162">
        <v>9.4</v>
      </c>
      <c r="I26" s="161">
        <v>694</v>
      </c>
      <c r="J26" s="162">
        <v>9.8000000000000007</v>
      </c>
      <c r="K26" s="161">
        <v>667</v>
      </c>
      <c r="L26" s="162">
        <v>9.3000000000000007</v>
      </c>
      <c r="M26" s="161">
        <v>898</v>
      </c>
      <c r="N26" s="162">
        <v>11.8</v>
      </c>
      <c r="O26" s="161">
        <v>606</v>
      </c>
      <c r="P26" s="162">
        <v>8.5</v>
      </c>
      <c r="Q26" s="161">
        <v>587</v>
      </c>
      <c r="R26" s="162">
        <v>8.3000000000000007</v>
      </c>
      <c r="S26" s="161">
        <v>495</v>
      </c>
      <c r="T26" s="162">
        <v>7</v>
      </c>
      <c r="U26" s="161">
        <v>624</v>
      </c>
      <c r="V26" s="162">
        <v>8.5</v>
      </c>
      <c r="X26" s="163">
        <f>U26/$X$5</f>
        <v>8.5479452054794525</v>
      </c>
      <c r="Z26" s="163">
        <f>S26/71</f>
        <v>6.971830985915493</v>
      </c>
      <c r="AB26" s="163">
        <f>Q26/71</f>
        <v>8.2676056338028161</v>
      </c>
    </row>
    <row r="27" spans="1:28" ht="18.75" customHeight="1">
      <c r="A27" s="307"/>
      <c r="B27" s="305"/>
      <c r="C27" s="153" t="s">
        <v>184</v>
      </c>
      <c r="D27" s="168"/>
      <c r="E27" s="169">
        <v>1469</v>
      </c>
      <c r="F27" s="170">
        <v>10</v>
      </c>
      <c r="G27" s="169">
        <v>1171</v>
      </c>
      <c r="H27" s="162">
        <v>8.1</v>
      </c>
      <c r="I27" s="169">
        <v>1192</v>
      </c>
      <c r="J27" s="162">
        <v>8.4</v>
      </c>
      <c r="K27" s="169">
        <v>1208</v>
      </c>
      <c r="L27" s="162">
        <v>8.4</v>
      </c>
      <c r="M27" s="169">
        <v>1594</v>
      </c>
      <c r="N27" s="162">
        <v>10.5</v>
      </c>
      <c r="O27" s="169">
        <v>982</v>
      </c>
      <c r="P27" s="162">
        <v>6.9</v>
      </c>
      <c r="Q27" s="169">
        <v>996</v>
      </c>
      <c r="R27" s="162">
        <v>7.1</v>
      </c>
      <c r="S27" s="169">
        <v>879</v>
      </c>
      <c r="T27" s="162">
        <v>6.2</v>
      </c>
      <c r="U27" s="169">
        <f>SUM(U25:U26)</f>
        <v>1305</v>
      </c>
      <c r="V27" s="162">
        <v>8.9</v>
      </c>
      <c r="W27" s="163" t="s">
        <v>275</v>
      </c>
      <c r="X27" s="163"/>
      <c r="Y27" s="163"/>
      <c r="Z27" s="163"/>
      <c r="AB27" s="163"/>
    </row>
    <row r="28" spans="1:28" ht="18.75" customHeight="1">
      <c r="A28" s="153" t="s">
        <v>185</v>
      </c>
      <c r="B28" s="154"/>
      <c r="C28" s="154"/>
      <c r="D28" s="171"/>
      <c r="E28" s="169">
        <v>55059</v>
      </c>
      <c r="F28" s="177"/>
      <c r="G28" s="169">
        <v>56355</v>
      </c>
      <c r="H28" s="177"/>
      <c r="I28" s="169">
        <v>58732</v>
      </c>
      <c r="J28" s="177"/>
      <c r="K28" s="169">
        <v>63382</v>
      </c>
      <c r="L28" s="177"/>
      <c r="M28" s="169">
        <v>60950</v>
      </c>
      <c r="N28" s="177"/>
      <c r="O28" s="169">
        <v>18312</v>
      </c>
      <c r="P28" s="177"/>
      <c r="Q28" s="169">
        <v>26673</v>
      </c>
      <c r="R28" s="177"/>
      <c r="S28" s="169">
        <v>51428</v>
      </c>
      <c r="T28" s="177"/>
      <c r="U28" s="169">
        <v>63699</v>
      </c>
      <c r="V28" s="177"/>
    </row>
    <row r="29" spans="1:28" ht="18.75" customHeight="1">
      <c r="A29" s="178"/>
      <c r="B29" s="300" t="s">
        <v>273</v>
      </c>
      <c r="C29" s="179" t="s">
        <v>186</v>
      </c>
      <c r="D29" s="172" t="s">
        <v>187</v>
      </c>
      <c r="E29" s="161">
        <v>675</v>
      </c>
      <c r="F29" s="162">
        <v>2.8</v>
      </c>
      <c r="G29" s="161">
        <v>751</v>
      </c>
      <c r="H29" s="162">
        <v>3.1</v>
      </c>
      <c r="I29" s="161">
        <v>623</v>
      </c>
      <c r="J29" s="162">
        <v>2.6</v>
      </c>
      <c r="K29" s="161">
        <v>632</v>
      </c>
      <c r="L29" s="162">
        <v>2.6</v>
      </c>
      <c r="M29" s="161">
        <v>483</v>
      </c>
      <c r="N29" s="162">
        <v>2</v>
      </c>
      <c r="O29" s="161">
        <v>145</v>
      </c>
      <c r="P29" s="162">
        <v>0.6</v>
      </c>
      <c r="Q29" s="161">
        <v>206</v>
      </c>
      <c r="R29" s="162">
        <v>0.8</v>
      </c>
      <c r="S29" s="161">
        <v>628</v>
      </c>
      <c r="T29" s="162">
        <v>2.6</v>
      </c>
      <c r="U29" s="161">
        <v>531</v>
      </c>
      <c r="V29" s="162">
        <v>2.2000000000000002</v>
      </c>
      <c r="X29" s="163">
        <f>U29/243</f>
        <v>2.1851851851851851</v>
      </c>
      <c r="Z29" s="163">
        <f>S29/243</f>
        <v>2.5843621399176953</v>
      </c>
      <c r="AB29" s="163">
        <f>Q29/243</f>
        <v>0.84773662551440332</v>
      </c>
    </row>
    <row r="30" spans="1:28" ht="18.75" customHeight="1">
      <c r="A30" s="180" t="s">
        <v>188</v>
      </c>
      <c r="B30" s="301"/>
      <c r="C30" s="181" t="s">
        <v>189</v>
      </c>
      <c r="D30" s="182" t="s">
        <v>190</v>
      </c>
      <c r="E30" s="161">
        <v>1142</v>
      </c>
      <c r="F30" s="162">
        <v>4.7</v>
      </c>
      <c r="G30" s="161">
        <v>1211</v>
      </c>
      <c r="H30" s="162">
        <v>5</v>
      </c>
      <c r="I30" s="161">
        <v>1070</v>
      </c>
      <c r="J30" s="162">
        <v>4.4000000000000004</v>
      </c>
      <c r="K30" s="161">
        <v>1078</v>
      </c>
      <c r="L30" s="162">
        <v>4.4000000000000004</v>
      </c>
      <c r="M30" s="161">
        <v>911</v>
      </c>
      <c r="N30" s="162">
        <v>3.8</v>
      </c>
      <c r="O30" s="161">
        <v>296</v>
      </c>
      <c r="P30" s="162">
        <v>1.2</v>
      </c>
      <c r="Q30" s="161">
        <v>434</v>
      </c>
      <c r="R30" s="162">
        <v>1.8</v>
      </c>
      <c r="S30" s="161">
        <v>1042</v>
      </c>
      <c r="T30" s="162">
        <v>4.3</v>
      </c>
      <c r="U30" s="161">
        <v>951</v>
      </c>
      <c r="V30" s="162">
        <v>3.9</v>
      </c>
      <c r="X30" s="163">
        <f>U30/243</f>
        <v>3.9135802469135803</v>
      </c>
      <c r="Z30" s="163">
        <f>S30/243</f>
        <v>4.288065843621399</v>
      </c>
      <c r="AB30" s="163">
        <f>Q30/243</f>
        <v>1.786008230452675</v>
      </c>
    </row>
    <row r="31" spans="1:28" ht="18.75" customHeight="1">
      <c r="A31" s="178"/>
      <c r="B31" s="302"/>
      <c r="C31" s="181" t="s">
        <v>191</v>
      </c>
      <c r="D31" s="182" t="s">
        <v>190</v>
      </c>
      <c r="E31" s="161">
        <v>926</v>
      </c>
      <c r="F31" s="162">
        <v>3.8</v>
      </c>
      <c r="G31" s="161">
        <v>1054</v>
      </c>
      <c r="H31" s="162">
        <v>4.3</v>
      </c>
      <c r="I31" s="161">
        <v>905</v>
      </c>
      <c r="J31" s="162">
        <v>3.7</v>
      </c>
      <c r="K31" s="161">
        <v>1130</v>
      </c>
      <c r="L31" s="162">
        <v>4.5999999999999996</v>
      </c>
      <c r="M31" s="161">
        <v>906</v>
      </c>
      <c r="N31" s="162">
        <v>3.8</v>
      </c>
      <c r="O31" s="161">
        <v>293</v>
      </c>
      <c r="P31" s="162">
        <v>1.2</v>
      </c>
      <c r="Q31" s="161">
        <v>294</v>
      </c>
      <c r="R31" s="162">
        <v>1.2</v>
      </c>
      <c r="S31" s="161">
        <v>591</v>
      </c>
      <c r="T31" s="162">
        <v>2.4</v>
      </c>
      <c r="U31" s="161">
        <v>700</v>
      </c>
      <c r="V31" s="162">
        <v>2.9</v>
      </c>
      <c r="X31" s="163">
        <f>U31/243</f>
        <v>2.880658436213992</v>
      </c>
      <c r="Z31" s="163">
        <f>S31/243</f>
        <v>2.4320987654320989</v>
      </c>
      <c r="AB31" s="163">
        <f>Q31/243</f>
        <v>1.2098765432098766</v>
      </c>
    </row>
    <row r="32" spans="1:28" ht="18.75" customHeight="1">
      <c r="A32" s="180"/>
      <c r="B32" s="183" t="s">
        <v>192</v>
      </c>
      <c r="C32" s="154"/>
      <c r="D32" s="172" t="s">
        <v>193</v>
      </c>
      <c r="E32" s="161">
        <v>7589</v>
      </c>
      <c r="F32" s="162">
        <v>62.7</v>
      </c>
      <c r="G32" s="161">
        <v>7937</v>
      </c>
      <c r="H32" s="162">
        <v>65.099999999999994</v>
      </c>
      <c r="I32" s="161">
        <v>7799</v>
      </c>
      <c r="J32" s="162">
        <v>65</v>
      </c>
      <c r="K32" s="161">
        <v>8029</v>
      </c>
      <c r="L32" s="162">
        <v>66.400000000000006</v>
      </c>
      <c r="M32" s="161">
        <v>7820</v>
      </c>
      <c r="N32" s="162">
        <v>65.2</v>
      </c>
      <c r="O32" s="161">
        <v>1954</v>
      </c>
      <c r="P32" s="162">
        <v>16.100000000000001</v>
      </c>
      <c r="Q32" s="161">
        <v>3493</v>
      </c>
      <c r="R32" s="162">
        <v>28.6</v>
      </c>
      <c r="S32" s="161">
        <v>5787</v>
      </c>
      <c r="T32" s="162">
        <v>47.4</v>
      </c>
      <c r="U32" s="161">
        <v>7337</v>
      </c>
      <c r="V32" s="162">
        <v>59.7</v>
      </c>
      <c r="X32" s="163">
        <f>U32/123</f>
        <v>59.650406504065039</v>
      </c>
      <c r="Z32" s="163">
        <f>S32/122</f>
        <v>47.434426229508198</v>
      </c>
      <c r="AB32" s="163">
        <f>Q32/122</f>
        <v>28.631147540983605</v>
      </c>
    </row>
    <row r="33" spans="1:28" ht="18.75" customHeight="1">
      <c r="A33" s="180" t="s">
        <v>194</v>
      </c>
      <c r="B33" s="183" t="s">
        <v>195</v>
      </c>
      <c r="C33" s="154"/>
      <c r="D33" s="172" t="s">
        <v>196</v>
      </c>
      <c r="E33" s="161">
        <v>680</v>
      </c>
      <c r="F33" s="162">
        <v>9.6999999999999993</v>
      </c>
      <c r="G33" s="161">
        <v>541</v>
      </c>
      <c r="H33" s="162">
        <v>7.5</v>
      </c>
      <c r="I33" s="161">
        <v>525</v>
      </c>
      <c r="J33" s="162">
        <v>7.4</v>
      </c>
      <c r="K33" s="161">
        <v>524</v>
      </c>
      <c r="L33" s="162">
        <v>7.3</v>
      </c>
      <c r="M33" s="161">
        <v>569</v>
      </c>
      <c r="N33" s="162">
        <v>7.5</v>
      </c>
      <c r="O33" s="161">
        <v>336</v>
      </c>
      <c r="P33" s="162">
        <v>4.7</v>
      </c>
      <c r="Q33" s="161">
        <v>359</v>
      </c>
      <c r="R33" s="162">
        <v>5.0999999999999996</v>
      </c>
      <c r="S33" s="161">
        <v>369</v>
      </c>
      <c r="T33" s="162">
        <v>5.0999999999999996</v>
      </c>
      <c r="U33" s="161">
        <v>379</v>
      </c>
      <c r="V33" s="162">
        <v>5.2</v>
      </c>
      <c r="X33" s="163">
        <f>U33/73</f>
        <v>5.1917808219178081</v>
      </c>
      <c r="Z33" s="163">
        <f>S33/72</f>
        <v>5.125</v>
      </c>
      <c r="AB33" s="163">
        <f>Q33/71</f>
        <v>5.056338028169014</v>
      </c>
    </row>
    <row r="34" spans="1:28" ht="18.75" customHeight="1">
      <c r="A34" s="180"/>
      <c r="B34" s="183" t="s">
        <v>197</v>
      </c>
      <c r="C34" s="154"/>
      <c r="D34" s="172" t="s">
        <v>196</v>
      </c>
      <c r="E34" s="161">
        <v>1383</v>
      </c>
      <c r="F34" s="162">
        <v>19.8</v>
      </c>
      <c r="G34" s="161">
        <v>1254</v>
      </c>
      <c r="H34" s="162">
        <v>17.399999999999999</v>
      </c>
      <c r="I34" s="161">
        <v>1320</v>
      </c>
      <c r="J34" s="162">
        <v>18.600000000000001</v>
      </c>
      <c r="K34" s="161">
        <v>1367</v>
      </c>
      <c r="L34" s="162">
        <v>19</v>
      </c>
      <c r="M34" s="161">
        <v>1445</v>
      </c>
      <c r="N34" s="162">
        <v>19</v>
      </c>
      <c r="O34" s="161">
        <v>534</v>
      </c>
      <c r="P34" s="162">
        <v>7.5</v>
      </c>
      <c r="Q34" s="161">
        <v>562</v>
      </c>
      <c r="R34" s="162">
        <v>7.9</v>
      </c>
      <c r="S34" s="161">
        <v>838</v>
      </c>
      <c r="T34" s="162">
        <v>11.6</v>
      </c>
      <c r="U34" s="161">
        <v>1094</v>
      </c>
      <c r="V34" s="162">
        <v>15</v>
      </c>
      <c r="X34" s="163">
        <f>U34/73</f>
        <v>14.986301369863014</v>
      </c>
      <c r="Z34" s="163">
        <f>S34/72</f>
        <v>11.638888888888889</v>
      </c>
      <c r="AB34" s="163">
        <f>Q34/71</f>
        <v>7.915492957746479</v>
      </c>
    </row>
    <row r="35" spans="1:28" ht="18.75" customHeight="1">
      <c r="A35" s="153" t="s">
        <v>185</v>
      </c>
      <c r="B35" s="154"/>
      <c r="C35" s="154"/>
      <c r="D35" s="168"/>
      <c r="E35" s="169">
        <v>12395</v>
      </c>
      <c r="F35" s="170"/>
      <c r="G35" s="169">
        <v>12748</v>
      </c>
      <c r="H35" s="170"/>
      <c r="I35" s="169">
        <v>12242</v>
      </c>
      <c r="J35" s="170"/>
      <c r="K35" s="169">
        <v>12760</v>
      </c>
      <c r="L35" s="170"/>
      <c r="M35" s="169">
        <v>12134</v>
      </c>
      <c r="N35" s="170"/>
      <c r="O35" s="169">
        <v>3558</v>
      </c>
      <c r="P35" s="170"/>
      <c r="Q35" s="169">
        <v>5348</v>
      </c>
      <c r="R35" s="170"/>
      <c r="S35" s="169">
        <v>9255</v>
      </c>
      <c r="T35" s="170"/>
      <c r="U35" s="169">
        <f>SUM(U29:U34)</f>
        <v>10992</v>
      </c>
      <c r="V35" s="170"/>
    </row>
    <row r="36" spans="1:28" ht="18.75" customHeight="1">
      <c r="A36" s="153" t="s">
        <v>198</v>
      </c>
      <c r="B36" s="154"/>
      <c r="C36" s="154"/>
      <c r="D36" s="172" t="s">
        <v>199</v>
      </c>
      <c r="E36" s="161">
        <v>10812</v>
      </c>
      <c r="F36" s="162">
        <v>29.5</v>
      </c>
      <c r="G36" s="161">
        <v>10636</v>
      </c>
      <c r="H36" s="162">
        <v>29.1</v>
      </c>
      <c r="I36" s="161">
        <v>10495</v>
      </c>
      <c r="J36" s="162">
        <v>28.8</v>
      </c>
      <c r="K36" s="161">
        <v>11431</v>
      </c>
      <c r="L36" s="162">
        <v>31.3</v>
      </c>
      <c r="M36" s="161">
        <v>10802</v>
      </c>
      <c r="N36" s="162">
        <v>29.5</v>
      </c>
      <c r="O36" s="161">
        <v>3267</v>
      </c>
      <c r="P36" s="162">
        <v>8.6</v>
      </c>
      <c r="Q36" s="161">
        <v>4125</v>
      </c>
      <c r="R36" s="162">
        <v>11.3</v>
      </c>
      <c r="S36" s="161">
        <v>7585</v>
      </c>
      <c r="T36" s="162">
        <v>20.8</v>
      </c>
      <c r="U36" s="161">
        <v>7784</v>
      </c>
      <c r="V36" s="162">
        <v>21.3</v>
      </c>
      <c r="X36" s="163">
        <f>U36/366</f>
        <v>21.26775956284153</v>
      </c>
      <c r="Z36" s="163">
        <f>S36/365</f>
        <v>20.780821917808218</v>
      </c>
      <c r="AB36" s="163">
        <f>Q36/365</f>
        <v>11.301369863013699</v>
      </c>
    </row>
    <row r="37" spans="1:28" ht="18.75" customHeight="1" thickBot="1">
      <c r="A37" s="184" t="s">
        <v>200</v>
      </c>
      <c r="B37" s="149"/>
      <c r="C37" s="149"/>
      <c r="D37" s="185"/>
      <c r="E37" s="186">
        <v>78266</v>
      </c>
      <c r="F37" s="187"/>
      <c r="G37" s="186">
        <v>79739</v>
      </c>
      <c r="H37" s="187"/>
      <c r="I37" s="186">
        <v>81469</v>
      </c>
      <c r="J37" s="187"/>
      <c r="K37" s="186">
        <v>87573</v>
      </c>
      <c r="L37" s="187"/>
      <c r="M37" s="186">
        <v>83886</v>
      </c>
      <c r="N37" s="187"/>
      <c r="O37" s="186">
        <v>25137</v>
      </c>
      <c r="P37" s="187"/>
      <c r="Q37" s="186">
        <v>36146</v>
      </c>
      <c r="R37" s="187"/>
      <c r="S37" s="186">
        <v>68268</v>
      </c>
      <c r="T37" s="187"/>
      <c r="U37" s="186">
        <v>82475</v>
      </c>
      <c r="V37" s="187"/>
    </row>
    <row r="38" spans="1:28" ht="18.75" customHeight="1">
      <c r="A38" s="188" t="s">
        <v>296</v>
      </c>
      <c r="Q38" s="147"/>
      <c r="R38" s="147"/>
      <c r="S38" s="147"/>
      <c r="T38" s="147"/>
      <c r="U38" s="147"/>
      <c r="V38" s="147"/>
    </row>
  </sheetData>
  <mergeCells count="13">
    <mergeCell ref="A6:A27"/>
    <mergeCell ref="B25:B27"/>
    <mergeCell ref="D3:D4"/>
    <mergeCell ref="E3:F4"/>
    <mergeCell ref="G3:H4"/>
    <mergeCell ref="B29:B31"/>
    <mergeCell ref="O3:P4"/>
    <mergeCell ref="Q3:R4"/>
    <mergeCell ref="S3:T4"/>
    <mergeCell ref="U3:V4"/>
    <mergeCell ref="I3:J4"/>
    <mergeCell ref="K3:L4"/>
    <mergeCell ref="M3:N4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scale="68" fitToHeight="0" orientation="landscape" blackAndWhite="1" r:id="rId1"/>
  <headerFooter alignWithMargins="0"/>
  <colBreaks count="1" manualBreakCount="1">
    <brk id="10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 fitToPage="1"/>
  </sheetPr>
  <dimension ref="A1:N107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75" defaultRowHeight="13.5"/>
  <cols>
    <col min="1" max="1" width="16.5" style="189" customWidth="1"/>
    <col min="2" max="2" width="14.125" style="189" customWidth="1"/>
    <col min="3" max="3" width="14" style="189" customWidth="1"/>
    <col min="4" max="12" width="10.625" style="189" customWidth="1"/>
    <col min="13" max="16384" width="9.75" style="190"/>
  </cols>
  <sheetData>
    <row r="1" spans="1:14" ht="15" customHeight="1">
      <c r="A1" s="5" t="s">
        <v>201</v>
      </c>
    </row>
    <row r="2" spans="1:14" ht="15" customHeight="1" thickBo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4" s="194" customFormat="1" ht="23.25" customHeight="1">
      <c r="A3" s="192"/>
      <c r="B3" s="316" t="s">
        <v>202</v>
      </c>
      <c r="C3" s="316" t="s">
        <v>203</v>
      </c>
      <c r="D3" s="319" t="s">
        <v>204</v>
      </c>
      <c r="E3" s="320"/>
      <c r="F3" s="193"/>
      <c r="G3" s="321" t="s">
        <v>205</v>
      </c>
      <c r="H3" s="321"/>
      <c r="I3" s="321"/>
      <c r="J3" s="321"/>
      <c r="K3" s="321"/>
      <c r="L3" s="321"/>
    </row>
    <row r="4" spans="1:14" s="199" customFormat="1" ht="12" customHeight="1">
      <c r="A4" s="195" t="s">
        <v>206</v>
      </c>
      <c r="B4" s="317"/>
      <c r="C4" s="317"/>
      <c r="D4" s="196" t="s">
        <v>207</v>
      </c>
      <c r="E4" s="196" t="s">
        <v>208</v>
      </c>
      <c r="F4" s="197" t="s">
        <v>209</v>
      </c>
      <c r="G4" s="197" t="s">
        <v>210</v>
      </c>
      <c r="H4" s="197" t="s">
        <v>211</v>
      </c>
      <c r="I4" s="249" t="s">
        <v>212</v>
      </c>
      <c r="J4" s="198" t="s">
        <v>213</v>
      </c>
      <c r="K4" s="198" t="s">
        <v>214</v>
      </c>
      <c r="L4" s="196" t="s">
        <v>215</v>
      </c>
    </row>
    <row r="5" spans="1:14" s="199" customFormat="1" ht="12" customHeight="1">
      <c r="A5" s="26"/>
      <c r="B5" s="318"/>
      <c r="C5" s="200" t="s">
        <v>216</v>
      </c>
      <c r="D5" s="201" t="s">
        <v>216</v>
      </c>
      <c r="E5" s="201" t="s">
        <v>216</v>
      </c>
      <c r="F5" s="201" t="s">
        <v>216</v>
      </c>
      <c r="G5" s="201" t="s">
        <v>216</v>
      </c>
      <c r="H5" s="201" t="s">
        <v>216</v>
      </c>
      <c r="I5" s="200" t="s">
        <v>216</v>
      </c>
      <c r="J5" s="200" t="s">
        <v>216</v>
      </c>
      <c r="K5" s="200" t="s">
        <v>216</v>
      </c>
      <c r="L5" s="201" t="s">
        <v>216</v>
      </c>
    </row>
    <row r="6" spans="1:14" ht="14.25" customHeight="1">
      <c r="A6" s="322" t="s">
        <v>217</v>
      </c>
      <c r="B6" s="202">
        <v>58</v>
      </c>
      <c r="C6" s="203">
        <v>147983</v>
      </c>
      <c r="D6" s="203">
        <v>27951</v>
      </c>
      <c r="E6" s="203">
        <v>120032</v>
      </c>
      <c r="F6" s="203">
        <v>60508</v>
      </c>
      <c r="G6" s="203">
        <v>31315</v>
      </c>
      <c r="H6" s="203">
        <v>9460</v>
      </c>
      <c r="I6" s="203">
        <v>3979</v>
      </c>
      <c r="J6" s="203">
        <v>1636</v>
      </c>
      <c r="K6" s="203">
        <v>7791</v>
      </c>
      <c r="L6" s="203">
        <v>33294</v>
      </c>
      <c r="M6" s="204"/>
      <c r="N6" s="204"/>
    </row>
    <row r="7" spans="1:14" ht="14.25" customHeight="1">
      <c r="A7" s="323"/>
      <c r="B7" s="205"/>
      <c r="C7" s="206">
        <v>65597</v>
      </c>
      <c r="D7" s="206">
        <v>14075</v>
      </c>
      <c r="E7" s="206">
        <v>51522</v>
      </c>
      <c r="F7" s="206">
        <v>29066</v>
      </c>
      <c r="G7" s="206">
        <v>12702</v>
      </c>
      <c r="H7" s="206">
        <v>3366</v>
      </c>
      <c r="I7" s="206">
        <v>1741</v>
      </c>
      <c r="J7" s="206">
        <v>437</v>
      </c>
      <c r="K7" s="206">
        <v>2795</v>
      </c>
      <c r="L7" s="206">
        <v>15490</v>
      </c>
      <c r="M7" s="204"/>
      <c r="N7" s="204"/>
    </row>
    <row r="8" spans="1:14" ht="14.25" customHeight="1">
      <c r="A8" s="314" t="s">
        <v>218</v>
      </c>
      <c r="B8" s="202">
        <v>11</v>
      </c>
      <c r="C8" s="203">
        <v>33728</v>
      </c>
      <c r="D8" s="203">
        <v>6937</v>
      </c>
      <c r="E8" s="203">
        <v>26791</v>
      </c>
      <c r="F8" s="203">
        <v>13390</v>
      </c>
      <c r="G8" s="203">
        <v>4915</v>
      </c>
      <c r="H8" s="203">
        <v>2151</v>
      </c>
      <c r="I8" s="203">
        <v>1270</v>
      </c>
      <c r="J8" s="203">
        <v>344</v>
      </c>
      <c r="K8" s="203">
        <v>2238</v>
      </c>
      <c r="L8" s="203">
        <v>9420</v>
      </c>
      <c r="M8" s="204"/>
      <c r="N8" s="204"/>
    </row>
    <row r="9" spans="1:14" ht="14.25" customHeight="1">
      <c r="A9" s="297"/>
      <c r="B9" s="205"/>
      <c r="C9" s="206">
        <v>12782</v>
      </c>
      <c r="D9" s="206">
        <v>2998</v>
      </c>
      <c r="E9" s="206">
        <v>9784</v>
      </c>
      <c r="F9" s="206">
        <v>5187</v>
      </c>
      <c r="G9" s="206">
        <v>1943</v>
      </c>
      <c r="H9" s="206">
        <v>655</v>
      </c>
      <c r="I9" s="206">
        <v>546</v>
      </c>
      <c r="J9" s="206">
        <v>125</v>
      </c>
      <c r="K9" s="206">
        <v>851</v>
      </c>
      <c r="L9" s="206">
        <v>3475</v>
      </c>
      <c r="M9" s="204"/>
      <c r="N9" s="204"/>
    </row>
    <row r="10" spans="1:14" ht="14.25" customHeight="1">
      <c r="A10" s="314" t="s">
        <v>219</v>
      </c>
      <c r="B10" s="202">
        <v>14</v>
      </c>
      <c r="C10" s="203">
        <v>28712</v>
      </c>
      <c r="D10" s="203">
        <v>8297</v>
      </c>
      <c r="E10" s="203">
        <v>20415</v>
      </c>
      <c r="F10" s="203">
        <v>14714</v>
      </c>
      <c r="G10" s="203">
        <v>3842</v>
      </c>
      <c r="H10" s="203">
        <v>2634</v>
      </c>
      <c r="I10" s="203">
        <v>864</v>
      </c>
      <c r="J10" s="203">
        <v>625</v>
      </c>
      <c r="K10" s="203">
        <v>845</v>
      </c>
      <c r="L10" s="203">
        <v>5188</v>
      </c>
      <c r="M10" s="204"/>
      <c r="N10" s="204"/>
    </row>
    <row r="11" spans="1:14" ht="14.25" customHeight="1">
      <c r="A11" s="297"/>
      <c r="B11" s="205"/>
      <c r="C11" s="206">
        <v>10541</v>
      </c>
      <c r="D11" s="206">
        <v>3513</v>
      </c>
      <c r="E11" s="206">
        <v>7028</v>
      </c>
      <c r="F11" s="206">
        <v>6082</v>
      </c>
      <c r="G11" s="206">
        <v>970</v>
      </c>
      <c r="H11" s="206">
        <v>891</v>
      </c>
      <c r="I11" s="206">
        <v>266</v>
      </c>
      <c r="J11" s="206">
        <v>65</v>
      </c>
      <c r="K11" s="206">
        <v>171</v>
      </c>
      <c r="L11" s="206">
        <v>2096</v>
      </c>
      <c r="M11" s="204"/>
      <c r="N11" s="204"/>
    </row>
    <row r="12" spans="1:14" ht="14.25" customHeight="1">
      <c r="A12" s="314" t="s">
        <v>220</v>
      </c>
      <c r="B12" s="202">
        <v>17</v>
      </c>
      <c r="C12" s="203">
        <v>50379</v>
      </c>
      <c r="D12" s="203">
        <v>6137</v>
      </c>
      <c r="E12" s="203">
        <v>44242</v>
      </c>
      <c r="F12" s="203">
        <v>19775</v>
      </c>
      <c r="G12" s="203">
        <v>14725</v>
      </c>
      <c r="H12" s="203">
        <v>2304</v>
      </c>
      <c r="I12" s="203">
        <v>532</v>
      </c>
      <c r="J12" s="203">
        <v>521</v>
      </c>
      <c r="K12" s="203">
        <v>1766</v>
      </c>
      <c r="L12" s="203">
        <v>10756</v>
      </c>
      <c r="M12" s="204"/>
      <c r="N12" s="204"/>
    </row>
    <row r="13" spans="1:14" ht="14.25" customHeight="1">
      <c r="A13" s="297"/>
      <c r="B13" s="205"/>
      <c r="C13" s="206">
        <v>26419</v>
      </c>
      <c r="D13" s="206">
        <v>3805</v>
      </c>
      <c r="E13" s="206">
        <v>22614</v>
      </c>
      <c r="F13" s="206">
        <v>11359</v>
      </c>
      <c r="G13" s="206">
        <v>6954</v>
      </c>
      <c r="H13" s="206">
        <v>966</v>
      </c>
      <c r="I13" s="206">
        <v>317</v>
      </c>
      <c r="J13" s="206">
        <v>180</v>
      </c>
      <c r="K13" s="206">
        <v>778</v>
      </c>
      <c r="L13" s="206">
        <v>5865</v>
      </c>
      <c r="M13" s="204"/>
      <c r="N13" s="204"/>
    </row>
    <row r="14" spans="1:14" ht="14.25" customHeight="1">
      <c r="A14" s="314" t="s">
        <v>221</v>
      </c>
      <c r="B14" s="202">
        <v>16</v>
      </c>
      <c r="C14" s="203">
        <v>35164</v>
      </c>
      <c r="D14" s="203">
        <v>6580</v>
      </c>
      <c r="E14" s="203">
        <v>28584</v>
      </c>
      <c r="F14" s="203">
        <v>12629</v>
      </c>
      <c r="G14" s="203">
        <v>7833</v>
      </c>
      <c r="H14" s="203">
        <v>2371</v>
      </c>
      <c r="I14" s="203">
        <v>1313</v>
      </c>
      <c r="J14" s="203">
        <v>146</v>
      </c>
      <c r="K14" s="203">
        <v>2942</v>
      </c>
      <c r="L14" s="203">
        <v>7930</v>
      </c>
      <c r="M14" s="204"/>
      <c r="N14" s="204"/>
    </row>
    <row r="15" spans="1:14" ht="14.25" customHeight="1">
      <c r="A15" s="324"/>
      <c r="B15" s="205"/>
      <c r="C15" s="206">
        <v>15855</v>
      </c>
      <c r="D15" s="206">
        <v>3759</v>
      </c>
      <c r="E15" s="206">
        <v>12096</v>
      </c>
      <c r="F15" s="206">
        <v>6438</v>
      </c>
      <c r="G15" s="206">
        <v>2835</v>
      </c>
      <c r="H15" s="206">
        <v>854</v>
      </c>
      <c r="I15" s="206">
        <v>612</v>
      </c>
      <c r="J15" s="206">
        <v>67</v>
      </c>
      <c r="K15" s="206">
        <v>995</v>
      </c>
      <c r="L15" s="206">
        <v>4054</v>
      </c>
      <c r="M15" s="204"/>
      <c r="N15" s="204"/>
    </row>
    <row r="16" spans="1:14" ht="14.25" customHeight="1">
      <c r="A16" s="325" t="s">
        <v>222</v>
      </c>
      <c r="B16" s="207">
        <v>58</v>
      </c>
      <c r="C16" s="208">
        <v>143920</v>
      </c>
      <c r="D16" s="208">
        <v>28084</v>
      </c>
      <c r="E16" s="208">
        <v>115836</v>
      </c>
      <c r="F16" s="208">
        <v>60549</v>
      </c>
      <c r="G16" s="208">
        <v>27455</v>
      </c>
      <c r="H16" s="208">
        <v>12102</v>
      </c>
      <c r="I16" s="208">
        <v>4019</v>
      </c>
      <c r="J16" s="208">
        <v>1395</v>
      </c>
      <c r="K16" s="208">
        <v>6932</v>
      </c>
      <c r="L16" s="208">
        <v>31468</v>
      </c>
      <c r="M16" s="209"/>
      <c r="N16" s="204"/>
    </row>
    <row r="17" spans="1:14" ht="14.25" customHeight="1">
      <c r="A17" s="323"/>
      <c r="B17" s="205"/>
      <c r="C17" s="206">
        <v>64124</v>
      </c>
      <c r="D17" s="206">
        <v>14179</v>
      </c>
      <c r="E17" s="206">
        <v>49945</v>
      </c>
      <c r="F17" s="206">
        <v>28327</v>
      </c>
      <c r="G17" s="206">
        <v>11340</v>
      </c>
      <c r="H17" s="206">
        <v>4850</v>
      </c>
      <c r="I17" s="206">
        <v>1884</v>
      </c>
      <c r="J17" s="206">
        <v>390</v>
      </c>
      <c r="K17" s="206">
        <v>2418</v>
      </c>
      <c r="L17" s="206">
        <v>14915</v>
      </c>
      <c r="M17" s="209"/>
      <c r="N17" s="204"/>
    </row>
    <row r="18" spans="1:14" ht="14.25" customHeight="1">
      <c r="A18" s="314" t="s">
        <v>218</v>
      </c>
      <c r="B18" s="202">
        <v>12</v>
      </c>
      <c r="C18" s="203">
        <v>33949</v>
      </c>
      <c r="D18" s="203">
        <v>7177</v>
      </c>
      <c r="E18" s="203">
        <v>26772</v>
      </c>
      <c r="F18" s="203">
        <v>13476</v>
      </c>
      <c r="G18" s="203">
        <v>4404</v>
      </c>
      <c r="H18" s="203">
        <v>2232</v>
      </c>
      <c r="I18" s="203">
        <v>1319</v>
      </c>
      <c r="J18" s="203">
        <v>372</v>
      </c>
      <c r="K18" s="203">
        <v>2106</v>
      </c>
      <c r="L18" s="203">
        <v>10040</v>
      </c>
      <c r="M18" s="204"/>
      <c r="N18" s="204"/>
    </row>
    <row r="19" spans="1:14" ht="14.25" customHeight="1">
      <c r="A19" s="297"/>
      <c r="B19" s="205"/>
      <c r="C19" s="206">
        <v>12750</v>
      </c>
      <c r="D19" s="206">
        <v>3116</v>
      </c>
      <c r="E19" s="206">
        <v>9634</v>
      </c>
      <c r="F19" s="206">
        <v>4908</v>
      </c>
      <c r="G19" s="206">
        <v>1851</v>
      </c>
      <c r="H19" s="206">
        <v>692</v>
      </c>
      <c r="I19" s="206">
        <v>629</v>
      </c>
      <c r="J19" s="206">
        <v>123</v>
      </c>
      <c r="K19" s="206">
        <v>765</v>
      </c>
      <c r="L19" s="206">
        <v>3782</v>
      </c>
      <c r="M19" s="204"/>
      <c r="N19" s="204"/>
    </row>
    <row r="20" spans="1:14" ht="14.25" customHeight="1">
      <c r="A20" s="314" t="s">
        <v>219</v>
      </c>
      <c r="B20" s="202">
        <v>14</v>
      </c>
      <c r="C20" s="203">
        <v>27657</v>
      </c>
      <c r="D20" s="203">
        <v>8173</v>
      </c>
      <c r="E20" s="203">
        <v>19484</v>
      </c>
      <c r="F20" s="203">
        <v>15184</v>
      </c>
      <c r="G20" s="203">
        <v>3063</v>
      </c>
      <c r="H20" s="203">
        <v>2165</v>
      </c>
      <c r="I20" s="203">
        <v>868</v>
      </c>
      <c r="J20" s="203">
        <v>476</v>
      </c>
      <c r="K20" s="203">
        <v>663</v>
      </c>
      <c r="L20" s="203">
        <v>5238</v>
      </c>
      <c r="M20" s="204"/>
      <c r="N20" s="204"/>
    </row>
    <row r="21" spans="1:14" ht="14.25" customHeight="1">
      <c r="A21" s="297"/>
      <c r="B21" s="205"/>
      <c r="C21" s="206">
        <v>11304</v>
      </c>
      <c r="D21" s="206">
        <v>3457</v>
      </c>
      <c r="E21" s="206">
        <v>7847</v>
      </c>
      <c r="F21" s="206">
        <v>6544</v>
      </c>
      <c r="G21" s="206">
        <v>973</v>
      </c>
      <c r="H21" s="206">
        <v>893</v>
      </c>
      <c r="I21" s="206">
        <v>259</v>
      </c>
      <c r="J21" s="206">
        <v>77</v>
      </c>
      <c r="K21" s="206">
        <v>126</v>
      </c>
      <c r="L21" s="206">
        <v>2432</v>
      </c>
      <c r="M21" s="204"/>
      <c r="N21" s="204"/>
    </row>
    <row r="22" spans="1:14" ht="14.25" customHeight="1">
      <c r="A22" s="314" t="s">
        <v>220</v>
      </c>
      <c r="B22" s="202">
        <v>17</v>
      </c>
      <c r="C22" s="203">
        <v>47302</v>
      </c>
      <c r="D22" s="203">
        <v>5906</v>
      </c>
      <c r="E22" s="203">
        <v>41396</v>
      </c>
      <c r="F22" s="203">
        <v>19292</v>
      </c>
      <c r="G22" s="203">
        <v>12905</v>
      </c>
      <c r="H22" s="203">
        <v>5285</v>
      </c>
      <c r="I22" s="203">
        <v>467</v>
      </c>
      <c r="J22" s="203">
        <v>449</v>
      </c>
      <c r="K22" s="203">
        <v>1308</v>
      </c>
      <c r="L22" s="203">
        <v>7596</v>
      </c>
      <c r="M22" s="204"/>
      <c r="N22" s="204"/>
    </row>
    <row r="23" spans="1:14" ht="14.25" customHeight="1">
      <c r="A23" s="297"/>
      <c r="B23" s="205"/>
      <c r="C23" s="206">
        <v>23537</v>
      </c>
      <c r="D23" s="206">
        <v>3527</v>
      </c>
      <c r="E23" s="206">
        <v>20010</v>
      </c>
      <c r="F23" s="206">
        <v>10248</v>
      </c>
      <c r="G23" s="206">
        <v>6019</v>
      </c>
      <c r="H23" s="206">
        <v>2387</v>
      </c>
      <c r="I23" s="206">
        <v>282</v>
      </c>
      <c r="J23" s="206">
        <v>132</v>
      </c>
      <c r="K23" s="206">
        <v>498</v>
      </c>
      <c r="L23" s="206">
        <v>3971</v>
      </c>
      <c r="M23" s="204"/>
      <c r="N23" s="204"/>
    </row>
    <row r="24" spans="1:14" ht="14.25" customHeight="1">
      <c r="A24" s="314" t="s">
        <v>221</v>
      </c>
      <c r="B24" s="202">
        <v>15</v>
      </c>
      <c r="C24" s="203">
        <v>35012</v>
      </c>
      <c r="D24" s="203">
        <v>6828</v>
      </c>
      <c r="E24" s="203">
        <v>28184</v>
      </c>
      <c r="F24" s="203">
        <v>12597</v>
      </c>
      <c r="G24" s="203">
        <v>7083</v>
      </c>
      <c r="H24" s="203">
        <v>2420</v>
      </c>
      <c r="I24" s="203">
        <v>1365</v>
      </c>
      <c r="J24" s="203">
        <v>98</v>
      </c>
      <c r="K24" s="203">
        <v>2855</v>
      </c>
      <c r="L24" s="203">
        <v>8594</v>
      </c>
      <c r="M24" s="204"/>
      <c r="N24" s="204"/>
    </row>
    <row r="25" spans="1:14" ht="14.25" customHeight="1">
      <c r="A25" s="324"/>
      <c r="B25" s="205"/>
      <c r="C25" s="206">
        <v>16533</v>
      </c>
      <c r="D25" s="206">
        <v>4079</v>
      </c>
      <c r="E25" s="206">
        <v>12454</v>
      </c>
      <c r="F25" s="206">
        <v>6627</v>
      </c>
      <c r="G25" s="206">
        <v>2497</v>
      </c>
      <c r="H25" s="206">
        <v>878</v>
      </c>
      <c r="I25" s="206">
        <v>714</v>
      </c>
      <c r="J25" s="206">
        <v>58</v>
      </c>
      <c r="K25" s="206">
        <v>1029</v>
      </c>
      <c r="L25" s="206">
        <v>4730</v>
      </c>
      <c r="M25" s="204"/>
      <c r="N25" s="204"/>
    </row>
    <row r="26" spans="1:14" ht="14.25" customHeight="1">
      <c r="A26" s="325" t="s">
        <v>223</v>
      </c>
      <c r="B26" s="207">
        <v>58</v>
      </c>
      <c r="C26" s="208">
        <v>142559</v>
      </c>
      <c r="D26" s="208">
        <v>29122</v>
      </c>
      <c r="E26" s="208">
        <v>113437</v>
      </c>
      <c r="F26" s="208">
        <v>59474</v>
      </c>
      <c r="G26" s="208">
        <v>28382</v>
      </c>
      <c r="H26" s="208">
        <v>13569</v>
      </c>
      <c r="I26" s="208">
        <v>4068</v>
      </c>
      <c r="J26" s="208">
        <v>1139</v>
      </c>
      <c r="K26" s="208">
        <v>7264</v>
      </c>
      <c r="L26" s="208">
        <v>28663</v>
      </c>
      <c r="M26" s="204"/>
      <c r="N26" s="204"/>
    </row>
    <row r="27" spans="1:14" ht="14.25" customHeight="1">
      <c r="A27" s="323"/>
      <c r="B27" s="205"/>
      <c r="C27" s="206">
        <v>63825</v>
      </c>
      <c r="D27" s="206">
        <v>14936</v>
      </c>
      <c r="E27" s="206">
        <v>48889</v>
      </c>
      <c r="F27" s="206">
        <v>27873</v>
      </c>
      <c r="G27" s="206">
        <v>12645</v>
      </c>
      <c r="H27" s="206">
        <v>5823</v>
      </c>
      <c r="I27" s="206">
        <v>1747</v>
      </c>
      <c r="J27" s="206">
        <v>357</v>
      </c>
      <c r="K27" s="206">
        <v>2328</v>
      </c>
      <c r="L27" s="206">
        <v>13052</v>
      </c>
      <c r="M27" s="204"/>
      <c r="N27" s="204"/>
    </row>
    <row r="28" spans="1:14" ht="14.25" customHeight="1">
      <c r="A28" s="314" t="s">
        <v>218</v>
      </c>
      <c r="B28" s="202">
        <v>12</v>
      </c>
      <c r="C28" s="203">
        <v>32768</v>
      </c>
      <c r="D28" s="203">
        <v>7245</v>
      </c>
      <c r="E28" s="203">
        <v>25523</v>
      </c>
      <c r="F28" s="203">
        <v>12905</v>
      </c>
      <c r="G28" s="203">
        <v>4181</v>
      </c>
      <c r="H28" s="203">
        <v>2137</v>
      </c>
      <c r="I28" s="203">
        <v>1358</v>
      </c>
      <c r="J28" s="203">
        <v>297</v>
      </c>
      <c r="K28" s="203">
        <v>2277</v>
      </c>
      <c r="L28" s="203">
        <v>9613</v>
      </c>
      <c r="M28" s="204"/>
      <c r="N28" s="204"/>
    </row>
    <row r="29" spans="1:14" ht="14.25" customHeight="1">
      <c r="A29" s="297"/>
      <c r="B29" s="205"/>
      <c r="C29" s="206">
        <v>13420</v>
      </c>
      <c r="D29" s="206">
        <v>3148</v>
      </c>
      <c r="E29" s="206">
        <v>10272</v>
      </c>
      <c r="F29" s="206">
        <v>4910</v>
      </c>
      <c r="G29" s="206">
        <v>2714</v>
      </c>
      <c r="H29" s="206">
        <v>701</v>
      </c>
      <c r="I29" s="206">
        <v>567</v>
      </c>
      <c r="J29" s="206">
        <v>103</v>
      </c>
      <c r="K29" s="206">
        <v>825</v>
      </c>
      <c r="L29" s="206">
        <v>3600</v>
      </c>
      <c r="M29" s="204"/>
      <c r="N29" s="204"/>
    </row>
    <row r="30" spans="1:14" ht="14.25" customHeight="1">
      <c r="A30" s="314" t="s">
        <v>219</v>
      </c>
      <c r="B30" s="202">
        <v>14</v>
      </c>
      <c r="C30" s="203">
        <v>27400</v>
      </c>
      <c r="D30" s="203">
        <v>8297</v>
      </c>
      <c r="E30" s="203">
        <v>19103</v>
      </c>
      <c r="F30" s="203">
        <v>15589</v>
      </c>
      <c r="G30" s="203">
        <v>3061</v>
      </c>
      <c r="H30" s="203">
        <v>1887</v>
      </c>
      <c r="I30" s="203">
        <v>940</v>
      </c>
      <c r="J30" s="203">
        <v>382</v>
      </c>
      <c r="K30" s="203">
        <v>655</v>
      </c>
      <c r="L30" s="203">
        <v>4886</v>
      </c>
      <c r="M30" s="204"/>
      <c r="N30" s="204"/>
    </row>
    <row r="31" spans="1:14" ht="14.25" customHeight="1">
      <c r="A31" s="297"/>
      <c r="B31" s="205"/>
      <c r="C31" s="206">
        <v>11835</v>
      </c>
      <c r="D31" s="206">
        <v>3932</v>
      </c>
      <c r="E31" s="206">
        <v>7903</v>
      </c>
      <c r="F31" s="206">
        <v>7093</v>
      </c>
      <c r="G31" s="206">
        <v>988</v>
      </c>
      <c r="H31" s="206">
        <v>907</v>
      </c>
      <c r="I31" s="206">
        <v>309</v>
      </c>
      <c r="J31" s="206">
        <v>104</v>
      </c>
      <c r="K31" s="206">
        <v>155</v>
      </c>
      <c r="L31" s="206">
        <v>2279</v>
      </c>
      <c r="M31" s="204"/>
      <c r="N31" s="204"/>
    </row>
    <row r="32" spans="1:14" ht="14.25" customHeight="1">
      <c r="A32" s="314" t="s">
        <v>220</v>
      </c>
      <c r="B32" s="202">
        <v>17</v>
      </c>
      <c r="C32" s="203">
        <v>47903</v>
      </c>
      <c r="D32" s="203">
        <v>6920</v>
      </c>
      <c r="E32" s="203">
        <v>40983</v>
      </c>
      <c r="F32" s="203">
        <v>18437</v>
      </c>
      <c r="G32" s="203">
        <v>13754</v>
      </c>
      <c r="H32" s="203">
        <v>6937</v>
      </c>
      <c r="I32" s="203">
        <v>469</v>
      </c>
      <c r="J32" s="203">
        <v>355</v>
      </c>
      <c r="K32" s="203">
        <v>1386</v>
      </c>
      <c r="L32" s="203">
        <v>6565</v>
      </c>
      <c r="M32" s="204"/>
      <c r="N32" s="204"/>
    </row>
    <row r="33" spans="1:14" ht="14.25" customHeight="1">
      <c r="A33" s="297"/>
      <c r="B33" s="205"/>
      <c r="C33" s="206">
        <v>23762</v>
      </c>
      <c r="D33" s="206">
        <v>4072</v>
      </c>
      <c r="E33" s="206">
        <v>19690</v>
      </c>
      <c r="F33" s="206">
        <v>9710</v>
      </c>
      <c r="G33" s="206">
        <v>6310</v>
      </c>
      <c r="H33" s="206">
        <v>3282</v>
      </c>
      <c r="I33" s="206">
        <v>279</v>
      </c>
      <c r="J33" s="206">
        <v>93</v>
      </c>
      <c r="K33" s="206">
        <v>488</v>
      </c>
      <c r="L33" s="206">
        <v>3600</v>
      </c>
      <c r="M33" s="204"/>
      <c r="N33" s="204"/>
    </row>
    <row r="34" spans="1:14" ht="14.25" customHeight="1">
      <c r="A34" s="314" t="s">
        <v>221</v>
      </c>
      <c r="B34" s="202">
        <v>15</v>
      </c>
      <c r="C34" s="203">
        <v>34488</v>
      </c>
      <c r="D34" s="203">
        <v>6660</v>
      </c>
      <c r="E34" s="203">
        <v>27828</v>
      </c>
      <c r="F34" s="203">
        <v>12543</v>
      </c>
      <c r="G34" s="203">
        <v>7386</v>
      </c>
      <c r="H34" s="203">
        <v>2608</v>
      </c>
      <c r="I34" s="203">
        <v>1301</v>
      </c>
      <c r="J34" s="203">
        <v>105</v>
      </c>
      <c r="K34" s="203">
        <v>2946</v>
      </c>
      <c r="L34" s="203">
        <v>7599</v>
      </c>
      <c r="M34" s="204"/>
      <c r="N34" s="204"/>
    </row>
    <row r="35" spans="1:14" ht="14.25" customHeight="1">
      <c r="A35" s="297"/>
      <c r="B35" s="247"/>
      <c r="C35" s="248">
        <v>14808</v>
      </c>
      <c r="D35" s="248">
        <v>3784</v>
      </c>
      <c r="E35" s="248">
        <v>11024</v>
      </c>
      <c r="F35" s="248">
        <v>6160</v>
      </c>
      <c r="G35" s="248">
        <v>2633</v>
      </c>
      <c r="H35" s="248">
        <v>933</v>
      </c>
      <c r="I35" s="248">
        <v>592</v>
      </c>
      <c r="J35" s="248">
        <v>57</v>
      </c>
      <c r="K35" s="248">
        <v>860</v>
      </c>
      <c r="L35" s="248">
        <v>3573</v>
      </c>
      <c r="M35" s="204"/>
      <c r="N35" s="204"/>
    </row>
    <row r="36" spans="1:14" ht="14.25" customHeight="1">
      <c r="A36" s="325" t="s">
        <v>224</v>
      </c>
      <c r="B36" s="207">
        <v>57</v>
      </c>
      <c r="C36" s="208">
        <v>141388</v>
      </c>
      <c r="D36" s="208">
        <v>28696</v>
      </c>
      <c r="E36" s="208">
        <v>112692</v>
      </c>
      <c r="F36" s="208">
        <v>59860</v>
      </c>
      <c r="G36" s="208">
        <v>27032</v>
      </c>
      <c r="H36" s="208">
        <v>12213</v>
      </c>
      <c r="I36" s="208">
        <v>3962</v>
      </c>
      <c r="J36" s="208">
        <v>1158</v>
      </c>
      <c r="K36" s="208">
        <v>7278</v>
      </c>
      <c r="L36" s="208">
        <v>29885</v>
      </c>
      <c r="M36" s="209"/>
      <c r="N36" s="204"/>
    </row>
    <row r="37" spans="1:14" ht="14.25" customHeight="1">
      <c r="A37" s="323"/>
      <c r="B37" s="205"/>
      <c r="C37" s="206">
        <v>63949</v>
      </c>
      <c r="D37" s="206">
        <v>14746</v>
      </c>
      <c r="E37" s="206">
        <v>49203</v>
      </c>
      <c r="F37" s="206">
        <v>28334</v>
      </c>
      <c r="G37" s="206">
        <v>11554</v>
      </c>
      <c r="H37" s="206">
        <v>5409</v>
      </c>
      <c r="I37" s="206">
        <v>1795</v>
      </c>
      <c r="J37" s="206">
        <v>397</v>
      </c>
      <c r="K37" s="206">
        <v>2386</v>
      </c>
      <c r="L37" s="206">
        <v>14074</v>
      </c>
      <c r="M37" s="209"/>
      <c r="N37" s="204"/>
    </row>
    <row r="38" spans="1:14" ht="14.25" customHeight="1">
      <c r="A38" s="314" t="s">
        <v>218</v>
      </c>
      <c r="B38" s="202">
        <v>11</v>
      </c>
      <c r="C38" s="203">
        <v>32909</v>
      </c>
      <c r="D38" s="203">
        <v>7227</v>
      </c>
      <c r="E38" s="203">
        <v>25682</v>
      </c>
      <c r="F38" s="203">
        <v>12744</v>
      </c>
      <c r="G38" s="203">
        <v>4141</v>
      </c>
      <c r="H38" s="203">
        <v>1924</v>
      </c>
      <c r="I38" s="203">
        <v>1434</v>
      </c>
      <c r="J38" s="203">
        <v>316</v>
      </c>
      <c r="K38" s="203">
        <v>2387</v>
      </c>
      <c r="L38" s="203">
        <v>9963</v>
      </c>
      <c r="M38" s="209"/>
      <c r="N38" s="204"/>
    </row>
    <row r="39" spans="1:14" ht="14.25" customHeight="1">
      <c r="A39" s="297"/>
      <c r="B39" s="205"/>
      <c r="C39" s="206">
        <v>12883</v>
      </c>
      <c r="D39" s="206">
        <v>3143</v>
      </c>
      <c r="E39" s="206">
        <v>9740</v>
      </c>
      <c r="F39" s="206">
        <v>5053</v>
      </c>
      <c r="G39" s="206">
        <v>1756</v>
      </c>
      <c r="H39" s="206">
        <v>767</v>
      </c>
      <c r="I39" s="206">
        <v>647</v>
      </c>
      <c r="J39" s="206">
        <v>122</v>
      </c>
      <c r="K39" s="206">
        <v>810</v>
      </c>
      <c r="L39" s="206">
        <v>3728</v>
      </c>
      <c r="M39" s="204"/>
      <c r="N39" s="204"/>
    </row>
    <row r="40" spans="1:14" ht="14.25" customHeight="1">
      <c r="A40" s="314" t="s">
        <v>219</v>
      </c>
      <c r="B40" s="202">
        <v>15</v>
      </c>
      <c r="C40" s="203">
        <v>27946</v>
      </c>
      <c r="D40" s="203">
        <v>8534</v>
      </c>
      <c r="E40" s="203">
        <v>19412</v>
      </c>
      <c r="F40" s="203">
        <v>16295</v>
      </c>
      <c r="G40" s="203">
        <v>3151</v>
      </c>
      <c r="H40" s="203">
        <v>1883</v>
      </c>
      <c r="I40" s="203">
        <v>907</v>
      </c>
      <c r="J40" s="203">
        <v>359</v>
      </c>
      <c r="K40" s="203">
        <v>534</v>
      </c>
      <c r="L40" s="203">
        <v>4817</v>
      </c>
      <c r="M40" s="204"/>
      <c r="N40" s="204"/>
    </row>
    <row r="41" spans="1:14" ht="14.25" customHeight="1">
      <c r="A41" s="297"/>
      <c r="B41" s="205"/>
      <c r="C41" s="206">
        <v>12064</v>
      </c>
      <c r="D41" s="206">
        <v>3961</v>
      </c>
      <c r="E41" s="206">
        <v>8103</v>
      </c>
      <c r="F41" s="206">
        <v>7272</v>
      </c>
      <c r="G41" s="206">
        <v>1078</v>
      </c>
      <c r="H41" s="206">
        <v>864</v>
      </c>
      <c r="I41" s="206">
        <v>344</v>
      </c>
      <c r="J41" s="206">
        <v>108</v>
      </c>
      <c r="K41" s="206">
        <v>124</v>
      </c>
      <c r="L41" s="206">
        <v>2274</v>
      </c>
      <c r="M41" s="204"/>
      <c r="N41" s="204"/>
    </row>
    <row r="42" spans="1:14" ht="14.25" customHeight="1">
      <c r="A42" s="314" t="s">
        <v>220</v>
      </c>
      <c r="B42" s="202">
        <v>17</v>
      </c>
      <c r="C42" s="203">
        <v>46590</v>
      </c>
      <c r="D42" s="203">
        <v>6297</v>
      </c>
      <c r="E42" s="203">
        <v>40293</v>
      </c>
      <c r="F42" s="203">
        <v>19087</v>
      </c>
      <c r="G42" s="203">
        <v>12419</v>
      </c>
      <c r="H42" s="203">
        <v>5770</v>
      </c>
      <c r="I42" s="203">
        <v>395</v>
      </c>
      <c r="J42" s="203">
        <v>375</v>
      </c>
      <c r="K42" s="203">
        <v>1404</v>
      </c>
      <c r="L42" s="203">
        <v>7140</v>
      </c>
      <c r="M42" s="204"/>
      <c r="N42" s="204"/>
    </row>
    <row r="43" spans="1:14" ht="14.25" customHeight="1">
      <c r="A43" s="297"/>
      <c r="B43" s="205"/>
      <c r="C43" s="206">
        <v>24919</v>
      </c>
      <c r="D43" s="206">
        <v>3934</v>
      </c>
      <c r="E43" s="206">
        <v>20985</v>
      </c>
      <c r="F43" s="206">
        <v>10587</v>
      </c>
      <c r="G43" s="206">
        <v>6312</v>
      </c>
      <c r="H43" s="206">
        <v>2795</v>
      </c>
      <c r="I43" s="206">
        <v>235</v>
      </c>
      <c r="J43" s="206">
        <v>117</v>
      </c>
      <c r="K43" s="206">
        <v>686</v>
      </c>
      <c r="L43" s="206">
        <v>4187</v>
      </c>
      <c r="M43" s="204"/>
      <c r="N43" s="204"/>
    </row>
    <row r="44" spans="1:14" ht="14.25" customHeight="1">
      <c r="A44" s="314" t="s">
        <v>221</v>
      </c>
      <c r="B44" s="202">
        <v>14</v>
      </c>
      <c r="C44" s="203">
        <v>33943</v>
      </c>
      <c r="D44" s="203">
        <v>6638</v>
      </c>
      <c r="E44" s="203">
        <v>27305</v>
      </c>
      <c r="F44" s="203">
        <v>11734</v>
      </c>
      <c r="G44" s="203">
        <v>7321</v>
      </c>
      <c r="H44" s="203">
        <v>2636</v>
      </c>
      <c r="I44" s="203">
        <v>1226</v>
      </c>
      <c r="J44" s="203">
        <v>108</v>
      </c>
      <c r="K44" s="203">
        <v>2953</v>
      </c>
      <c r="L44" s="203">
        <v>7965</v>
      </c>
      <c r="M44" s="204"/>
      <c r="N44" s="204"/>
    </row>
    <row r="45" spans="1:14" ht="14.25" customHeight="1">
      <c r="A45" s="297"/>
      <c r="B45" s="247"/>
      <c r="C45" s="248">
        <v>14083</v>
      </c>
      <c r="D45" s="248">
        <v>3708</v>
      </c>
      <c r="E45" s="248">
        <v>10375</v>
      </c>
      <c r="F45" s="248">
        <v>5422</v>
      </c>
      <c r="G45" s="248">
        <v>2408</v>
      </c>
      <c r="H45" s="248">
        <v>983</v>
      </c>
      <c r="I45" s="248">
        <v>569</v>
      </c>
      <c r="J45" s="248">
        <v>50</v>
      </c>
      <c r="K45" s="248">
        <v>766</v>
      </c>
      <c r="L45" s="248">
        <v>3885</v>
      </c>
      <c r="M45" s="204"/>
      <c r="N45" s="204"/>
    </row>
    <row r="46" spans="1:14" ht="14.25" customHeight="1">
      <c r="A46" s="325" t="s">
        <v>225</v>
      </c>
      <c r="B46" s="207">
        <v>55</v>
      </c>
      <c r="C46" s="208">
        <v>135044</v>
      </c>
      <c r="D46" s="208">
        <v>28167</v>
      </c>
      <c r="E46" s="208">
        <v>106877</v>
      </c>
      <c r="F46" s="208">
        <v>57870</v>
      </c>
      <c r="G46" s="208">
        <v>24710</v>
      </c>
      <c r="H46" s="208">
        <v>12283</v>
      </c>
      <c r="I46" s="208">
        <v>3885</v>
      </c>
      <c r="J46" s="208">
        <v>1114</v>
      </c>
      <c r="K46" s="208">
        <v>7013</v>
      </c>
      <c r="L46" s="208">
        <v>28169</v>
      </c>
      <c r="M46" s="209"/>
      <c r="N46" s="204"/>
    </row>
    <row r="47" spans="1:14" ht="14.25" customHeight="1">
      <c r="A47" s="323"/>
      <c r="B47" s="205"/>
      <c r="C47" s="206">
        <v>61634</v>
      </c>
      <c r="D47" s="206">
        <v>14451</v>
      </c>
      <c r="E47" s="206">
        <v>47183</v>
      </c>
      <c r="F47" s="206">
        <v>27907</v>
      </c>
      <c r="G47" s="206">
        <v>10326</v>
      </c>
      <c r="H47" s="206">
        <v>5348</v>
      </c>
      <c r="I47" s="206">
        <v>1710</v>
      </c>
      <c r="J47" s="206">
        <v>376</v>
      </c>
      <c r="K47" s="206">
        <v>2395</v>
      </c>
      <c r="L47" s="206">
        <v>13572</v>
      </c>
      <c r="M47" s="209"/>
      <c r="N47" s="204"/>
    </row>
    <row r="48" spans="1:14" ht="14.25" customHeight="1">
      <c r="A48" s="314" t="s">
        <v>218</v>
      </c>
      <c r="B48" s="202">
        <v>11</v>
      </c>
      <c r="C48" s="203">
        <v>29694</v>
      </c>
      <c r="D48" s="203">
        <v>6628</v>
      </c>
      <c r="E48" s="203">
        <v>23066</v>
      </c>
      <c r="F48" s="203">
        <v>11679</v>
      </c>
      <c r="G48" s="203">
        <v>3727</v>
      </c>
      <c r="H48" s="203">
        <v>1961</v>
      </c>
      <c r="I48" s="203">
        <v>1315</v>
      </c>
      <c r="J48" s="203">
        <v>262</v>
      </c>
      <c r="K48" s="203">
        <v>2038</v>
      </c>
      <c r="L48" s="203">
        <v>8712</v>
      </c>
      <c r="M48" s="209"/>
      <c r="N48" s="204"/>
    </row>
    <row r="49" spans="1:14" ht="14.25" customHeight="1">
      <c r="A49" s="297"/>
      <c r="B49" s="205"/>
      <c r="C49" s="206">
        <v>11651</v>
      </c>
      <c r="D49" s="206">
        <v>2866</v>
      </c>
      <c r="E49" s="206">
        <v>8785</v>
      </c>
      <c r="F49" s="206">
        <v>4628</v>
      </c>
      <c r="G49" s="206">
        <v>1609</v>
      </c>
      <c r="H49" s="206">
        <v>790</v>
      </c>
      <c r="I49" s="206">
        <v>551</v>
      </c>
      <c r="J49" s="206">
        <v>83</v>
      </c>
      <c r="K49" s="206">
        <v>719</v>
      </c>
      <c r="L49" s="206">
        <v>3271</v>
      </c>
      <c r="M49" s="204"/>
      <c r="N49" s="204"/>
    </row>
    <row r="50" spans="1:14" ht="14.25" customHeight="1">
      <c r="A50" s="314" t="s">
        <v>219</v>
      </c>
      <c r="B50" s="202">
        <v>13</v>
      </c>
      <c r="C50" s="203">
        <v>27396</v>
      </c>
      <c r="D50" s="203">
        <v>8503</v>
      </c>
      <c r="E50" s="203">
        <v>18893</v>
      </c>
      <c r="F50" s="203">
        <v>16320</v>
      </c>
      <c r="G50" s="203">
        <v>2850</v>
      </c>
      <c r="H50" s="203">
        <v>1778</v>
      </c>
      <c r="I50" s="203">
        <v>948</v>
      </c>
      <c r="J50" s="203">
        <v>323</v>
      </c>
      <c r="K50" s="203">
        <v>489</v>
      </c>
      <c r="L50" s="203">
        <v>4688</v>
      </c>
      <c r="M50" s="204"/>
      <c r="N50" s="204"/>
    </row>
    <row r="51" spans="1:14" ht="14.25" customHeight="1">
      <c r="A51" s="297"/>
      <c r="B51" s="205"/>
      <c r="C51" s="206">
        <v>11997</v>
      </c>
      <c r="D51" s="206">
        <v>3919</v>
      </c>
      <c r="E51" s="206">
        <v>8078</v>
      </c>
      <c r="F51" s="206">
        <v>7290</v>
      </c>
      <c r="G51" s="206">
        <v>1022</v>
      </c>
      <c r="H51" s="206">
        <v>799</v>
      </c>
      <c r="I51" s="206">
        <v>305</v>
      </c>
      <c r="J51" s="206">
        <v>105</v>
      </c>
      <c r="K51" s="206">
        <v>131</v>
      </c>
      <c r="L51" s="206">
        <v>2345</v>
      </c>
      <c r="M51" s="204"/>
      <c r="N51" s="204"/>
    </row>
    <row r="52" spans="1:14" ht="14.25" customHeight="1">
      <c r="A52" s="314" t="s">
        <v>220</v>
      </c>
      <c r="B52" s="202">
        <v>17</v>
      </c>
      <c r="C52" s="203">
        <v>44488</v>
      </c>
      <c r="D52" s="203">
        <v>6468</v>
      </c>
      <c r="E52" s="203">
        <v>38020</v>
      </c>
      <c r="F52" s="203">
        <v>18430</v>
      </c>
      <c r="G52" s="203">
        <v>11145</v>
      </c>
      <c r="H52" s="203">
        <v>5860</v>
      </c>
      <c r="I52" s="203">
        <v>376</v>
      </c>
      <c r="J52" s="203">
        <v>414</v>
      </c>
      <c r="K52" s="203">
        <v>1501</v>
      </c>
      <c r="L52" s="203">
        <v>6762</v>
      </c>
      <c r="M52" s="204"/>
      <c r="N52" s="204"/>
    </row>
    <row r="53" spans="1:14" ht="14.25" customHeight="1">
      <c r="A53" s="297"/>
      <c r="B53" s="205"/>
      <c r="C53" s="206">
        <v>24162</v>
      </c>
      <c r="D53" s="206">
        <v>4046</v>
      </c>
      <c r="E53" s="206">
        <v>20116</v>
      </c>
      <c r="F53" s="206">
        <v>10726</v>
      </c>
      <c r="G53" s="206">
        <v>5385</v>
      </c>
      <c r="H53" s="206">
        <v>2728</v>
      </c>
      <c r="I53" s="206">
        <v>268</v>
      </c>
      <c r="J53" s="206">
        <v>127</v>
      </c>
      <c r="K53" s="206">
        <v>751</v>
      </c>
      <c r="L53" s="206">
        <v>4177</v>
      </c>
      <c r="M53" s="204"/>
      <c r="N53" s="204"/>
    </row>
    <row r="54" spans="1:14" ht="14.25" customHeight="1">
      <c r="A54" s="314" t="s">
        <v>221</v>
      </c>
      <c r="B54" s="202">
        <v>14</v>
      </c>
      <c r="C54" s="203">
        <v>33466</v>
      </c>
      <c r="D54" s="203">
        <v>6568</v>
      </c>
      <c r="E54" s="203">
        <v>26898</v>
      </c>
      <c r="F54" s="203">
        <v>11441</v>
      </c>
      <c r="G54" s="203">
        <v>6988</v>
      </c>
      <c r="H54" s="203">
        <v>2684</v>
      </c>
      <c r="I54" s="203">
        <v>1246</v>
      </c>
      <c r="J54" s="203">
        <v>115</v>
      </c>
      <c r="K54" s="203">
        <v>2985</v>
      </c>
      <c r="L54" s="203">
        <v>8007</v>
      </c>
      <c r="M54" s="204"/>
      <c r="N54" s="204"/>
    </row>
    <row r="55" spans="1:14" ht="14.25" customHeight="1">
      <c r="A55" s="324"/>
      <c r="B55" s="205"/>
      <c r="C55" s="206">
        <v>13824</v>
      </c>
      <c r="D55" s="206">
        <v>3620</v>
      </c>
      <c r="E55" s="206">
        <v>10204</v>
      </c>
      <c r="F55" s="206">
        <v>5263</v>
      </c>
      <c r="G55" s="206">
        <v>2310</v>
      </c>
      <c r="H55" s="206">
        <v>1031</v>
      </c>
      <c r="I55" s="206">
        <v>586</v>
      </c>
      <c r="J55" s="206">
        <v>61</v>
      </c>
      <c r="K55" s="206">
        <v>794</v>
      </c>
      <c r="L55" s="206">
        <v>3779</v>
      </c>
      <c r="M55" s="204"/>
      <c r="N55" s="204"/>
    </row>
    <row r="56" spans="1:14" ht="14.25" customHeight="1">
      <c r="A56" s="325" t="s">
        <v>226</v>
      </c>
      <c r="B56" s="207">
        <v>53</v>
      </c>
      <c r="C56" s="208">
        <v>91430</v>
      </c>
      <c r="D56" s="208">
        <v>23541</v>
      </c>
      <c r="E56" s="208">
        <v>67889</v>
      </c>
      <c r="F56" s="208">
        <v>41385</v>
      </c>
      <c r="G56" s="208">
        <v>10857</v>
      </c>
      <c r="H56" s="208">
        <v>9549</v>
      </c>
      <c r="I56" s="208">
        <v>3347</v>
      </c>
      <c r="J56" s="208">
        <v>782</v>
      </c>
      <c r="K56" s="208">
        <v>3846</v>
      </c>
      <c r="L56" s="208">
        <v>21664</v>
      </c>
      <c r="M56" s="209"/>
      <c r="N56" s="204"/>
    </row>
    <row r="57" spans="1:14" ht="14.25" customHeight="1">
      <c r="A57" s="323"/>
      <c r="B57" s="205"/>
      <c r="C57" s="206">
        <v>45262</v>
      </c>
      <c r="D57" s="206">
        <v>12337</v>
      </c>
      <c r="E57" s="206">
        <v>32925</v>
      </c>
      <c r="F57" s="206">
        <v>20586</v>
      </c>
      <c r="G57" s="206">
        <v>5212</v>
      </c>
      <c r="H57" s="206">
        <v>4518</v>
      </c>
      <c r="I57" s="206">
        <v>1450</v>
      </c>
      <c r="J57" s="206">
        <v>292</v>
      </c>
      <c r="K57" s="206">
        <v>1552</v>
      </c>
      <c r="L57" s="206">
        <v>11652</v>
      </c>
      <c r="M57" s="209"/>
      <c r="N57" s="204"/>
    </row>
    <row r="58" spans="1:14" ht="14.25" customHeight="1">
      <c r="A58" s="314" t="s">
        <v>218</v>
      </c>
      <c r="B58" s="202">
        <v>10</v>
      </c>
      <c r="C58" s="203">
        <v>20121</v>
      </c>
      <c r="D58" s="203">
        <v>5445</v>
      </c>
      <c r="E58" s="203">
        <v>14676</v>
      </c>
      <c r="F58" s="203">
        <v>8226</v>
      </c>
      <c r="G58" s="203">
        <v>1784</v>
      </c>
      <c r="H58" s="203">
        <v>1511</v>
      </c>
      <c r="I58" s="203">
        <v>987</v>
      </c>
      <c r="J58" s="203">
        <v>217</v>
      </c>
      <c r="K58" s="203">
        <v>1198</v>
      </c>
      <c r="L58" s="203">
        <v>6198</v>
      </c>
      <c r="M58" s="209"/>
      <c r="N58" s="204"/>
    </row>
    <row r="59" spans="1:14" ht="14.25" customHeight="1">
      <c r="A59" s="297"/>
      <c r="B59" s="205"/>
      <c r="C59" s="206">
        <v>8658</v>
      </c>
      <c r="D59" s="206">
        <v>2451</v>
      </c>
      <c r="E59" s="206">
        <v>6207</v>
      </c>
      <c r="F59" s="206">
        <v>3398</v>
      </c>
      <c r="G59" s="206">
        <v>845</v>
      </c>
      <c r="H59" s="206">
        <v>713</v>
      </c>
      <c r="I59" s="206">
        <v>444</v>
      </c>
      <c r="J59" s="206">
        <v>71</v>
      </c>
      <c r="K59" s="206">
        <v>477</v>
      </c>
      <c r="L59" s="206">
        <v>2710</v>
      </c>
      <c r="M59" s="204"/>
      <c r="N59" s="204"/>
    </row>
    <row r="60" spans="1:14" ht="14.25" customHeight="1">
      <c r="A60" s="314" t="s">
        <v>219</v>
      </c>
      <c r="B60" s="202">
        <v>13</v>
      </c>
      <c r="C60" s="203">
        <v>21237</v>
      </c>
      <c r="D60" s="203">
        <v>7566</v>
      </c>
      <c r="E60" s="203">
        <v>13671</v>
      </c>
      <c r="F60" s="203">
        <v>13474</v>
      </c>
      <c r="G60" s="203">
        <v>1294</v>
      </c>
      <c r="H60" s="203">
        <v>1891</v>
      </c>
      <c r="I60" s="203">
        <v>732</v>
      </c>
      <c r="J60" s="203">
        <v>267</v>
      </c>
      <c r="K60" s="203">
        <v>243</v>
      </c>
      <c r="L60" s="203">
        <v>3336</v>
      </c>
      <c r="M60" s="204"/>
      <c r="N60" s="204"/>
    </row>
    <row r="61" spans="1:14" ht="14.25" customHeight="1">
      <c r="A61" s="297"/>
      <c r="B61" s="205"/>
      <c r="C61" s="206">
        <v>9116</v>
      </c>
      <c r="D61" s="206">
        <v>3316</v>
      </c>
      <c r="E61" s="206">
        <v>5800</v>
      </c>
      <c r="F61" s="206">
        <v>5655</v>
      </c>
      <c r="G61" s="206">
        <v>509</v>
      </c>
      <c r="H61" s="206">
        <v>798</v>
      </c>
      <c r="I61" s="206">
        <v>180</v>
      </c>
      <c r="J61" s="206">
        <v>90</v>
      </c>
      <c r="K61" s="206">
        <v>68</v>
      </c>
      <c r="L61" s="206">
        <v>1816</v>
      </c>
      <c r="M61" s="204"/>
      <c r="N61" s="204"/>
    </row>
    <row r="62" spans="1:14" ht="14.25" customHeight="1">
      <c r="A62" s="314" t="s">
        <v>220</v>
      </c>
      <c r="B62" s="202">
        <v>16</v>
      </c>
      <c r="C62" s="203">
        <v>28383</v>
      </c>
      <c r="D62" s="203">
        <v>5108</v>
      </c>
      <c r="E62" s="203">
        <v>23275</v>
      </c>
      <c r="F62" s="203">
        <v>12829</v>
      </c>
      <c r="G62" s="203">
        <v>4265</v>
      </c>
      <c r="H62" s="203">
        <v>4143</v>
      </c>
      <c r="I62" s="203">
        <v>297</v>
      </c>
      <c r="J62" s="203">
        <v>238</v>
      </c>
      <c r="K62" s="203">
        <v>827</v>
      </c>
      <c r="L62" s="203">
        <v>5784</v>
      </c>
      <c r="M62" s="204"/>
      <c r="N62" s="204"/>
    </row>
    <row r="63" spans="1:14" ht="14.25" customHeight="1">
      <c r="A63" s="297"/>
      <c r="B63" s="205"/>
      <c r="C63" s="206">
        <v>16707</v>
      </c>
      <c r="D63" s="206">
        <v>3310</v>
      </c>
      <c r="E63" s="206">
        <v>13397</v>
      </c>
      <c r="F63" s="206">
        <v>7876</v>
      </c>
      <c r="G63" s="206">
        <v>2317</v>
      </c>
      <c r="H63" s="206">
        <v>2131</v>
      </c>
      <c r="I63" s="206">
        <v>204</v>
      </c>
      <c r="J63" s="206">
        <v>93</v>
      </c>
      <c r="K63" s="206">
        <v>482</v>
      </c>
      <c r="L63" s="206">
        <v>3604</v>
      </c>
      <c r="M63" s="204"/>
      <c r="N63" s="204"/>
    </row>
    <row r="64" spans="1:14" ht="14.25" customHeight="1">
      <c r="A64" s="314" t="s">
        <v>221</v>
      </c>
      <c r="B64" s="202">
        <v>14</v>
      </c>
      <c r="C64" s="203">
        <v>21689</v>
      </c>
      <c r="D64" s="203">
        <v>5422</v>
      </c>
      <c r="E64" s="203">
        <v>16267</v>
      </c>
      <c r="F64" s="203">
        <v>6856</v>
      </c>
      <c r="G64" s="203">
        <v>3514</v>
      </c>
      <c r="H64" s="203">
        <v>2004</v>
      </c>
      <c r="I64" s="203">
        <v>1331</v>
      </c>
      <c r="J64" s="203">
        <v>60</v>
      </c>
      <c r="K64" s="203">
        <v>1578</v>
      </c>
      <c r="L64" s="203">
        <v>6346</v>
      </c>
      <c r="M64" s="204"/>
      <c r="N64" s="204"/>
    </row>
    <row r="65" spans="1:14" ht="14.25" customHeight="1">
      <c r="A65" s="297"/>
      <c r="B65" s="247"/>
      <c r="C65" s="248">
        <v>10781</v>
      </c>
      <c r="D65" s="248">
        <v>3260</v>
      </c>
      <c r="E65" s="248">
        <v>7521</v>
      </c>
      <c r="F65" s="248">
        <v>3657</v>
      </c>
      <c r="G65" s="248">
        <v>1541</v>
      </c>
      <c r="H65" s="248">
        <v>876</v>
      </c>
      <c r="I65" s="248">
        <v>622</v>
      </c>
      <c r="J65" s="248">
        <v>38</v>
      </c>
      <c r="K65" s="248">
        <v>525</v>
      </c>
      <c r="L65" s="248">
        <v>3522</v>
      </c>
      <c r="M65" s="204"/>
      <c r="N65" s="204"/>
    </row>
    <row r="66" spans="1:14" ht="14.25" customHeight="1">
      <c r="A66" s="326" t="s">
        <v>227</v>
      </c>
      <c r="B66" s="207">
        <v>53</v>
      </c>
      <c r="C66" s="208">
        <v>96464</v>
      </c>
      <c r="D66" s="208">
        <v>23972</v>
      </c>
      <c r="E66" s="208">
        <v>72492</v>
      </c>
      <c r="F66" s="208">
        <v>44306</v>
      </c>
      <c r="G66" s="208">
        <v>15129</v>
      </c>
      <c r="H66" s="208">
        <v>9292</v>
      </c>
      <c r="I66" s="208">
        <v>3188</v>
      </c>
      <c r="J66" s="208">
        <v>758</v>
      </c>
      <c r="K66" s="208">
        <v>3171</v>
      </c>
      <c r="L66" s="208">
        <v>20620</v>
      </c>
      <c r="M66" s="209"/>
      <c r="N66" s="204"/>
    </row>
    <row r="67" spans="1:14" ht="14.25" customHeight="1">
      <c r="A67" s="313"/>
      <c r="B67" s="205"/>
      <c r="C67" s="206">
        <v>44953</v>
      </c>
      <c r="D67" s="206">
        <v>11769</v>
      </c>
      <c r="E67" s="206">
        <v>33184</v>
      </c>
      <c r="F67" s="206">
        <v>21121</v>
      </c>
      <c r="G67" s="206">
        <v>7233</v>
      </c>
      <c r="H67" s="206">
        <v>4116</v>
      </c>
      <c r="I67" s="206">
        <v>1336</v>
      </c>
      <c r="J67" s="206">
        <v>240</v>
      </c>
      <c r="K67" s="206">
        <v>1302</v>
      </c>
      <c r="L67" s="206">
        <v>9605</v>
      </c>
      <c r="M67" s="209"/>
      <c r="N67" s="204"/>
    </row>
    <row r="68" spans="1:14" ht="14.25" customHeight="1">
      <c r="A68" s="314" t="s">
        <v>218</v>
      </c>
      <c r="B68" s="202">
        <v>10</v>
      </c>
      <c r="C68" s="203">
        <v>24088</v>
      </c>
      <c r="D68" s="203">
        <v>6451</v>
      </c>
      <c r="E68" s="203">
        <v>17637</v>
      </c>
      <c r="F68" s="203">
        <v>9725</v>
      </c>
      <c r="G68" s="203">
        <v>2851</v>
      </c>
      <c r="H68" s="203">
        <v>1566</v>
      </c>
      <c r="I68" s="203">
        <v>1032</v>
      </c>
      <c r="J68" s="203">
        <v>252</v>
      </c>
      <c r="K68" s="203">
        <v>1207</v>
      </c>
      <c r="L68" s="203">
        <v>7455</v>
      </c>
      <c r="M68" s="209"/>
      <c r="N68" s="204"/>
    </row>
    <row r="69" spans="1:14" ht="14.25" customHeight="1">
      <c r="A69" s="297"/>
      <c r="B69" s="205"/>
      <c r="C69" s="206">
        <v>9997</v>
      </c>
      <c r="D69" s="206">
        <v>2752</v>
      </c>
      <c r="E69" s="206">
        <v>7245</v>
      </c>
      <c r="F69" s="206">
        <v>4154</v>
      </c>
      <c r="G69" s="206">
        <v>1413</v>
      </c>
      <c r="H69" s="206">
        <v>692</v>
      </c>
      <c r="I69" s="206">
        <v>468</v>
      </c>
      <c r="J69" s="206">
        <v>91</v>
      </c>
      <c r="K69" s="206">
        <v>431</v>
      </c>
      <c r="L69" s="206">
        <v>2748</v>
      </c>
      <c r="M69" s="204"/>
      <c r="N69" s="204"/>
    </row>
    <row r="70" spans="1:14" ht="14.25" customHeight="1">
      <c r="A70" s="314" t="s">
        <v>219</v>
      </c>
      <c r="B70" s="202">
        <v>13</v>
      </c>
      <c r="C70" s="203">
        <v>22295</v>
      </c>
      <c r="D70" s="203">
        <v>7677</v>
      </c>
      <c r="E70" s="203">
        <v>14618</v>
      </c>
      <c r="F70" s="203">
        <v>14254</v>
      </c>
      <c r="G70" s="203">
        <v>1736</v>
      </c>
      <c r="H70" s="203">
        <v>1892</v>
      </c>
      <c r="I70" s="203">
        <v>758</v>
      </c>
      <c r="J70" s="203">
        <v>252</v>
      </c>
      <c r="K70" s="203">
        <v>271</v>
      </c>
      <c r="L70" s="203">
        <v>3132</v>
      </c>
      <c r="M70" s="204"/>
      <c r="N70" s="204"/>
    </row>
    <row r="71" spans="1:14" ht="14.25" customHeight="1">
      <c r="A71" s="297"/>
      <c r="B71" s="205"/>
      <c r="C71" s="206">
        <v>8991</v>
      </c>
      <c r="D71" s="206">
        <v>3128</v>
      </c>
      <c r="E71" s="206">
        <v>5863</v>
      </c>
      <c r="F71" s="206">
        <v>5655</v>
      </c>
      <c r="G71" s="206">
        <v>611</v>
      </c>
      <c r="H71" s="206">
        <v>762</v>
      </c>
      <c r="I71" s="206">
        <v>156</v>
      </c>
      <c r="J71" s="206">
        <v>62</v>
      </c>
      <c r="K71" s="206">
        <v>86</v>
      </c>
      <c r="L71" s="206">
        <v>1659</v>
      </c>
      <c r="M71" s="204"/>
      <c r="N71" s="204"/>
    </row>
    <row r="72" spans="1:14" ht="14.25" customHeight="1">
      <c r="A72" s="314" t="s">
        <v>220</v>
      </c>
      <c r="B72" s="202">
        <v>16</v>
      </c>
      <c r="C72" s="203">
        <v>29833</v>
      </c>
      <c r="D72" s="203">
        <v>4566</v>
      </c>
      <c r="E72" s="203">
        <v>25267</v>
      </c>
      <c r="F72" s="203">
        <v>13972</v>
      </c>
      <c r="G72" s="203">
        <v>6197</v>
      </c>
      <c r="H72" s="203">
        <v>3721</v>
      </c>
      <c r="I72" s="203">
        <v>180</v>
      </c>
      <c r="J72" s="203">
        <v>206</v>
      </c>
      <c r="K72" s="203">
        <v>862</v>
      </c>
      <c r="L72" s="203">
        <v>4695</v>
      </c>
      <c r="M72" s="204"/>
      <c r="N72" s="204"/>
    </row>
    <row r="73" spans="1:14" ht="14.25" customHeight="1">
      <c r="A73" s="297"/>
      <c r="B73" s="205"/>
      <c r="C73" s="206">
        <v>15797</v>
      </c>
      <c r="D73" s="206">
        <v>2720</v>
      </c>
      <c r="E73" s="206">
        <v>13077</v>
      </c>
      <c r="F73" s="206">
        <v>7972</v>
      </c>
      <c r="G73" s="206">
        <v>3192</v>
      </c>
      <c r="H73" s="206">
        <v>1784</v>
      </c>
      <c r="I73" s="206">
        <v>88</v>
      </c>
      <c r="J73" s="206">
        <v>61</v>
      </c>
      <c r="K73" s="206">
        <v>397</v>
      </c>
      <c r="L73" s="206">
        <v>2303</v>
      </c>
      <c r="M73" s="204"/>
      <c r="N73" s="204"/>
    </row>
    <row r="74" spans="1:14" ht="14.25" customHeight="1">
      <c r="A74" s="314" t="s">
        <v>221</v>
      </c>
      <c r="B74" s="202">
        <v>14</v>
      </c>
      <c r="C74" s="203">
        <v>20248</v>
      </c>
      <c r="D74" s="203">
        <v>5278</v>
      </c>
      <c r="E74" s="203">
        <v>14970</v>
      </c>
      <c r="F74" s="203">
        <v>6355</v>
      </c>
      <c r="G74" s="203">
        <v>4345</v>
      </c>
      <c r="H74" s="203">
        <v>2113</v>
      </c>
      <c r="I74" s="203">
        <v>1218</v>
      </c>
      <c r="J74" s="203">
        <v>48</v>
      </c>
      <c r="K74" s="203">
        <v>831</v>
      </c>
      <c r="L74" s="203">
        <v>5338</v>
      </c>
      <c r="M74" s="204"/>
      <c r="N74" s="204"/>
    </row>
    <row r="75" spans="1:14" ht="14.25" customHeight="1">
      <c r="A75" s="297"/>
      <c r="B75" s="247"/>
      <c r="C75" s="248">
        <v>10168</v>
      </c>
      <c r="D75" s="248">
        <v>3169</v>
      </c>
      <c r="E75" s="248">
        <v>6999</v>
      </c>
      <c r="F75" s="248">
        <v>3340</v>
      </c>
      <c r="G75" s="248">
        <v>2017</v>
      </c>
      <c r="H75" s="248">
        <v>878</v>
      </c>
      <c r="I75" s="248">
        <v>624</v>
      </c>
      <c r="J75" s="248">
        <v>26</v>
      </c>
      <c r="K75" s="248">
        <v>388</v>
      </c>
      <c r="L75" s="248">
        <v>2895</v>
      </c>
      <c r="M75" s="204"/>
      <c r="N75" s="204"/>
    </row>
    <row r="76" spans="1:14" ht="14.25" customHeight="1">
      <c r="A76" s="312" t="s">
        <v>276</v>
      </c>
      <c r="B76" s="202">
        <v>53</v>
      </c>
      <c r="C76" s="203">
        <v>123809</v>
      </c>
      <c r="D76" s="203">
        <v>27471</v>
      </c>
      <c r="E76" s="203">
        <v>96338</v>
      </c>
      <c r="F76" s="203">
        <v>56135</v>
      </c>
      <c r="G76" s="203">
        <v>22180</v>
      </c>
      <c r="H76" s="203">
        <v>12459</v>
      </c>
      <c r="I76" s="203">
        <v>3266</v>
      </c>
      <c r="J76" s="203">
        <v>814</v>
      </c>
      <c r="K76" s="203">
        <v>4263</v>
      </c>
      <c r="L76" s="203">
        <v>24692</v>
      </c>
      <c r="M76" s="209"/>
      <c r="N76" s="204"/>
    </row>
    <row r="77" spans="1:14" ht="14.25" customHeight="1">
      <c r="A77" s="313"/>
      <c r="B77" s="205"/>
      <c r="C77" s="206">
        <v>57385</v>
      </c>
      <c r="D77" s="206">
        <v>13126</v>
      </c>
      <c r="E77" s="206">
        <v>44259</v>
      </c>
      <c r="F77" s="206">
        <v>26598</v>
      </c>
      <c r="G77" s="206">
        <v>11101</v>
      </c>
      <c r="H77" s="206">
        <v>5798</v>
      </c>
      <c r="I77" s="206">
        <v>1419</v>
      </c>
      <c r="J77" s="206">
        <v>257</v>
      </c>
      <c r="K77" s="206">
        <v>1635</v>
      </c>
      <c r="L77" s="206">
        <v>10577</v>
      </c>
      <c r="M77" s="209"/>
      <c r="N77" s="204"/>
    </row>
    <row r="78" spans="1:14" ht="14.25" customHeight="1">
      <c r="A78" s="314" t="s">
        <v>218</v>
      </c>
      <c r="B78" s="202">
        <v>10</v>
      </c>
      <c r="C78" s="203">
        <v>26716</v>
      </c>
      <c r="D78" s="203">
        <v>7016</v>
      </c>
      <c r="E78" s="203">
        <v>19700</v>
      </c>
      <c r="F78" s="203">
        <v>10572</v>
      </c>
      <c r="G78" s="203">
        <v>3858</v>
      </c>
      <c r="H78" s="203">
        <v>1568</v>
      </c>
      <c r="I78" s="203">
        <v>1042</v>
      </c>
      <c r="J78" s="203">
        <v>262</v>
      </c>
      <c r="K78" s="203">
        <v>1190</v>
      </c>
      <c r="L78" s="203">
        <v>8224</v>
      </c>
      <c r="M78" s="209"/>
      <c r="N78" s="204"/>
    </row>
    <row r="79" spans="1:14" ht="14.25" customHeight="1">
      <c r="A79" s="297"/>
      <c r="B79" s="205"/>
      <c r="C79" s="206">
        <v>10003</v>
      </c>
      <c r="D79" s="206">
        <v>2674</v>
      </c>
      <c r="E79" s="206">
        <v>7329</v>
      </c>
      <c r="F79" s="206">
        <v>4092</v>
      </c>
      <c r="G79" s="206">
        <v>1587</v>
      </c>
      <c r="H79" s="206">
        <v>678</v>
      </c>
      <c r="I79" s="206">
        <v>411</v>
      </c>
      <c r="J79" s="206">
        <v>77</v>
      </c>
      <c r="K79" s="206">
        <v>407</v>
      </c>
      <c r="L79" s="206">
        <v>2751</v>
      </c>
      <c r="M79" s="204"/>
      <c r="N79" s="204"/>
    </row>
    <row r="80" spans="1:14" ht="14.25" customHeight="1">
      <c r="A80" s="314" t="s">
        <v>219</v>
      </c>
      <c r="B80" s="202">
        <v>13</v>
      </c>
      <c r="C80" s="203">
        <v>25125</v>
      </c>
      <c r="D80" s="203">
        <v>8217</v>
      </c>
      <c r="E80" s="203">
        <v>16908</v>
      </c>
      <c r="F80" s="203">
        <v>15482</v>
      </c>
      <c r="G80" s="203">
        <v>1992</v>
      </c>
      <c r="H80" s="203">
        <v>2289</v>
      </c>
      <c r="I80" s="203">
        <v>862</v>
      </c>
      <c r="J80" s="203">
        <v>278</v>
      </c>
      <c r="K80" s="203">
        <v>282</v>
      </c>
      <c r="L80" s="203">
        <v>3940</v>
      </c>
      <c r="M80" s="204"/>
      <c r="N80" s="204"/>
    </row>
    <row r="81" spans="1:14" ht="14.25" customHeight="1">
      <c r="A81" s="297"/>
      <c r="B81" s="205"/>
      <c r="C81" s="206">
        <v>9627</v>
      </c>
      <c r="D81" s="206">
        <v>3245</v>
      </c>
      <c r="E81" s="206">
        <v>6382</v>
      </c>
      <c r="F81" s="206">
        <v>5773</v>
      </c>
      <c r="G81" s="206">
        <v>874</v>
      </c>
      <c r="H81" s="206">
        <v>890</v>
      </c>
      <c r="I81" s="206">
        <v>356</v>
      </c>
      <c r="J81" s="206">
        <v>74</v>
      </c>
      <c r="K81" s="206">
        <v>50</v>
      </c>
      <c r="L81" s="206">
        <v>1610</v>
      </c>
      <c r="M81" s="204"/>
      <c r="N81" s="204"/>
    </row>
    <row r="82" spans="1:14" ht="14.25" customHeight="1">
      <c r="A82" s="314" t="s">
        <v>220</v>
      </c>
      <c r="B82" s="202">
        <v>16</v>
      </c>
      <c r="C82" s="203">
        <v>37980</v>
      </c>
      <c r="D82" s="203">
        <v>4676</v>
      </c>
      <c r="E82" s="203">
        <v>33304</v>
      </c>
      <c r="F82" s="203">
        <v>18235</v>
      </c>
      <c r="G82" s="203">
        <v>9669</v>
      </c>
      <c r="H82" s="203">
        <v>4281</v>
      </c>
      <c r="I82" s="203">
        <v>152</v>
      </c>
      <c r="J82" s="203">
        <v>187</v>
      </c>
      <c r="K82" s="203">
        <v>937</v>
      </c>
      <c r="L82" s="203">
        <v>4519</v>
      </c>
      <c r="M82" s="204"/>
      <c r="N82" s="204"/>
    </row>
    <row r="83" spans="1:14" ht="14.25" customHeight="1">
      <c r="A83" s="297"/>
      <c r="B83" s="205"/>
      <c r="C83" s="206">
        <v>21561</v>
      </c>
      <c r="D83" s="206">
        <v>2889</v>
      </c>
      <c r="E83" s="206">
        <v>18672</v>
      </c>
      <c r="F83" s="206">
        <v>10621</v>
      </c>
      <c r="G83" s="206">
        <v>5671</v>
      </c>
      <c r="H83" s="206">
        <v>2455</v>
      </c>
      <c r="I83" s="206">
        <v>65</v>
      </c>
      <c r="J83" s="206">
        <v>61</v>
      </c>
      <c r="K83" s="206">
        <v>464</v>
      </c>
      <c r="L83" s="206">
        <v>2224</v>
      </c>
      <c r="M83" s="204"/>
      <c r="N83" s="204"/>
    </row>
    <row r="84" spans="1:14" ht="14.25" customHeight="1">
      <c r="A84" s="314" t="s">
        <v>221</v>
      </c>
      <c r="B84" s="202">
        <v>14</v>
      </c>
      <c r="C84" s="203">
        <v>33988</v>
      </c>
      <c r="D84" s="203">
        <v>7562</v>
      </c>
      <c r="E84" s="203">
        <v>26426</v>
      </c>
      <c r="F84" s="203">
        <v>11846</v>
      </c>
      <c r="G84" s="203">
        <v>6661</v>
      </c>
      <c r="H84" s="203">
        <v>4321</v>
      </c>
      <c r="I84" s="203">
        <v>1210</v>
      </c>
      <c r="J84" s="203">
        <v>87</v>
      </c>
      <c r="K84" s="203">
        <v>1854</v>
      </c>
      <c r="L84" s="203">
        <v>8009</v>
      </c>
      <c r="M84" s="204"/>
      <c r="N84" s="204"/>
    </row>
    <row r="85" spans="1:14" ht="14.25" customHeight="1">
      <c r="A85" s="297"/>
      <c r="B85" s="247"/>
      <c r="C85" s="248">
        <v>16194</v>
      </c>
      <c r="D85" s="248">
        <v>4318</v>
      </c>
      <c r="E85" s="248">
        <v>11876</v>
      </c>
      <c r="F85" s="248">
        <v>6112</v>
      </c>
      <c r="G85" s="248">
        <v>2969</v>
      </c>
      <c r="H85" s="248">
        <v>1775</v>
      </c>
      <c r="I85" s="248">
        <v>587</v>
      </c>
      <c r="J85" s="248">
        <v>45</v>
      </c>
      <c r="K85" s="248">
        <v>714</v>
      </c>
      <c r="L85" s="248">
        <v>3992</v>
      </c>
      <c r="M85" s="204"/>
      <c r="N85" s="204"/>
    </row>
    <row r="86" spans="1:14" ht="14.25" customHeight="1">
      <c r="A86" s="312" t="s">
        <v>294</v>
      </c>
      <c r="B86" s="202">
        <v>53</v>
      </c>
      <c r="C86" s="203">
        <f t="shared" ref="C86:C95" si="0">SUM(D86:E86)</f>
        <v>134690</v>
      </c>
      <c r="D86" s="203">
        <v>30821</v>
      </c>
      <c r="E86" s="203">
        <v>103869</v>
      </c>
      <c r="F86" s="203">
        <v>58865</v>
      </c>
      <c r="G86" s="203">
        <v>24390</v>
      </c>
      <c r="H86" s="203">
        <v>12747</v>
      </c>
      <c r="I86" s="203">
        <v>3124</v>
      </c>
      <c r="J86" s="203">
        <v>900</v>
      </c>
      <c r="K86" s="203">
        <v>6403</v>
      </c>
      <c r="L86" s="203">
        <v>28261</v>
      </c>
      <c r="M86" s="209"/>
      <c r="N86" s="204"/>
    </row>
    <row r="87" spans="1:14" ht="14.25" customHeight="1">
      <c r="A87" s="313"/>
      <c r="B87" s="205"/>
      <c r="C87" s="206">
        <f t="shared" si="0"/>
        <v>59692</v>
      </c>
      <c r="D87" s="206">
        <v>14730</v>
      </c>
      <c r="E87" s="206">
        <v>44962</v>
      </c>
      <c r="F87" s="206">
        <v>27392</v>
      </c>
      <c r="G87" s="206">
        <v>11322</v>
      </c>
      <c r="H87" s="206">
        <v>5692</v>
      </c>
      <c r="I87" s="206">
        <v>1354</v>
      </c>
      <c r="J87" s="206">
        <v>366</v>
      </c>
      <c r="K87" s="206">
        <v>2224</v>
      </c>
      <c r="L87" s="206">
        <v>11342</v>
      </c>
      <c r="M87" s="209"/>
      <c r="N87" s="204"/>
    </row>
    <row r="88" spans="1:14" ht="14.25" customHeight="1">
      <c r="A88" s="314" t="s">
        <v>218</v>
      </c>
      <c r="B88" s="202">
        <v>10</v>
      </c>
      <c r="C88" s="203">
        <f t="shared" si="0"/>
        <v>27848</v>
      </c>
      <c r="D88" s="203">
        <v>7260</v>
      </c>
      <c r="E88" s="203">
        <v>20588</v>
      </c>
      <c r="F88" s="203">
        <v>10794</v>
      </c>
      <c r="G88" s="203">
        <v>4183</v>
      </c>
      <c r="H88" s="203">
        <v>1537</v>
      </c>
      <c r="I88" s="203">
        <v>956</v>
      </c>
      <c r="J88" s="203">
        <v>213</v>
      </c>
      <c r="K88" s="203">
        <v>1395</v>
      </c>
      <c r="L88" s="203">
        <v>8770</v>
      </c>
      <c r="M88" s="209"/>
      <c r="N88" s="204"/>
    </row>
    <row r="89" spans="1:14" ht="14.25" customHeight="1">
      <c r="A89" s="297"/>
      <c r="B89" s="205"/>
      <c r="C89" s="206">
        <f t="shared" si="0"/>
        <v>9357</v>
      </c>
      <c r="D89" s="206">
        <v>2550</v>
      </c>
      <c r="E89" s="206">
        <v>6807</v>
      </c>
      <c r="F89" s="206">
        <v>3742</v>
      </c>
      <c r="G89" s="206">
        <v>1445</v>
      </c>
      <c r="H89" s="206">
        <v>595</v>
      </c>
      <c r="I89" s="206">
        <v>327</v>
      </c>
      <c r="J89" s="206">
        <v>94</v>
      </c>
      <c r="K89" s="206">
        <v>424</v>
      </c>
      <c r="L89" s="206">
        <v>2730</v>
      </c>
      <c r="M89" s="209"/>
      <c r="N89" s="204"/>
    </row>
    <row r="90" spans="1:14" ht="14.25" customHeight="1">
      <c r="A90" s="314" t="s">
        <v>219</v>
      </c>
      <c r="B90" s="202">
        <v>13</v>
      </c>
      <c r="C90" s="203">
        <f t="shared" si="0"/>
        <v>26791</v>
      </c>
      <c r="D90" s="203">
        <v>9425</v>
      </c>
      <c r="E90" s="203">
        <v>17366</v>
      </c>
      <c r="F90" s="203">
        <v>15732</v>
      </c>
      <c r="G90" s="203">
        <v>2139</v>
      </c>
      <c r="H90" s="203">
        <v>2542</v>
      </c>
      <c r="I90" s="203">
        <v>783</v>
      </c>
      <c r="J90" s="203">
        <v>324</v>
      </c>
      <c r="K90" s="203">
        <v>360</v>
      </c>
      <c r="L90" s="203">
        <v>4911</v>
      </c>
      <c r="M90" s="209"/>
      <c r="N90" s="204"/>
    </row>
    <row r="91" spans="1:14" ht="14.25" customHeight="1">
      <c r="A91" s="297"/>
      <c r="B91" s="205"/>
      <c r="C91" s="206">
        <f t="shared" si="0"/>
        <v>10707</v>
      </c>
      <c r="D91" s="206">
        <v>3925</v>
      </c>
      <c r="E91" s="206">
        <v>6782</v>
      </c>
      <c r="F91" s="206">
        <v>6622</v>
      </c>
      <c r="G91" s="206">
        <v>990</v>
      </c>
      <c r="H91" s="206">
        <v>983</v>
      </c>
      <c r="I91" s="206">
        <v>339</v>
      </c>
      <c r="J91" s="206">
        <v>125</v>
      </c>
      <c r="K91" s="206">
        <v>79</v>
      </c>
      <c r="L91" s="206">
        <v>1569</v>
      </c>
      <c r="M91" s="209"/>
      <c r="N91" s="204"/>
    </row>
    <row r="92" spans="1:14" ht="14.25" customHeight="1">
      <c r="A92" s="314" t="s">
        <v>220</v>
      </c>
      <c r="B92" s="202">
        <v>16</v>
      </c>
      <c r="C92" s="203">
        <f t="shared" si="0"/>
        <v>38622</v>
      </c>
      <c r="D92" s="203">
        <v>5248</v>
      </c>
      <c r="E92" s="203">
        <v>33374</v>
      </c>
      <c r="F92" s="203">
        <v>17463</v>
      </c>
      <c r="G92" s="203">
        <v>10312</v>
      </c>
      <c r="H92" s="203">
        <v>4163</v>
      </c>
      <c r="I92" s="203">
        <v>162</v>
      </c>
      <c r="J92" s="203">
        <v>238</v>
      </c>
      <c r="K92" s="203">
        <v>1508</v>
      </c>
      <c r="L92" s="203">
        <v>4776</v>
      </c>
      <c r="M92" s="209"/>
      <c r="N92" s="204"/>
    </row>
    <row r="93" spans="1:14" ht="14.25" customHeight="1">
      <c r="A93" s="297"/>
      <c r="B93" s="205"/>
      <c r="C93" s="206">
        <f t="shared" si="0"/>
        <v>21329</v>
      </c>
      <c r="D93" s="206">
        <v>3288</v>
      </c>
      <c r="E93" s="206">
        <v>18041</v>
      </c>
      <c r="F93" s="206">
        <v>9945</v>
      </c>
      <c r="G93" s="206">
        <v>5713</v>
      </c>
      <c r="H93" s="206">
        <v>2286</v>
      </c>
      <c r="I93" s="206">
        <v>106</v>
      </c>
      <c r="J93" s="206">
        <v>94</v>
      </c>
      <c r="K93" s="206">
        <v>722</v>
      </c>
      <c r="L93" s="206">
        <v>2463</v>
      </c>
      <c r="M93" s="209"/>
      <c r="N93" s="204"/>
    </row>
    <row r="94" spans="1:14" ht="14.25" customHeight="1">
      <c r="A94" s="314" t="s">
        <v>221</v>
      </c>
      <c r="B94" s="202">
        <v>14</v>
      </c>
      <c r="C94" s="203">
        <f t="shared" si="0"/>
        <v>41429</v>
      </c>
      <c r="D94" s="203">
        <v>8888</v>
      </c>
      <c r="E94" s="203">
        <v>32541</v>
      </c>
      <c r="F94" s="203">
        <v>14876</v>
      </c>
      <c r="G94" s="203">
        <v>7756</v>
      </c>
      <c r="H94" s="203">
        <v>4505</v>
      </c>
      <c r="I94" s="203">
        <v>1223</v>
      </c>
      <c r="J94" s="203">
        <v>125</v>
      </c>
      <c r="K94" s="203">
        <v>3140</v>
      </c>
      <c r="L94" s="203">
        <v>9804</v>
      </c>
      <c r="M94" s="209"/>
      <c r="N94" s="204"/>
    </row>
    <row r="95" spans="1:14" ht="14.25" customHeight="1" thickBot="1">
      <c r="A95" s="315"/>
      <c r="B95" s="210"/>
      <c r="C95" s="211">
        <f t="shared" si="0"/>
        <v>18299</v>
      </c>
      <c r="D95" s="211">
        <v>4967</v>
      </c>
      <c r="E95" s="211">
        <v>13332</v>
      </c>
      <c r="F95" s="211">
        <v>7083</v>
      </c>
      <c r="G95" s="211">
        <v>3174</v>
      </c>
      <c r="H95" s="211">
        <v>1828</v>
      </c>
      <c r="I95" s="211">
        <v>582</v>
      </c>
      <c r="J95" s="211">
        <v>53</v>
      </c>
      <c r="K95" s="211">
        <v>999</v>
      </c>
      <c r="L95" s="211">
        <v>4580</v>
      </c>
      <c r="M95" s="209"/>
      <c r="N95" s="204"/>
    </row>
    <row r="96" spans="1:14" ht="16.5" customHeight="1">
      <c r="A96" s="194" t="s">
        <v>297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</row>
    <row r="100" spans="5:13">
      <c r="E100" s="213" t="s">
        <v>228</v>
      </c>
      <c r="F100" s="213" t="s">
        <v>228</v>
      </c>
      <c r="G100" s="213" t="s">
        <v>228</v>
      </c>
      <c r="H100" s="213" t="s">
        <v>228</v>
      </c>
      <c r="I100" s="213" t="s">
        <v>228</v>
      </c>
      <c r="J100" s="213" t="s">
        <v>228</v>
      </c>
      <c r="K100" s="213" t="s">
        <v>228</v>
      </c>
      <c r="L100" s="213" t="s">
        <v>228</v>
      </c>
      <c r="M100" s="213" t="s">
        <v>228</v>
      </c>
    </row>
    <row r="101" spans="5:13">
      <c r="E101" s="214" t="s">
        <v>228</v>
      </c>
      <c r="F101" s="214" t="s">
        <v>228</v>
      </c>
      <c r="G101" s="214" t="s">
        <v>228</v>
      </c>
      <c r="H101" s="214" t="s">
        <v>228</v>
      </c>
      <c r="I101" s="214" t="s">
        <v>228</v>
      </c>
      <c r="J101" s="214" t="s">
        <v>228</v>
      </c>
      <c r="K101" s="214" t="s">
        <v>228</v>
      </c>
      <c r="L101" s="214" t="s">
        <v>228</v>
      </c>
      <c r="M101" s="214" t="s">
        <v>228</v>
      </c>
    </row>
    <row r="102" spans="5:13">
      <c r="E102" s="213" t="s">
        <v>228</v>
      </c>
      <c r="F102" s="213" t="s">
        <v>228</v>
      </c>
      <c r="G102" s="213" t="s">
        <v>228</v>
      </c>
      <c r="H102" s="213" t="s">
        <v>228</v>
      </c>
      <c r="I102" s="213" t="s">
        <v>228</v>
      </c>
      <c r="J102" s="213" t="s">
        <v>228</v>
      </c>
      <c r="K102" s="213" t="s">
        <v>228</v>
      </c>
      <c r="L102" s="213" t="s">
        <v>228</v>
      </c>
      <c r="M102" s="213" t="s">
        <v>228</v>
      </c>
    </row>
    <row r="103" spans="5:13">
      <c r="E103" s="214" t="s">
        <v>228</v>
      </c>
      <c r="F103" s="214" t="s">
        <v>228</v>
      </c>
      <c r="G103" s="214" t="s">
        <v>228</v>
      </c>
      <c r="H103" s="214" t="s">
        <v>228</v>
      </c>
      <c r="I103" s="214" t="s">
        <v>228</v>
      </c>
      <c r="J103" s="214" t="s">
        <v>228</v>
      </c>
      <c r="K103" s="214" t="s">
        <v>228</v>
      </c>
      <c r="L103" s="214" t="s">
        <v>228</v>
      </c>
      <c r="M103" s="214" t="s">
        <v>228</v>
      </c>
    </row>
    <row r="104" spans="5:13">
      <c r="E104" s="213" t="s">
        <v>228</v>
      </c>
      <c r="F104" s="213" t="s">
        <v>228</v>
      </c>
      <c r="G104" s="213" t="s">
        <v>228</v>
      </c>
      <c r="H104" s="213" t="s">
        <v>228</v>
      </c>
      <c r="I104" s="213" t="s">
        <v>228</v>
      </c>
      <c r="J104" s="213" t="s">
        <v>228</v>
      </c>
      <c r="K104" s="213" t="s">
        <v>228</v>
      </c>
      <c r="L104" s="213" t="s">
        <v>228</v>
      </c>
      <c r="M104" s="213" t="s">
        <v>228</v>
      </c>
    </row>
    <row r="105" spans="5:13">
      <c r="E105" s="214" t="s">
        <v>228</v>
      </c>
      <c r="F105" s="214" t="s">
        <v>228</v>
      </c>
      <c r="G105" s="214" t="s">
        <v>228</v>
      </c>
      <c r="H105" s="214" t="s">
        <v>228</v>
      </c>
      <c r="I105" s="214" t="s">
        <v>228</v>
      </c>
      <c r="J105" s="214" t="s">
        <v>228</v>
      </c>
      <c r="K105" s="214" t="s">
        <v>228</v>
      </c>
      <c r="L105" s="214" t="s">
        <v>228</v>
      </c>
      <c r="M105" s="214" t="s">
        <v>228</v>
      </c>
    </row>
    <row r="106" spans="5:13">
      <c r="E106" s="213" t="s">
        <v>228</v>
      </c>
      <c r="F106" s="213" t="s">
        <v>228</v>
      </c>
      <c r="G106" s="213" t="s">
        <v>228</v>
      </c>
      <c r="H106" s="213" t="s">
        <v>228</v>
      </c>
      <c r="I106" s="213" t="s">
        <v>228</v>
      </c>
      <c r="J106" s="213" t="s">
        <v>228</v>
      </c>
      <c r="K106" s="213" t="s">
        <v>228</v>
      </c>
      <c r="L106" s="213" t="s">
        <v>228</v>
      </c>
      <c r="M106" s="213" t="s">
        <v>228</v>
      </c>
    </row>
    <row r="107" spans="5:13">
      <c r="E107" s="214" t="s">
        <v>228</v>
      </c>
      <c r="F107" s="214" t="s">
        <v>228</v>
      </c>
      <c r="G107" s="214" t="s">
        <v>228</v>
      </c>
      <c r="H107" s="214" t="s">
        <v>228</v>
      </c>
      <c r="I107" s="214" t="s">
        <v>228</v>
      </c>
      <c r="J107" s="214" t="s">
        <v>228</v>
      </c>
      <c r="K107" s="214" t="s">
        <v>228</v>
      </c>
      <c r="L107" s="214" t="s">
        <v>228</v>
      </c>
      <c r="M107" s="214" t="s">
        <v>228</v>
      </c>
    </row>
  </sheetData>
  <mergeCells count="49">
    <mergeCell ref="A82:A83"/>
    <mergeCell ref="A84:A85"/>
    <mergeCell ref="A70:A71"/>
    <mergeCell ref="A72:A73"/>
    <mergeCell ref="A74:A75"/>
    <mergeCell ref="A76:A77"/>
    <mergeCell ref="A78:A79"/>
    <mergeCell ref="A80:A81"/>
    <mergeCell ref="A68:A69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20:A21"/>
    <mergeCell ref="B3:B5"/>
    <mergeCell ref="C3:C4"/>
    <mergeCell ref="D3:E3"/>
    <mergeCell ref="G3:L3"/>
    <mergeCell ref="A6:A7"/>
    <mergeCell ref="A8:A9"/>
    <mergeCell ref="A10:A11"/>
    <mergeCell ref="A12:A13"/>
    <mergeCell ref="A14:A15"/>
    <mergeCell ref="A16:A17"/>
    <mergeCell ref="A18:A19"/>
    <mergeCell ref="A86:A87"/>
    <mergeCell ref="A88:A89"/>
    <mergeCell ref="A90:A91"/>
    <mergeCell ref="A92:A93"/>
    <mergeCell ref="A94:A95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fitToHeight="0" orientation="landscape" blackAndWhite="1" r:id="rId1"/>
  <headerFooter alignWithMargins="0"/>
  <rowBreaks count="2" manualBreakCount="2">
    <brk id="35" max="11" man="1"/>
    <brk id="65" max="11" man="1"/>
  </rowBreaks>
  <colBreaks count="1" manualBreakCount="1">
    <brk id="7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autoPageBreaks="0"/>
  </sheetPr>
  <dimension ref="A1:M51"/>
  <sheetViews>
    <sheetView showGridLines="0" tabSelected="1" view="pageBreakPreview" zoomScaleNormal="100" zoomScaleSheetLayoutView="100" workbookViewId="0"/>
  </sheetViews>
  <sheetFormatPr defaultColWidth="6.75" defaultRowHeight="13.5"/>
  <cols>
    <col min="1" max="1" width="13" style="216" customWidth="1"/>
    <col min="2" max="2" width="12" style="216" customWidth="1"/>
    <col min="3" max="6" width="12.375" style="216" customWidth="1"/>
    <col min="7" max="7" width="7" style="216" customWidth="1"/>
    <col min="8" max="8" width="6.75" style="216" customWidth="1"/>
    <col min="9" max="9" width="10.25" style="217" bestFit="1" customWidth="1"/>
    <col min="10" max="11" width="8.625" style="216" customWidth="1"/>
    <col min="12" max="12" width="3.625" style="216" customWidth="1"/>
    <col min="13" max="13" width="7.625" style="216" bestFit="1" customWidth="1"/>
    <col min="14" max="14" width="6.75" style="216"/>
    <col min="15" max="15" width="6.75" style="216" customWidth="1"/>
    <col min="16" max="16384" width="6.75" style="216"/>
  </cols>
  <sheetData>
    <row r="1" spans="1:11" ht="18.75" customHeight="1">
      <c r="A1" s="215" t="s">
        <v>229</v>
      </c>
    </row>
    <row r="2" spans="1:11" s="194" customFormat="1" ht="15" customHeight="1" thickBot="1">
      <c r="A2" s="218"/>
      <c r="B2" s="218"/>
      <c r="C2" s="218"/>
      <c r="D2" s="218"/>
      <c r="E2" s="218"/>
      <c r="F2" s="219" t="s">
        <v>295</v>
      </c>
      <c r="I2" s="220"/>
    </row>
    <row r="3" spans="1:11" s="194" customFormat="1" ht="15" customHeight="1">
      <c r="A3" s="329" t="s">
        <v>230</v>
      </c>
      <c r="B3" s="320"/>
      <c r="C3" s="270" t="s">
        <v>231</v>
      </c>
      <c r="D3" s="272" t="s">
        <v>232</v>
      </c>
      <c r="E3" s="221" t="s">
        <v>233</v>
      </c>
      <c r="F3" s="271" t="s">
        <v>234</v>
      </c>
      <c r="I3" s="220" t="s">
        <v>235</v>
      </c>
    </row>
    <row r="4" spans="1:11" s="194" customFormat="1" ht="15" customHeight="1">
      <c r="B4" s="3" t="s">
        <v>236</v>
      </c>
      <c r="C4" s="222">
        <v>8012</v>
      </c>
      <c r="D4" s="223">
        <v>43</v>
      </c>
      <c r="E4" s="224">
        <f t="shared" ref="E4:E19" si="0">SUM(C4:D4)</f>
        <v>8055</v>
      </c>
      <c r="F4" s="225">
        <v>0.87</v>
      </c>
      <c r="I4" s="226">
        <v>9256</v>
      </c>
      <c r="K4" s="227">
        <f>E4/I4</f>
        <v>0.87024632670700086</v>
      </c>
    </row>
    <row r="5" spans="1:11" s="194" customFormat="1" ht="15" customHeight="1">
      <c r="B5" s="3" t="s">
        <v>3</v>
      </c>
      <c r="C5" s="228">
        <v>4720</v>
      </c>
      <c r="D5" s="229">
        <v>32</v>
      </c>
      <c r="E5" s="230">
        <f t="shared" si="0"/>
        <v>4752</v>
      </c>
      <c r="F5" s="225">
        <v>0.89300000000000002</v>
      </c>
      <c r="I5" s="226">
        <v>5322</v>
      </c>
      <c r="K5" s="227">
        <f t="shared" ref="K5:K22" si="1">E5/I5</f>
        <v>0.89289740698985343</v>
      </c>
    </row>
    <row r="6" spans="1:11" s="194" customFormat="1" ht="15" customHeight="1">
      <c r="B6" s="3" t="s">
        <v>4</v>
      </c>
      <c r="C6" s="228">
        <v>7869</v>
      </c>
      <c r="D6" s="229">
        <v>96</v>
      </c>
      <c r="E6" s="230">
        <f t="shared" si="0"/>
        <v>7965</v>
      </c>
      <c r="F6" s="225">
        <v>0.79100000000000004</v>
      </c>
      <c r="I6" s="226">
        <v>10066</v>
      </c>
      <c r="K6" s="227">
        <f t="shared" si="1"/>
        <v>0.79127756805086424</v>
      </c>
    </row>
    <row r="7" spans="1:11" s="194" customFormat="1" ht="15" customHeight="1">
      <c r="B7" s="3" t="s">
        <v>5</v>
      </c>
      <c r="C7" s="228">
        <v>5971</v>
      </c>
      <c r="D7" s="229">
        <v>48</v>
      </c>
      <c r="E7" s="230">
        <f t="shared" si="0"/>
        <v>6019</v>
      </c>
      <c r="F7" s="225">
        <v>0.96499999999999997</v>
      </c>
      <c r="I7" s="226">
        <v>6238</v>
      </c>
      <c r="K7" s="227">
        <f t="shared" si="1"/>
        <v>0.96489259378005776</v>
      </c>
    </row>
    <row r="8" spans="1:11" s="194" customFormat="1" ht="15" customHeight="1">
      <c r="B8" s="3" t="s">
        <v>237</v>
      </c>
      <c r="C8" s="228">
        <v>6571</v>
      </c>
      <c r="D8" s="229">
        <v>56</v>
      </c>
      <c r="E8" s="230">
        <f t="shared" si="0"/>
        <v>6627</v>
      </c>
      <c r="F8" s="225">
        <v>0.97199999999999998</v>
      </c>
      <c r="I8" s="226">
        <v>6821</v>
      </c>
      <c r="K8" s="227">
        <f t="shared" si="1"/>
        <v>0.97155842251869229</v>
      </c>
    </row>
    <row r="9" spans="1:11" s="194" customFormat="1" ht="15" customHeight="1">
      <c r="B9" s="3" t="s">
        <v>7</v>
      </c>
      <c r="C9" s="228">
        <v>7544</v>
      </c>
      <c r="D9" s="229">
        <v>47</v>
      </c>
      <c r="E9" s="230">
        <f t="shared" si="0"/>
        <v>7591</v>
      </c>
      <c r="F9" s="225">
        <v>0.90400000000000003</v>
      </c>
      <c r="I9" s="226">
        <v>8394</v>
      </c>
      <c r="K9" s="227">
        <f t="shared" si="1"/>
        <v>0.90433643078389325</v>
      </c>
    </row>
    <row r="10" spans="1:11" s="194" customFormat="1" ht="15" customHeight="1">
      <c r="B10" s="3" t="s">
        <v>238</v>
      </c>
      <c r="C10" s="228">
        <v>3569</v>
      </c>
      <c r="D10" s="229">
        <v>43</v>
      </c>
      <c r="E10" s="230">
        <f t="shared" si="0"/>
        <v>3612</v>
      </c>
      <c r="F10" s="225">
        <v>1.002</v>
      </c>
      <c r="I10" s="226">
        <v>3606</v>
      </c>
      <c r="K10" s="227">
        <f>E10/I10</f>
        <v>1.0016638935108153</v>
      </c>
    </row>
    <row r="11" spans="1:11" s="194" customFormat="1" ht="15" customHeight="1">
      <c r="B11" s="3" t="s">
        <v>239</v>
      </c>
      <c r="C11" s="228">
        <v>3078</v>
      </c>
      <c r="D11" s="229">
        <v>13</v>
      </c>
      <c r="E11" s="230">
        <f t="shared" si="0"/>
        <v>3091</v>
      </c>
      <c r="F11" s="225">
        <v>0.98899999999999999</v>
      </c>
      <c r="I11" s="226">
        <v>3126</v>
      </c>
      <c r="K11" s="227">
        <f>E11/I11</f>
        <v>0.98880358285348691</v>
      </c>
    </row>
    <row r="12" spans="1:11" s="194" customFormat="1" ht="15" customHeight="1">
      <c r="A12" s="231" t="s">
        <v>240</v>
      </c>
      <c r="B12" s="3" t="s">
        <v>241</v>
      </c>
      <c r="C12" s="228">
        <v>1763</v>
      </c>
      <c r="D12" s="229">
        <v>14</v>
      </c>
      <c r="E12" s="230">
        <f t="shared" si="0"/>
        <v>1777</v>
      </c>
      <c r="F12" s="225">
        <v>0.86699999999999999</v>
      </c>
      <c r="I12" s="226">
        <v>2049</v>
      </c>
      <c r="K12" s="227">
        <f>E12/I12</f>
        <v>0.86725231820400195</v>
      </c>
    </row>
    <row r="13" spans="1:11" s="194" customFormat="1" ht="15" customHeight="1">
      <c r="B13" s="3" t="s">
        <v>242</v>
      </c>
      <c r="C13" s="228">
        <v>5007</v>
      </c>
      <c r="D13" s="229">
        <v>21</v>
      </c>
      <c r="E13" s="230">
        <f t="shared" si="0"/>
        <v>5028</v>
      </c>
      <c r="F13" s="225">
        <v>0.72199999999999998</v>
      </c>
      <c r="I13" s="226">
        <v>6962</v>
      </c>
      <c r="K13" s="227">
        <f t="shared" si="1"/>
        <v>0.72220626256822751</v>
      </c>
    </row>
    <row r="14" spans="1:11" s="194" customFormat="1" ht="15" customHeight="1">
      <c r="B14" s="3" t="s">
        <v>12</v>
      </c>
      <c r="C14" s="228">
        <v>2594</v>
      </c>
      <c r="D14" s="229">
        <v>28</v>
      </c>
      <c r="E14" s="230">
        <f t="shared" si="0"/>
        <v>2622</v>
      </c>
      <c r="F14" s="225">
        <v>0.76500000000000001</v>
      </c>
      <c r="I14" s="226">
        <v>3426</v>
      </c>
      <c r="K14" s="227">
        <f t="shared" si="1"/>
        <v>0.76532399299474607</v>
      </c>
    </row>
    <row r="15" spans="1:11" s="194" customFormat="1" ht="15" customHeight="1">
      <c r="B15" s="3" t="s">
        <v>13</v>
      </c>
      <c r="C15" s="228">
        <v>2020</v>
      </c>
      <c r="D15" s="229">
        <v>12</v>
      </c>
      <c r="E15" s="230">
        <f t="shared" si="0"/>
        <v>2032</v>
      </c>
      <c r="F15" s="225">
        <v>0.84</v>
      </c>
      <c r="I15" s="226">
        <v>2419</v>
      </c>
      <c r="K15" s="227">
        <f t="shared" si="1"/>
        <v>0.84001653575857793</v>
      </c>
    </row>
    <row r="16" spans="1:11" s="194" customFormat="1" ht="15" customHeight="1">
      <c r="B16" s="3" t="s">
        <v>243</v>
      </c>
      <c r="C16" s="228">
        <v>5837</v>
      </c>
      <c r="D16" s="229">
        <v>12</v>
      </c>
      <c r="E16" s="230">
        <f t="shared" si="0"/>
        <v>5849</v>
      </c>
      <c r="F16" s="225">
        <v>0.96799999999999997</v>
      </c>
      <c r="I16" s="226">
        <v>6045</v>
      </c>
      <c r="K16" s="227">
        <f t="shared" si="1"/>
        <v>0.96757650951199337</v>
      </c>
    </row>
    <row r="17" spans="1:13" s="194" customFormat="1" ht="15" customHeight="1">
      <c r="B17" s="3" t="s">
        <v>15</v>
      </c>
      <c r="C17" s="228">
        <v>4571</v>
      </c>
      <c r="D17" s="229">
        <v>16</v>
      </c>
      <c r="E17" s="230">
        <f t="shared" si="0"/>
        <v>4587</v>
      </c>
      <c r="F17" s="225">
        <v>0.76600000000000001</v>
      </c>
      <c r="I17" s="226">
        <v>5986</v>
      </c>
      <c r="K17" s="227">
        <f t="shared" si="1"/>
        <v>0.76628800534580688</v>
      </c>
    </row>
    <row r="18" spans="1:13" s="194" customFormat="1" ht="15" customHeight="1">
      <c r="B18" s="3" t="s">
        <v>244</v>
      </c>
      <c r="C18" s="228">
        <v>4334</v>
      </c>
      <c r="D18" s="229">
        <v>5</v>
      </c>
      <c r="E18" s="230">
        <f t="shared" si="0"/>
        <v>4339</v>
      </c>
      <c r="F18" s="225">
        <v>0.93400000000000005</v>
      </c>
      <c r="I18" s="226">
        <v>4644</v>
      </c>
      <c r="K18" s="227">
        <f t="shared" si="1"/>
        <v>0.93432385874246338</v>
      </c>
    </row>
    <row r="19" spans="1:13" s="194" customFormat="1" ht="15" customHeight="1">
      <c r="B19" s="3" t="s">
        <v>245</v>
      </c>
      <c r="C19" s="228">
        <v>3114</v>
      </c>
      <c r="D19" s="229">
        <v>16</v>
      </c>
      <c r="E19" s="230">
        <f t="shared" si="0"/>
        <v>3130</v>
      </c>
      <c r="F19" s="225">
        <v>0.82099999999999995</v>
      </c>
      <c r="I19" s="226">
        <v>3813</v>
      </c>
      <c r="K19" s="227">
        <f t="shared" si="1"/>
        <v>0.82087595069499086</v>
      </c>
    </row>
    <row r="20" spans="1:13" s="194" customFormat="1" ht="15" customHeight="1">
      <c r="A20" s="232"/>
      <c r="B20" s="3" t="s">
        <v>233</v>
      </c>
      <c r="C20" s="228">
        <f>SUM(C4:C19)</f>
        <v>76574</v>
      </c>
      <c r="D20" s="233">
        <f>SUM(D4:D19)</f>
        <v>502</v>
      </c>
      <c r="E20" s="230">
        <f>SUM(E4:E19)</f>
        <v>77076</v>
      </c>
      <c r="F20" s="225">
        <v>0.874</v>
      </c>
      <c r="I20" s="226">
        <v>88173</v>
      </c>
      <c r="K20" s="227">
        <f t="shared" si="1"/>
        <v>0.87414514647341024</v>
      </c>
    </row>
    <row r="21" spans="1:13" s="194" customFormat="1" ht="15" customHeight="1">
      <c r="A21" s="330" t="s">
        <v>246</v>
      </c>
      <c r="B21" s="331"/>
      <c r="C21" s="228">
        <v>90335</v>
      </c>
      <c r="D21" s="229">
        <v>236</v>
      </c>
      <c r="E21" s="230">
        <f>SUM(C21:D21)</f>
        <v>90571</v>
      </c>
      <c r="F21" s="225">
        <v>0.81899999999999995</v>
      </c>
      <c r="I21" s="226">
        <v>110606</v>
      </c>
      <c r="K21" s="227">
        <f t="shared" si="1"/>
        <v>0.81886154458166827</v>
      </c>
    </row>
    <row r="22" spans="1:13" s="194" customFormat="1" ht="15" customHeight="1" thickBot="1">
      <c r="A22" s="332" t="s">
        <v>247</v>
      </c>
      <c r="B22" s="333"/>
      <c r="C22" s="234">
        <f>C20+C21</f>
        <v>166909</v>
      </c>
      <c r="D22" s="235">
        <f t="shared" ref="D22" si="2">D20+D21</f>
        <v>738</v>
      </c>
      <c r="E22" s="236">
        <f>E20+E21</f>
        <v>167647</v>
      </c>
      <c r="F22" s="225">
        <v>0.84299999999999997</v>
      </c>
      <c r="I22" s="229">
        <v>198779</v>
      </c>
      <c r="K22" s="227">
        <f t="shared" si="1"/>
        <v>0.84338385845587316</v>
      </c>
    </row>
    <row r="23" spans="1:13" s="194" customFormat="1" ht="15" customHeight="1">
      <c r="A23" s="327"/>
      <c r="B23" s="327"/>
      <c r="C23" s="327"/>
      <c r="D23" s="327"/>
      <c r="E23" s="327"/>
      <c r="F23" s="327"/>
      <c r="I23" s="220"/>
    </row>
    <row r="24" spans="1:13" s="194" customFormat="1" ht="12">
      <c r="A24" s="328"/>
      <c r="B24" s="328"/>
      <c r="C24" s="328"/>
      <c r="D24" s="328"/>
      <c r="E24" s="328"/>
      <c r="F24" s="328"/>
      <c r="I24" s="220"/>
    </row>
    <row r="25" spans="1:13" s="194" customFormat="1" ht="15" customHeight="1">
      <c r="B25" s="237"/>
      <c r="C25" s="226"/>
      <c r="D25" s="226"/>
      <c r="E25" s="226"/>
      <c r="F25" s="238"/>
      <c r="I25" s="220"/>
    </row>
    <row r="26" spans="1:13" s="194" customFormat="1" ht="15" customHeight="1">
      <c r="A26" s="215" t="s">
        <v>248</v>
      </c>
      <c r="C26" s="226"/>
      <c r="D26" s="226"/>
      <c r="E26" s="226"/>
      <c r="F26" s="238"/>
      <c r="I26" s="220"/>
    </row>
    <row r="27" spans="1:13" s="194" customFormat="1" ht="15" customHeight="1">
      <c r="E27" s="4"/>
      <c r="I27" s="220"/>
    </row>
    <row r="28" spans="1:13" s="194" customFormat="1" ht="15" customHeight="1">
      <c r="A28" s="273" t="s">
        <v>249</v>
      </c>
      <c r="B28" s="3" t="s">
        <v>250</v>
      </c>
      <c r="C28" s="22" t="s">
        <v>251</v>
      </c>
      <c r="F28" s="4"/>
      <c r="I28" s="220"/>
    </row>
    <row r="29" spans="1:13" s="194" customFormat="1" ht="15" customHeight="1">
      <c r="A29" s="273" t="s">
        <v>253</v>
      </c>
      <c r="B29" s="239">
        <v>58954</v>
      </c>
      <c r="C29" s="240">
        <v>0.35199999999999998</v>
      </c>
      <c r="I29" s="3" t="s">
        <v>253</v>
      </c>
      <c r="J29" s="239">
        <f>B29</f>
        <v>58954</v>
      </c>
      <c r="K29" s="250">
        <f>C29</f>
        <v>0.35199999999999998</v>
      </c>
      <c r="M29" s="241">
        <f t="shared" ref="M29:M47" si="3">B29/$B$48</f>
        <v>0.35165556198440773</v>
      </c>
    </row>
    <row r="30" spans="1:13" s="194" customFormat="1" ht="15" customHeight="1">
      <c r="A30" s="273" t="s">
        <v>252</v>
      </c>
      <c r="B30" s="239">
        <v>42508</v>
      </c>
      <c r="C30" s="240">
        <v>0.254</v>
      </c>
      <c r="I30" s="3" t="s">
        <v>252</v>
      </c>
      <c r="J30" s="239">
        <f t="shared" ref="J30:K34" si="4">B30</f>
        <v>42508</v>
      </c>
      <c r="K30" s="250">
        <f t="shared" si="4"/>
        <v>0.254</v>
      </c>
      <c r="M30" s="241">
        <f t="shared" si="3"/>
        <v>0.25355658019529131</v>
      </c>
    </row>
    <row r="31" spans="1:13" s="194" customFormat="1" ht="15" customHeight="1">
      <c r="A31" s="273" t="s">
        <v>254</v>
      </c>
      <c r="B31" s="239">
        <v>14174</v>
      </c>
      <c r="C31" s="240">
        <v>8.4000000000000005E-2</v>
      </c>
      <c r="I31" s="3" t="s">
        <v>254</v>
      </c>
      <c r="J31" s="239">
        <f t="shared" si="4"/>
        <v>14174</v>
      </c>
      <c r="K31" s="250">
        <f t="shared" si="4"/>
        <v>8.4000000000000005E-2</v>
      </c>
      <c r="M31" s="241">
        <f t="shared" si="3"/>
        <v>8.4546696332174154E-2</v>
      </c>
    </row>
    <row r="32" spans="1:13" s="194" customFormat="1" ht="15" customHeight="1">
      <c r="A32" s="273" t="s">
        <v>256</v>
      </c>
      <c r="B32" s="239">
        <v>10012</v>
      </c>
      <c r="C32" s="240">
        <v>0.06</v>
      </c>
      <c r="I32" s="3" t="s">
        <v>256</v>
      </c>
      <c r="J32" s="239">
        <f t="shared" si="4"/>
        <v>10012</v>
      </c>
      <c r="K32" s="250">
        <f t="shared" si="4"/>
        <v>0.06</v>
      </c>
      <c r="M32" s="241">
        <f t="shared" si="3"/>
        <v>5.9720722709025509E-2</v>
      </c>
    </row>
    <row r="33" spans="1:13" s="194" customFormat="1" ht="15" customHeight="1">
      <c r="A33" s="273" t="s">
        <v>255</v>
      </c>
      <c r="B33" s="239">
        <v>8549</v>
      </c>
      <c r="C33" s="240">
        <v>5.0999999999999997E-2</v>
      </c>
      <c r="I33" s="3" t="s">
        <v>255</v>
      </c>
      <c r="J33" s="239">
        <f t="shared" si="4"/>
        <v>8549</v>
      </c>
      <c r="K33" s="250">
        <f t="shared" si="4"/>
        <v>5.0999999999999997E-2</v>
      </c>
      <c r="M33" s="241">
        <f t="shared" si="3"/>
        <v>5.0994052980369464E-2</v>
      </c>
    </row>
    <row r="34" spans="1:13" s="194" customFormat="1" ht="15" customHeight="1">
      <c r="A34" s="273" t="s">
        <v>214</v>
      </c>
      <c r="B34" s="239">
        <v>7921</v>
      </c>
      <c r="C34" s="240">
        <v>4.7E-2</v>
      </c>
      <c r="I34" s="3" t="s">
        <v>214</v>
      </c>
      <c r="J34" s="239">
        <f t="shared" si="4"/>
        <v>7921</v>
      </c>
      <c r="K34" s="250">
        <f t="shared" si="4"/>
        <v>4.7E-2</v>
      </c>
      <c r="M34" s="241">
        <f t="shared" si="3"/>
        <v>4.7248086753714648E-2</v>
      </c>
    </row>
    <row r="35" spans="1:13" s="194" customFormat="1" ht="15" customHeight="1">
      <c r="A35" s="273" t="s">
        <v>257</v>
      </c>
      <c r="B35" s="239">
        <v>5182</v>
      </c>
      <c r="C35" s="240">
        <v>3.1E-2</v>
      </c>
      <c r="I35" s="3" t="s">
        <v>258</v>
      </c>
      <c r="J35" s="242">
        <f>SUM(B35:B47)</f>
        <v>25529</v>
      </c>
      <c r="K35" s="250">
        <f>SUM(C35:C47)</f>
        <v>0.152</v>
      </c>
      <c r="M35" s="241">
        <f t="shared" si="3"/>
        <v>3.091018628427589E-2</v>
      </c>
    </row>
    <row r="36" spans="1:13" s="194" customFormat="1" ht="15" customHeight="1">
      <c r="A36" s="273" t="s">
        <v>259</v>
      </c>
      <c r="B36" s="239">
        <v>4970</v>
      </c>
      <c r="C36" s="240">
        <v>0.03</v>
      </c>
      <c r="I36" s="243" t="s">
        <v>260</v>
      </c>
      <c r="J36" s="244">
        <f>SUM(J29:J35)</f>
        <v>167647</v>
      </c>
      <c r="K36" s="250">
        <f>SUM(K29:K35)</f>
        <v>1</v>
      </c>
      <c r="M36" s="241">
        <f t="shared" si="3"/>
        <v>2.9645624437061206E-2</v>
      </c>
    </row>
    <row r="37" spans="1:13" s="194" customFormat="1" ht="15" customHeight="1">
      <c r="A37" s="273" t="s">
        <v>262</v>
      </c>
      <c r="B37" s="239">
        <v>2498</v>
      </c>
      <c r="C37" s="240">
        <v>1.4999999999999999E-2</v>
      </c>
      <c r="I37" s="220"/>
      <c r="M37" s="241">
        <f t="shared" si="3"/>
        <v>1.4900356105388108E-2</v>
      </c>
    </row>
    <row r="38" spans="1:13" s="194" customFormat="1" ht="15" customHeight="1">
      <c r="A38" s="273" t="s">
        <v>261</v>
      </c>
      <c r="B38" s="239">
        <v>1875</v>
      </c>
      <c r="C38" s="240">
        <v>1.0999999999999999E-2</v>
      </c>
      <c r="I38" s="220"/>
      <c r="M38" s="241">
        <f t="shared" si="3"/>
        <v>1.1184214450601561E-2</v>
      </c>
    </row>
    <row r="39" spans="1:13" s="194" customFormat="1" ht="15" customHeight="1">
      <c r="A39" s="273" t="s">
        <v>263</v>
      </c>
      <c r="B39" s="239">
        <v>1462</v>
      </c>
      <c r="C39" s="240">
        <v>8.9999999999999993E-3</v>
      </c>
      <c r="I39" s="220"/>
      <c r="M39" s="241">
        <f t="shared" si="3"/>
        <v>8.7207048142823908E-3</v>
      </c>
    </row>
    <row r="40" spans="1:13" s="194" customFormat="1" ht="15" customHeight="1">
      <c r="A40" s="273" t="s">
        <v>212</v>
      </c>
      <c r="B40" s="239">
        <v>1216</v>
      </c>
      <c r="C40" s="240">
        <v>7.0000000000000001E-3</v>
      </c>
      <c r="I40" s="220"/>
      <c r="M40" s="241">
        <f t="shared" si="3"/>
        <v>7.2533358783634658E-3</v>
      </c>
    </row>
    <row r="41" spans="1:13" s="194" customFormat="1" ht="15" customHeight="1">
      <c r="A41" s="273" t="s">
        <v>267</v>
      </c>
      <c r="B41" s="239">
        <v>938</v>
      </c>
      <c r="C41" s="240">
        <v>6.0000000000000001E-3</v>
      </c>
      <c r="M41" s="241">
        <f t="shared" si="3"/>
        <v>5.5950896824876082E-3</v>
      </c>
    </row>
    <row r="42" spans="1:13" s="194" customFormat="1" ht="15" customHeight="1">
      <c r="A42" s="273" t="s">
        <v>265</v>
      </c>
      <c r="B42" s="239">
        <v>897</v>
      </c>
      <c r="C42" s="240">
        <v>5.0000000000000001E-3</v>
      </c>
      <c r="M42" s="241">
        <f t="shared" si="3"/>
        <v>5.3505281931677867E-3</v>
      </c>
    </row>
    <row r="43" spans="1:13" s="194" customFormat="1" ht="15" customHeight="1">
      <c r="A43" s="273" t="s">
        <v>264</v>
      </c>
      <c r="B43" s="239">
        <v>865</v>
      </c>
      <c r="C43" s="240">
        <v>5.0000000000000001E-3</v>
      </c>
      <c r="M43" s="241">
        <f t="shared" si="3"/>
        <v>5.1596509332108541E-3</v>
      </c>
    </row>
    <row r="44" spans="1:13" s="194" customFormat="1" ht="15" customHeight="1">
      <c r="A44" s="273" t="s">
        <v>266</v>
      </c>
      <c r="B44" s="239">
        <v>521</v>
      </c>
      <c r="C44" s="240">
        <v>3.0000000000000001E-3</v>
      </c>
      <c r="M44" s="241">
        <f t="shared" si="3"/>
        <v>3.1077203886738206E-3</v>
      </c>
    </row>
    <row r="45" spans="1:13" s="194" customFormat="1" ht="15" customHeight="1">
      <c r="A45" s="273" t="s">
        <v>268</v>
      </c>
      <c r="B45" s="239">
        <v>339</v>
      </c>
      <c r="C45" s="240">
        <v>2E-3</v>
      </c>
      <c r="M45" s="241">
        <f t="shared" si="3"/>
        <v>2.0221059726687625E-3</v>
      </c>
    </row>
    <row r="46" spans="1:13" s="194" customFormat="1" ht="15" customHeight="1">
      <c r="A46" s="273" t="s">
        <v>277</v>
      </c>
      <c r="B46" s="239">
        <v>1037</v>
      </c>
      <c r="C46" s="240">
        <v>6.0000000000000001E-3</v>
      </c>
      <c r="M46" s="241">
        <f t="shared" si="3"/>
        <v>6.1856162054793702E-3</v>
      </c>
    </row>
    <row r="47" spans="1:13" s="194" customFormat="1" ht="15" customHeight="1">
      <c r="A47" s="273" t="s">
        <v>60</v>
      </c>
      <c r="B47" s="239">
        <v>3729</v>
      </c>
      <c r="C47" s="240">
        <v>2.1999999999999999E-2</v>
      </c>
      <c r="M47" s="241">
        <f t="shared" si="3"/>
        <v>2.2243165699356384E-2</v>
      </c>
    </row>
    <row r="48" spans="1:13" s="194" customFormat="1" ht="15" customHeight="1">
      <c r="A48" s="273" t="s">
        <v>269</v>
      </c>
      <c r="B48" s="244">
        <f>SUM(B29:B47)</f>
        <v>167647</v>
      </c>
      <c r="C48" s="240">
        <f>SUM(C29:C47)</f>
        <v>1.0000000000000002</v>
      </c>
      <c r="I48" s="220"/>
      <c r="M48" s="241"/>
    </row>
    <row r="49" spans="9:9" s="194" customFormat="1" ht="15" customHeight="1">
      <c r="I49" s="220"/>
    </row>
    <row r="50" spans="9:9" s="194" customFormat="1" ht="12">
      <c r="I50" s="220"/>
    </row>
    <row r="51" spans="9:9" s="194" customFormat="1" ht="12">
      <c r="I51" s="220"/>
    </row>
  </sheetData>
  <mergeCells count="4">
    <mergeCell ref="A23:F24"/>
    <mergeCell ref="A3:B3"/>
    <mergeCell ref="A21:B21"/>
    <mergeCell ref="A22:B22"/>
  </mergeCells>
  <phoneticPr fontId="2"/>
  <printOptions horizontalCentered="1"/>
  <pageMargins left="0.78740157480314965" right="0.78740157480314965" top="0.78740157480314965" bottom="0.39370078740157483" header="1.3385826771653544" footer="0.51181102362204722"/>
  <pageSetup paperSize="9" fitToWidth="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19-1</vt:lpstr>
      <vt:lpstr>19-2～10</vt:lpstr>
      <vt:lpstr>19-11～13</vt:lpstr>
      <vt:lpstr>19-14～16</vt:lpstr>
      <vt:lpstr>19-17 </vt:lpstr>
      <vt:lpstr>19-18</vt:lpstr>
      <vt:lpstr>19-19、20</vt:lpstr>
      <vt:lpstr>'19-1'!Print_Area</vt:lpstr>
      <vt:lpstr>'19-11～13'!Print_Area</vt:lpstr>
      <vt:lpstr>'19-14～16'!Print_Area</vt:lpstr>
      <vt:lpstr>'19-17 '!Print_Area</vt:lpstr>
      <vt:lpstr>'19-18'!Print_Area</vt:lpstr>
      <vt:lpstr>'19-19、20'!Print_Area</vt:lpstr>
      <vt:lpstr>'19-2～10'!Print_Area</vt:lpstr>
      <vt:lpstr>'19-18'!Print_Titles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2022-07-30T02:53:33Z</dcterms:created>
  <dcterms:modified xsi:type="dcterms:W3CDTF">2024-08-30T05:13:01Z</dcterms:modified>
</cp:coreProperties>
</file>