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8465" windowHeight="7110" activeTab="1"/>
  </bookViews>
  <sheets>
    <sheet name="対象人件費等計算書" sheetId="1" r:id="rId1"/>
    <sheet name="対象人件費等計算書 (記載例)" sheetId="4" r:id="rId2"/>
    <sheet name="事務の流れ" sheetId="5" r:id="rId3"/>
  </sheets>
  <definedNames>
    <definedName name="_xlnm.Print_Area" localSheetId="0">対象人件費等計算書!$A$1:$I$134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H5" i="1"/>
  <c r="E50" i="4" l="1"/>
  <c r="E15" i="4"/>
  <c r="E14" i="4"/>
  <c r="E39" i="4"/>
  <c r="E38" i="4"/>
  <c r="E25" i="4"/>
  <c r="E27" i="4" l="1"/>
  <c r="E26" i="4"/>
  <c r="F11" i="4"/>
  <c r="F35" i="4"/>
  <c r="E51" i="4"/>
  <c r="E47" i="1"/>
  <c r="F23" i="4" l="1"/>
  <c r="F37" i="4"/>
  <c r="F38" i="4" s="1"/>
  <c r="F13" i="4"/>
  <c r="F15" i="4" s="1"/>
  <c r="E52" i="4"/>
  <c r="H47" i="1"/>
  <c r="G47" i="1"/>
  <c r="F47" i="1"/>
  <c r="D47" i="1"/>
  <c r="H32" i="1"/>
  <c r="G32" i="1"/>
  <c r="F32" i="1"/>
  <c r="E32" i="1"/>
  <c r="D32" i="1"/>
  <c r="H20" i="1"/>
  <c r="G20" i="1"/>
  <c r="F20" i="1"/>
  <c r="E20" i="1"/>
  <c r="D20" i="1"/>
  <c r="E55" i="4" l="1"/>
  <c r="E56" i="4" s="1"/>
  <c r="E53" i="4"/>
  <c r="G35" i="4"/>
  <c r="F25" i="4"/>
  <c r="F26" i="4" s="1"/>
  <c r="F14" i="4"/>
  <c r="F50" i="4"/>
  <c r="F39" i="4"/>
  <c r="H49" i="1"/>
  <c r="G49" i="1"/>
  <c r="F49" i="1"/>
  <c r="E57" i="4" l="1"/>
  <c r="E58" i="4" s="1"/>
  <c r="F52" i="4"/>
  <c r="G11" i="4"/>
  <c r="G23" i="4"/>
  <c r="G37" i="4"/>
  <c r="G38" i="4" s="1"/>
  <c r="F51" i="4"/>
  <c r="F27" i="4"/>
  <c r="E54" i="1"/>
  <c r="G39" i="4" l="1"/>
  <c r="H35" i="4"/>
  <c r="G25" i="4"/>
  <c r="G26" i="4" s="1"/>
  <c r="G13" i="4"/>
  <c r="G50" i="4"/>
  <c r="F55" i="4"/>
  <c r="F56" i="4" s="1"/>
  <c r="F53" i="4"/>
  <c r="G48" i="1"/>
  <c r="F57" i="4" l="1"/>
  <c r="F58" i="4" s="1"/>
  <c r="G51" i="4"/>
  <c r="G14" i="4"/>
  <c r="H23" i="4"/>
  <c r="H37" i="4"/>
  <c r="H38" i="4" s="1"/>
  <c r="G15" i="4"/>
  <c r="G27" i="4"/>
  <c r="E35" i="1"/>
  <c r="E37" i="1" s="1"/>
  <c r="E23" i="1"/>
  <c r="E25" i="1" s="1"/>
  <c r="H25" i="4" l="1"/>
  <c r="H26" i="4" s="1"/>
  <c r="G52" i="4"/>
  <c r="H11" i="4"/>
  <c r="H39" i="4"/>
  <c r="E39" i="1"/>
  <c r="E38" i="1"/>
  <c r="E27" i="1"/>
  <c r="E26" i="1"/>
  <c r="F23" i="1" s="1"/>
  <c r="F25" i="1" s="1"/>
  <c r="D48" i="1"/>
  <c r="E49" i="1"/>
  <c r="H48" i="1"/>
  <c r="F48" i="1"/>
  <c r="E48" i="1"/>
  <c r="D49" i="1"/>
  <c r="E11" i="1"/>
  <c r="E13" i="1" s="1"/>
  <c r="H50" i="4" l="1"/>
  <c r="H13" i="4"/>
  <c r="H15" i="4" s="1"/>
  <c r="G55" i="4"/>
  <c r="G56" i="4" s="1"/>
  <c r="G53" i="4"/>
  <c r="H27" i="4"/>
  <c r="E50" i="1"/>
  <c r="E15" i="1"/>
  <c r="E14" i="1"/>
  <c r="E52" i="1" s="1"/>
  <c r="E51" i="1"/>
  <c r="F35" i="1"/>
  <c r="F26" i="1"/>
  <c r="G23" i="1" s="1"/>
  <c r="G25" i="1" s="1"/>
  <c r="G57" i="4" l="1"/>
  <c r="G58" i="4" s="1"/>
  <c r="F37" i="1"/>
  <c r="F38" i="1" s="1"/>
  <c r="G35" i="1" s="1"/>
  <c r="G37" i="1" s="1"/>
  <c r="H51" i="4"/>
  <c r="H14" i="4"/>
  <c r="H52" i="4" s="1"/>
  <c r="E53" i="1"/>
  <c r="E55" i="1"/>
  <c r="E56" i="1" s="1"/>
  <c r="E57" i="1" s="1"/>
  <c r="E58" i="1" s="1"/>
  <c r="F11" i="1"/>
  <c r="F13" i="1" s="1"/>
  <c r="F27" i="1"/>
  <c r="F39" i="1" l="1"/>
  <c r="H55" i="4"/>
  <c r="H56" i="4" s="1"/>
  <c r="H53" i="4"/>
  <c r="F50" i="1"/>
  <c r="G26" i="1"/>
  <c r="G38" i="1"/>
  <c r="H57" i="4" l="1"/>
  <c r="H58" i="4" s="1"/>
  <c r="H35" i="1"/>
  <c r="H37" i="1" s="1"/>
  <c r="G39" i="1"/>
  <c r="G27" i="1"/>
  <c r="H23" i="1"/>
  <c r="F51" i="1"/>
  <c r="F14" i="1"/>
  <c r="F15" i="1"/>
  <c r="H25" i="1" l="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7" i="1" s="1"/>
  <c r="H58" i="1" s="1"/>
  <c r="H53" i="1"/>
</calcChain>
</file>

<file path=xl/sharedStrings.xml><?xml version="1.0" encoding="utf-8"?>
<sst xmlns="http://schemas.openxmlformats.org/spreadsheetml/2006/main" count="336" uniqueCount="139">
  <si>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</si>
  <si>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</si>
  <si>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</si>
  <si>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</si>
  <si>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</si>
  <si>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</si>
  <si>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</si>
  <si>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</si>
  <si>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</si>
  <si>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</si>
  <si>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</si>
  <si>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</si>
  <si>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</si>
  <si>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</si>
  <si>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</si>
  <si>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</si>
  <si>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</si>
  <si>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</si>
  <si>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</si>
  <si>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</si>
  <si>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</si>
  <si>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</si>
  <si>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</si>
  <si>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</si>
  <si>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</si>
  <si>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</si>
  <si>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</si>
  <si>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</si>
  <si>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</si>
  <si>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</si>
  <si>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</si>
  <si>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</si>
  <si>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</si>
  <si>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</si>
  <si>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</si>
  <si>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</si>
  <si>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</si>
  <si>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</si>
  <si>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</si>
  <si>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</si>
  <si>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</si>
  <si>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</si>
  <si>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</si>
  <si>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</si>
  <si>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</si>
  <si>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</si>
  <si>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</si>
  <si>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</si>
  <si>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</si>
  <si>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</si>
  <si>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</si>
  <si>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</si>
  <si>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</si>
  <si>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</si>
  <si>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</si>
  <si>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</si>
  <si>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</si>
  <si>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</si>
  <si>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</si>
  <si>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</si>
  <si>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</si>
  <si>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</si>
  <si>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</si>
  <si>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</si>
  <si>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</si>
  <si>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</si>
  <si>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</si>
  <si>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</si>
  <si>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</si>
  <si>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</si>
  <si>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</si>
  <si>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</si>
  <si>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</si>
  <si>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</si>
  <si>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</si>
  <si>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</si>
  <si>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</si>
  <si>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</si>
  <si>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</si>
  <si>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</si>
  <si>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</si>
  <si>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</si>
  <si>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</si>
  <si>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</si>
  <si>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</si>
  <si>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</si>
  <si>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</si>
  <si>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</si>
  <si>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</si>
  <si>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</si>
  <si>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</si>
  <si>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</si>
  <si>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</si>
  <si>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</si>
  <si>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</si>
  <si>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</si>
  <si>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</si>
  <si>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</si>
  <si>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</si>
  <si>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</si>
  <si>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</si>
  <si>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</si>
  <si>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</si>
  <si>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</si>
  <si>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</si>
  <si>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</si>
  <si>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</si>
  <si>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</si>
  <si>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</si>
  <si>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</si>
  <si>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</si>
  <si>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</si>
  <si>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</si>
  <si>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</si>
  <si>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</si>
  <si>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</si>
  <si>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</si>
  <si>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</si>
  <si>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</si>
  <si>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</si>
  <si>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</si>
  <si>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</si>
  <si>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</si>
  <si>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</si>
  <si>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</si>
  <si>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</si>
  <si>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</si>
  <si>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</si>
  <si>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</si>
  <si>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</si>
  <si>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施設名：東文化小劇場・市民ギャラリー矢田</t>
    <rPh sb="4" eb="5">
      <t>ヒガシ</t>
    </rPh>
    <rPh sb="5" eb="7">
      <t>ブンカ</t>
    </rPh>
    <rPh sb="7" eb="8">
      <t>ショウ</t>
    </rPh>
    <rPh sb="8" eb="10">
      <t>ゲキジョウ</t>
    </rPh>
    <rPh sb="11" eb="13">
      <t>シミン</t>
    </rPh>
    <rPh sb="18" eb="20">
      <t>ヤダ</t>
    </rPh>
    <phoneticPr fontId="1"/>
  </si>
  <si>
    <t>指定期間：令和5年度～令和9年度</t>
    <rPh sb="2" eb="4">
      <t>キカン</t>
    </rPh>
    <phoneticPr fontId="1"/>
  </si>
  <si>
    <t>令和6～9年度予算算定用</t>
    <rPh sb="0" eb="2">
      <t>レイワ</t>
    </rPh>
    <rPh sb="5" eb="7">
      <t>ネンド</t>
    </rPh>
    <rPh sb="7" eb="9">
      <t>ヨサン</t>
    </rPh>
    <rPh sb="9" eb="11">
      <t>サンテイ</t>
    </rPh>
    <rPh sb="11" eb="12">
      <t>ヨウ</t>
    </rPh>
    <phoneticPr fontId="1"/>
  </si>
  <si>
    <t>令和5年度
予算算定</t>
    <rPh sb="0" eb="2">
      <t>レイワ</t>
    </rPh>
    <rPh sb="3" eb="5">
      <t>ネンド</t>
    </rPh>
    <rPh sb="6" eb="8">
      <t>ヨサン</t>
    </rPh>
    <rPh sb="8" eb="10">
      <t>サンテイ</t>
    </rPh>
    <phoneticPr fontId="1"/>
  </si>
  <si>
    <t>令和6年度
予算算定</t>
    <rPh sb="0" eb="2">
      <t>レイワ</t>
    </rPh>
    <rPh sb="3" eb="5">
      <t>ネンド</t>
    </rPh>
    <rPh sb="6" eb="8">
      <t>ヨサン</t>
    </rPh>
    <rPh sb="8" eb="10">
      <t>サンテイ</t>
    </rPh>
    <phoneticPr fontId="1"/>
  </si>
  <si>
    <t>令和7年度
予算算定</t>
    <rPh sb="0" eb="2">
      <t>レイワ</t>
    </rPh>
    <rPh sb="3" eb="5">
      <t>ネンド</t>
    </rPh>
    <rPh sb="6" eb="8">
      <t>ヨサン</t>
    </rPh>
    <phoneticPr fontId="1"/>
  </si>
  <si>
    <t>令和8年度
予算算定</t>
    <rPh sb="0" eb="2">
      <t>レイワ</t>
    </rPh>
    <rPh sb="3" eb="5">
      <t>ネンド</t>
    </rPh>
    <rPh sb="6" eb="8">
      <t>ヨサン</t>
    </rPh>
    <phoneticPr fontId="1"/>
  </si>
  <si>
    <t>令和9年度
予算算定</t>
    <rPh sb="0" eb="2">
      <t>レイワ</t>
    </rPh>
    <rPh sb="3" eb="5">
      <t>ネンド</t>
    </rPh>
    <rPh sb="6" eb="8">
      <t>ヨサン</t>
    </rPh>
    <phoneticPr fontId="1"/>
  </si>
  <si>
    <t>令和9年度予算算定用</t>
    <rPh sb="0" eb="2">
      <t>レイワ</t>
    </rPh>
    <rPh sb="3" eb="5">
      <t>ネンド</t>
    </rPh>
    <rPh sb="5" eb="7">
      <t>ヨサン</t>
    </rPh>
    <rPh sb="7" eb="9">
      <t>サンテイ</t>
    </rPh>
    <rPh sb="9" eb="10">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</si>
</sst>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17" fillId="3" borderId="0" xfId="0" applyFont="1" applyFill="1" applyAlignment="1" applyProtection="1">
      <alignment vertical="center"/>
      <protection locked="0"/>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0" fontId="8" fillId="3" borderId="1" xfId="0" applyFont="1" applyFill="1" applyBorder="1" applyAlignment="1" applyProtection="1">
      <alignment horizontal="center" vertical="center" wrapText="1"/>
      <protection locked="0"/>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view="pageBreakPreview" zoomScaleNormal="100" zoomScaleSheetLayoutView="100" workbookViewId="0">
      <selection activeCell="D8" sqref="D8:H8"/>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35</v>
      </c>
      <c r="G1" s="14"/>
      <c r="H1" s="65" t="s">
        <v>132</v>
      </c>
      <c r="I1" s="31"/>
      <c r="J1" s="9" t="s">
        <v>125</v>
      </c>
    </row>
    <row r="2" spans="1:18" ht="15" thickBot="1" x14ac:dyDescent="0.2"/>
    <row r="3" spans="1:18" ht="15" thickBot="1" x14ac:dyDescent="0.2">
      <c r="C3" s="63" t="s">
        <v>130</v>
      </c>
      <c r="D3" s="39" t="s">
        <v>31</v>
      </c>
      <c r="E3" s="61" t="s">
        <v>33</v>
      </c>
      <c r="F3" s="62"/>
      <c r="G3" s="46"/>
      <c r="H3" s="99"/>
      <c r="I3" s="45"/>
      <c r="J3" s="17" t="s">
        <v>41</v>
      </c>
      <c r="R3" s="3"/>
    </row>
    <row r="4" spans="1:18" x14ac:dyDescent="0.15">
      <c r="C4" s="63" t="s">
        <v>131</v>
      </c>
      <c r="E4" s="67" t="s">
        <v>58</v>
      </c>
      <c r="F4" s="62"/>
      <c r="G4" s="46"/>
      <c r="H4" s="56" t="s">
        <v>30</v>
      </c>
      <c r="I4" s="30"/>
      <c r="J4" s="9" t="s">
        <v>95</v>
      </c>
      <c r="K4" s="4"/>
      <c r="M4" s="3"/>
      <c r="N4" s="3"/>
      <c r="O4" s="3"/>
      <c r="P4" s="3"/>
      <c r="Q4" s="3"/>
      <c r="R4" s="3"/>
    </row>
    <row r="5" spans="1:18" x14ac:dyDescent="0.15">
      <c r="C5" s="66" t="s">
        <v>42</v>
      </c>
      <c r="D5" s="39" t="s">
        <v>115</v>
      </c>
      <c r="E5" s="2" t="s">
        <v>32</v>
      </c>
      <c r="H5" s="23">
        <f>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31" t="s">
        <v>0</v>
      </c>
      <c r="C8" s="11" t="s">
        <v>3</v>
      </c>
      <c r="D8" s="98" t="s">
        <v>133</v>
      </c>
      <c r="E8" s="98" t="s">
        <v>134</v>
      </c>
      <c r="F8" s="98" t="s">
        <v>135</v>
      </c>
      <c r="G8" s="98" t="s">
        <v>136</v>
      </c>
      <c r="H8" s="98" t="s">
        <v>137</v>
      </c>
      <c r="I8" s="44"/>
      <c r="J8" s="9" t="s">
        <v>95</v>
      </c>
    </row>
    <row r="9" spans="1:18" s="6" customFormat="1" ht="26.25" thickBot="1" x14ac:dyDescent="0.2">
      <c r="A9" s="43"/>
      <c r="B9" s="131"/>
      <c r="C9" s="13" t="s">
        <v>59</v>
      </c>
      <c r="D9" s="68"/>
      <c r="E9" s="69"/>
      <c r="F9" s="69"/>
      <c r="G9" s="69"/>
      <c r="H9" s="70"/>
      <c r="I9" s="48"/>
      <c r="J9" s="17" t="s">
        <v>41</v>
      </c>
    </row>
    <row r="10" spans="1:18" ht="26.25" thickBot="1" x14ac:dyDescent="0.2">
      <c r="B10" s="131"/>
      <c r="C10" s="12" t="s">
        <v>60</v>
      </c>
      <c r="D10" s="71"/>
      <c r="E10" s="72"/>
      <c r="F10" s="72"/>
      <c r="G10" s="72"/>
      <c r="H10" s="73"/>
      <c r="I10" s="49"/>
      <c r="J10" s="17" t="s">
        <v>41</v>
      </c>
    </row>
    <row r="11" spans="1:18" ht="28.5" x14ac:dyDescent="0.15">
      <c r="B11" s="131"/>
      <c r="C11" s="20" t="s">
        <v>47</v>
      </c>
      <c r="D11" s="24"/>
      <c r="E11" s="21">
        <f>E10</f>
        <v>0</v>
      </c>
      <c r="F11" s="21">
        <f>F10+E14</f>
        <v>0</v>
      </c>
      <c r="G11" s="21">
        <f>G10+F14</f>
        <v>0</v>
      </c>
      <c r="H11" s="21">
        <f>H10+G14</f>
        <v>0</v>
      </c>
      <c r="I11" s="50"/>
    </row>
    <row r="12" spans="1:18" ht="25.5" x14ac:dyDescent="0.15">
      <c r="B12" s="131"/>
      <c r="C12" s="75" t="s">
        <v>105</v>
      </c>
      <c r="D12" s="129"/>
      <c r="E12" s="130"/>
      <c r="F12" s="130"/>
      <c r="G12" s="130"/>
      <c r="H12" s="130"/>
      <c r="I12" s="74"/>
      <c r="J12" s="9" t="s">
        <v>125</v>
      </c>
    </row>
    <row r="13" spans="1:18" ht="28.5" x14ac:dyDescent="0.15">
      <c r="B13" s="131"/>
      <c r="C13" s="40" t="s">
        <v>116</v>
      </c>
      <c r="D13" s="41"/>
      <c r="E13" s="42">
        <f>ROUND(E11*E12,0)</f>
        <v>0</v>
      </c>
      <c r="F13" s="42">
        <f>ROUND(F11*F12,0)</f>
        <v>0</v>
      </c>
      <c r="G13" s="42">
        <f>ROUND(G11*G12,0)</f>
        <v>0</v>
      </c>
      <c r="H13" s="42">
        <f>ROUND(H11*H12,0)</f>
        <v>0</v>
      </c>
      <c r="I13" s="50"/>
    </row>
    <row r="14" spans="1:18" s="17" customFormat="1" x14ac:dyDescent="0.15">
      <c r="B14" s="131"/>
      <c r="C14" s="32" t="s">
        <v>28</v>
      </c>
      <c r="D14" s="33"/>
      <c r="E14" s="34">
        <f>E13</f>
        <v>0</v>
      </c>
      <c r="F14" s="34">
        <f>E14+F13</f>
        <v>0</v>
      </c>
      <c r="G14" s="34">
        <f>F14+G13</f>
        <v>0</v>
      </c>
      <c r="H14" s="34">
        <f>G14+H13</f>
        <v>0</v>
      </c>
      <c r="I14" s="50"/>
    </row>
    <row r="15" spans="1:18" ht="15" thickBot="1" x14ac:dyDescent="0.2">
      <c r="B15" s="131"/>
      <c r="C15" s="22" t="s">
        <v>23</v>
      </c>
      <c r="D15" s="58"/>
      <c r="E15" s="101">
        <f>E10+E13</f>
        <v>0</v>
      </c>
      <c r="F15" s="101">
        <f>F11+F13</f>
        <v>0</v>
      </c>
      <c r="G15" s="101">
        <f>G11+G13</f>
        <v>0</v>
      </c>
      <c r="H15" s="101">
        <f>H11+H13</f>
        <v>0</v>
      </c>
      <c r="I15" s="50"/>
      <c r="J15" s="9"/>
    </row>
    <row r="16" spans="1:18" ht="26.25" thickBot="1" x14ac:dyDescent="0.2">
      <c r="B16" s="131"/>
      <c r="C16" s="100" t="s">
        <v>96</v>
      </c>
      <c r="D16" s="135"/>
      <c r="E16" s="136"/>
      <c r="F16" s="136"/>
      <c r="G16" s="136"/>
      <c r="H16" s="137"/>
      <c r="J16" s="17" t="s">
        <v>41</v>
      </c>
    </row>
    <row r="17" spans="1:10" ht="26.25" thickBot="1" x14ac:dyDescent="0.2">
      <c r="B17" s="131"/>
      <c r="C17" s="100" t="s">
        <v>129</v>
      </c>
      <c r="D17" s="138"/>
      <c r="E17" s="139"/>
      <c r="F17" s="139"/>
      <c r="G17" s="139"/>
      <c r="H17" s="140"/>
      <c r="J17" s="17" t="s">
        <v>41</v>
      </c>
    </row>
    <row r="18" spans="1:10" x14ac:dyDescent="0.15">
      <c r="D18" s="60"/>
    </row>
    <row r="19" spans="1:10" x14ac:dyDescent="0.15">
      <c r="D19" s="8" t="s">
        <v>27</v>
      </c>
      <c r="H19" s="8" t="s">
        <v>20</v>
      </c>
      <c r="I19" s="47"/>
    </row>
    <row r="20" spans="1:10" ht="29.25" thickBot="1" x14ac:dyDescent="0.2">
      <c r="B20" s="131" t="s">
        <v>1</v>
      </c>
      <c r="C20" s="11" t="s">
        <v>3</v>
      </c>
      <c r="D20" s="10" t="str">
        <f>D$8</f>
        <v>令和5年度
予算算定</v>
      </c>
      <c r="E20" s="10" t="str">
        <f t="shared" ref="E20:H20" si="0">E$8</f>
        <v>令和6年度
予算算定</v>
      </c>
      <c r="F20" s="10" t="str">
        <f t="shared" si="0"/>
        <v>令和7年度
予算算定</v>
      </c>
      <c r="G20" s="10" t="str">
        <f t="shared" si="0"/>
        <v>令和8年度
予算算定</v>
      </c>
      <c r="H20" s="16" t="str">
        <f t="shared" si="0"/>
        <v>令和9年度
予算算定</v>
      </c>
      <c r="I20" s="44"/>
      <c r="J20" s="5"/>
    </row>
    <row r="21" spans="1:10" s="6" customFormat="1" ht="26.25" thickBot="1" x14ac:dyDescent="0.2">
      <c r="A21" s="43"/>
      <c r="B21" s="131"/>
      <c r="C21" s="13" t="s">
        <v>59</v>
      </c>
      <c r="D21" s="68"/>
      <c r="E21" s="69"/>
      <c r="F21" s="69"/>
      <c r="G21" s="69"/>
      <c r="H21" s="70"/>
      <c r="I21" s="48"/>
      <c r="J21" s="17" t="s">
        <v>41</v>
      </c>
    </row>
    <row r="22" spans="1:10" ht="26.25" thickBot="1" x14ac:dyDescent="0.2">
      <c r="B22" s="131"/>
      <c r="C22" s="12" t="s">
        <v>60</v>
      </c>
      <c r="D22" s="71"/>
      <c r="E22" s="72"/>
      <c r="F22" s="72"/>
      <c r="G22" s="72"/>
      <c r="H22" s="73"/>
      <c r="I22" s="49"/>
      <c r="J22" s="17" t="s">
        <v>41</v>
      </c>
    </row>
    <row r="23" spans="1:10" ht="28.5" x14ac:dyDescent="0.15">
      <c r="B23" s="131"/>
      <c r="C23" s="20" t="s">
        <v>47</v>
      </c>
      <c r="D23" s="24"/>
      <c r="E23" s="21">
        <f>E22</f>
        <v>0</v>
      </c>
      <c r="F23" s="21">
        <f>F22+E26</f>
        <v>0</v>
      </c>
      <c r="G23" s="21">
        <f>G22+F26</f>
        <v>0</v>
      </c>
      <c r="H23" s="21">
        <f>H22+G26</f>
        <v>0</v>
      </c>
      <c r="I23" s="50"/>
    </row>
    <row r="24" spans="1:10" ht="25.5" x14ac:dyDescent="0.15">
      <c r="B24" s="131"/>
      <c r="C24" s="75" t="s">
        <v>105</v>
      </c>
      <c r="D24" s="129"/>
      <c r="E24" s="130"/>
      <c r="F24" s="130"/>
      <c r="G24" s="130"/>
      <c r="H24" s="130"/>
      <c r="I24" s="74"/>
      <c r="J24" s="9" t="s">
        <v>125</v>
      </c>
    </row>
    <row r="25" spans="1:10" ht="28.5" x14ac:dyDescent="0.15">
      <c r="B25" s="131"/>
      <c r="C25" s="40" t="s">
        <v>117</v>
      </c>
      <c r="D25" s="41"/>
      <c r="E25" s="42">
        <f>ROUND(E23*E24,0)</f>
        <v>0</v>
      </c>
      <c r="F25" s="42">
        <f>ROUND(F23*F24,0)</f>
        <v>0</v>
      </c>
      <c r="G25" s="42">
        <f>ROUND(G23*G24,0)</f>
        <v>0</v>
      </c>
      <c r="H25" s="42">
        <f>ROUND(H23*H24,0)</f>
        <v>0</v>
      </c>
      <c r="I25" s="50"/>
    </row>
    <row r="26" spans="1:10" s="17" customFormat="1" x14ac:dyDescent="0.15">
      <c r="B26" s="131"/>
      <c r="C26" s="32" t="s">
        <v>28</v>
      </c>
      <c r="D26" s="33"/>
      <c r="E26" s="34">
        <f>E25</f>
        <v>0</v>
      </c>
      <c r="F26" s="34">
        <f>E26+F25</f>
        <v>0</v>
      </c>
      <c r="G26" s="34">
        <f>F26+G25</f>
        <v>0</v>
      </c>
      <c r="H26" s="34">
        <f>G26+H25</f>
        <v>0</v>
      </c>
      <c r="I26" s="50"/>
    </row>
    <row r="27" spans="1:10" ht="15" thickBot="1" x14ac:dyDescent="0.2">
      <c r="B27" s="131"/>
      <c r="C27" s="22" t="s">
        <v>23</v>
      </c>
      <c r="D27" s="58"/>
      <c r="E27" s="101">
        <f>E22+E25</f>
        <v>0</v>
      </c>
      <c r="F27" s="101">
        <f>F23+F25</f>
        <v>0</v>
      </c>
      <c r="G27" s="101">
        <f>G23+G25</f>
        <v>0</v>
      </c>
      <c r="H27" s="101">
        <f>H23+H25</f>
        <v>0</v>
      </c>
      <c r="I27" s="50"/>
    </row>
    <row r="28" spans="1:10" ht="26.25" thickBot="1" x14ac:dyDescent="0.2">
      <c r="B28" s="131"/>
      <c r="C28" s="100" t="s">
        <v>96</v>
      </c>
      <c r="D28" s="135"/>
      <c r="E28" s="136"/>
      <c r="F28" s="136"/>
      <c r="G28" s="136"/>
      <c r="H28" s="137"/>
      <c r="I28" s="50"/>
      <c r="J28" s="17" t="s">
        <v>41</v>
      </c>
    </row>
    <row r="29" spans="1:10" ht="26.25" thickBot="1" x14ac:dyDescent="0.2">
      <c r="B29" s="131"/>
      <c r="C29" s="100" t="s">
        <v>129</v>
      </c>
      <c r="D29" s="135"/>
      <c r="E29" s="136"/>
      <c r="F29" s="136"/>
      <c r="G29" s="136"/>
      <c r="H29" s="137"/>
      <c r="I29" s="50"/>
      <c r="J29" s="17" t="s">
        <v>41</v>
      </c>
    </row>
    <row r="31" spans="1:10" x14ac:dyDescent="0.15">
      <c r="D31" s="8" t="s">
        <v>27</v>
      </c>
      <c r="H31" s="8" t="s">
        <v>20</v>
      </c>
      <c r="I31" s="47"/>
    </row>
    <row r="32" spans="1:10" ht="29.25" thickBot="1" x14ac:dyDescent="0.2">
      <c r="B32" s="131"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1:17" s="6" customFormat="1" ht="26.25" thickBot="1" x14ac:dyDescent="0.2">
      <c r="A33" s="43"/>
      <c r="B33" s="131"/>
      <c r="C33" s="13" t="s">
        <v>59</v>
      </c>
      <c r="D33" s="68"/>
      <c r="E33" s="69"/>
      <c r="F33" s="69"/>
      <c r="G33" s="69"/>
      <c r="H33" s="70"/>
      <c r="I33" s="48"/>
      <c r="J33" s="17" t="s">
        <v>41</v>
      </c>
    </row>
    <row r="34" spans="1:17" ht="26.25" thickBot="1" x14ac:dyDescent="0.2">
      <c r="B34" s="131"/>
      <c r="C34" s="12" t="s">
        <v>60</v>
      </c>
      <c r="D34" s="71"/>
      <c r="E34" s="72"/>
      <c r="F34" s="72"/>
      <c r="G34" s="72"/>
      <c r="H34" s="73"/>
      <c r="I34" s="49"/>
      <c r="J34" s="17" t="s">
        <v>41</v>
      </c>
    </row>
    <row r="35" spans="1:17" ht="28.5" x14ac:dyDescent="0.15">
      <c r="B35" s="131"/>
      <c r="C35" s="20" t="s">
        <v>47</v>
      </c>
      <c r="D35" s="24"/>
      <c r="E35" s="21">
        <f>E34</f>
        <v>0</v>
      </c>
      <c r="F35" s="21">
        <f>F34+E38</f>
        <v>0</v>
      </c>
      <c r="G35" s="21">
        <f>G34+F38</f>
        <v>0</v>
      </c>
      <c r="H35" s="21">
        <f>H34+G38</f>
        <v>0</v>
      </c>
      <c r="I35" s="50"/>
    </row>
    <row r="36" spans="1:17" ht="25.5" x14ac:dyDescent="0.15">
      <c r="B36" s="131"/>
      <c r="C36" s="75" t="s">
        <v>105</v>
      </c>
      <c r="D36" s="129"/>
      <c r="E36" s="130"/>
      <c r="F36" s="130"/>
      <c r="G36" s="130"/>
      <c r="H36" s="130"/>
      <c r="I36" s="51"/>
      <c r="J36" s="9" t="s">
        <v>125</v>
      </c>
    </row>
    <row r="37" spans="1:17" ht="28.5" x14ac:dyDescent="0.15">
      <c r="B37" s="131"/>
      <c r="C37" s="40" t="s">
        <v>118</v>
      </c>
      <c r="D37" s="41"/>
      <c r="E37" s="42">
        <f>ROUND(E35*E36,0)</f>
        <v>0</v>
      </c>
      <c r="F37" s="42">
        <f>ROUND(F35*F36,0)</f>
        <v>0</v>
      </c>
      <c r="G37" s="42">
        <f>ROUND(G35*G36,0)</f>
        <v>0</v>
      </c>
      <c r="H37" s="42">
        <f>ROUND(H35*H36,0)</f>
        <v>0</v>
      </c>
      <c r="I37" s="50"/>
    </row>
    <row r="38" spans="1:17" s="17" customFormat="1" x14ac:dyDescent="0.15">
      <c r="B38" s="131"/>
      <c r="C38" s="32" t="s">
        <v>28</v>
      </c>
      <c r="D38" s="33"/>
      <c r="E38" s="34">
        <f>E37</f>
        <v>0</v>
      </c>
      <c r="F38" s="34">
        <f>E38+F37</f>
        <v>0</v>
      </c>
      <c r="G38" s="34">
        <f>F38+G37</f>
        <v>0</v>
      </c>
      <c r="H38" s="34">
        <f>G38+H37</f>
        <v>0</v>
      </c>
      <c r="I38" s="50"/>
    </row>
    <row r="39" spans="1:17" ht="15" thickBot="1" x14ac:dyDescent="0.2">
      <c r="B39" s="131"/>
      <c r="C39" s="22" t="s">
        <v>23</v>
      </c>
      <c r="D39" s="58"/>
      <c r="E39" s="101">
        <f>E34+E37</f>
        <v>0</v>
      </c>
      <c r="F39" s="101">
        <f>F35+F37</f>
        <v>0</v>
      </c>
      <c r="G39" s="101">
        <f>G35+G37</f>
        <v>0</v>
      </c>
      <c r="H39" s="101">
        <f>H35+H37</f>
        <v>0</v>
      </c>
      <c r="I39" s="50"/>
    </row>
    <row r="40" spans="1:17" ht="26.25" thickBot="1" x14ac:dyDescent="0.2">
      <c r="B40" s="131"/>
      <c r="C40" s="100" t="s">
        <v>96</v>
      </c>
      <c r="D40" s="135"/>
      <c r="E40" s="136"/>
      <c r="F40" s="136"/>
      <c r="G40" s="136"/>
      <c r="H40" s="137"/>
      <c r="I40" s="50"/>
      <c r="J40" s="17" t="s">
        <v>41</v>
      </c>
    </row>
    <row r="41" spans="1:17" ht="26.25" thickBot="1" x14ac:dyDescent="0.2">
      <c r="B41" s="131"/>
      <c r="C41" s="100" t="s">
        <v>129</v>
      </c>
      <c r="D41" s="138"/>
      <c r="E41" s="139"/>
      <c r="F41" s="139"/>
      <c r="G41" s="139"/>
      <c r="H41" s="140"/>
      <c r="I41" s="50"/>
      <c r="J41" s="17" t="s">
        <v>41</v>
      </c>
    </row>
    <row r="42" spans="1:17" s="46" customFormat="1" x14ac:dyDescent="0.15"/>
    <row r="44" spans="1:17" x14ac:dyDescent="0.15">
      <c r="C44" s="54" t="s">
        <v>86</v>
      </c>
    </row>
    <row r="46" spans="1:17" x14ac:dyDescent="0.15">
      <c r="D46" s="8" t="s">
        <v>27</v>
      </c>
      <c r="H46" s="8" t="s">
        <v>20</v>
      </c>
      <c r="I46" s="47"/>
    </row>
    <row r="47" spans="1:17" ht="28.5" x14ac:dyDescent="0.15">
      <c r="B47" s="141" t="s">
        <v>22</v>
      </c>
      <c r="C47" s="26"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8"/>
      <c r="M47" s="78"/>
      <c r="N47" s="78"/>
      <c r="O47" s="78"/>
      <c r="Q47" s="86"/>
    </row>
    <row r="48" spans="1:17" x14ac:dyDescent="0.15">
      <c r="B48" s="142"/>
      <c r="C48" s="27" t="s">
        <v>24</v>
      </c>
      <c r="D48" s="28">
        <f t="shared" ref="D48:H49" si="3">D9+D21+D33</f>
        <v>0</v>
      </c>
      <c r="E48" s="28">
        <f t="shared" si="3"/>
        <v>0</v>
      </c>
      <c r="F48" s="28">
        <f t="shared" si="3"/>
        <v>0</v>
      </c>
      <c r="G48" s="28">
        <f t="shared" si="3"/>
        <v>0</v>
      </c>
      <c r="H48" s="28">
        <f t="shared" si="3"/>
        <v>0</v>
      </c>
      <c r="I48" s="52"/>
      <c r="J48" s="77"/>
      <c r="K48" s="17"/>
      <c r="L48" s="76"/>
      <c r="M48" s="76"/>
      <c r="N48" s="76"/>
      <c r="O48" s="76"/>
      <c r="Q48" s="79"/>
    </row>
    <row r="49" spans="2:17" x14ac:dyDescent="0.15">
      <c r="B49" s="142"/>
      <c r="C49" s="18" t="s">
        <v>25</v>
      </c>
      <c r="D49" s="19">
        <f t="shared" si="3"/>
        <v>0</v>
      </c>
      <c r="E49" s="19">
        <f t="shared" si="3"/>
        <v>0</v>
      </c>
      <c r="F49" s="19">
        <f t="shared" si="3"/>
        <v>0</v>
      </c>
      <c r="G49" s="19">
        <f t="shared" si="3"/>
        <v>0</v>
      </c>
      <c r="H49" s="19">
        <f t="shared" si="3"/>
        <v>0</v>
      </c>
      <c r="I49" s="45"/>
      <c r="J49" s="77"/>
      <c r="L49" s="76"/>
      <c r="M49" s="76"/>
      <c r="N49" s="76"/>
      <c r="O49" s="76"/>
      <c r="Q49" s="79"/>
    </row>
    <row r="50" spans="2:17" ht="28.5" x14ac:dyDescent="0.15">
      <c r="B50" s="142"/>
      <c r="C50" s="83" t="s">
        <v>57</v>
      </c>
      <c r="D50" s="84"/>
      <c r="E50" s="85">
        <f>E11+E23+E35</f>
        <v>0</v>
      </c>
      <c r="F50" s="85">
        <f>F11+F23+F35</f>
        <v>0</v>
      </c>
      <c r="G50" s="85">
        <f>G11+G23+G35</f>
        <v>0</v>
      </c>
      <c r="H50" s="85">
        <f>H11+H23+H35</f>
        <v>0</v>
      </c>
      <c r="I50" s="45"/>
      <c r="J50" s="1" t="s">
        <v>48</v>
      </c>
      <c r="L50" s="76"/>
      <c r="M50" s="76"/>
      <c r="N50" s="76"/>
      <c r="O50" s="76"/>
    </row>
    <row r="51" spans="2:17" x14ac:dyDescent="0.15">
      <c r="B51" s="142"/>
      <c r="C51" s="80" t="s">
        <v>119</v>
      </c>
      <c r="D51" s="81"/>
      <c r="E51" s="82">
        <f t="shared" ref="E51:H52" si="4">SUM(E13,E25,E37)</f>
        <v>0</v>
      </c>
      <c r="F51" s="82">
        <f t="shared" si="4"/>
        <v>0</v>
      </c>
      <c r="G51" s="82">
        <f t="shared" si="4"/>
        <v>0</v>
      </c>
      <c r="H51" s="82">
        <f t="shared" si="4"/>
        <v>0</v>
      </c>
      <c r="I51" s="45"/>
      <c r="J51" s="1" t="s">
        <v>50</v>
      </c>
    </row>
    <row r="52" spans="2:17" s="17" customFormat="1" x14ac:dyDescent="0.15">
      <c r="B52" s="142"/>
      <c r="C52" s="32" t="s">
        <v>29</v>
      </c>
      <c r="D52" s="29"/>
      <c r="E52" s="34">
        <f t="shared" si="4"/>
        <v>0</v>
      </c>
      <c r="F52" s="34">
        <f t="shared" si="4"/>
        <v>0</v>
      </c>
      <c r="G52" s="34">
        <f t="shared" si="4"/>
        <v>0</v>
      </c>
      <c r="H52" s="34">
        <f t="shared" si="4"/>
        <v>0</v>
      </c>
      <c r="I52" s="50"/>
      <c r="J52" s="87" t="s">
        <v>51</v>
      </c>
    </row>
    <row r="53" spans="2:17" x14ac:dyDescent="0.15">
      <c r="B53" s="142"/>
      <c r="C53" s="22" t="s">
        <v>26</v>
      </c>
      <c r="D53" s="25"/>
      <c r="E53" s="23">
        <f>SUM(E49,E52)</f>
        <v>0</v>
      </c>
      <c r="F53" s="23">
        <f t="shared" ref="F53:H53" si="5">SUM(F49,F52)</f>
        <v>0</v>
      </c>
      <c r="G53" s="23">
        <f t="shared" si="5"/>
        <v>0</v>
      </c>
      <c r="H53" s="23">
        <f t="shared" si="5"/>
        <v>0</v>
      </c>
      <c r="I53" s="50"/>
      <c r="J53" s="77"/>
    </row>
    <row r="54" spans="2:17" ht="28.5" x14ac:dyDescent="0.15">
      <c r="B54" s="142"/>
      <c r="C54" s="57" t="s">
        <v>120</v>
      </c>
      <c r="D54" s="58"/>
      <c r="E54" s="132">
        <f>$H$5</f>
        <v>0</v>
      </c>
      <c r="F54" s="133"/>
      <c r="G54" s="133"/>
      <c r="H54" s="134"/>
      <c r="I54" s="50"/>
    </row>
    <row r="55" spans="2:17" ht="29.25" thickBot="1" x14ac:dyDescent="0.2">
      <c r="B55" s="142"/>
      <c r="C55" s="57" t="s">
        <v>94</v>
      </c>
      <c r="D55" s="58"/>
      <c r="E55" s="101">
        <f>E52-$E$54</f>
        <v>0</v>
      </c>
      <c r="F55" s="101">
        <f>F52-$E$54</f>
        <v>0</v>
      </c>
      <c r="G55" s="101">
        <f>G52-$E$54</f>
        <v>0</v>
      </c>
      <c r="H55" s="101">
        <f>H52-$E$54</f>
        <v>0</v>
      </c>
      <c r="I55" s="50"/>
      <c r="J55" s="1" t="s">
        <v>49</v>
      </c>
    </row>
    <row r="56" spans="2:17" ht="28.5" customHeight="1" x14ac:dyDescent="0.15">
      <c r="B56" s="142"/>
      <c r="C56" s="120" t="s">
        <v>106</v>
      </c>
      <c r="D56" s="121"/>
      <c r="E56" s="122">
        <f>MAX(E55,0)</f>
        <v>0</v>
      </c>
      <c r="F56" s="122">
        <f>MAX(F55-E56,0)</f>
        <v>0</v>
      </c>
      <c r="G56" s="122">
        <f>MAX(G55-E56-F56,0)</f>
        <v>0</v>
      </c>
      <c r="H56" s="123">
        <f>MAX(H55-E56-F56-G56,0)</f>
        <v>0</v>
      </c>
      <c r="I56" s="53"/>
      <c r="J56" s="1" t="s">
        <v>49</v>
      </c>
    </row>
    <row r="57" spans="2:17" ht="29.25" thickBot="1" x14ac:dyDescent="0.2">
      <c r="B57" s="142"/>
      <c r="C57" s="124" t="s">
        <v>107</v>
      </c>
      <c r="D57" s="125"/>
      <c r="E57" s="126">
        <f>ROUNDDOWN(E56*0.1,0)</f>
        <v>0</v>
      </c>
      <c r="F57" s="126">
        <f t="shared" ref="F57:H57" si="6">ROUNDDOWN(F56*0.1,0)</f>
        <v>0</v>
      </c>
      <c r="G57" s="126">
        <f t="shared" si="6"/>
        <v>0</v>
      </c>
      <c r="H57" s="127">
        <f t="shared" si="6"/>
        <v>0</v>
      </c>
      <c r="I57" s="53"/>
      <c r="J57" s="1" t="s">
        <v>49</v>
      </c>
    </row>
    <row r="58" spans="2:17" ht="29.25" thickBot="1" x14ac:dyDescent="0.2">
      <c r="B58" s="143"/>
      <c r="C58" s="102" t="s">
        <v>108</v>
      </c>
      <c r="D58" s="103"/>
      <c r="E58" s="104">
        <f>E56+E57</f>
        <v>0</v>
      </c>
      <c r="F58" s="104">
        <f t="shared" ref="F58:H58" si="7">F56+F57</f>
        <v>0</v>
      </c>
      <c r="G58" s="104">
        <f t="shared" si="7"/>
        <v>0</v>
      </c>
      <c r="H58" s="105">
        <f t="shared" si="7"/>
        <v>0</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7" t="s">
        <v>87</v>
      </c>
      <c r="D61" s="37"/>
      <c r="E61" s="37"/>
      <c r="F61" s="37"/>
      <c r="G61" s="37"/>
      <c r="H61" s="37"/>
      <c r="I61" s="53"/>
    </row>
    <row r="62" spans="2:17" x14ac:dyDescent="0.15">
      <c r="B62" s="35"/>
      <c r="C62" s="36"/>
      <c r="D62" s="37"/>
      <c r="E62" s="37"/>
      <c r="F62" s="37"/>
      <c r="G62" s="37"/>
      <c r="H62" s="37"/>
      <c r="I62" s="53"/>
    </row>
    <row r="63" spans="2:17" x14ac:dyDescent="0.15">
      <c r="B63" s="38" t="s">
        <v>88</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63</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4" t="s">
        <v>102</v>
      </c>
      <c r="C68" s="36"/>
      <c r="D68" s="37"/>
      <c r="E68" s="37"/>
      <c r="F68" s="37"/>
      <c r="G68" s="37"/>
      <c r="H68" s="37"/>
      <c r="I68" s="53"/>
    </row>
    <row r="69" spans="2:11" x14ac:dyDescent="0.15">
      <c r="B69" s="64"/>
      <c r="C69" s="36"/>
      <c r="D69" s="37"/>
      <c r="E69" s="37"/>
      <c r="F69" s="37"/>
      <c r="G69" s="37"/>
      <c r="H69" s="37"/>
      <c r="I69" s="53"/>
    </row>
    <row r="70" spans="2:11" x14ac:dyDescent="0.15">
      <c r="B70" s="3" t="s">
        <v>66</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82</v>
      </c>
      <c r="C77" s="36"/>
      <c r="D77" s="37"/>
      <c r="E77" s="37"/>
      <c r="F77" s="37"/>
      <c r="G77" s="37"/>
      <c r="H77" s="37"/>
      <c r="I77" s="53"/>
    </row>
    <row r="78" spans="2:11" x14ac:dyDescent="0.15">
      <c r="B78" s="59" t="s">
        <v>97</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64</v>
      </c>
      <c r="C81" s="36"/>
      <c r="D81" s="37"/>
      <c r="E81" s="37"/>
      <c r="F81" s="37"/>
      <c r="G81" s="37"/>
      <c r="H81" s="37"/>
      <c r="I81" s="53"/>
    </row>
    <row r="82" spans="2:9" x14ac:dyDescent="0.15">
      <c r="B82" s="3" t="s">
        <v>84</v>
      </c>
      <c r="C82" s="36"/>
      <c r="D82" s="37"/>
      <c r="E82" s="37"/>
      <c r="F82" s="37"/>
      <c r="G82" s="37"/>
      <c r="H82" s="37"/>
      <c r="I82" s="53"/>
    </row>
    <row r="83" spans="2:9" x14ac:dyDescent="0.15">
      <c r="B83" s="3" t="s">
        <v>126</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98</v>
      </c>
      <c r="C91" s="36"/>
      <c r="D91" s="37"/>
      <c r="E91" s="37"/>
      <c r="F91" s="37"/>
      <c r="G91" s="37"/>
      <c r="H91" s="37"/>
      <c r="I91" s="53"/>
    </row>
    <row r="92" spans="2:9" x14ac:dyDescent="0.15">
      <c r="B92" s="55"/>
      <c r="C92" s="36"/>
      <c r="D92" s="37"/>
      <c r="E92" s="37"/>
      <c r="F92" s="37"/>
      <c r="G92" s="37"/>
      <c r="H92" s="37"/>
      <c r="I92" s="53"/>
    </row>
    <row r="93" spans="2:9" x14ac:dyDescent="0.15">
      <c r="B93" s="55" t="s">
        <v>67</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65</v>
      </c>
      <c r="C97" s="36"/>
      <c r="D97" s="37"/>
      <c r="E97" s="37"/>
      <c r="F97" s="37"/>
      <c r="G97" s="37"/>
      <c r="H97" s="37"/>
      <c r="I97" s="53"/>
    </row>
    <row r="98" spans="2:9" x14ac:dyDescent="0.15">
      <c r="B98" s="3" t="s">
        <v>92</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99</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7" t="s">
        <v>55</v>
      </c>
      <c r="C107" s="7"/>
    </row>
    <row r="108" spans="2:9" x14ac:dyDescent="0.15">
      <c r="B108" s="77" t="s">
        <v>54</v>
      </c>
      <c r="C108" s="7"/>
    </row>
    <row r="109" spans="2:9" x14ac:dyDescent="0.15">
      <c r="C109" s="88" t="s">
        <v>5</v>
      </c>
      <c r="D109" s="89"/>
      <c r="E109" s="89"/>
      <c r="F109" s="89"/>
      <c r="G109" s="90"/>
    </row>
    <row r="110" spans="2:9" x14ac:dyDescent="0.15">
      <c r="C110" s="91" t="s">
        <v>15</v>
      </c>
      <c r="D110" s="3"/>
      <c r="E110" s="3"/>
      <c r="F110" s="3"/>
      <c r="G110" s="92"/>
    </row>
    <row r="111" spans="2:9" x14ac:dyDescent="0.15">
      <c r="C111" s="91" t="s">
        <v>6</v>
      </c>
      <c r="D111" s="3"/>
      <c r="E111" s="3"/>
      <c r="F111" s="3"/>
      <c r="G111" s="92"/>
    </row>
    <row r="112" spans="2:9" x14ac:dyDescent="0.15">
      <c r="C112" s="91" t="s">
        <v>16</v>
      </c>
      <c r="D112" s="3"/>
      <c r="E112" s="3"/>
      <c r="F112" s="3"/>
      <c r="G112" s="92"/>
    </row>
    <row r="113" spans="2:7" x14ac:dyDescent="0.15">
      <c r="C113" s="91" t="s">
        <v>7</v>
      </c>
      <c r="D113" s="3"/>
      <c r="E113" s="3"/>
      <c r="F113" s="3"/>
      <c r="G113" s="92"/>
    </row>
    <row r="114" spans="2:7" x14ac:dyDescent="0.15">
      <c r="C114" s="93" t="s">
        <v>17</v>
      </c>
      <c r="D114" s="94"/>
      <c r="E114" s="94"/>
      <c r="F114" s="94"/>
      <c r="G114" s="95"/>
    </row>
    <row r="115" spans="2:7" x14ac:dyDescent="0.15">
      <c r="C115" s="59"/>
      <c r="D115" s="3"/>
      <c r="E115" s="3"/>
      <c r="F115" s="3"/>
    </row>
    <row r="116" spans="2:7" x14ac:dyDescent="0.15">
      <c r="B116" s="7" t="s">
        <v>18</v>
      </c>
      <c r="C116" s="7"/>
    </row>
    <row r="117" spans="2:7" x14ac:dyDescent="0.15">
      <c r="B117" s="77" t="s">
        <v>8</v>
      </c>
      <c r="C117" s="7"/>
    </row>
    <row r="118" spans="2:7" x14ac:dyDescent="0.15">
      <c r="B118" s="77" t="s">
        <v>46</v>
      </c>
      <c r="C118" s="7"/>
    </row>
    <row r="119" spans="2:7" x14ac:dyDescent="0.15">
      <c r="B119" s="77" t="s">
        <v>45</v>
      </c>
      <c r="C119" s="7"/>
    </row>
    <row r="120" spans="2:7" x14ac:dyDescent="0.15">
      <c r="C120" s="88" t="s">
        <v>9</v>
      </c>
      <c r="D120" s="89"/>
      <c r="E120" s="89"/>
      <c r="F120" s="89"/>
      <c r="G120" s="90"/>
    </row>
    <row r="121" spans="2:7" x14ac:dyDescent="0.15">
      <c r="C121" s="91" t="s">
        <v>10</v>
      </c>
      <c r="D121" s="3"/>
      <c r="E121" s="3"/>
      <c r="F121" s="3"/>
      <c r="G121" s="92"/>
    </row>
    <row r="122" spans="2:7" x14ac:dyDescent="0.15">
      <c r="C122" s="91" t="s">
        <v>11</v>
      </c>
      <c r="D122" s="3"/>
      <c r="E122" s="3"/>
      <c r="F122" s="3"/>
      <c r="G122" s="92"/>
    </row>
    <row r="123" spans="2:7" x14ac:dyDescent="0.15">
      <c r="C123" s="93" t="s">
        <v>12</v>
      </c>
      <c r="D123" s="94"/>
      <c r="E123" s="94"/>
      <c r="F123" s="94"/>
      <c r="G123" s="95"/>
    </row>
    <row r="124" spans="2:7" x14ac:dyDescent="0.15">
      <c r="B124" s="77" t="s">
        <v>19</v>
      </c>
      <c r="C124" s="7"/>
      <c r="G124" s="3"/>
    </row>
    <row r="125" spans="2:7" x14ac:dyDescent="0.15">
      <c r="B125" s="77"/>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8" t="s">
        <v>13</v>
      </c>
      <c r="D129" s="89"/>
      <c r="E129" s="89"/>
      <c r="F129" s="89"/>
      <c r="G129" s="90"/>
    </row>
    <row r="130" spans="2:7" x14ac:dyDescent="0.15">
      <c r="C130" s="93" t="s">
        <v>14</v>
      </c>
      <c r="D130" s="94"/>
      <c r="E130" s="94"/>
      <c r="F130" s="94"/>
      <c r="G130" s="95"/>
    </row>
    <row r="131" spans="2:7" x14ac:dyDescent="0.15">
      <c r="B131" s="77" t="s">
        <v>56</v>
      </c>
      <c r="C131" s="7"/>
    </row>
    <row r="132" spans="2:7" x14ac:dyDescent="0.15">
      <c r="B132" s="77"/>
      <c r="C132" s="7"/>
    </row>
    <row r="133" spans="2:7" x14ac:dyDescent="0.15">
      <c r="B133" s="7" t="s">
        <v>127</v>
      </c>
      <c r="C133" s="7"/>
    </row>
    <row r="134" spans="2:7" x14ac:dyDescent="0.15">
      <c r="B134" s="7" t="s">
        <v>93</v>
      </c>
    </row>
  </sheetData>
  <mergeCells count="11">
    <mergeCell ref="D16:H16"/>
    <mergeCell ref="D17:H17"/>
    <mergeCell ref="B8:B17"/>
    <mergeCell ref="D28:H28"/>
    <mergeCell ref="D29:H29"/>
    <mergeCell ref="B20:B29"/>
    <mergeCell ref="B32:B41"/>
    <mergeCell ref="E54:H54"/>
    <mergeCell ref="D40:H40"/>
    <mergeCell ref="D41:H41"/>
    <mergeCell ref="B47:B58"/>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tabSelected="1" view="pageBreakPreview" zoomScaleNormal="100" zoomScaleSheetLayoutView="100" workbookViewId="0">
      <selection activeCell="D8" sqref="D8:H8"/>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5" t="s">
        <v>138</v>
      </c>
      <c r="I1" s="31"/>
      <c r="J1" s="9" t="s">
        <v>124</v>
      </c>
    </row>
    <row r="2" spans="2:18" ht="15" thickBot="1" x14ac:dyDescent="0.2"/>
    <row r="3" spans="2:18" ht="15" thickBot="1" x14ac:dyDescent="0.2">
      <c r="C3" s="63" t="s">
        <v>85</v>
      </c>
      <c r="D3" s="39" t="s">
        <v>31</v>
      </c>
      <c r="E3" s="61" t="s">
        <v>33</v>
      </c>
      <c r="F3" s="62"/>
      <c r="G3" s="46"/>
      <c r="H3" s="99">
        <v>10000000</v>
      </c>
      <c r="I3" s="45"/>
      <c r="J3" s="17" t="s">
        <v>41</v>
      </c>
      <c r="R3" s="3"/>
    </row>
    <row r="4" spans="2:18" x14ac:dyDescent="0.15">
      <c r="C4" s="63" t="s">
        <v>131</v>
      </c>
      <c r="E4" s="67" t="s">
        <v>58</v>
      </c>
      <c r="F4" s="62"/>
      <c r="G4" s="46"/>
      <c r="H4" s="96" t="s">
        <v>30</v>
      </c>
      <c r="I4" s="30"/>
      <c r="J4" s="9" t="s">
        <v>95</v>
      </c>
      <c r="K4" s="4"/>
      <c r="M4" s="3"/>
      <c r="N4" s="3"/>
      <c r="O4" s="3"/>
      <c r="P4" s="3"/>
      <c r="Q4" s="3"/>
      <c r="R4" s="3"/>
    </row>
    <row r="5" spans="2:18" x14ac:dyDescent="0.15">
      <c r="C5" s="66" t="s">
        <v>61</v>
      </c>
      <c r="D5" s="39" t="s">
        <v>115</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1" t="s">
        <v>0</v>
      </c>
      <c r="C8" s="11" t="s">
        <v>3</v>
      </c>
      <c r="D8" s="98" t="s">
        <v>133</v>
      </c>
      <c r="E8" s="98" t="s">
        <v>134</v>
      </c>
      <c r="F8" s="98" t="s">
        <v>135</v>
      </c>
      <c r="G8" s="98" t="s">
        <v>136</v>
      </c>
      <c r="H8" s="98" t="s">
        <v>137</v>
      </c>
      <c r="I8" s="44"/>
      <c r="J8" s="9" t="s">
        <v>95</v>
      </c>
    </row>
    <row r="9" spans="2:18" s="96" customFormat="1" ht="26.25" thickBot="1" x14ac:dyDescent="0.2">
      <c r="B9" s="131"/>
      <c r="C9" s="13" t="s">
        <v>59</v>
      </c>
      <c r="D9" s="68">
        <v>1</v>
      </c>
      <c r="E9" s="69">
        <v>1</v>
      </c>
      <c r="F9" s="69">
        <v>1</v>
      </c>
      <c r="G9" s="69">
        <v>1</v>
      </c>
      <c r="H9" s="70">
        <v>1</v>
      </c>
      <c r="I9" s="48"/>
      <c r="J9" s="17" t="s">
        <v>41</v>
      </c>
    </row>
    <row r="10" spans="2:18" ht="26.25" thickBot="1" x14ac:dyDescent="0.2">
      <c r="B10" s="131"/>
      <c r="C10" s="12" t="s">
        <v>60</v>
      </c>
      <c r="D10" s="71">
        <v>4000000</v>
      </c>
      <c r="E10" s="72">
        <v>4000000</v>
      </c>
      <c r="F10" s="72">
        <v>4000000</v>
      </c>
      <c r="G10" s="72">
        <v>4000000</v>
      </c>
      <c r="H10" s="73">
        <v>4000000</v>
      </c>
      <c r="I10" s="49"/>
      <c r="J10" s="17" t="s">
        <v>41</v>
      </c>
    </row>
    <row r="11" spans="2:18" ht="28.5" x14ac:dyDescent="0.15">
      <c r="B11" s="131"/>
      <c r="C11" s="20" t="s">
        <v>47</v>
      </c>
      <c r="D11" s="24"/>
      <c r="E11" s="21">
        <f>E10</f>
        <v>4000000</v>
      </c>
      <c r="F11" s="21">
        <f>F10+E14</f>
        <v>4012000</v>
      </c>
      <c r="G11" s="21">
        <f>G10+F14</f>
        <v>4024036</v>
      </c>
      <c r="H11" s="21">
        <f>H10+G14</f>
        <v>4036108</v>
      </c>
      <c r="I11" s="50"/>
    </row>
    <row r="12" spans="2:18" ht="25.5" x14ac:dyDescent="0.15">
      <c r="B12" s="131"/>
      <c r="C12" s="75" t="s">
        <v>105</v>
      </c>
      <c r="D12" s="129"/>
      <c r="E12" s="130">
        <v>3.0000000000000001E-3</v>
      </c>
      <c r="F12" s="130">
        <v>3.0000000000000001E-3</v>
      </c>
      <c r="G12" s="130">
        <v>3.0000000000000001E-3</v>
      </c>
      <c r="H12" s="130">
        <v>3.0000000000000001E-3</v>
      </c>
      <c r="I12" s="74"/>
      <c r="J12" s="9" t="s">
        <v>124</v>
      </c>
    </row>
    <row r="13" spans="2:18" ht="28.5" x14ac:dyDescent="0.15">
      <c r="B13" s="131"/>
      <c r="C13" s="40" t="s">
        <v>116</v>
      </c>
      <c r="D13" s="41"/>
      <c r="E13" s="42">
        <f>ROUND(E11*E12,0)</f>
        <v>12000</v>
      </c>
      <c r="F13" s="42">
        <f>ROUND(F11*F12,0)</f>
        <v>12036</v>
      </c>
      <c r="G13" s="42">
        <f>ROUND(G11*G12,0)</f>
        <v>12072</v>
      </c>
      <c r="H13" s="42">
        <f>ROUND(H11*H12,0)</f>
        <v>12108</v>
      </c>
      <c r="I13" s="50"/>
    </row>
    <row r="14" spans="2:18" s="17" customFormat="1" x14ac:dyDescent="0.15">
      <c r="B14" s="131"/>
      <c r="C14" s="32" t="s">
        <v>28</v>
      </c>
      <c r="D14" s="33"/>
      <c r="E14" s="34">
        <f>E13</f>
        <v>12000</v>
      </c>
      <c r="F14" s="34">
        <f>E14+F13</f>
        <v>24036</v>
      </c>
      <c r="G14" s="34">
        <f>F14+G13</f>
        <v>36108</v>
      </c>
      <c r="H14" s="34">
        <f>G14+H13</f>
        <v>48216</v>
      </c>
      <c r="I14" s="50"/>
    </row>
    <row r="15" spans="2:18" ht="15" thickBot="1" x14ac:dyDescent="0.2">
      <c r="B15" s="131"/>
      <c r="C15" s="22" t="s">
        <v>23</v>
      </c>
      <c r="D15" s="58"/>
      <c r="E15" s="101">
        <f>E10+E13</f>
        <v>4012000</v>
      </c>
      <c r="F15" s="101">
        <f>F11+F13</f>
        <v>4024036</v>
      </c>
      <c r="G15" s="101">
        <f>G11+G13</f>
        <v>4036108</v>
      </c>
      <c r="H15" s="101">
        <f>H11+H13</f>
        <v>4048216</v>
      </c>
      <c r="I15" s="50"/>
      <c r="J15" s="9"/>
    </row>
    <row r="16" spans="2:18" ht="26.25" thickBot="1" x14ac:dyDescent="0.2">
      <c r="B16" s="131"/>
      <c r="C16" s="100" t="s">
        <v>96</v>
      </c>
      <c r="D16" s="135" t="s">
        <v>37</v>
      </c>
      <c r="E16" s="136"/>
      <c r="F16" s="136"/>
      <c r="G16" s="136"/>
      <c r="H16" s="137"/>
      <c r="J16" s="17" t="s">
        <v>41</v>
      </c>
    </row>
    <row r="17" spans="2:10" ht="26.25" thickBot="1" x14ac:dyDescent="0.2">
      <c r="B17" s="131"/>
      <c r="C17" s="100" t="s">
        <v>129</v>
      </c>
      <c r="D17" s="138" t="s">
        <v>36</v>
      </c>
      <c r="E17" s="139"/>
      <c r="F17" s="139"/>
      <c r="G17" s="139"/>
      <c r="H17" s="140"/>
      <c r="J17" s="17" t="s">
        <v>41</v>
      </c>
    </row>
    <row r="18" spans="2:10" x14ac:dyDescent="0.15">
      <c r="D18" s="60"/>
    </row>
    <row r="19" spans="2:10" x14ac:dyDescent="0.15">
      <c r="D19" s="8" t="s">
        <v>27</v>
      </c>
      <c r="H19" s="8" t="s">
        <v>20</v>
      </c>
      <c r="I19" s="47"/>
    </row>
    <row r="20" spans="2:10" ht="29.25" thickBot="1" x14ac:dyDescent="0.2">
      <c r="B20" s="131" t="s">
        <v>1</v>
      </c>
      <c r="C20" s="11" t="s">
        <v>3</v>
      </c>
      <c r="D20" s="10" t="str">
        <f>D$8</f>
        <v>令和5年度
予算算定</v>
      </c>
      <c r="E20" s="10" t="str">
        <f t="shared" ref="E20:H20" si="0">E$8</f>
        <v>令和6年度
予算算定</v>
      </c>
      <c r="F20" s="10" t="str">
        <f t="shared" si="0"/>
        <v>令和7年度
予算算定</v>
      </c>
      <c r="G20" s="10" t="str">
        <f t="shared" si="0"/>
        <v>令和8年度
予算算定</v>
      </c>
      <c r="H20" s="16" t="str">
        <f t="shared" si="0"/>
        <v>令和9年度
予算算定</v>
      </c>
      <c r="I20" s="44"/>
      <c r="J20" s="5"/>
    </row>
    <row r="21" spans="2:10" s="96" customFormat="1" ht="26.25" thickBot="1" x14ac:dyDescent="0.2">
      <c r="B21" s="131"/>
      <c r="C21" s="13" t="s">
        <v>59</v>
      </c>
      <c r="D21" s="68">
        <v>1</v>
      </c>
      <c r="E21" s="69">
        <v>1</v>
      </c>
      <c r="F21" s="69">
        <v>1</v>
      </c>
      <c r="G21" s="69">
        <v>1</v>
      </c>
      <c r="H21" s="70">
        <v>1</v>
      </c>
      <c r="I21" s="48"/>
      <c r="J21" s="17" t="s">
        <v>41</v>
      </c>
    </row>
    <row r="22" spans="2:10" ht="26.25" thickBot="1" x14ac:dyDescent="0.2">
      <c r="B22" s="131"/>
      <c r="C22" s="12" t="s">
        <v>60</v>
      </c>
      <c r="D22" s="71">
        <v>2000000</v>
      </c>
      <c r="E22" s="72">
        <v>2000000</v>
      </c>
      <c r="F22" s="72">
        <v>2000000</v>
      </c>
      <c r="G22" s="72">
        <v>2000000</v>
      </c>
      <c r="H22" s="73">
        <v>2000000</v>
      </c>
      <c r="I22" s="49"/>
      <c r="J22" s="17" t="s">
        <v>41</v>
      </c>
    </row>
    <row r="23" spans="2:10" ht="28.5" x14ac:dyDescent="0.15">
      <c r="B23" s="131"/>
      <c r="C23" s="20" t="s">
        <v>47</v>
      </c>
      <c r="D23" s="24"/>
      <c r="E23" s="21">
        <f>E22</f>
        <v>2000000</v>
      </c>
      <c r="F23" s="21">
        <f>F22+E26</f>
        <v>2006000</v>
      </c>
      <c r="G23" s="21">
        <f>G22+F26</f>
        <v>2012018</v>
      </c>
      <c r="H23" s="21">
        <f>H22+G26</f>
        <v>2018054</v>
      </c>
      <c r="I23" s="50"/>
    </row>
    <row r="24" spans="2:10" ht="25.5" x14ac:dyDescent="0.15">
      <c r="B24" s="131"/>
      <c r="C24" s="75" t="s">
        <v>105</v>
      </c>
      <c r="D24" s="129"/>
      <c r="E24" s="130">
        <v>3.0000000000000001E-3</v>
      </c>
      <c r="F24" s="130">
        <v>3.0000000000000001E-3</v>
      </c>
      <c r="G24" s="130">
        <v>3.0000000000000001E-3</v>
      </c>
      <c r="H24" s="130">
        <v>3.0000000000000001E-3</v>
      </c>
      <c r="I24" s="74"/>
      <c r="J24" s="9" t="s">
        <v>124</v>
      </c>
    </row>
    <row r="25" spans="2:10" ht="28.5" x14ac:dyDescent="0.15">
      <c r="B25" s="131"/>
      <c r="C25" s="40" t="s">
        <v>117</v>
      </c>
      <c r="D25" s="41"/>
      <c r="E25" s="42">
        <f>ROUND(E23*E24,0)</f>
        <v>6000</v>
      </c>
      <c r="F25" s="42">
        <f>ROUND(F23*F24,0)</f>
        <v>6018</v>
      </c>
      <c r="G25" s="42">
        <f>ROUND(G23*G24,0)</f>
        <v>6036</v>
      </c>
      <c r="H25" s="42">
        <f>ROUND(H23*H24,0)</f>
        <v>6054</v>
      </c>
      <c r="I25" s="50"/>
    </row>
    <row r="26" spans="2:10" s="17" customFormat="1" x14ac:dyDescent="0.15">
      <c r="B26" s="131"/>
      <c r="C26" s="32" t="s">
        <v>28</v>
      </c>
      <c r="D26" s="33"/>
      <c r="E26" s="34">
        <f>E25</f>
        <v>6000</v>
      </c>
      <c r="F26" s="34">
        <f>E26+F25</f>
        <v>12018</v>
      </c>
      <c r="G26" s="34">
        <f>F26+G25</f>
        <v>18054</v>
      </c>
      <c r="H26" s="34">
        <f>G26+H25</f>
        <v>24108</v>
      </c>
      <c r="I26" s="50"/>
    </row>
    <row r="27" spans="2:10" ht="15" thickBot="1" x14ac:dyDescent="0.2">
      <c r="B27" s="131"/>
      <c r="C27" s="22" t="s">
        <v>23</v>
      </c>
      <c r="D27" s="58"/>
      <c r="E27" s="101">
        <f>E22+E25</f>
        <v>2006000</v>
      </c>
      <c r="F27" s="101">
        <f>F23+F25</f>
        <v>2012018</v>
      </c>
      <c r="G27" s="101">
        <f>G23+G25</f>
        <v>2018054</v>
      </c>
      <c r="H27" s="101">
        <f>H23+H25</f>
        <v>2024108</v>
      </c>
      <c r="I27" s="50"/>
    </row>
    <row r="28" spans="2:10" ht="26.25" thickBot="1" x14ac:dyDescent="0.2">
      <c r="B28" s="131"/>
      <c r="C28" s="100" t="s">
        <v>96</v>
      </c>
      <c r="D28" s="135" t="s">
        <v>37</v>
      </c>
      <c r="E28" s="136"/>
      <c r="F28" s="136"/>
      <c r="G28" s="136"/>
      <c r="H28" s="137"/>
      <c r="I28" s="50"/>
      <c r="J28" s="17" t="s">
        <v>41</v>
      </c>
    </row>
    <row r="29" spans="2:10" ht="26.25" thickBot="1" x14ac:dyDescent="0.2">
      <c r="B29" s="131"/>
      <c r="C29" s="100" t="s">
        <v>129</v>
      </c>
      <c r="D29" s="138" t="s">
        <v>36</v>
      </c>
      <c r="E29" s="139"/>
      <c r="F29" s="139"/>
      <c r="G29" s="139"/>
      <c r="H29" s="140"/>
      <c r="I29" s="50"/>
      <c r="J29" s="17" t="s">
        <v>41</v>
      </c>
    </row>
    <row r="31" spans="2:10" x14ac:dyDescent="0.15">
      <c r="D31" s="8" t="s">
        <v>27</v>
      </c>
      <c r="H31" s="8" t="s">
        <v>20</v>
      </c>
      <c r="I31" s="47"/>
    </row>
    <row r="32" spans="2:10" ht="29.25" thickBot="1" x14ac:dyDescent="0.2">
      <c r="B32" s="131"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2:17" s="96" customFormat="1" ht="26.25" thickBot="1" x14ac:dyDescent="0.2">
      <c r="B33" s="131"/>
      <c r="C33" s="13" t="s">
        <v>59</v>
      </c>
      <c r="D33" s="68">
        <v>3</v>
      </c>
      <c r="E33" s="69">
        <v>3</v>
      </c>
      <c r="F33" s="69">
        <v>3</v>
      </c>
      <c r="G33" s="69">
        <v>3</v>
      </c>
      <c r="H33" s="70">
        <v>3</v>
      </c>
      <c r="I33" s="48"/>
      <c r="J33" s="17" t="s">
        <v>41</v>
      </c>
    </row>
    <row r="34" spans="2:17" ht="26.25" thickBot="1" x14ac:dyDescent="0.2">
      <c r="B34" s="131"/>
      <c r="C34" s="12" t="s">
        <v>60</v>
      </c>
      <c r="D34" s="71">
        <v>2500000</v>
      </c>
      <c r="E34" s="72">
        <v>2500000</v>
      </c>
      <c r="F34" s="72">
        <v>2500000</v>
      </c>
      <c r="G34" s="72">
        <v>2500000</v>
      </c>
      <c r="H34" s="73">
        <v>2500000</v>
      </c>
      <c r="I34" s="49"/>
      <c r="J34" s="17" t="s">
        <v>41</v>
      </c>
    </row>
    <row r="35" spans="2:17" ht="28.5" x14ac:dyDescent="0.15">
      <c r="B35" s="131"/>
      <c r="C35" s="20" t="s">
        <v>47</v>
      </c>
      <c r="D35" s="24"/>
      <c r="E35" s="21">
        <f>E34</f>
        <v>2500000</v>
      </c>
      <c r="F35" s="21">
        <f>F34+E38</f>
        <v>2575000</v>
      </c>
      <c r="G35" s="21">
        <f>G34+F38</f>
        <v>2652250</v>
      </c>
      <c r="H35" s="21">
        <f>H34+G38</f>
        <v>2731818</v>
      </c>
      <c r="I35" s="50"/>
    </row>
    <row r="36" spans="2:17" ht="25.5" x14ac:dyDescent="0.15">
      <c r="B36" s="131"/>
      <c r="C36" s="75" t="s">
        <v>105</v>
      </c>
      <c r="D36" s="129"/>
      <c r="E36" s="130">
        <v>0.03</v>
      </c>
      <c r="F36" s="130">
        <v>0.03</v>
      </c>
      <c r="G36" s="130">
        <v>0.03</v>
      </c>
      <c r="H36" s="130">
        <v>0.03</v>
      </c>
      <c r="I36" s="51"/>
      <c r="J36" s="9" t="s">
        <v>124</v>
      </c>
    </row>
    <row r="37" spans="2:17" ht="28.5" x14ac:dyDescent="0.15">
      <c r="B37" s="131"/>
      <c r="C37" s="40" t="s">
        <v>118</v>
      </c>
      <c r="D37" s="41"/>
      <c r="E37" s="42">
        <f>ROUND(E35*E36,0)</f>
        <v>75000</v>
      </c>
      <c r="F37" s="42">
        <f>ROUND(F35*F36,0)</f>
        <v>77250</v>
      </c>
      <c r="G37" s="42">
        <f>ROUND(G35*G36,0)</f>
        <v>79568</v>
      </c>
      <c r="H37" s="42">
        <f>ROUND(H35*H36,0)</f>
        <v>81955</v>
      </c>
      <c r="I37" s="50"/>
    </row>
    <row r="38" spans="2:17" s="17" customFormat="1" x14ac:dyDescent="0.15">
      <c r="B38" s="131"/>
      <c r="C38" s="32" t="s">
        <v>28</v>
      </c>
      <c r="D38" s="33"/>
      <c r="E38" s="34">
        <f>E37</f>
        <v>75000</v>
      </c>
      <c r="F38" s="34">
        <f>E38+F37</f>
        <v>152250</v>
      </c>
      <c r="G38" s="34">
        <f>F38+G37</f>
        <v>231818</v>
      </c>
      <c r="H38" s="34">
        <f>G38+H37</f>
        <v>313773</v>
      </c>
      <c r="I38" s="50"/>
    </row>
    <row r="39" spans="2:17" ht="15" thickBot="1" x14ac:dyDescent="0.2">
      <c r="B39" s="131"/>
      <c r="C39" s="22" t="s">
        <v>23</v>
      </c>
      <c r="D39" s="58"/>
      <c r="E39" s="101">
        <f>E34+E37</f>
        <v>2575000</v>
      </c>
      <c r="F39" s="101">
        <f>F35+F37</f>
        <v>2652250</v>
      </c>
      <c r="G39" s="101">
        <f>G35+G37</f>
        <v>2731818</v>
      </c>
      <c r="H39" s="101">
        <f>H35+H37</f>
        <v>2813773</v>
      </c>
      <c r="I39" s="50"/>
    </row>
    <row r="40" spans="2:17" ht="26.25" thickBot="1" x14ac:dyDescent="0.2">
      <c r="B40" s="131"/>
      <c r="C40" s="100" t="s">
        <v>96</v>
      </c>
      <c r="D40" s="135" t="s">
        <v>38</v>
      </c>
      <c r="E40" s="136"/>
      <c r="F40" s="136"/>
      <c r="G40" s="136"/>
      <c r="H40" s="137"/>
      <c r="I40" s="50"/>
      <c r="J40" s="17" t="s">
        <v>41</v>
      </c>
    </row>
    <row r="41" spans="2:17" ht="26.25" thickBot="1" x14ac:dyDescent="0.2">
      <c r="B41" s="131"/>
      <c r="C41" s="100" t="s">
        <v>129</v>
      </c>
      <c r="D41" s="138" t="s">
        <v>39</v>
      </c>
      <c r="E41" s="139"/>
      <c r="F41" s="139"/>
      <c r="G41" s="139"/>
      <c r="H41" s="140"/>
      <c r="I41" s="50"/>
      <c r="J41" s="17" t="s">
        <v>41</v>
      </c>
    </row>
    <row r="42" spans="2:17" s="46" customFormat="1" x14ac:dyDescent="0.15"/>
    <row r="44" spans="2:17" x14ac:dyDescent="0.15">
      <c r="C44" s="54" t="s">
        <v>86</v>
      </c>
    </row>
    <row r="46" spans="2:17" x14ac:dyDescent="0.15">
      <c r="D46" s="8" t="s">
        <v>27</v>
      </c>
      <c r="H46" s="8" t="s">
        <v>20</v>
      </c>
      <c r="I46" s="47"/>
    </row>
    <row r="47" spans="2:17" ht="28.5" x14ac:dyDescent="0.15">
      <c r="B47" s="141" t="s">
        <v>22</v>
      </c>
      <c r="C47" s="128"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8"/>
      <c r="M47" s="78"/>
      <c r="N47" s="78"/>
      <c r="O47" s="78"/>
      <c r="Q47" s="86"/>
    </row>
    <row r="48" spans="2:17" x14ac:dyDescent="0.15">
      <c r="B48" s="142"/>
      <c r="C48" s="27" t="s">
        <v>24</v>
      </c>
      <c r="D48" s="28">
        <f t="shared" ref="D48:H49" si="3">D9+D21+D33</f>
        <v>5</v>
      </c>
      <c r="E48" s="28">
        <f t="shared" si="3"/>
        <v>5</v>
      </c>
      <c r="F48" s="28">
        <f t="shared" si="3"/>
        <v>5</v>
      </c>
      <c r="G48" s="28">
        <f t="shared" si="3"/>
        <v>5</v>
      </c>
      <c r="H48" s="28">
        <f t="shared" si="3"/>
        <v>5</v>
      </c>
      <c r="I48" s="52"/>
      <c r="J48" s="77"/>
      <c r="K48" s="17"/>
      <c r="L48" s="76"/>
      <c r="M48" s="76"/>
      <c r="N48" s="76"/>
      <c r="O48" s="76"/>
      <c r="Q48" s="79"/>
    </row>
    <row r="49" spans="2:17" x14ac:dyDescent="0.15">
      <c r="B49" s="142"/>
      <c r="C49" s="18" t="s">
        <v>25</v>
      </c>
      <c r="D49" s="19">
        <f t="shared" si="3"/>
        <v>8500000</v>
      </c>
      <c r="E49" s="19">
        <f t="shared" si="3"/>
        <v>8500000</v>
      </c>
      <c r="F49" s="19">
        <f t="shared" si="3"/>
        <v>8500000</v>
      </c>
      <c r="G49" s="19">
        <f t="shared" si="3"/>
        <v>8500000</v>
      </c>
      <c r="H49" s="19">
        <f t="shared" si="3"/>
        <v>8500000</v>
      </c>
      <c r="I49" s="45"/>
      <c r="J49" s="77"/>
      <c r="L49" s="76"/>
      <c r="M49" s="76"/>
      <c r="N49" s="76"/>
      <c r="O49" s="76"/>
      <c r="Q49" s="79"/>
    </row>
    <row r="50" spans="2:17" ht="28.5" x14ac:dyDescent="0.15">
      <c r="B50" s="142"/>
      <c r="C50" s="83" t="s">
        <v>57</v>
      </c>
      <c r="D50" s="84"/>
      <c r="E50" s="85">
        <f>E11+E23+E35</f>
        <v>8500000</v>
      </c>
      <c r="F50" s="85">
        <f>F11+F23+F35</f>
        <v>8593000</v>
      </c>
      <c r="G50" s="85">
        <f>G11+G23+G35</f>
        <v>8688304</v>
      </c>
      <c r="H50" s="85">
        <f>H11+H23+H35</f>
        <v>8785980</v>
      </c>
      <c r="I50" s="45"/>
      <c r="J50" s="1" t="s">
        <v>48</v>
      </c>
      <c r="L50" s="76"/>
      <c r="M50" s="76"/>
      <c r="N50" s="76"/>
      <c r="O50" s="76"/>
    </row>
    <row r="51" spans="2:17" x14ac:dyDescent="0.15">
      <c r="B51" s="142"/>
      <c r="C51" s="80" t="s">
        <v>119</v>
      </c>
      <c r="D51" s="81"/>
      <c r="E51" s="82">
        <f t="shared" ref="E51:H52" si="4">SUM(E13,E25,E37)</f>
        <v>93000</v>
      </c>
      <c r="F51" s="82">
        <f t="shared" si="4"/>
        <v>95304</v>
      </c>
      <c r="G51" s="82">
        <f t="shared" si="4"/>
        <v>97676</v>
      </c>
      <c r="H51" s="82">
        <f t="shared" si="4"/>
        <v>100117</v>
      </c>
      <c r="I51" s="45"/>
      <c r="J51" s="1" t="s">
        <v>50</v>
      </c>
    </row>
    <row r="52" spans="2:17" s="17" customFormat="1" x14ac:dyDescent="0.15">
      <c r="B52" s="142"/>
      <c r="C52" s="32" t="s">
        <v>29</v>
      </c>
      <c r="D52" s="29"/>
      <c r="E52" s="34">
        <f t="shared" si="4"/>
        <v>93000</v>
      </c>
      <c r="F52" s="34">
        <f t="shared" si="4"/>
        <v>188304</v>
      </c>
      <c r="G52" s="34">
        <f t="shared" si="4"/>
        <v>285980</v>
      </c>
      <c r="H52" s="34">
        <f t="shared" si="4"/>
        <v>386097</v>
      </c>
      <c r="I52" s="50"/>
      <c r="J52" s="87" t="s">
        <v>51</v>
      </c>
    </row>
    <row r="53" spans="2:17" x14ac:dyDescent="0.15">
      <c r="B53" s="142"/>
      <c r="C53" s="22" t="s">
        <v>26</v>
      </c>
      <c r="D53" s="25"/>
      <c r="E53" s="23">
        <f>SUM(E49,E52)</f>
        <v>8593000</v>
      </c>
      <c r="F53" s="23">
        <f t="shared" ref="F53:H53" si="5">SUM(F49,F52)</f>
        <v>8688304</v>
      </c>
      <c r="G53" s="23">
        <f t="shared" si="5"/>
        <v>8785980</v>
      </c>
      <c r="H53" s="23">
        <f t="shared" si="5"/>
        <v>8886097</v>
      </c>
      <c r="I53" s="50"/>
      <c r="J53" s="77"/>
    </row>
    <row r="54" spans="2:17" ht="28.5" x14ac:dyDescent="0.15">
      <c r="B54" s="142"/>
      <c r="C54" s="57" t="s">
        <v>120</v>
      </c>
      <c r="D54" s="58"/>
      <c r="E54" s="132">
        <f>$H$5</f>
        <v>100000</v>
      </c>
      <c r="F54" s="133"/>
      <c r="G54" s="133"/>
      <c r="H54" s="134"/>
      <c r="I54" s="50"/>
    </row>
    <row r="55" spans="2:17" ht="29.25" thickBot="1" x14ac:dyDescent="0.2">
      <c r="B55" s="142"/>
      <c r="C55" s="57" t="s">
        <v>94</v>
      </c>
      <c r="D55" s="58"/>
      <c r="E55" s="101">
        <f>E52-$E$54</f>
        <v>-7000</v>
      </c>
      <c r="F55" s="101">
        <f>F52-$E$54</f>
        <v>88304</v>
      </c>
      <c r="G55" s="101">
        <f>G52-$E$54</f>
        <v>185980</v>
      </c>
      <c r="H55" s="101">
        <f>H52-$E$54</f>
        <v>286097</v>
      </c>
      <c r="I55" s="50"/>
      <c r="J55" s="1" t="s">
        <v>49</v>
      </c>
    </row>
    <row r="56" spans="2:17" ht="28.5" customHeight="1" x14ac:dyDescent="0.15">
      <c r="B56" s="142"/>
      <c r="C56" s="120" t="s">
        <v>106</v>
      </c>
      <c r="D56" s="121"/>
      <c r="E56" s="122">
        <f>MAX(E55,0)</f>
        <v>0</v>
      </c>
      <c r="F56" s="122">
        <f>MAX(F55-E56,0)</f>
        <v>88304</v>
      </c>
      <c r="G56" s="122">
        <f>MAX(G55-E56-F56,0)</f>
        <v>97676</v>
      </c>
      <c r="H56" s="123">
        <f>MAX(H55-E56-F56-G56,0)</f>
        <v>100117</v>
      </c>
      <c r="I56" s="53"/>
      <c r="J56" s="1" t="s">
        <v>49</v>
      </c>
    </row>
    <row r="57" spans="2:17" ht="29.25" thickBot="1" x14ac:dyDescent="0.2">
      <c r="B57" s="142"/>
      <c r="C57" s="124" t="s">
        <v>107</v>
      </c>
      <c r="D57" s="125"/>
      <c r="E57" s="126">
        <f>ROUNDDOWN(E56*0.1,0)</f>
        <v>0</v>
      </c>
      <c r="F57" s="126">
        <f t="shared" ref="F57:H57" si="6">ROUNDDOWN(F56*0.1,0)</f>
        <v>8830</v>
      </c>
      <c r="G57" s="126">
        <f t="shared" si="6"/>
        <v>9767</v>
      </c>
      <c r="H57" s="127">
        <f t="shared" si="6"/>
        <v>10011</v>
      </c>
      <c r="I57" s="53"/>
      <c r="J57" s="1" t="s">
        <v>49</v>
      </c>
    </row>
    <row r="58" spans="2:17" ht="29.25" thickBot="1" x14ac:dyDescent="0.2">
      <c r="B58" s="143"/>
      <c r="C58" s="102" t="s">
        <v>108</v>
      </c>
      <c r="D58" s="103"/>
      <c r="E58" s="104">
        <f>E56+E57</f>
        <v>0</v>
      </c>
      <c r="F58" s="104">
        <f t="shared" ref="F58:H58" si="7">F56+F57</f>
        <v>97134</v>
      </c>
      <c r="G58" s="104">
        <f t="shared" si="7"/>
        <v>107443</v>
      </c>
      <c r="H58" s="105">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7" t="s">
        <v>87</v>
      </c>
      <c r="D61" s="37"/>
      <c r="E61" s="37"/>
      <c r="F61" s="37"/>
      <c r="G61" s="37"/>
      <c r="H61" s="37"/>
      <c r="I61" s="53"/>
    </row>
    <row r="62" spans="2:17" x14ac:dyDescent="0.15">
      <c r="B62" s="35"/>
      <c r="C62" s="36"/>
      <c r="D62" s="37"/>
      <c r="E62" s="37"/>
      <c r="F62" s="37"/>
      <c r="G62" s="37"/>
      <c r="H62" s="37"/>
      <c r="I62" s="53"/>
    </row>
    <row r="63" spans="2:17" x14ac:dyDescent="0.15">
      <c r="B63" s="38" t="s">
        <v>88</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63</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4" t="s">
        <v>102</v>
      </c>
      <c r="C68" s="36"/>
      <c r="D68" s="37"/>
      <c r="E68" s="37"/>
      <c r="F68" s="37"/>
      <c r="G68" s="37"/>
      <c r="H68" s="37"/>
      <c r="I68" s="53"/>
    </row>
    <row r="69" spans="2:11" x14ac:dyDescent="0.15">
      <c r="B69" s="64"/>
      <c r="C69" s="36"/>
      <c r="D69" s="37"/>
      <c r="E69" s="37"/>
      <c r="F69" s="37"/>
      <c r="G69" s="37"/>
      <c r="H69" s="37"/>
      <c r="I69" s="53"/>
    </row>
    <row r="70" spans="2:11" x14ac:dyDescent="0.15">
      <c r="B70" s="3" t="s">
        <v>66</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82</v>
      </c>
      <c r="C77" s="36"/>
      <c r="D77" s="37"/>
      <c r="E77" s="37"/>
      <c r="F77" s="37"/>
      <c r="G77" s="37"/>
      <c r="H77" s="37"/>
      <c r="I77" s="53"/>
    </row>
    <row r="78" spans="2:11" x14ac:dyDescent="0.15">
      <c r="B78" s="59" t="s">
        <v>97</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64</v>
      </c>
      <c r="C81" s="36"/>
      <c r="D81" s="37"/>
      <c r="E81" s="37"/>
      <c r="F81" s="37"/>
      <c r="G81" s="37"/>
      <c r="H81" s="37"/>
      <c r="I81" s="53"/>
    </row>
    <row r="82" spans="2:9" x14ac:dyDescent="0.15">
      <c r="B82" s="3" t="s">
        <v>84</v>
      </c>
      <c r="C82" s="36"/>
      <c r="D82" s="37"/>
      <c r="E82" s="37"/>
      <c r="F82" s="37"/>
      <c r="G82" s="37"/>
      <c r="H82" s="37"/>
      <c r="I82" s="53"/>
    </row>
    <row r="83" spans="2:9" x14ac:dyDescent="0.15">
      <c r="B83" s="3" t="s">
        <v>128</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98</v>
      </c>
      <c r="C91" s="36"/>
      <c r="D91" s="37"/>
      <c r="E91" s="37"/>
      <c r="F91" s="37"/>
      <c r="G91" s="37"/>
      <c r="H91" s="37"/>
      <c r="I91" s="53"/>
    </row>
    <row r="92" spans="2:9" x14ac:dyDescent="0.15">
      <c r="B92" s="55"/>
      <c r="C92" s="36"/>
      <c r="D92" s="37"/>
      <c r="E92" s="37"/>
      <c r="F92" s="37"/>
      <c r="G92" s="37"/>
      <c r="H92" s="37"/>
      <c r="I92" s="53"/>
    </row>
    <row r="93" spans="2:9" x14ac:dyDescent="0.15">
      <c r="B93" s="55" t="s">
        <v>67</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65</v>
      </c>
      <c r="C97" s="36"/>
      <c r="D97" s="37"/>
      <c r="E97" s="37"/>
      <c r="F97" s="37"/>
      <c r="G97" s="37"/>
      <c r="H97" s="37"/>
      <c r="I97" s="53"/>
    </row>
    <row r="98" spans="2:9" x14ac:dyDescent="0.15">
      <c r="B98" s="3" t="s">
        <v>92</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99</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7" t="s">
        <v>55</v>
      </c>
      <c r="C107" s="7"/>
    </row>
    <row r="108" spans="2:9" x14ac:dyDescent="0.15">
      <c r="B108" s="77" t="s">
        <v>54</v>
      </c>
      <c r="C108" s="7"/>
    </row>
    <row r="109" spans="2:9" x14ac:dyDescent="0.15">
      <c r="C109" s="88" t="s">
        <v>5</v>
      </c>
      <c r="D109" s="89"/>
      <c r="E109" s="89"/>
      <c r="F109" s="89"/>
      <c r="G109" s="90"/>
    </row>
    <row r="110" spans="2:9" x14ac:dyDescent="0.15">
      <c r="C110" s="91" t="s">
        <v>15</v>
      </c>
      <c r="D110" s="3"/>
      <c r="E110" s="3"/>
      <c r="F110" s="3"/>
      <c r="G110" s="92"/>
    </row>
    <row r="111" spans="2:9" x14ac:dyDescent="0.15">
      <c r="C111" s="91" t="s">
        <v>6</v>
      </c>
      <c r="D111" s="3"/>
      <c r="E111" s="3"/>
      <c r="F111" s="3"/>
      <c r="G111" s="92"/>
    </row>
    <row r="112" spans="2:9" x14ac:dyDescent="0.15">
      <c r="C112" s="91" t="s">
        <v>16</v>
      </c>
      <c r="D112" s="3"/>
      <c r="E112" s="3"/>
      <c r="F112" s="3"/>
      <c r="G112" s="92"/>
    </row>
    <row r="113" spans="2:7" x14ac:dyDescent="0.15">
      <c r="C113" s="91" t="s">
        <v>7</v>
      </c>
      <c r="D113" s="3"/>
      <c r="E113" s="3"/>
      <c r="F113" s="3"/>
      <c r="G113" s="92"/>
    </row>
    <row r="114" spans="2:7" x14ac:dyDescent="0.15">
      <c r="C114" s="93" t="s">
        <v>17</v>
      </c>
      <c r="D114" s="94"/>
      <c r="E114" s="94"/>
      <c r="F114" s="94"/>
      <c r="G114" s="95"/>
    </row>
    <row r="115" spans="2:7" x14ac:dyDescent="0.15">
      <c r="C115" s="59"/>
      <c r="D115" s="3"/>
      <c r="E115" s="3"/>
      <c r="F115" s="3"/>
    </row>
    <row r="116" spans="2:7" x14ac:dyDescent="0.15">
      <c r="B116" s="7" t="s">
        <v>18</v>
      </c>
      <c r="C116" s="7"/>
    </row>
    <row r="117" spans="2:7" x14ac:dyDescent="0.15">
      <c r="B117" s="77" t="s">
        <v>8</v>
      </c>
      <c r="C117" s="7"/>
    </row>
    <row r="118" spans="2:7" x14ac:dyDescent="0.15">
      <c r="B118" s="77" t="s">
        <v>46</v>
      </c>
      <c r="C118" s="7"/>
    </row>
    <row r="119" spans="2:7" x14ac:dyDescent="0.15">
      <c r="B119" s="77" t="s">
        <v>45</v>
      </c>
      <c r="C119" s="7"/>
    </row>
    <row r="120" spans="2:7" x14ac:dyDescent="0.15">
      <c r="C120" s="88" t="s">
        <v>9</v>
      </c>
      <c r="D120" s="89"/>
      <c r="E120" s="89"/>
      <c r="F120" s="89"/>
      <c r="G120" s="90"/>
    </row>
    <row r="121" spans="2:7" x14ac:dyDescent="0.15">
      <c r="C121" s="91" t="s">
        <v>10</v>
      </c>
      <c r="D121" s="3"/>
      <c r="E121" s="3"/>
      <c r="F121" s="3"/>
      <c r="G121" s="92"/>
    </row>
    <row r="122" spans="2:7" x14ac:dyDescent="0.15">
      <c r="C122" s="91" t="s">
        <v>11</v>
      </c>
      <c r="D122" s="3"/>
      <c r="E122" s="3"/>
      <c r="F122" s="3"/>
      <c r="G122" s="92"/>
    </row>
    <row r="123" spans="2:7" x14ac:dyDescent="0.15">
      <c r="C123" s="93" t="s">
        <v>12</v>
      </c>
      <c r="D123" s="94"/>
      <c r="E123" s="94"/>
      <c r="F123" s="94"/>
      <c r="G123" s="95"/>
    </row>
    <row r="124" spans="2:7" x14ac:dyDescent="0.15">
      <c r="B124" s="77" t="s">
        <v>19</v>
      </c>
      <c r="C124" s="7"/>
      <c r="G124" s="3"/>
    </row>
    <row r="125" spans="2:7" x14ac:dyDescent="0.15">
      <c r="B125" s="77"/>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8" t="s">
        <v>13</v>
      </c>
      <c r="D129" s="89"/>
      <c r="E129" s="89"/>
      <c r="F129" s="89"/>
      <c r="G129" s="90"/>
    </row>
    <row r="130" spans="2:7" x14ac:dyDescent="0.15">
      <c r="C130" s="93" t="s">
        <v>14</v>
      </c>
      <c r="D130" s="94"/>
      <c r="E130" s="94"/>
      <c r="F130" s="94"/>
      <c r="G130" s="95"/>
    </row>
    <row r="131" spans="2:7" x14ac:dyDescent="0.15">
      <c r="B131" s="77" t="s">
        <v>56</v>
      </c>
      <c r="C131" s="7"/>
    </row>
    <row r="132" spans="2:7" x14ac:dyDescent="0.15">
      <c r="B132" s="77"/>
      <c r="C132" s="7"/>
    </row>
    <row r="133" spans="2:7" x14ac:dyDescent="0.15">
      <c r="B133" s="7" t="s">
        <v>127</v>
      </c>
      <c r="C133" s="7"/>
    </row>
    <row r="134" spans="2:7" x14ac:dyDescent="0.15">
      <c r="B134" s="7" t="s">
        <v>93</v>
      </c>
    </row>
  </sheetData>
  <mergeCells count="11">
    <mergeCell ref="B8:B17"/>
    <mergeCell ref="D16:H16"/>
    <mergeCell ref="D17:H17"/>
    <mergeCell ref="B20:B29"/>
    <mergeCell ref="D28:H28"/>
    <mergeCell ref="D29:H29"/>
    <mergeCell ref="B32:B41"/>
    <mergeCell ref="D40:H40"/>
    <mergeCell ref="D41:H41"/>
    <mergeCell ref="E54:H54"/>
    <mergeCell ref="B47:B58"/>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RowHeight="14.25" x14ac:dyDescent="0.15"/>
  <cols>
    <col min="1" max="1" width="6" style="108" bestFit="1" customWidth="1"/>
    <col min="2" max="2" width="12.125" style="108" bestFit="1" customWidth="1"/>
    <col min="3" max="3" width="3.5" style="108" bestFit="1" customWidth="1"/>
    <col min="4" max="4" width="31.75" style="108" customWidth="1"/>
    <col min="5" max="5" width="3.5" style="109" bestFit="1" customWidth="1"/>
    <col min="6" max="6" width="31.75" style="108" customWidth="1"/>
    <col min="7" max="16384" width="9" style="108"/>
  </cols>
  <sheetData>
    <row r="1" spans="1:6" ht="18.75" x14ac:dyDescent="0.15">
      <c r="A1" s="147" t="s">
        <v>78</v>
      </c>
      <c r="B1" s="147"/>
      <c r="C1" s="147"/>
      <c r="D1" s="147"/>
      <c r="E1" s="147"/>
      <c r="F1" s="147"/>
    </row>
    <row r="2" spans="1:6" ht="18.75" customHeight="1" x14ac:dyDescent="0.15">
      <c r="B2" s="106"/>
    </row>
    <row r="3" spans="1:6" s="112" customFormat="1" ht="29.25" thickBot="1" x14ac:dyDescent="0.2">
      <c r="A3" s="115" t="s">
        <v>68</v>
      </c>
      <c r="B3" s="116" t="s">
        <v>62</v>
      </c>
      <c r="C3" s="117"/>
      <c r="D3" s="116" t="s">
        <v>73</v>
      </c>
      <c r="E3" s="118"/>
      <c r="F3" s="116" t="s">
        <v>72</v>
      </c>
    </row>
    <row r="4" spans="1:6" ht="84.75" customHeight="1" x14ac:dyDescent="0.15">
      <c r="A4" s="146" t="s">
        <v>69</v>
      </c>
      <c r="B4" s="148" t="s">
        <v>71</v>
      </c>
      <c r="C4" s="150"/>
      <c r="D4" s="151"/>
      <c r="E4" s="152" t="s">
        <v>74</v>
      </c>
      <c r="F4" s="153" t="s">
        <v>80</v>
      </c>
    </row>
    <row r="5" spans="1:6" x14ac:dyDescent="0.15">
      <c r="A5" s="149"/>
      <c r="B5" s="144"/>
      <c r="C5" s="150"/>
      <c r="D5" s="151"/>
      <c r="E5" s="152"/>
      <c r="F5" s="154"/>
    </row>
    <row r="6" spans="1:6" ht="87" customHeight="1" x14ac:dyDescent="0.15">
      <c r="A6" s="149"/>
      <c r="B6" s="144"/>
      <c r="C6" s="107"/>
      <c r="D6" s="111" t="s">
        <v>81</v>
      </c>
      <c r="E6" s="113" t="s">
        <v>77</v>
      </c>
      <c r="F6" s="107"/>
    </row>
    <row r="7" spans="1:6" ht="93" customHeight="1" x14ac:dyDescent="0.15">
      <c r="A7" s="149"/>
      <c r="B7" s="144"/>
      <c r="C7" s="107"/>
      <c r="D7" s="107"/>
      <c r="E7" s="113"/>
      <c r="F7" s="111" t="s">
        <v>83</v>
      </c>
    </row>
    <row r="8" spans="1:6" x14ac:dyDescent="0.15">
      <c r="A8" s="110"/>
      <c r="B8" s="107"/>
      <c r="C8" s="107"/>
      <c r="D8" s="107"/>
      <c r="E8" s="113"/>
      <c r="F8" s="107"/>
    </row>
    <row r="9" spans="1:6" ht="141" customHeight="1" x14ac:dyDescent="0.15">
      <c r="A9" s="149" t="s">
        <v>70</v>
      </c>
      <c r="B9" s="144" t="s">
        <v>76</v>
      </c>
      <c r="C9" s="107"/>
      <c r="D9" s="107"/>
      <c r="E9" s="113" t="s">
        <v>74</v>
      </c>
      <c r="F9" s="111" t="s">
        <v>104</v>
      </c>
    </row>
    <row r="10" spans="1:6" ht="73.5" customHeight="1" x14ac:dyDescent="0.15">
      <c r="A10" s="149"/>
      <c r="B10" s="144"/>
      <c r="C10" s="107"/>
      <c r="D10" s="111" t="s">
        <v>101</v>
      </c>
      <c r="E10" s="113" t="s">
        <v>75</v>
      </c>
      <c r="F10" s="107"/>
    </row>
    <row r="11" spans="1:6" ht="76.5" customHeight="1" x14ac:dyDescent="0.15">
      <c r="A11" s="149"/>
      <c r="B11" s="144"/>
      <c r="C11" s="107"/>
      <c r="D11" s="107"/>
      <c r="F11" s="111" t="s">
        <v>90</v>
      </c>
    </row>
    <row r="12" spans="1:6" x14ac:dyDescent="0.15">
      <c r="A12" s="114"/>
      <c r="B12" s="144"/>
      <c r="C12" s="107"/>
      <c r="D12" s="107"/>
      <c r="F12" s="107"/>
    </row>
    <row r="13" spans="1:6" ht="68.25" customHeight="1" x14ac:dyDescent="0.15">
      <c r="A13" s="145" t="s">
        <v>79</v>
      </c>
      <c r="B13" s="144"/>
      <c r="C13" s="107"/>
      <c r="D13" s="107"/>
      <c r="E13" s="113"/>
      <c r="F13" s="119" t="s">
        <v>91</v>
      </c>
    </row>
    <row r="14" spans="1:6" ht="48.75" customHeight="1" x14ac:dyDescent="0.15">
      <c r="A14" s="146"/>
      <c r="B14" s="144"/>
      <c r="C14" s="107"/>
      <c r="D14" s="144" t="s">
        <v>89</v>
      </c>
      <c r="E14" s="144"/>
      <c r="F14" s="144"/>
    </row>
    <row r="15" spans="1:6" x14ac:dyDescent="0.15">
      <c r="B15" s="106"/>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2022-03-14T02:46:36Z</dcterms:modified>
</cp:coreProperties>
</file>