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defaultThemeVersion="124226" filterPrivacy="1"/>
  <xr:revisionPtr xr6:coauthVersionLast="47" xr6:coauthVersionMax="47" documentId="13_ncr:1_{833D7B43-5B80-4177-964C-D514BE69B0D1}" revIDLastSave="0" xr10:uidLastSave="{00000000-0000-0000-0000-000000000000}"/>
  <bookViews>
    <workbookView xr2:uid="{00000000-000D-0000-FFFF-FFFF00000000}" windowHeight="15600" windowWidth="28920" xWindow="-60" yWindow="-60"/>
  </bookViews>
  <sheets>
    <sheet r:id="rId1" name="29-1" sheetId="39"/>
    <sheet r:id="rId2" name="29-2" sheetId="40"/>
    <sheet r:id="rId3" name="29-3" sheetId="41"/>
    <sheet r:id="rId4" name="29-4" sheetId="42"/>
    <sheet r:id="rId5" name="29-5" sheetId="43"/>
    <sheet r:id="rId6" name="29-6" sheetId="44"/>
    <sheet r:id="rId7" name="29-7" sheetId="45"/>
    <sheet r:id="rId8" name="29-8" sheetId="46"/>
    <sheet r:id="rId9" name="29-9" sheetId="47"/>
    <sheet r:id="rId10" name="29-10" sheetId="48"/>
    <sheet r:id="rId11" name="29-11" sheetId="49"/>
    <sheet r:id="rId12" name="29-12" sheetId="38"/>
  </sheets>
  <definedNames>
    <definedName localSheetId="11" name="_xlnm.Print_Area">'29-12'!$A$1:$O$81</definedName>
    <definedName localSheetId="9" name="第34_環境衛生.食品">#REF!</definedName>
    <definedName localSheetId="11" name="第34_環境衛生.食品">#REF!</definedName>
    <definedName name="第34_環境衛生.食品">#REF!</definedName>
    <definedName localSheetId="9" name="第52_不妊手術">#REF!</definedName>
    <definedName localSheetId="11" name="第52_不妊手術">#REF!</definedName>
    <definedName name="第52_不妊手術">#REF!</definedName>
    <definedName localSheetId="9" name="第53_人工妊娠中絶">#REF!</definedName>
    <definedName localSheetId="11" name="第53_人工妊娠中絶">#REF!</definedName>
    <definedName name="第53_人工妊娠中絶">#REF!</definedName>
    <definedName name="貼付表">"ピクチャ 73"</definedName>
    <definedName localSheetId="9" name="表">#REF!</definedName>
    <definedName localSheetId="11" name="表">#REF!</definedName>
    <definedName name="表">#REF!</definedName>
    <definedName localSheetId="9" name="表５の１８ＥＸ">#REF!</definedName>
    <definedName localSheetId="11" name="表５の１８ＥＸ">#REF!</definedName>
    <definedName name="表５の１８Ｅ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38" l="1"/>
  <c r="D10" i="38"/>
  <c r="B41" i="49"/>
  <c r="B33" i="49"/>
  <c r="B21" i="49"/>
  <c r="D11" i="48"/>
  <c r="D10" i="48"/>
  <c r="D9" i="48"/>
  <c r="D8" i="48"/>
  <c r="D11" i="47"/>
  <c r="D10" i="47"/>
  <c r="D9" i="47"/>
  <c r="D8" i="47"/>
  <c r="F24" i="44"/>
  <c r="F22" i="44"/>
  <c r="C50" i="39"/>
  <c r="B50" i="39"/>
  <c r="N78" i="38"/>
  <c r="N35" i="38"/>
  <c r="D78" i="38"/>
  <c r="M77" i="38"/>
  <c r="H78" i="38"/>
  <c r="F79" i="38"/>
  <c r="E79" i="38"/>
  <c r="H36" i="38"/>
  <c r="H35" i="38"/>
  <c r="D35" i="38"/>
  <c r="D36" i="38"/>
  <c r="H60" i="38" l="1"/>
  <c r="G36" i="38"/>
  <c r="C36" i="38"/>
  <c r="L36" i="38"/>
  <c r="L79" i="38" s="1"/>
  <c r="K36" i="38"/>
  <c r="K79" i="38" s="1"/>
  <c r="J36" i="38"/>
  <c r="I36" i="38"/>
  <c r="F36" i="38"/>
  <c r="E36" i="38"/>
  <c r="N34" i="38"/>
  <c r="M34" i="38"/>
  <c r="N33" i="38"/>
  <c r="M33" i="38"/>
  <c r="N32" i="38"/>
  <c r="M32" i="38"/>
  <c r="N31" i="38"/>
  <c r="M31" i="38"/>
  <c r="N30" i="38"/>
  <c r="M30" i="38"/>
  <c r="N29" i="38"/>
  <c r="M29" i="38"/>
  <c r="N28" i="38"/>
  <c r="M28" i="38"/>
  <c r="N27" i="38"/>
  <c r="M27" i="38"/>
  <c r="N26" i="38"/>
  <c r="M26" i="38"/>
  <c r="N25" i="38"/>
  <c r="M25" i="38"/>
  <c r="N24" i="38"/>
  <c r="M24" i="38"/>
  <c r="N23" i="38"/>
  <c r="M23" i="38"/>
  <c r="N22" i="38"/>
  <c r="M22" i="38"/>
  <c r="N21" i="38"/>
  <c r="M21" i="38"/>
  <c r="N20" i="38"/>
  <c r="M20" i="38"/>
  <c r="N19" i="38"/>
  <c r="M19" i="38"/>
  <c r="N18" i="38"/>
  <c r="M18" i="38"/>
  <c r="M17" i="38"/>
  <c r="N17" i="38"/>
  <c r="N16" i="38"/>
  <c r="M16" i="38"/>
  <c r="N15" i="38"/>
  <c r="M15" i="38"/>
  <c r="N14" i="38"/>
  <c r="M14" i="38"/>
  <c r="N13" i="38"/>
  <c r="M13" i="38"/>
  <c r="N12" i="38"/>
  <c r="M12" i="38"/>
  <c r="N36" i="38" l="1"/>
  <c r="M36" i="38"/>
  <c r="N11" i="38" l="1"/>
  <c r="M11" i="38"/>
  <c r="L11" i="38"/>
  <c r="K11" i="38"/>
  <c r="J11" i="38"/>
  <c r="I11" i="38"/>
  <c r="H11" i="38"/>
  <c r="G11" i="38"/>
  <c r="F11" i="38"/>
  <c r="E11" i="38"/>
  <c r="D11" i="38"/>
  <c r="C11" i="38"/>
  <c r="N60" i="38" l="1"/>
  <c r="M60" i="38"/>
  <c r="L60" i="38"/>
  <c r="K60" i="38"/>
  <c r="J60" i="38"/>
  <c r="I60" i="38"/>
  <c r="I79" i="38" s="1"/>
  <c r="G60" i="38"/>
  <c r="F60" i="38"/>
  <c r="E60" i="38"/>
  <c r="D60" i="38"/>
  <c r="C60" i="38"/>
  <c r="C79" i="38" s="1"/>
  <c r="N77" i="38" l="1"/>
  <c r="L77" i="38"/>
  <c r="K77" i="38"/>
  <c r="J77" i="38"/>
  <c r="J79" i="38" s="1"/>
  <c r="I77" i="38"/>
  <c r="H77" i="38"/>
  <c r="G77" i="38"/>
  <c r="F77" i="38"/>
  <c r="E77" i="38"/>
  <c r="D77" i="38"/>
  <c r="C77" i="38"/>
  <c r="N66" i="38"/>
  <c r="M66" i="38"/>
  <c r="L66" i="38"/>
  <c r="K66" i="38"/>
  <c r="J66" i="38"/>
  <c r="I66" i="38"/>
  <c r="H66" i="38"/>
  <c r="G66" i="38"/>
  <c r="F66" i="38"/>
  <c r="E66" i="38"/>
  <c r="D66" i="38"/>
  <c r="C66" i="38"/>
  <c r="N49" i="38"/>
  <c r="N79" i="38" s="1"/>
  <c r="M49" i="38"/>
  <c r="M79" i="38" s="1"/>
  <c r="L49" i="38"/>
  <c r="K49" i="38"/>
  <c r="J49" i="38"/>
  <c r="I49" i="38"/>
  <c r="H49" i="38"/>
  <c r="H79" i="38" s="1"/>
  <c r="G49" i="38"/>
  <c r="G79" i="38" s="1"/>
  <c r="F49" i="38"/>
  <c r="E49" i="38"/>
  <c r="D49" i="38"/>
  <c r="D79" i="38" s="1"/>
  <c r="C49" i="38"/>
  <c r="N37" i="38"/>
  <c r="M37" i="38"/>
</calcChain>
</file>

<file path=xl/sharedStrings.xml><?xml version="1.0" encoding="utf-8"?>
<sst xmlns="http://schemas.openxmlformats.org/spreadsheetml/2006/main" count="329" uniqueCount="212">
  <si>
    <t>（１）福祉相談</t>
    <rPh sb="3" eb="5">
      <t>フクシ</t>
    </rPh>
    <rPh sb="5" eb="7">
      <t>ソウダン</t>
    </rPh>
    <phoneticPr fontId="3"/>
  </si>
  <si>
    <t>計</t>
    <rPh sb="0" eb="1">
      <t>ケイ</t>
    </rPh>
    <phoneticPr fontId="3"/>
  </si>
  <si>
    <t>一般福祉相談</t>
    <rPh sb="0" eb="2">
      <t>イッパン</t>
    </rPh>
    <rPh sb="2" eb="4">
      <t>フクシ</t>
    </rPh>
    <rPh sb="4" eb="6">
      <t>ソウダン</t>
    </rPh>
    <phoneticPr fontId="3"/>
  </si>
  <si>
    <t>件</t>
    <rPh sb="0" eb="1">
      <t>ケン</t>
    </rPh>
    <phoneticPr fontId="3"/>
  </si>
  <si>
    <t>(２）会議室等利用</t>
    <rPh sb="3" eb="6">
      <t>カイギシツ</t>
    </rPh>
    <rPh sb="6" eb="7">
      <t>ナド</t>
    </rPh>
    <rPh sb="7" eb="9">
      <t>リヨウ</t>
    </rPh>
    <phoneticPr fontId="3"/>
  </si>
  <si>
    <t>福祉図書室</t>
    <rPh sb="0" eb="2">
      <t>フクシ</t>
    </rPh>
    <rPh sb="2" eb="5">
      <t>トショシツ</t>
    </rPh>
    <phoneticPr fontId="3"/>
  </si>
  <si>
    <t>グループ・
多目的活動室</t>
    <rPh sb="7" eb="10">
      <t>タモクテキ</t>
    </rPh>
    <rPh sb="10" eb="12">
      <t>カツドウ</t>
    </rPh>
    <rPh sb="12" eb="13">
      <t>シツ</t>
    </rPh>
    <phoneticPr fontId="3"/>
  </si>
  <si>
    <t>大会議室</t>
    <rPh sb="0" eb="4">
      <t>ダイカイギシツ</t>
    </rPh>
    <phoneticPr fontId="3"/>
  </si>
  <si>
    <t>中会議室</t>
    <rPh sb="0" eb="1">
      <t>チュウ</t>
    </rPh>
    <rPh sb="1" eb="4">
      <t>カイギシツ</t>
    </rPh>
    <phoneticPr fontId="3"/>
  </si>
  <si>
    <t>小会議室</t>
    <rPh sb="0" eb="4">
      <t>ショウカイギシツ</t>
    </rPh>
    <phoneticPr fontId="3"/>
  </si>
  <si>
    <t>研修室</t>
    <rPh sb="0" eb="1">
      <t>ケン</t>
    </rPh>
    <rPh sb="1" eb="2">
      <t>オサム</t>
    </rPh>
    <rPh sb="2" eb="3">
      <t>シツ</t>
    </rPh>
    <phoneticPr fontId="3"/>
  </si>
  <si>
    <t>人</t>
    <rPh sb="0" eb="1">
      <t>ヒト</t>
    </rPh>
    <phoneticPr fontId="3"/>
  </si>
  <si>
    <t>（３）ボランティアセンター登録</t>
    <rPh sb="13" eb="15">
      <t>トウロク</t>
    </rPh>
    <phoneticPr fontId="3"/>
  </si>
  <si>
    <t>団体</t>
    <rPh sb="0" eb="2">
      <t>ダンタイ</t>
    </rPh>
    <phoneticPr fontId="3"/>
  </si>
  <si>
    <t>協議会数</t>
    <rPh sb="0" eb="2">
      <t>キョウギ</t>
    </rPh>
    <rPh sb="2" eb="3">
      <t>カイ</t>
    </rPh>
    <rPh sb="3" eb="4">
      <t>スウ</t>
    </rPh>
    <phoneticPr fontId="3"/>
  </si>
  <si>
    <t>実施数</t>
    <rPh sb="0" eb="2">
      <t>ジッシ</t>
    </rPh>
    <rPh sb="2" eb="3">
      <t>カズ</t>
    </rPh>
    <phoneticPr fontId="3"/>
  </si>
  <si>
    <t>年度</t>
    <rPh sb="0" eb="2">
      <t>ネンド</t>
    </rPh>
    <phoneticPr fontId="3"/>
  </si>
  <si>
    <t>円</t>
    <rPh sb="0" eb="1">
      <t>エン</t>
    </rPh>
    <phoneticPr fontId="3"/>
  </si>
  <si>
    <t>（単位：金額円、割合％）</t>
    <rPh sb="1" eb="3">
      <t>タンイ</t>
    </rPh>
    <rPh sb="4" eb="6">
      <t>キンガク</t>
    </rPh>
    <rPh sb="6" eb="7">
      <t>エン</t>
    </rPh>
    <rPh sb="8" eb="10">
      <t>ワリアイ</t>
    </rPh>
    <phoneticPr fontId="3"/>
  </si>
  <si>
    <t>区分</t>
    <rPh sb="0" eb="2">
      <t>クブン</t>
    </rPh>
    <phoneticPr fontId="3"/>
  </si>
  <si>
    <t>金額</t>
    <rPh sb="0" eb="2">
      <t>キンガク</t>
    </rPh>
    <phoneticPr fontId="3"/>
  </si>
  <si>
    <t>割合</t>
    <rPh sb="0" eb="2">
      <t>ワリアイ</t>
    </rPh>
    <phoneticPr fontId="3"/>
  </si>
  <si>
    <t>対象件数</t>
    <rPh sb="0" eb="2">
      <t>タイショウ</t>
    </rPh>
    <rPh sb="2" eb="3">
      <t>ケン</t>
    </rPh>
    <rPh sb="3" eb="4">
      <t>スウ</t>
    </rPh>
    <phoneticPr fontId="3"/>
  </si>
  <si>
    <t>配分単価</t>
    <rPh sb="0" eb="2">
      <t>ハイブン</t>
    </rPh>
    <rPh sb="2" eb="4">
      <t>タンカ</t>
    </rPh>
    <phoneticPr fontId="3"/>
  </si>
  <si>
    <t>社会福祉施設配分事業</t>
    <rPh sb="0" eb="4">
      <t>シャカイフクシ</t>
    </rPh>
    <rPh sb="4" eb="6">
      <t>シセツ</t>
    </rPh>
    <rPh sb="6" eb="8">
      <t>ハイブン</t>
    </rPh>
    <rPh sb="8" eb="10">
      <t>ジギョウ</t>
    </rPh>
    <phoneticPr fontId="3"/>
  </si>
  <si>
    <t>年末年始援護対策事業</t>
    <rPh sb="0" eb="2">
      <t>ネンマツ</t>
    </rPh>
    <rPh sb="2" eb="4">
      <t>ネンシ</t>
    </rPh>
    <rPh sb="4" eb="6">
      <t>エンゴ</t>
    </rPh>
    <rPh sb="6" eb="8">
      <t>タイサク</t>
    </rPh>
    <rPh sb="8" eb="10">
      <t>ジギョウ</t>
    </rPh>
    <phoneticPr fontId="3"/>
  </si>
  <si>
    <t>その他</t>
    <rPh sb="2" eb="3">
      <t>タ</t>
    </rPh>
    <phoneticPr fontId="3"/>
  </si>
  <si>
    <t>事務費</t>
    <rPh sb="0" eb="3">
      <t>ジムヒ</t>
    </rPh>
    <phoneticPr fontId="3"/>
  </si>
  <si>
    <t>区社協</t>
    <rPh sb="0" eb="1">
      <t>ク</t>
    </rPh>
    <rPh sb="1" eb="2">
      <t>シャ</t>
    </rPh>
    <rPh sb="2" eb="3">
      <t>キョウ</t>
    </rPh>
    <phoneticPr fontId="3"/>
  </si>
  <si>
    <t>報道歳末</t>
    <rPh sb="0" eb="2">
      <t>ホウドウ</t>
    </rPh>
    <rPh sb="2" eb="4">
      <t>サイマツ</t>
    </rPh>
    <phoneticPr fontId="3"/>
  </si>
  <si>
    <t>（各年度末）</t>
    <rPh sb="1" eb="5">
      <t>カクネンドマツ</t>
    </rPh>
    <phoneticPr fontId="3"/>
  </si>
  <si>
    <t>訪問世帯</t>
    <rPh sb="0" eb="2">
      <t>ホウモン</t>
    </rPh>
    <rPh sb="2" eb="4">
      <t>セタイ</t>
    </rPh>
    <phoneticPr fontId="3"/>
  </si>
  <si>
    <t>訪問回数</t>
    <rPh sb="0" eb="2">
      <t>ホウモン</t>
    </rPh>
    <rPh sb="2" eb="4">
      <t>カイスウ</t>
    </rPh>
    <phoneticPr fontId="3"/>
  </si>
  <si>
    <t>(月平均)</t>
    <rPh sb="1" eb="2">
      <t>ツキ</t>
    </rPh>
    <rPh sb="2" eb="4">
      <t>ヘイキン</t>
    </rPh>
    <phoneticPr fontId="3"/>
  </si>
  <si>
    <t>(年間延数)</t>
    <rPh sb="1" eb="3">
      <t>ネンカン</t>
    </rPh>
    <rPh sb="3" eb="4">
      <t>ノベ</t>
    </rPh>
    <rPh sb="4" eb="5">
      <t>スウ</t>
    </rPh>
    <phoneticPr fontId="3"/>
  </si>
  <si>
    <t>住居</t>
    <rPh sb="0" eb="2">
      <t>ジュウキョ</t>
    </rPh>
    <phoneticPr fontId="3"/>
  </si>
  <si>
    <t>健康</t>
    <rPh sb="0" eb="2">
      <t>ケンコウ</t>
    </rPh>
    <phoneticPr fontId="3"/>
  </si>
  <si>
    <t>仕事</t>
    <rPh sb="0" eb="2">
      <t>シゴト</t>
    </rPh>
    <phoneticPr fontId="3"/>
  </si>
  <si>
    <t>生計費</t>
    <rPh sb="0" eb="1">
      <t>ナマ</t>
    </rPh>
    <rPh sb="1" eb="2">
      <t>ケイ</t>
    </rPh>
    <rPh sb="2" eb="3">
      <t>ヒ</t>
    </rPh>
    <phoneticPr fontId="3"/>
  </si>
  <si>
    <t>特になし</t>
    <rPh sb="0" eb="1">
      <t>トク</t>
    </rPh>
    <phoneticPr fontId="3"/>
  </si>
  <si>
    <t>世帯</t>
    <rPh sb="0" eb="2">
      <t>セタイ</t>
    </rPh>
    <phoneticPr fontId="3"/>
  </si>
  <si>
    <t>回</t>
    <rPh sb="0" eb="1">
      <t>カイ</t>
    </rPh>
    <phoneticPr fontId="3"/>
  </si>
  <si>
    <t>（１）年度別推移</t>
    <rPh sb="3" eb="5">
      <t>ネンド</t>
    </rPh>
    <rPh sb="5" eb="6">
      <t>ベツ</t>
    </rPh>
    <rPh sb="6" eb="8">
      <t>スイイ</t>
    </rPh>
    <phoneticPr fontId="3"/>
  </si>
  <si>
    <t>調査・行事参加等</t>
    <rPh sb="0" eb="2">
      <t>チョウサ</t>
    </rPh>
    <rPh sb="3" eb="5">
      <t>ギョウジ</t>
    </rPh>
    <rPh sb="5" eb="7">
      <t>サンカ</t>
    </rPh>
    <rPh sb="7" eb="8">
      <t>ナド</t>
    </rPh>
    <phoneticPr fontId="3"/>
  </si>
  <si>
    <t>日</t>
    <rPh sb="0" eb="1">
      <t>ヒ</t>
    </rPh>
    <phoneticPr fontId="3"/>
  </si>
  <si>
    <t>在宅福祉</t>
    <rPh sb="0" eb="2">
      <t>ザイタク</t>
    </rPh>
    <rPh sb="2" eb="4">
      <t>フクシ</t>
    </rPh>
    <phoneticPr fontId="3"/>
  </si>
  <si>
    <t>介護保険</t>
    <rPh sb="0" eb="2">
      <t>カイゴ</t>
    </rPh>
    <rPh sb="2" eb="4">
      <t>ホケン</t>
    </rPh>
    <phoneticPr fontId="3"/>
  </si>
  <si>
    <t>子育て・母子保健</t>
    <rPh sb="0" eb="2">
      <t>コソダ</t>
    </rPh>
    <rPh sb="4" eb="6">
      <t>ボシ</t>
    </rPh>
    <rPh sb="6" eb="8">
      <t>ホケン</t>
    </rPh>
    <phoneticPr fontId="3"/>
  </si>
  <si>
    <t>子どもの地域生活</t>
    <rPh sb="0" eb="1">
      <t>コ</t>
    </rPh>
    <rPh sb="4" eb="6">
      <t>チイキ</t>
    </rPh>
    <rPh sb="6" eb="8">
      <t>セイカツ</t>
    </rPh>
    <phoneticPr fontId="3"/>
  </si>
  <si>
    <t>活動件数（件）</t>
    <rPh sb="0" eb="2">
      <t>カツドウ</t>
    </rPh>
    <rPh sb="2" eb="4">
      <t>ケンスウ</t>
    </rPh>
    <rPh sb="5" eb="6">
      <t>ケン</t>
    </rPh>
    <phoneticPr fontId="3"/>
  </si>
  <si>
    <t>割合（％）</t>
    <rPh sb="0" eb="2">
      <t>ワリアイ</t>
    </rPh>
    <phoneticPr fontId="3"/>
  </si>
  <si>
    <t>生活費</t>
    <rPh sb="0" eb="3">
      <t>セイカツヒ</t>
    </rPh>
    <phoneticPr fontId="3"/>
  </si>
  <si>
    <t>家族関係</t>
    <rPh sb="0" eb="2">
      <t>カゾク</t>
    </rPh>
    <rPh sb="2" eb="4">
      <t>カンケイ</t>
    </rPh>
    <phoneticPr fontId="3"/>
  </si>
  <si>
    <t>生活環境</t>
    <rPh sb="0" eb="2">
      <t>セイカツ</t>
    </rPh>
    <rPh sb="2" eb="4">
      <t>カンキョウ</t>
    </rPh>
    <phoneticPr fontId="3"/>
  </si>
  <si>
    <t>日常的な支援</t>
    <rPh sb="0" eb="3">
      <t>ニチジョウテキ</t>
    </rPh>
    <rPh sb="4" eb="6">
      <t>シエン</t>
    </rPh>
    <phoneticPr fontId="3"/>
  </si>
  <si>
    <t>（３）相談・支援（分野別）</t>
    <rPh sb="3" eb="5">
      <t>ソウダン</t>
    </rPh>
    <rPh sb="6" eb="8">
      <t>シエン</t>
    </rPh>
    <rPh sb="9" eb="11">
      <t>ブンヤ</t>
    </rPh>
    <rPh sb="11" eb="12">
      <t>ベツ</t>
    </rPh>
    <phoneticPr fontId="3"/>
  </si>
  <si>
    <t>高齢者に関すること</t>
    <rPh sb="0" eb="3">
      <t>コウレイシャ</t>
    </rPh>
    <rPh sb="4" eb="5">
      <t>カン</t>
    </rPh>
    <phoneticPr fontId="3"/>
  </si>
  <si>
    <t>障害者に関すること</t>
    <rPh sb="0" eb="3">
      <t>ショウガイシャ</t>
    </rPh>
    <rPh sb="4" eb="5">
      <t>カン</t>
    </rPh>
    <phoneticPr fontId="3"/>
  </si>
  <si>
    <t>子どもに関すること</t>
    <rPh sb="0" eb="1">
      <t>コ</t>
    </rPh>
    <rPh sb="4" eb="5">
      <t>カン</t>
    </rPh>
    <phoneticPr fontId="3"/>
  </si>
  <si>
    <t>（４）調査・行事参加等</t>
    <rPh sb="3" eb="5">
      <t>チョウサ</t>
    </rPh>
    <rPh sb="6" eb="8">
      <t>ギョウジ</t>
    </rPh>
    <rPh sb="8" eb="10">
      <t>サンカ</t>
    </rPh>
    <rPh sb="10" eb="11">
      <t>トウ</t>
    </rPh>
    <phoneticPr fontId="3"/>
  </si>
  <si>
    <t>調査・実態把握</t>
    <rPh sb="0" eb="1">
      <t>チョウ</t>
    </rPh>
    <rPh sb="1" eb="2">
      <t>ジャ</t>
    </rPh>
    <rPh sb="3" eb="5">
      <t>ジッタイ</t>
    </rPh>
    <rPh sb="5" eb="7">
      <t>ハアク</t>
    </rPh>
    <phoneticPr fontId="3"/>
  </si>
  <si>
    <t>行事・事業・会議への参加協力</t>
    <rPh sb="0" eb="2">
      <t>ギョウジ</t>
    </rPh>
    <rPh sb="3" eb="5">
      <t>ジギョウ</t>
    </rPh>
    <rPh sb="6" eb="8">
      <t>カイギ</t>
    </rPh>
    <rPh sb="10" eb="12">
      <t>サンカ</t>
    </rPh>
    <rPh sb="12" eb="14">
      <t>キョウリョク</t>
    </rPh>
    <phoneticPr fontId="3"/>
  </si>
  <si>
    <t>地域福祉活動・自主活動</t>
    <rPh sb="0" eb="2">
      <t>チイキ</t>
    </rPh>
    <rPh sb="2" eb="4">
      <t>フクシ</t>
    </rPh>
    <rPh sb="4" eb="6">
      <t>カツドウ</t>
    </rPh>
    <rPh sb="7" eb="9">
      <t>ジシュ</t>
    </rPh>
    <rPh sb="9" eb="11">
      <t>カツドウ</t>
    </rPh>
    <phoneticPr fontId="3"/>
  </si>
  <si>
    <t>民児協運営・研修</t>
    <rPh sb="0" eb="1">
      <t>ミン</t>
    </rPh>
    <rPh sb="1" eb="2">
      <t>ジ</t>
    </rPh>
    <rPh sb="2" eb="3">
      <t>キョウ</t>
    </rPh>
    <rPh sb="3" eb="5">
      <t>ウンエイ</t>
    </rPh>
    <rPh sb="6" eb="8">
      <t>ケンシュウ</t>
    </rPh>
    <phoneticPr fontId="3"/>
  </si>
  <si>
    <t>証明事務</t>
    <rPh sb="0" eb="2">
      <t>ショウメイ</t>
    </rPh>
    <rPh sb="2" eb="4">
      <t>ジム</t>
    </rPh>
    <phoneticPr fontId="3"/>
  </si>
  <si>
    <t>要保護児童の発見の通告・仲介</t>
    <rPh sb="0" eb="1">
      <t>ヨウ</t>
    </rPh>
    <rPh sb="1" eb="3">
      <t>ホゴ</t>
    </rPh>
    <rPh sb="3" eb="5">
      <t>ジドウ</t>
    </rPh>
    <rPh sb="6" eb="8">
      <t>ハッケン</t>
    </rPh>
    <rPh sb="9" eb="11">
      <t>ツウコク</t>
    </rPh>
    <rPh sb="12" eb="14">
      <t>チュウカイ</t>
    </rPh>
    <phoneticPr fontId="3"/>
  </si>
  <si>
    <t>連絡調整</t>
    <rPh sb="0" eb="2">
      <t>レンラク</t>
    </rPh>
    <rPh sb="2" eb="4">
      <t>チョウセイ</t>
    </rPh>
    <phoneticPr fontId="3"/>
  </si>
  <si>
    <t>養護老人ホーム</t>
    <rPh sb="0" eb="2">
      <t>ヨウゴ</t>
    </rPh>
    <rPh sb="2" eb="4">
      <t>ロウジン</t>
    </rPh>
    <phoneticPr fontId="3"/>
  </si>
  <si>
    <t>軽費老人ホーム</t>
    <rPh sb="0" eb="1">
      <t>ケイリョウ</t>
    </rPh>
    <rPh sb="1" eb="2">
      <t>ケイヒ</t>
    </rPh>
    <rPh sb="2" eb="4">
      <t>ロウジン</t>
    </rPh>
    <phoneticPr fontId="3"/>
  </si>
  <si>
    <t>老人福祉センター</t>
    <rPh sb="0" eb="4">
      <t>ロウジンフクシ</t>
    </rPh>
    <phoneticPr fontId="3"/>
  </si>
  <si>
    <t>老人憩の家</t>
    <rPh sb="0" eb="2">
      <t>ロウジン</t>
    </rPh>
    <rPh sb="2" eb="3">
      <t>イコ</t>
    </rPh>
    <rPh sb="4" eb="5">
      <t>イエ</t>
    </rPh>
    <phoneticPr fontId="3"/>
  </si>
  <si>
    <t>高齢者就業支援センター</t>
    <rPh sb="0" eb="3">
      <t>コウレイシャ</t>
    </rPh>
    <rPh sb="3" eb="5">
      <t>シュウギョウ</t>
    </rPh>
    <rPh sb="5" eb="7">
      <t>シエン</t>
    </rPh>
    <phoneticPr fontId="3"/>
  </si>
  <si>
    <t>鯱城学園</t>
    <rPh sb="0" eb="1">
      <t>シャチ</t>
    </rPh>
    <rPh sb="1" eb="2">
      <t>ジョウ</t>
    </rPh>
    <rPh sb="2" eb="4">
      <t>ガクエン</t>
    </rPh>
    <phoneticPr fontId="3"/>
  </si>
  <si>
    <t>高齢者虐待相談センター</t>
    <rPh sb="0" eb="3">
      <t>コウレイシャ</t>
    </rPh>
    <rPh sb="3" eb="5">
      <t>ギャクタイ</t>
    </rPh>
    <rPh sb="5" eb="7">
      <t>ソウダン</t>
    </rPh>
    <phoneticPr fontId="3"/>
  </si>
  <si>
    <t>療養介護</t>
    <rPh sb="0" eb="2">
      <t>リョウヨウ</t>
    </rPh>
    <rPh sb="2" eb="4">
      <t>カイゴ</t>
    </rPh>
    <phoneticPr fontId="3"/>
  </si>
  <si>
    <t>生活介護</t>
    <rPh sb="0" eb="2">
      <t>セイカツ</t>
    </rPh>
    <rPh sb="2" eb="4">
      <t>カイゴ</t>
    </rPh>
    <phoneticPr fontId="3"/>
  </si>
  <si>
    <t>施設入所支援</t>
    <rPh sb="0" eb="2">
      <t>シセツ</t>
    </rPh>
    <rPh sb="2" eb="4">
      <t>ニュウショ</t>
    </rPh>
    <rPh sb="4" eb="6">
      <t>シエン</t>
    </rPh>
    <phoneticPr fontId="3"/>
  </si>
  <si>
    <t>自立訓練（機能訓練）</t>
    <rPh sb="0" eb="2">
      <t>ジリツ</t>
    </rPh>
    <rPh sb="2" eb="4">
      <t>クンレン</t>
    </rPh>
    <rPh sb="5" eb="7">
      <t>キノウ</t>
    </rPh>
    <rPh sb="7" eb="9">
      <t>クンレン</t>
    </rPh>
    <phoneticPr fontId="3"/>
  </si>
  <si>
    <t>就労継続支援（Ａ型）</t>
    <rPh sb="0" eb="2">
      <t>シュウロウ</t>
    </rPh>
    <rPh sb="2" eb="4">
      <t>ケイゾク</t>
    </rPh>
    <rPh sb="4" eb="6">
      <t>シエン</t>
    </rPh>
    <rPh sb="8" eb="9">
      <t>ガタ</t>
    </rPh>
    <phoneticPr fontId="3"/>
  </si>
  <si>
    <t>就労継続支援（Ｂ型）</t>
    <rPh sb="0" eb="2">
      <t>シュウロウ</t>
    </rPh>
    <rPh sb="2" eb="4">
      <t>ケイゾク</t>
    </rPh>
    <rPh sb="4" eb="6">
      <t>シエン</t>
    </rPh>
    <rPh sb="8" eb="9">
      <t>ガタ</t>
    </rPh>
    <phoneticPr fontId="3"/>
  </si>
  <si>
    <t>身体障害者福祉ホーム</t>
    <rPh sb="0" eb="2">
      <t>シンタイ</t>
    </rPh>
    <rPh sb="2" eb="5">
      <t>ショウガイシャ</t>
    </rPh>
    <rPh sb="5" eb="7">
      <t>フクシ</t>
    </rPh>
    <phoneticPr fontId="3"/>
  </si>
  <si>
    <t>障害者・高齢者権利擁護センター</t>
    <rPh sb="0" eb="3">
      <t>ショウガイシャ</t>
    </rPh>
    <rPh sb="4" eb="6">
      <t>コウレイ</t>
    </rPh>
    <rPh sb="6" eb="7">
      <t>モノ</t>
    </rPh>
    <rPh sb="7" eb="9">
      <t>ケンリ</t>
    </rPh>
    <rPh sb="9" eb="11">
      <t>ヨウゴ</t>
    </rPh>
    <phoneticPr fontId="3"/>
  </si>
  <si>
    <t>成年後見あんしんセンター</t>
    <rPh sb="0" eb="2">
      <t>セイネン</t>
    </rPh>
    <rPh sb="2" eb="4">
      <t>コウケン</t>
    </rPh>
    <phoneticPr fontId="3"/>
  </si>
  <si>
    <t>総合社会福祉会館</t>
    <rPh sb="0" eb="2">
      <t>ソウゴウ</t>
    </rPh>
    <rPh sb="2" eb="4">
      <t>シャカイ</t>
    </rPh>
    <rPh sb="4" eb="6">
      <t>フクシ</t>
    </rPh>
    <rPh sb="6" eb="8">
      <t>カイカン</t>
    </rPh>
    <phoneticPr fontId="3"/>
  </si>
  <si>
    <t>母子福祉施設</t>
    <rPh sb="0" eb="2">
      <t>ボシ</t>
    </rPh>
    <rPh sb="2" eb="4">
      <t>フクシ</t>
    </rPh>
    <rPh sb="4" eb="6">
      <t>シセツ</t>
    </rPh>
    <phoneticPr fontId="2"/>
  </si>
  <si>
    <t>高齢者福祉施設</t>
    <rPh sb="0" eb="3">
      <t>コウレイシャ</t>
    </rPh>
    <rPh sb="3" eb="5">
      <t>フクシ</t>
    </rPh>
    <rPh sb="5" eb="7">
      <t>シセツ</t>
    </rPh>
    <phoneticPr fontId="2"/>
  </si>
  <si>
    <t>障害者福祉施設</t>
    <rPh sb="0" eb="3">
      <t>ショウガイシャ</t>
    </rPh>
    <rPh sb="3" eb="5">
      <t>フクシ</t>
    </rPh>
    <rPh sb="5" eb="7">
      <t>シセツ</t>
    </rPh>
    <phoneticPr fontId="2"/>
  </si>
  <si>
    <t>その他の社会福祉施設</t>
    <rPh sb="2" eb="3">
      <t>タ</t>
    </rPh>
    <rPh sb="4" eb="6">
      <t>シャカイ</t>
    </rPh>
    <rPh sb="6" eb="8">
      <t>フクシ</t>
    </rPh>
    <rPh sb="8" eb="10">
      <t>シセツ</t>
    </rPh>
    <phoneticPr fontId="2"/>
  </si>
  <si>
    <t>（地域包括支援センター）</t>
  </si>
  <si>
    <t>いきいき支援センター</t>
    <rPh sb="4" eb="6">
      <t>シエン</t>
    </rPh>
    <phoneticPr fontId="3"/>
  </si>
  <si>
    <t>就労移行支援（一般型）</t>
    <rPh sb="0" eb="2">
      <t>シュウロウ</t>
    </rPh>
    <rPh sb="2" eb="4">
      <t>イコウ</t>
    </rPh>
    <rPh sb="4" eb="6">
      <t>シエン</t>
    </rPh>
    <rPh sb="7" eb="9">
      <t>イッパン</t>
    </rPh>
    <rPh sb="9" eb="10">
      <t>ガタ</t>
    </rPh>
    <phoneticPr fontId="3"/>
  </si>
  <si>
    <t>（単価：円）</t>
  </si>
  <si>
    <t>（各年度末　単位：学区）</t>
  </si>
  <si>
    <t>年度</t>
  </si>
  <si>
    <t>会議室</t>
    <rPh sb="0" eb="1">
      <t>カイ</t>
    </rPh>
    <rPh sb="1" eb="2">
      <t>ギ</t>
    </rPh>
    <rPh sb="2" eb="3">
      <t>シツ</t>
    </rPh>
    <phoneticPr fontId="3"/>
  </si>
  <si>
    <t>和室</t>
    <rPh sb="0" eb="1">
      <t>ワ</t>
    </rPh>
    <rPh sb="1" eb="2">
      <t>シツ</t>
    </rPh>
    <phoneticPr fontId="3"/>
  </si>
  <si>
    <t>年度</t>
    <rPh sb="0" eb="1">
      <t>トシ</t>
    </rPh>
    <rPh sb="1" eb="2">
      <t>タビ</t>
    </rPh>
    <phoneticPr fontId="3"/>
  </si>
  <si>
    <t>個人</t>
    <rPh sb="0" eb="1">
      <t>コ</t>
    </rPh>
    <rPh sb="1" eb="2">
      <t>ヒト</t>
    </rPh>
    <phoneticPr fontId="3"/>
  </si>
  <si>
    <t>団体</t>
    <rPh sb="0" eb="1">
      <t>ダン</t>
    </rPh>
    <rPh sb="1" eb="2">
      <t>カラダ</t>
    </rPh>
    <phoneticPr fontId="3"/>
  </si>
  <si>
    <t>積立額</t>
    <rPh sb="0" eb="1">
      <t>セキ</t>
    </rPh>
    <rPh sb="1" eb="2">
      <t>タテ</t>
    </rPh>
    <rPh sb="2" eb="3">
      <t>ガク</t>
    </rPh>
    <phoneticPr fontId="3"/>
  </si>
  <si>
    <t>残高</t>
  </si>
  <si>
    <t>（再掲）本市支出額</t>
    <rPh sb="1" eb="3">
      <t>サイケイ</t>
    </rPh>
    <phoneticPr fontId="2"/>
  </si>
  <si>
    <t>目標額</t>
    <rPh sb="0" eb="1">
      <t>メ</t>
    </rPh>
    <rPh sb="1" eb="2">
      <t>シルベ</t>
    </rPh>
    <rPh sb="2" eb="3">
      <t>ガク</t>
    </rPh>
    <phoneticPr fontId="3"/>
  </si>
  <si>
    <t>実績額</t>
    <rPh sb="0" eb="1">
      <t>ミ</t>
    </rPh>
    <rPh sb="1" eb="2">
      <t>イサオ</t>
    </rPh>
    <rPh sb="2" eb="3">
      <t>ガク</t>
    </rPh>
    <phoneticPr fontId="3"/>
  </si>
  <si>
    <t>対前年比</t>
    <rPh sb="0" eb="1">
      <t>タイ</t>
    </rPh>
    <rPh sb="1" eb="2">
      <t>マエ</t>
    </rPh>
    <rPh sb="2" eb="3">
      <t>トシ</t>
    </rPh>
    <rPh sb="3" eb="4">
      <t>ヒ</t>
    </rPh>
    <phoneticPr fontId="3"/>
  </si>
  <si>
    <t>募金諸費</t>
    <rPh sb="0" eb="1">
      <t>ボ</t>
    </rPh>
    <rPh sb="1" eb="2">
      <t>キン</t>
    </rPh>
    <rPh sb="2" eb="3">
      <t>モロ</t>
    </rPh>
    <rPh sb="3" eb="4">
      <t>ヒ</t>
    </rPh>
    <phoneticPr fontId="3"/>
  </si>
  <si>
    <t>配分対象</t>
    <rPh sb="0" eb="1">
      <t>クバ</t>
    </rPh>
    <rPh sb="1" eb="2">
      <t>ブン</t>
    </rPh>
    <rPh sb="2" eb="3">
      <t>タイ</t>
    </rPh>
    <rPh sb="3" eb="4">
      <t>ゾウ</t>
    </rPh>
    <phoneticPr fontId="3"/>
  </si>
  <si>
    <t>配分額</t>
    <rPh sb="0" eb="1">
      <t>クバ</t>
    </rPh>
    <rPh sb="1" eb="2">
      <t>ブン</t>
    </rPh>
    <rPh sb="2" eb="3">
      <t>ガク</t>
    </rPh>
    <phoneticPr fontId="3"/>
  </si>
  <si>
    <t>備考</t>
    <rPh sb="0" eb="1">
      <t>ビ</t>
    </rPh>
    <rPh sb="1" eb="2">
      <t>コウ</t>
    </rPh>
    <phoneticPr fontId="3"/>
  </si>
  <si>
    <t>協議会数</t>
    <rPh sb="0" eb="1">
      <t>キョウ</t>
    </rPh>
    <rPh sb="1" eb="2">
      <t>ギ</t>
    </rPh>
    <rPh sb="2" eb="3">
      <t>カイ</t>
    </rPh>
    <rPh sb="3" eb="4">
      <t>カズ</t>
    </rPh>
    <phoneticPr fontId="3"/>
  </si>
  <si>
    <t>定員</t>
    <rPh sb="0" eb="1">
      <t>サダム</t>
    </rPh>
    <rPh sb="1" eb="2">
      <t>イン</t>
    </rPh>
    <phoneticPr fontId="3"/>
  </si>
  <si>
    <t>現在数</t>
    <rPh sb="0" eb="1">
      <t>ウツツ</t>
    </rPh>
    <rPh sb="1" eb="2">
      <t>ザイ</t>
    </rPh>
    <rPh sb="2" eb="3">
      <t>スウ</t>
    </rPh>
    <phoneticPr fontId="3"/>
  </si>
  <si>
    <t>相談内容</t>
    <rPh sb="0" eb="1">
      <t>ソウ</t>
    </rPh>
    <rPh sb="1" eb="2">
      <t>ダン</t>
    </rPh>
    <rPh sb="2" eb="3">
      <t>ウチ</t>
    </rPh>
    <rPh sb="3" eb="4">
      <t>カタチ</t>
    </rPh>
    <phoneticPr fontId="3"/>
  </si>
  <si>
    <t>活動日数</t>
    <rPh sb="0" eb="1">
      <t>カツ</t>
    </rPh>
    <rPh sb="1" eb="2">
      <t>ドウ</t>
    </rPh>
    <rPh sb="2" eb="3">
      <t>ヒ</t>
    </rPh>
    <rPh sb="3" eb="4">
      <t>カズ</t>
    </rPh>
    <phoneticPr fontId="3"/>
  </si>
  <si>
    <t>訪問回数</t>
    <rPh sb="0" eb="1">
      <t>オトズ</t>
    </rPh>
    <rPh sb="1" eb="2">
      <t>トイ</t>
    </rPh>
    <rPh sb="2" eb="3">
      <t>カイ</t>
    </rPh>
    <rPh sb="3" eb="4">
      <t>カズ</t>
    </rPh>
    <phoneticPr fontId="3"/>
  </si>
  <si>
    <t>健康・保健医療</t>
    <rPh sb="0" eb="2">
      <t>ケンコウ</t>
    </rPh>
    <rPh sb="3" eb="5">
      <t>ホケン</t>
    </rPh>
    <rPh sb="5" eb="7">
      <t>イリョウ</t>
    </rPh>
    <phoneticPr fontId="3"/>
  </si>
  <si>
    <t>子どもの教育・学校生活</t>
    <rPh sb="0" eb="1">
      <t>コ</t>
    </rPh>
    <rPh sb="4" eb="6">
      <t>キョウイク</t>
    </rPh>
    <rPh sb="7" eb="9">
      <t>ガッコウ</t>
    </rPh>
    <rPh sb="9" eb="11">
      <t>セイカツ</t>
    </rPh>
    <phoneticPr fontId="3"/>
  </si>
  <si>
    <t>年金・保険</t>
    <rPh sb="0" eb="2">
      <t>ネンキン</t>
    </rPh>
    <rPh sb="3" eb="4">
      <t>タモツ</t>
    </rPh>
    <rPh sb="4" eb="5">
      <t>ケン</t>
    </rPh>
    <phoneticPr fontId="3"/>
  </si>
  <si>
    <t>委員一人当り年平均件数（件）</t>
    <rPh sb="0" eb="2">
      <t>イイン</t>
    </rPh>
    <rPh sb="2" eb="4">
      <t>ヒトリ</t>
    </rPh>
    <rPh sb="4" eb="5">
      <t>アタ</t>
    </rPh>
    <rPh sb="6" eb="9">
      <t>ネンヘイキン</t>
    </rPh>
    <rPh sb="9" eb="11">
      <t>ケンスウ</t>
    </rPh>
    <rPh sb="12" eb="13">
      <t>ケン</t>
    </rPh>
    <phoneticPr fontId="3"/>
  </si>
  <si>
    <t>事項</t>
    <rPh sb="0" eb="1">
      <t>コト</t>
    </rPh>
    <rPh sb="1" eb="2">
      <t>コウ</t>
    </rPh>
    <phoneticPr fontId="3"/>
  </si>
  <si>
    <t>委員一人当り年平均件数（件）</t>
    <rPh sb="0" eb="2">
      <t>イイン</t>
    </rPh>
    <rPh sb="2" eb="4">
      <t>ヒトリ</t>
    </rPh>
    <rPh sb="4" eb="5">
      <t>アタ</t>
    </rPh>
    <rPh sb="6" eb="7">
      <t>ネン</t>
    </rPh>
    <rPh sb="7" eb="9">
      <t>ヘイキン</t>
    </rPh>
    <rPh sb="9" eb="11">
      <t>ケンスウ</t>
    </rPh>
    <rPh sb="12" eb="13">
      <t>ケン</t>
    </rPh>
    <phoneticPr fontId="3"/>
  </si>
  <si>
    <t>児童福祉施設</t>
    <rPh sb="0" eb="1">
      <t>ジ</t>
    </rPh>
    <rPh sb="1" eb="2">
      <t>ワラベ</t>
    </rPh>
    <rPh sb="2" eb="3">
      <t>フク</t>
    </rPh>
    <rPh sb="3" eb="4">
      <t>シ</t>
    </rPh>
    <rPh sb="4" eb="5">
      <t>シ</t>
    </rPh>
    <rPh sb="5" eb="6">
      <t>セツ</t>
    </rPh>
    <phoneticPr fontId="2"/>
  </si>
  <si>
    <t>金額</t>
    <rPh sb="0" eb="2">
      <t>キンガク</t>
    </rPh>
    <phoneticPr fontId="4"/>
  </si>
  <si>
    <t>割合</t>
    <rPh sb="0" eb="2">
      <t>ワリアイ</t>
    </rPh>
    <phoneticPr fontId="4"/>
  </si>
  <si>
    <t>年度</t>
    <rPh sb="0" eb="2">
      <t>ネンド</t>
    </rPh>
    <phoneticPr fontId="2"/>
  </si>
  <si>
    <t>（単位：件）</t>
    <rPh sb="1" eb="3">
      <t>タンイ</t>
    </rPh>
    <rPh sb="4" eb="5">
      <t>ケン</t>
    </rPh>
    <phoneticPr fontId="3"/>
  </si>
  <si>
    <t>トレーニングルーム</t>
    <phoneticPr fontId="2"/>
  </si>
  <si>
    <r>
      <t>民間社会福祉</t>
    </r>
    <r>
      <rPr>
        <sz val="11"/>
        <rFont val="ＭＳ 明朝"/>
        <family val="1"/>
        <charset val="128"/>
      </rPr>
      <t>事業施設団体等
(県共同募金会</t>
    </r>
    <r>
      <rPr>
        <sz val="10"/>
        <rFont val="ＭＳ 明朝"/>
        <family val="1"/>
        <charset val="128"/>
      </rPr>
      <t>より</t>
    </r>
    <r>
      <rPr>
        <sz val="11"/>
        <rFont val="ＭＳ 明朝"/>
        <family val="1"/>
        <charset val="128"/>
      </rPr>
      <t>配分）</t>
    </r>
    <rPh sb="0" eb="2">
      <t>ミンカン</t>
    </rPh>
    <rPh sb="2" eb="4">
      <t>シャカイ</t>
    </rPh>
    <rPh sb="4" eb="6">
      <t>フクシ</t>
    </rPh>
    <rPh sb="6" eb="8">
      <t>ジギョウ</t>
    </rPh>
    <rPh sb="8" eb="10">
      <t>シセツ</t>
    </rPh>
    <rPh sb="10" eb="12">
      <t>ダンタイ</t>
    </rPh>
    <rPh sb="12" eb="13">
      <t>ナド</t>
    </rPh>
    <rPh sb="15" eb="16">
      <t>ケン</t>
    </rPh>
    <rPh sb="16" eb="18">
      <t>キョウドウ</t>
    </rPh>
    <rPh sb="18" eb="19">
      <t>ボ</t>
    </rPh>
    <rPh sb="19" eb="20">
      <t>キン</t>
    </rPh>
    <rPh sb="20" eb="21">
      <t>カイ</t>
    </rPh>
    <rPh sb="23" eb="25">
      <t>ハイブン</t>
    </rPh>
    <phoneticPr fontId="3"/>
  </si>
  <si>
    <t>参考：歳末たすけあい募金実績額</t>
    <rPh sb="0" eb="2">
      <t>サンコウ</t>
    </rPh>
    <phoneticPr fontId="3"/>
  </si>
  <si>
    <t>募金実績額</t>
    <rPh sb="0" eb="2">
      <t>ボキン</t>
    </rPh>
    <rPh sb="2" eb="4">
      <t>ジッセキ</t>
    </rPh>
    <rPh sb="4" eb="5">
      <t>ガク</t>
    </rPh>
    <phoneticPr fontId="2"/>
  </si>
  <si>
    <t>円</t>
    <rPh sb="0" eb="1">
      <t>エン</t>
    </rPh>
    <phoneticPr fontId="2"/>
  </si>
  <si>
    <t>訪問・支援</t>
    <rPh sb="0" eb="2">
      <t>ホウモン</t>
    </rPh>
    <rPh sb="3" eb="5">
      <t>シエン</t>
    </rPh>
    <phoneticPr fontId="3"/>
  </si>
  <si>
    <t>（２）相談・支援（内容別）</t>
    <rPh sb="3" eb="5">
      <t>ソウダン</t>
    </rPh>
    <rPh sb="6" eb="8">
      <t>シエン</t>
    </rPh>
    <rPh sb="9" eb="11">
      <t>ナイヨウ</t>
    </rPh>
    <rPh sb="11" eb="12">
      <t>ベツ</t>
    </rPh>
    <phoneticPr fontId="3"/>
  </si>
  <si>
    <t>特別養護老人ホーム</t>
  </si>
  <si>
    <t>助産施設</t>
  </si>
  <si>
    <t>乳児院</t>
  </si>
  <si>
    <t>母子生活支援施設</t>
  </si>
  <si>
    <t>世帯</t>
  </si>
  <si>
    <t>児童厚生施設</t>
  </si>
  <si>
    <t>児童養護施設</t>
  </si>
  <si>
    <t>分園</t>
  </si>
  <si>
    <t>医療型障害児入所施設</t>
  </si>
  <si>
    <t>医療型児童発達支援センター</t>
  </si>
  <si>
    <t>障害児通所支援事業所</t>
  </si>
  <si>
    <t>児童心理治療施設</t>
  </si>
  <si>
    <t>児童自立支援施設</t>
  </si>
  <si>
    <t>児童家庭支援センター</t>
  </si>
  <si>
    <t>自立援助ホーム</t>
  </si>
  <si>
    <t>保育所</t>
  </si>
  <si>
    <t>小規模保育事業</t>
  </si>
  <si>
    <t>家庭的保育事業</t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</si>
  <si>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3"/>
  </si>
  <si>
    <t>1学年</t>
    <rPh sb="1" eb="3">
      <t>ガクネン</t>
    </rPh>
    <phoneticPr fontId="2"/>
  </si>
  <si>
    <t>女性自立支援施設</t>
    <rPh sb="0" eb="4">
      <t>ジョセイジリツ</t>
    </rPh>
    <rPh sb="4" eb="6">
      <t>シエン</t>
    </rPh>
    <rPh sb="6" eb="8">
      <t>シセツ</t>
    </rPh>
    <phoneticPr fontId="3"/>
  </si>
  <si>
    <t>注）愛知県共同募金会において、「報道関係歳末たすけあい事業」分に合算し、ＮＰＯ法人、住民参加型在宅福祉サービス団体、在宅福祉サービス推進支援団体等に配分</t>
    <rPh sb="0" eb="2">
      <t>z</t>
    </rPh>
    <rPh sb="2" eb="4">
      <t>アイチ</t>
    </rPh>
    <rPh sb="4" eb="5">
      <t>ケン</t>
    </rPh>
    <rPh sb="5" eb="7">
      <t>キョウドウ</t>
    </rPh>
    <rPh sb="7" eb="9">
      <t>ボキン</t>
    </rPh>
    <rPh sb="9" eb="10">
      <t>カイ</t>
    </rPh>
    <rPh sb="16" eb="18">
      <t>ホウドウ</t>
    </rPh>
    <rPh sb="18" eb="20">
      <t>カンケイ</t>
    </rPh>
    <rPh sb="20" eb="22">
      <t>サイマツ</t>
    </rPh>
    <rPh sb="27" eb="29">
      <t>ジギョウ</t>
    </rPh>
    <rPh sb="30" eb="31">
      <t>ブン</t>
    </rPh>
    <rPh sb="32" eb="34">
      <t>ガッサン</t>
    </rPh>
    <phoneticPr fontId="3"/>
  </si>
  <si>
    <t>市立</t>
  </si>
  <si>
    <t>県立</t>
  </si>
  <si>
    <t>社会福祉法人立</t>
  </si>
  <si>
    <t>その他法人立</t>
  </si>
  <si>
    <t>個人立</t>
  </si>
  <si>
    <t>計</t>
  </si>
  <si>
    <t>施設数</t>
  </si>
  <si>
    <t>定員</t>
  </si>
  <si>
    <t>生活保護施設</t>
  </si>
  <si>
    <t>救護施設</t>
  </si>
  <si>
    <t>更生施設</t>
  </si>
  <si>
    <t>医療保護施設</t>
  </si>
  <si>
    <t>授産施設</t>
  </si>
  <si>
    <t>宿所提供施設</t>
  </si>
  <si>
    <t>ファミリーホーム</t>
    <phoneticPr fontId="2"/>
  </si>
  <si>
    <t>母子・父子福祉センター</t>
    <rPh sb="0" eb="2">
      <t>ボシ</t>
    </rPh>
    <rPh sb="3" eb="5">
      <t>フシ</t>
    </rPh>
    <rPh sb="5" eb="7">
      <t>フクシ</t>
    </rPh>
    <phoneticPr fontId="3"/>
  </si>
  <si>
    <t>社会参加支援施設</t>
  </si>
  <si>
    <t>身体障害者福祉センター</t>
  </si>
  <si>
    <t>補装具製作施設</t>
  </si>
  <si>
    <t>点字図書館</t>
  </si>
  <si>
    <t>聴覚障害者情報提供施設</t>
  </si>
  <si>
    <t>盲導犬訓練センター</t>
  </si>
  <si>
    <t>診療施設</t>
  </si>
  <si>
    <t>隣保館</t>
  </si>
  <si>
    <t>福祉スポーツセンター</t>
  </si>
  <si>
    <t>自立支援事業</t>
  </si>
  <si>
    <t>一時保護事業</t>
  </si>
  <si>
    <t>総数</t>
  </si>
  <si>
    <t>-</t>
  </si>
  <si>
    <t>居宅訪問型保育事業</t>
    <rPh sb="0" eb="5">
      <t>キョタクホウモンガタ</t>
    </rPh>
    <rPh sb="5" eb="9">
      <t>ホイクジギョウ</t>
    </rPh>
    <phoneticPr fontId="2"/>
  </si>
  <si>
    <t>認定こども園</t>
    <phoneticPr fontId="2"/>
  </si>
  <si>
    <t>事業所内保育事業</t>
    <phoneticPr fontId="2"/>
  </si>
  <si>
    <t>宿泊型含む　注1）</t>
    <rPh sb="6" eb="7">
      <t>チュウ</t>
    </rPh>
    <phoneticPr fontId="3"/>
  </si>
  <si>
    <r>
      <rPr>
        <sz val="10"/>
        <rFont val="ＭＳ Ｐゴシック"/>
        <family val="3"/>
        <charset val="128"/>
        <scheme val="minor"/>
      </rPr>
      <t>障害者基幹相談支援センター　</t>
    </r>
    <r>
      <rPr>
        <sz val="9"/>
        <rFont val="ＭＳ Ｐゴシック"/>
        <family val="3"/>
        <charset val="128"/>
        <scheme val="minor"/>
      </rPr>
      <t>注2）</t>
    </r>
    <rPh sb="0" eb="2">
      <t>ショウガイ</t>
    </rPh>
    <rPh sb="2" eb="3">
      <t>シャ</t>
    </rPh>
    <rPh sb="3" eb="5">
      <t>キカン</t>
    </rPh>
    <rPh sb="5" eb="7">
      <t>ソウダン</t>
    </rPh>
    <rPh sb="7" eb="9">
      <t>シエン</t>
    </rPh>
    <rPh sb="14" eb="15">
      <t>チュウ</t>
    </rPh>
    <phoneticPr fontId="3"/>
  </si>
  <si>
    <t>注1)  市内の社会福祉施設と、市外の本市所管の社会福祉施設を計上。</t>
    <rPh sb="0" eb="1">
      <t>チュウ</t>
    </rPh>
    <rPh sb="5" eb="7">
      <t>シナイ</t>
    </rPh>
    <rPh sb="8" eb="10">
      <t>シャカイ</t>
    </rPh>
    <rPh sb="10" eb="12">
      <t>フクシ</t>
    </rPh>
    <rPh sb="12" eb="14">
      <t>シセツ</t>
    </rPh>
    <rPh sb="16" eb="18">
      <t>シガイ</t>
    </rPh>
    <rPh sb="19" eb="20">
      <t>ホン</t>
    </rPh>
    <rPh sb="20" eb="21">
      <t>シ</t>
    </rPh>
    <rPh sb="21" eb="23">
      <t>ショカン</t>
    </rPh>
    <rPh sb="24" eb="26">
      <t>シャカイ</t>
    </rPh>
    <rPh sb="26" eb="28">
      <t>フクシ</t>
    </rPh>
    <rPh sb="28" eb="30">
      <t>シセツ</t>
    </rPh>
    <rPh sb="31" eb="33">
      <t>ケイジョウ</t>
    </rPh>
    <phoneticPr fontId="3"/>
  </si>
  <si>
    <t>注2)「障害者基幹相談支援センター」のうち、「その他法人立」は複数法人の共同事業体による運営。</t>
    <rPh sb="0" eb="1">
      <t>チュウ</t>
    </rPh>
    <rPh sb="25" eb="26">
      <t>タ</t>
    </rPh>
    <rPh sb="26" eb="28">
      <t>ホウジン</t>
    </rPh>
    <rPh sb="28" eb="29">
      <t>リツ</t>
    </rPh>
    <rPh sb="31" eb="33">
      <t>フクスウ</t>
    </rPh>
    <rPh sb="33" eb="35">
      <t>ホウジン</t>
    </rPh>
    <rPh sb="36" eb="38">
      <t>キョウドウ</t>
    </rPh>
    <rPh sb="38" eb="41">
      <t>ジギョウタイ</t>
    </rPh>
    <rPh sb="44" eb="46">
      <t>ウンエイ</t>
    </rPh>
    <phoneticPr fontId="3"/>
  </si>
  <si>
    <t>計</t>
    <phoneticPr fontId="2"/>
  </si>
  <si>
    <t>世帯</t>
    <phoneticPr fontId="2"/>
  </si>
  <si>
    <t>福祉型障害児入所施設</t>
    <phoneticPr fontId="2"/>
  </si>
  <si>
    <t>児童発達支援センター</t>
    <phoneticPr fontId="2"/>
  </si>
  <si>
    <t>いこいの家事業</t>
    <phoneticPr fontId="2"/>
  </si>
  <si>
    <t>表２９－１　　総合社会福祉会館事業</t>
    <rPh sb="7" eb="9">
      <t>ソウゴウ</t>
    </rPh>
    <rPh sb="9" eb="11">
      <t>シャカイ</t>
    </rPh>
    <rPh sb="11" eb="13">
      <t>フクシ</t>
    </rPh>
    <rPh sb="13" eb="15">
      <t>カイカン</t>
    </rPh>
    <rPh sb="15" eb="17">
      <t>ジギョウ</t>
    </rPh>
    <phoneticPr fontId="3"/>
  </si>
  <si>
    <t>注）2015年度より福祉図書室は福祉のひろば内に移転したため、人数は福祉のひろば利用者も含む。</t>
    <rPh sb="0" eb="2">
      <t>z</t>
    </rPh>
    <rPh sb="6" eb="7">
      <t>ネン</t>
    </rPh>
    <rPh sb="7" eb="8">
      <t>ド</t>
    </rPh>
    <rPh sb="16" eb="18">
      <t>フクシ</t>
    </rPh>
    <rPh sb="22" eb="23">
      <t>ナイ</t>
    </rPh>
    <rPh sb="24" eb="26">
      <t>イテン</t>
    </rPh>
    <rPh sb="31" eb="33">
      <t>ニンズウ</t>
    </rPh>
    <rPh sb="34" eb="36">
      <t>フクシ</t>
    </rPh>
    <rPh sb="40" eb="43">
      <t>リヨウシャ</t>
    </rPh>
    <phoneticPr fontId="3"/>
  </si>
  <si>
    <t>表２９－２　　福祉基金積立状況</t>
    <rPh sb="7" eb="9">
      <t>フクシ</t>
    </rPh>
    <rPh sb="9" eb="11">
      <t>キキン</t>
    </rPh>
    <rPh sb="11" eb="13">
      <t>ツミタテ</t>
    </rPh>
    <rPh sb="13" eb="15">
      <t>ジョウキョウ</t>
    </rPh>
    <phoneticPr fontId="3"/>
  </si>
  <si>
    <t>表２９－３　地域福祉推進協議会</t>
    <rPh sb="6" eb="8">
      <t>チイキ</t>
    </rPh>
    <rPh sb="8" eb="10">
      <t>フクシ</t>
    </rPh>
    <rPh sb="10" eb="12">
      <t>スイシン</t>
    </rPh>
    <rPh sb="12" eb="15">
      <t>キョウギカイ</t>
    </rPh>
    <phoneticPr fontId="3"/>
  </si>
  <si>
    <t>表２９－４　ふれあい給食サービス</t>
    <rPh sb="10" eb="12">
      <t>キュウショク</t>
    </rPh>
    <phoneticPr fontId="3"/>
  </si>
  <si>
    <t>表２９－５　共同募金募金額</t>
    <rPh sb="6" eb="8">
      <t>キョウドウ</t>
    </rPh>
    <rPh sb="8" eb="10">
      <t>ボキン</t>
    </rPh>
    <rPh sb="10" eb="12">
      <t>ボキン</t>
    </rPh>
    <rPh sb="12" eb="13">
      <t>ガク</t>
    </rPh>
    <phoneticPr fontId="3"/>
  </si>
  <si>
    <t>表２９－６　共同募金配分</t>
    <rPh sb="6" eb="8">
      <t>キョウドウ</t>
    </rPh>
    <rPh sb="8" eb="10">
      <t>ボキン</t>
    </rPh>
    <rPh sb="10" eb="12">
      <t>ハイブン</t>
    </rPh>
    <phoneticPr fontId="3"/>
  </si>
  <si>
    <t>表２９－７　　歳末たすけあい募金配分</t>
    <rPh sb="7" eb="9">
      <t>サイマツ</t>
    </rPh>
    <rPh sb="14" eb="16">
      <t>ボキン</t>
    </rPh>
    <rPh sb="16" eb="18">
      <t>ハイブン</t>
    </rPh>
    <phoneticPr fontId="3"/>
  </si>
  <si>
    <t>（2025年度）</t>
    <rPh sb="5" eb="7">
      <t>ネンド</t>
    </rPh>
    <rPh sb="6" eb="7">
      <t>ド</t>
    </rPh>
    <phoneticPr fontId="3"/>
  </si>
  <si>
    <t>表２９－８　民生委員（児童委員）配置</t>
    <rPh sb="6" eb="8">
      <t>ミンセイ</t>
    </rPh>
    <rPh sb="8" eb="10">
      <t>イイン</t>
    </rPh>
    <rPh sb="11" eb="13">
      <t>ジドウ</t>
    </rPh>
    <rPh sb="13" eb="15">
      <t>イイン</t>
    </rPh>
    <rPh sb="16" eb="17">
      <t>ハイ</t>
    </rPh>
    <rPh sb="17" eb="18">
      <t>チ</t>
    </rPh>
    <phoneticPr fontId="3"/>
  </si>
  <si>
    <t>表２９－９　民生委員によるひとり暮らしの高齢者訪問活動</t>
    <rPh sb="6" eb="10">
      <t>ミンセイイイン</t>
    </rPh>
    <rPh sb="16" eb="17">
      <t>ク</t>
    </rPh>
    <rPh sb="20" eb="23">
      <t>コウレイシャ</t>
    </rPh>
    <rPh sb="23" eb="25">
      <t>ホウモン</t>
    </rPh>
    <rPh sb="25" eb="27">
      <t>カツドウ</t>
    </rPh>
    <phoneticPr fontId="3"/>
  </si>
  <si>
    <t>表２９－１０　民生委員による高齢者のみ世帯訪問活動</t>
    <rPh sb="7" eb="11">
      <t>ミンセイイイン</t>
    </rPh>
    <rPh sb="14" eb="17">
      <t>コウレイシャ</t>
    </rPh>
    <rPh sb="19" eb="21">
      <t>セタイ</t>
    </rPh>
    <rPh sb="21" eb="23">
      <t>ホウモン</t>
    </rPh>
    <rPh sb="23" eb="25">
      <t>カツドウ</t>
    </rPh>
    <phoneticPr fontId="3"/>
  </si>
  <si>
    <t>表２９－１１　　民生委員（児童委員）活動</t>
    <rPh sb="8" eb="10">
      <t>ミンセイ</t>
    </rPh>
    <rPh sb="10" eb="12">
      <t>イイン</t>
    </rPh>
    <rPh sb="13" eb="15">
      <t>ジドウ</t>
    </rPh>
    <rPh sb="15" eb="17">
      <t>イイン</t>
    </rPh>
    <rPh sb="18" eb="20">
      <t>カツドウ</t>
    </rPh>
    <phoneticPr fontId="3"/>
  </si>
  <si>
    <t>2025年度</t>
    <rPh sb="4" eb="6">
      <t>ネンド</t>
    </rPh>
    <rPh sb="5" eb="6">
      <t>ド</t>
    </rPh>
    <phoneticPr fontId="3"/>
  </si>
  <si>
    <t xml:space="preserve">表２９－１２    社会福祉施設  </t>
    <phoneticPr fontId="2"/>
  </si>
  <si>
    <t>2025年度末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</si>
</sst>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 * #,##0_ ;_ * \-#,##0_ ;_ * &quot;-&quot;_ ;_ @_ "/>
    <numFmt numFmtId="176" formatCode="_ * #,##0.0_ ;_ * \-#,##0.0_ ;_ * &quot;-&quot;?_ ;_ @_ "/>
    <numFmt numFmtId="177" formatCode="#,##0.0_ "/>
    <numFmt numFmtId="178" formatCode="_ * #,##0_ ;_ * \-#,##0_ ;_ * \-_ ;_ @_ "/>
    <numFmt numFmtId="179" formatCode="#,##0_ "/>
    <numFmt numFmtId="180" formatCode="0_ "/>
    <numFmt numFmtId="181" formatCode="#,##0_);[Red]\(#,##0\)"/>
    <numFmt numFmtId="182" formatCode="0.0_);[Red]\(0.0\)"/>
    <numFmt numFmtId="183" formatCode="0.0%"/>
    <numFmt numFmtId="184" formatCode="0.0_ "/>
    <numFmt numFmtId="185" formatCode="0.0"/>
  </numFmts>
  <fonts count="45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2"/>
      <charset val="1"/>
    </font>
    <font>
      <sz val="11"/>
      <color rgb="FF000000"/>
      <name val="ＭＳ Ｐゴシック"/>
      <family val="3"/>
      <charset val="128"/>
    </font>
    <font>
      <sz val="11"/>
      <color rgb="FFFFFFFF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9"/>
      <name val="ＭＳ Ｐゴシック"/>
      <family val="3"/>
      <charset val="128"/>
      <scheme val="minor"/>
    </font>
  </fonts>
  <fills count="6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89013336588644"/>
        <bgColor rgb="FFDBEEF4"/>
      </patternFill>
    </fill>
    <fill>
      <patternFill patternType="solid">
        <fgColor theme="5" tint="0.79989013336588644"/>
        <bgColor rgb="FFE6E0EC"/>
      </patternFill>
    </fill>
    <fill>
      <patternFill patternType="solid">
        <fgColor theme="6" tint="0.79989013336588644"/>
        <bgColor rgb="FFF2F2F2"/>
      </patternFill>
    </fill>
    <fill>
      <patternFill patternType="solid">
        <fgColor theme="7" tint="0.79989013336588644"/>
        <bgColor rgb="FFDCE6F2"/>
      </patternFill>
    </fill>
    <fill>
      <patternFill patternType="solid">
        <fgColor theme="8" tint="0.79989013336588644"/>
        <bgColor rgb="FFDCE6F2"/>
      </patternFill>
    </fill>
    <fill>
      <patternFill patternType="solid">
        <fgColor theme="9" tint="0.79989013336588644"/>
        <bgColor rgb="FFEBF1DE"/>
      </patternFill>
    </fill>
    <fill>
      <patternFill patternType="solid">
        <fgColor theme="4" tint="0.59987182226020086"/>
        <bgColor rgb="FFB7DEE8"/>
      </patternFill>
    </fill>
    <fill>
      <patternFill patternType="solid">
        <fgColor theme="5" tint="0.59987182226020086"/>
        <bgColor rgb="FFFAC090"/>
      </patternFill>
    </fill>
    <fill>
      <patternFill patternType="solid">
        <fgColor theme="6" tint="0.59987182226020086"/>
        <bgColor rgb="FFC6EFCE"/>
      </patternFill>
    </fill>
    <fill>
      <patternFill patternType="solid">
        <fgColor theme="7" tint="0.59987182226020086"/>
        <bgColor rgb="FFB9CDE5"/>
      </patternFill>
    </fill>
    <fill>
      <patternFill patternType="solid">
        <fgColor theme="8" tint="0.59987182226020086"/>
        <bgColor rgb="FFB9CDE5"/>
      </patternFill>
    </fill>
    <fill>
      <patternFill patternType="solid">
        <fgColor theme="9" tint="0.59987182226020086"/>
        <bgColor rgb="FFFFCC99"/>
      </patternFill>
    </fill>
    <fill>
      <patternFill patternType="solid">
        <fgColor theme="4" tint="0.39988402966399123"/>
        <bgColor rgb="FFA7C0DE"/>
      </patternFill>
    </fill>
    <fill>
      <patternFill patternType="solid">
        <fgColor theme="5" tint="0.39988402966399123"/>
        <bgColor rgb="FFB3A2C7"/>
      </patternFill>
    </fill>
    <fill>
      <patternFill patternType="solid">
        <fgColor theme="6" tint="0.39988402966399123"/>
        <bgColor rgb="FFD7E4BD"/>
      </patternFill>
    </fill>
    <fill>
      <patternFill patternType="solid">
        <fgColor theme="7" tint="0.39988402966399123"/>
        <bgColor rgb="FFA5A5A5"/>
      </patternFill>
    </fill>
    <fill>
      <patternFill patternType="solid">
        <fgColor theme="8" tint="0.39988402966399123"/>
        <bgColor rgb="FFA7C0DE"/>
      </patternFill>
    </fill>
    <fill>
      <patternFill patternType="solid">
        <fgColor theme="9" tint="0.39988402966399123"/>
        <bgColor rgb="FFFFCC99"/>
      </patternFill>
    </fill>
    <fill>
      <patternFill patternType="solid">
        <fgColor rgb="FFFFEB9C"/>
        <bgColor rgb="FFFCD5B5"/>
      </patternFill>
    </fill>
    <fill>
      <patternFill patternType="solid">
        <fgColor theme="4"/>
        <bgColor rgb="FF4BACC6"/>
      </patternFill>
    </fill>
    <fill>
      <patternFill patternType="solid">
        <fgColor theme="5"/>
        <bgColor rgb="FF9C6500"/>
      </patternFill>
    </fill>
    <fill>
      <patternFill patternType="solid">
        <fgColor theme="6"/>
        <bgColor rgb="FFA5A5A5"/>
      </patternFill>
    </fill>
    <fill>
      <patternFill patternType="solid">
        <fgColor theme="7"/>
        <bgColor rgb="FF7F7F7F"/>
      </patternFill>
    </fill>
    <fill>
      <patternFill patternType="solid">
        <fgColor theme="8"/>
        <bgColor rgb="FF4F81BD"/>
      </patternFill>
    </fill>
    <fill>
      <patternFill patternType="solid">
        <fgColor theme="9"/>
        <bgColor rgb="FFFF8001"/>
      </patternFill>
    </fill>
    <fill>
      <patternFill patternType="solid">
        <fgColor rgb="FFA5A5A5"/>
        <bgColor rgb="FFB2B2B2"/>
      </patternFill>
    </fill>
    <fill>
      <patternFill patternType="solid">
        <fgColor rgb="FFFFFFCC"/>
        <bgColor rgb="FFEBF1DE"/>
      </patternFill>
    </fill>
    <fill>
      <patternFill patternType="solid">
        <fgColor rgb="FFFFCC99"/>
        <bgColor rgb="FFFAC090"/>
      </patternFill>
    </fill>
    <fill>
      <patternFill patternType="solid">
        <fgColor rgb="FFF2F2F2"/>
        <bgColor rgb="FFEBF1DE"/>
      </patternFill>
    </fill>
    <fill>
      <patternFill patternType="solid">
        <fgColor rgb="FFFFC7CE"/>
        <bgColor rgb="FFFCD5B5"/>
      </patternFill>
    </fill>
    <fill>
      <patternFill patternType="solid">
        <fgColor rgb="FFC6EFCE"/>
        <bgColor rgb="FFD7E4BD"/>
      </patternFill>
    </fill>
  </fills>
  <borders count="66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88402966399123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94">
    <xf numFmtId="0" fontId="0" fillId="0" borderId="0"/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8" borderId="50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3" borderId="51" applyNumberFormat="0" applyFont="0" applyAlignment="0" applyProtection="0">
      <alignment vertical="center"/>
    </xf>
    <xf numFmtId="0" fontId="11" fillId="0" borderId="49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4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5" applyNumberFormat="0" applyFill="0" applyAlignment="0" applyProtection="0">
      <alignment vertical="center"/>
    </xf>
    <xf numFmtId="0" fontId="16" fillId="0" borderId="53" applyNumberFormat="0" applyFill="0" applyAlignment="0" applyProtection="0">
      <alignment vertical="center"/>
    </xf>
    <xf numFmtId="0" fontId="17" fillId="0" borderId="4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2" applyNumberFormat="0" applyFill="0" applyAlignment="0" applyProtection="0">
      <alignment vertical="center"/>
    </xf>
    <xf numFmtId="0" fontId="19" fillId="31" borderId="4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47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38" fontId="28" fillId="0" borderId="0" applyBorder="0" applyProtection="0"/>
    <xf numFmtId="0" fontId="43" fillId="0" borderId="52" applyProtection="0"/>
    <xf numFmtId="0" fontId="28" fillId="0" borderId="0"/>
    <xf numFmtId="0" fontId="30" fillId="46" borderId="0" applyBorder="0" applyProtection="0"/>
    <xf numFmtId="0" fontId="29" fillId="39" borderId="0" applyBorder="0" applyProtection="0"/>
    <xf numFmtId="38" fontId="28" fillId="0" borderId="0" applyBorder="0" applyProtection="0"/>
    <xf numFmtId="0" fontId="27" fillId="0" borderId="0" applyBorder="0" applyProtection="0"/>
    <xf numFmtId="0" fontId="41" fillId="61" borderId="47" applyProtection="0"/>
    <xf numFmtId="0" fontId="29" fillId="41" borderId="0" applyBorder="0" applyProtection="0"/>
    <xf numFmtId="0" fontId="40" fillId="0" borderId="55" applyProtection="0"/>
    <xf numFmtId="0" fontId="30" fillId="45" borderId="0" applyBorder="0" applyProtection="0"/>
    <xf numFmtId="0" fontId="29" fillId="35" borderId="0" applyBorder="0" applyProtection="0"/>
    <xf numFmtId="0" fontId="29" fillId="33" borderId="0" applyBorder="0" applyProtection="0"/>
    <xf numFmtId="0" fontId="42" fillId="0" borderId="0" applyBorder="0" applyProtection="0"/>
    <xf numFmtId="0" fontId="37" fillId="63" borderId="0" applyBorder="0" applyProtection="0"/>
    <xf numFmtId="38" fontId="28" fillId="0" borderId="0" applyBorder="0" applyProtection="0"/>
    <xf numFmtId="0" fontId="35" fillId="61" borderId="48" applyProtection="0"/>
    <xf numFmtId="0" fontId="34" fillId="60" borderId="47" applyProtection="0"/>
    <xf numFmtId="0" fontId="33" fillId="0" borderId="49" applyProtection="0"/>
    <xf numFmtId="0" fontId="28" fillId="59" borderId="51" applyProtection="0"/>
    <xf numFmtId="0" fontId="32" fillId="58" borderId="50" applyProtection="0"/>
    <xf numFmtId="0" fontId="8" fillId="0" borderId="0" applyBorder="0" applyProtection="0"/>
    <xf numFmtId="0" fontId="30" fillId="57" borderId="0" applyBorder="0" applyProtection="0"/>
    <xf numFmtId="0" fontId="30" fillId="56" borderId="0" applyBorder="0" applyProtection="0"/>
    <xf numFmtId="0" fontId="30" fillId="55" borderId="0" applyBorder="0" applyProtection="0"/>
    <xf numFmtId="0" fontId="30" fillId="54" borderId="0" applyBorder="0" applyProtection="0"/>
    <xf numFmtId="0" fontId="30" fillId="53" borderId="0" applyBorder="0" applyProtection="0"/>
    <xf numFmtId="0" fontId="30" fillId="49" borderId="0" applyBorder="0" applyProtection="0"/>
    <xf numFmtId="0" fontId="30" fillId="48" borderId="0" applyBorder="0" applyProtection="0"/>
    <xf numFmtId="0" fontId="30" fillId="47" borderId="0" applyBorder="0" applyProtection="0"/>
    <xf numFmtId="0" fontId="29" fillId="43" borderId="0" applyBorder="0" applyProtection="0"/>
    <xf numFmtId="0" fontId="29" fillId="37" borderId="0" applyBorder="0" applyProtection="0"/>
    <xf numFmtId="0" fontId="30" fillId="52" borderId="0" applyBorder="0" applyProtection="0"/>
    <xf numFmtId="0" fontId="29" fillId="34" borderId="0" applyBorder="0" applyProtection="0"/>
    <xf numFmtId="0" fontId="29" fillId="44" borderId="0" applyBorder="0" applyProtection="0"/>
    <xf numFmtId="0" fontId="39" fillId="0" borderId="54" applyProtection="0"/>
    <xf numFmtId="0" fontId="29" fillId="40" borderId="0" applyBorder="0" applyProtection="0"/>
    <xf numFmtId="0" fontId="29" fillId="42" borderId="0" applyBorder="0" applyProtection="0"/>
    <xf numFmtId="0" fontId="31" fillId="51" borderId="0" applyBorder="0" applyProtection="0"/>
    <xf numFmtId="0" fontId="40" fillId="0" borderId="0" applyBorder="0" applyProtection="0"/>
    <xf numFmtId="0" fontId="29" fillId="38" borderId="0" applyBorder="0" applyProtection="0"/>
    <xf numFmtId="0" fontId="29" fillId="36" borderId="0" applyBorder="0" applyProtection="0"/>
    <xf numFmtId="0" fontId="30" fillId="50" borderId="0" applyBorder="0" applyProtection="0"/>
    <xf numFmtId="0" fontId="38" fillId="0" borderId="45" applyProtection="0"/>
    <xf numFmtId="0" fontId="36" fillId="62" borderId="0" applyBorder="0" applyProtection="0"/>
    <xf numFmtId="0" fontId="23" fillId="0" borderId="0"/>
  </cellStyleXfs>
  <cellXfs count="256">
    <xf numFmtId="0" fontId="0" fillId="0" borderId="0" xfId="0"/>
    <xf numFmtId="0" fontId="0" fillId="0" borderId="0" xfId="0" applyAlignment="1">
      <alignment horizontal="right"/>
    </xf>
    <xf numFmtId="41" fontId="0" fillId="0" borderId="0" xfId="0" applyNumberForma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right"/>
    </xf>
    <xf numFmtId="41" fontId="0" fillId="0" borderId="4" xfId="0" applyNumberFormat="1" applyBorder="1"/>
    <xf numFmtId="0" fontId="0" fillId="0" borderId="11" xfId="0" applyBorder="1" applyAlignment="1">
      <alignment horizontal="right"/>
    </xf>
    <xf numFmtId="41" fontId="0" fillId="0" borderId="11" xfId="0" applyNumberFormat="1" applyBorder="1"/>
    <xf numFmtId="0" fontId="0" fillId="0" borderId="19" xfId="0" applyBorder="1" applyAlignment="1">
      <alignment horizontal="center" vertical="center"/>
    </xf>
    <xf numFmtId="41" fontId="25" fillId="0" borderId="11" xfId="0" applyNumberFormat="1" applyFont="1" applyBorder="1"/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24" fillId="0" borderId="12" xfId="0" applyNumberFormat="1" applyFont="1" applyBorder="1"/>
    <xf numFmtId="0" fontId="24" fillId="0" borderId="11" xfId="0" applyFont="1" applyBorder="1" applyAlignment="1">
      <alignment horizontal="center" vertical="center"/>
    </xf>
    <xf numFmtId="41" fontId="24" fillId="0" borderId="6" xfId="0" applyNumberFormat="1" applyFont="1" applyBorder="1"/>
    <xf numFmtId="41" fontId="24" fillId="0" borderId="11" xfId="0" applyNumberFormat="1" applyFont="1" applyBorder="1"/>
    <xf numFmtId="0" fontId="25" fillId="0" borderId="11" xfId="0" applyFont="1" applyBorder="1" applyAlignment="1">
      <alignment horizontal="center" vertical="center"/>
    </xf>
    <xf numFmtId="176" fontId="25" fillId="0" borderId="11" xfId="0" applyNumberFormat="1" applyFont="1" applyBorder="1"/>
    <xf numFmtId="41" fontId="24" fillId="0" borderId="4" xfId="0" applyNumberFormat="1" applyFont="1" applyBorder="1"/>
    <xf numFmtId="0" fontId="0" fillId="0" borderId="3" xfId="0" applyBorder="1" applyAlignment="1">
      <alignment horizontal="center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center"/>
    </xf>
    <xf numFmtId="183" fontId="25" fillId="0" borderId="0" xfId="0" applyNumberFormat="1" applyFont="1"/>
    <xf numFmtId="0" fontId="24" fillId="0" borderId="30" xfId="0" applyFont="1" applyBorder="1" applyAlignment="1">
      <alignment horizontal="center" vertical="center"/>
    </xf>
    <xf numFmtId="41" fontId="25" fillId="0" borderId="37" xfId="0" applyNumberFormat="1" applyFont="1" applyBorder="1"/>
    <xf numFmtId="0" fontId="25" fillId="0" borderId="30" xfId="0" applyFont="1" applyBorder="1" applyAlignment="1">
      <alignment horizontal="center" vertical="center"/>
    </xf>
    <xf numFmtId="176" fontId="25" fillId="0" borderId="37" xfId="0" applyNumberFormat="1" applyFont="1" applyBorder="1"/>
    <xf numFmtId="0" fontId="24" fillId="0" borderId="0" xfId="0" applyFont="1"/>
    <xf numFmtId="0" fontId="25" fillId="0" borderId="17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11" xfId="0" applyFont="1" applyBorder="1" applyAlignment="1">
      <alignment horizontal="right"/>
    </xf>
    <xf numFmtId="0" fontId="25" fillId="0" borderId="4" xfId="0" applyFont="1" applyBorder="1" applyAlignment="1">
      <alignment horizontal="right"/>
    </xf>
    <xf numFmtId="41" fontId="25" fillId="0" borderId="4" xfId="0" applyNumberFormat="1" applyFont="1" applyBorder="1"/>
    <xf numFmtId="0" fontId="25" fillId="0" borderId="11" xfId="0" applyFont="1" applyBorder="1"/>
    <xf numFmtId="0" fontId="25" fillId="0" borderId="4" xfId="0" applyFont="1" applyBorder="1"/>
    <xf numFmtId="0" fontId="25" fillId="0" borderId="0" xfId="0" applyFont="1" applyAlignment="1">
      <alignment horizontal="right"/>
    </xf>
    <xf numFmtId="0" fontId="25" fillId="0" borderId="19" xfId="0" applyFont="1" applyBorder="1" applyAlignment="1">
      <alignment horizontal="center" vertical="center"/>
    </xf>
    <xf numFmtId="0" fontId="25" fillId="0" borderId="11" xfId="0" applyFont="1" applyBorder="1" applyAlignment="1">
      <alignment horizontal="right" vertical="center"/>
    </xf>
    <xf numFmtId="0" fontId="25" fillId="0" borderId="4" xfId="0" applyFont="1" applyBorder="1" applyAlignment="1">
      <alignment horizontal="right" vertical="center"/>
    </xf>
    <xf numFmtId="179" fontId="25" fillId="0" borderId="11" xfId="0" applyNumberFormat="1" applyFont="1" applyBorder="1"/>
    <xf numFmtId="179" fontId="25" fillId="0" borderId="4" xfId="0" applyNumberFormat="1" applyFont="1" applyBorder="1"/>
    <xf numFmtId="0" fontId="25" fillId="0" borderId="37" xfId="0" applyFont="1" applyBorder="1" applyAlignment="1">
      <alignment horizontal="right"/>
    </xf>
    <xf numFmtId="0" fontId="25" fillId="0" borderId="37" xfId="0" applyFont="1" applyBorder="1"/>
    <xf numFmtId="0" fontId="25" fillId="0" borderId="31" xfId="0" applyFont="1" applyBorder="1" applyAlignment="1">
      <alignment horizontal="center" vertical="center"/>
    </xf>
    <xf numFmtId="41" fontId="25" fillId="0" borderId="22" xfId="0" applyNumberFormat="1" applyFont="1" applyBorder="1"/>
    <xf numFmtId="0" fontId="25" fillId="0" borderId="38" xfId="0" applyFont="1" applyBorder="1"/>
    <xf numFmtId="0" fontId="25" fillId="0" borderId="32" xfId="0" applyFont="1" applyBorder="1" applyAlignment="1">
      <alignment horizontal="center" vertical="center"/>
    </xf>
    <xf numFmtId="41" fontId="25" fillId="0" borderId="14" xfId="0" applyNumberFormat="1" applyFont="1" applyBorder="1"/>
    <xf numFmtId="0" fontId="25" fillId="0" borderId="39" xfId="0" applyFont="1" applyBorder="1"/>
    <xf numFmtId="0" fontId="25" fillId="0" borderId="63" xfId="0" applyFont="1" applyBorder="1"/>
    <xf numFmtId="41" fontId="25" fillId="0" borderId="26" xfId="0" applyNumberFormat="1" applyFont="1" applyBorder="1"/>
    <xf numFmtId="0" fontId="25" fillId="0" borderId="64" xfId="0" applyFont="1" applyBorder="1"/>
    <xf numFmtId="0" fontId="25" fillId="0" borderId="0" xfId="0" applyFont="1"/>
    <xf numFmtId="41" fontId="25" fillId="0" borderId="0" xfId="0" applyNumberFormat="1" applyFont="1"/>
    <xf numFmtId="0" fontId="25" fillId="0" borderId="58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/>
    </xf>
    <xf numFmtId="184" fontId="25" fillId="0" borderId="11" xfId="0" applyNumberFormat="1" applyFont="1" applyBorder="1"/>
    <xf numFmtId="184" fontId="25" fillId="0" borderId="37" xfId="0" applyNumberFormat="1" applyFont="1" applyBorder="1"/>
    <xf numFmtId="0" fontId="25" fillId="0" borderId="65" xfId="0" applyFont="1" applyBorder="1" applyAlignment="1">
      <alignment horizontal="center" vertical="center"/>
    </xf>
    <xf numFmtId="0" fontId="25" fillId="0" borderId="62" xfId="0" applyFont="1" applyBorder="1" applyAlignment="1">
      <alignment horizontal="right"/>
    </xf>
    <xf numFmtId="181" fontId="25" fillId="0" borderId="62" xfId="0" applyNumberFormat="1" applyFont="1" applyBorder="1"/>
    <xf numFmtId="0" fontId="25" fillId="0" borderId="9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1" fillId="0" borderId="0" xfId="50" applyFont="1"/>
    <xf numFmtId="0" fontId="1" fillId="0" borderId="0" xfId="50" applyFont="1" applyAlignment="1">
      <alignment horizontal="right"/>
    </xf>
    <xf numFmtId="0" fontId="1" fillId="0" borderId="18" xfId="50" applyFont="1" applyBorder="1" applyAlignment="1">
      <alignment horizontal="center" vertical="center"/>
    </xf>
    <xf numFmtId="0" fontId="1" fillId="0" borderId="35" xfId="50" applyFont="1" applyBorder="1" applyAlignment="1">
      <alignment horizontal="center" vertical="center"/>
    </xf>
    <xf numFmtId="0" fontId="1" fillId="0" borderId="24" xfId="50" applyFont="1" applyBorder="1" applyAlignment="1">
      <alignment horizontal="center" vertical="center"/>
    </xf>
    <xf numFmtId="0" fontId="1" fillId="0" borderId="36" xfId="50" applyFont="1" applyBorder="1" applyAlignment="1">
      <alignment horizontal="center" vertical="center"/>
    </xf>
    <xf numFmtId="0" fontId="1" fillId="0" borderId="34" xfId="50" applyFont="1" applyBorder="1" applyAlignment="1">
      <alignment horizontal="center" vertical="center"/>
    </xf>
    <xf numFmtId="0" fontId="1" fillId="0" borderId="17" xfId="50" applyFont="1" applyBorder="1" applyAlignment="1">
      <alignment horizontal="center" vertical="center"/>
    </xf>
    <xf numFmtId="0" fontId="1" fillId="0" borderId="40" xfId="50" applyFont="1" applyBorder="1" applyAlignment="1">
      <alignment horizontal="center" vertical="center"/>
    </xf>
    <xf numFmtId="0" fontId="1" fillId="0" borderId="29" xfId="50" applyFont="1" applyBorder="1" applyAlignment="1">
      <alignment horizontal="center" vertical="center"/>
    </xf>
    <xf numFmtId="0" fontId="1" fillId="0" borderId="16" xfId="50" applyFont="1" applyBorder="1" applyAlignment="1">
      <alignment horizontal="center" vertical="center"/>
    </xf>
    <xf numFmtId="0" fontId="1" fillId="0" borderId="3" xfId="50" applyFont="1" applyBorder="1" applyAlignment="1">
      <alignment shrinkToFit="1"/>
    </xf>
    <xf numFmtId="0" fontId="1" fillId="0" borderId="37" xfId="50" applyFont="1" applyBorder="1"/>
    <xf numFmtId="178" fontId="1" fillId="0" borderId="3" xfId="50" applyNumberFormat="1" applyFont="1" applyBorder="1"/>
    <xf numFmtId="178" fontId="1" fillId="0" borderId="11" xfId="50" applyNumberFormat="1" applyFont="1" applyBorder="1"/>
    <xf numFmtId="178" fontId="1" fillId="0" borderId="37" xfId="50" applyNumberFormat="1" applyFont="1" applyBorder="1"/>
    <xf numFmtId="178" fontId="1" fillId="0" borderId="30" xfId="50" applyNumberFormat="1" applyFont="1" applyBorder="1"/>
    <xf numFmtId="178" fontId="1" fillId="0" borderId="4" xfId="50" applyNumberFormat="1" applyFont="1" applyBorder="1"/>
    <xf numFmtId="178" fontId="1" fillId="0" borderId="3" xfId="50" applyNumberFormat="1" applyFont="1" applyBorder="1" applyAlignment="1">
      <alignment horizontal="right"/>
    </xf>
    <xf numFmtId="178" fontId="1" fillId="0" borderId="11" xfId="50" applyNumberFormat="1" applyFont="1" applyBorder="1" applyAlignment="1">
      <alignment horizontal="right"/>
    </xf>
    <xf numFmtId="0" fontId="1" fillId="0" borderId="38" xfId="50" applyFont="1" applyBorder="1"/>
    <xf numFmtId="178" fontId="1" fillId="0" borderId="21" xfId="50" applyNumberFormat="1" applyFont="1" applyBorder="1"/>
    <xf numFmtId="178" fontId="1" fillId="0" borderId="22" xfId="50" applyNumberFormat="1" applyFont="1" applyBorder="1"/>
    <xf numFmtId="178" fontId="1" fillId="0" borderId="38" xfId="50" applyNumberFormat="1" applyFont="1" applyBorder="1"/>
    <xf numFmtId="178" fontId="1" fillId="0" borderId="31" xfId="50" applyNumberFormat="1" applyFont="1" applyBorder="1"/>
    <xf numFmtId="178" fontId="1" fillId="0" borderId="23" xfId="50" applyNumberFormat="1" applyFont="1" applyBorder="1"/>
    <xf numFmtId="0" fontId="1" fillId="0" borderId="21" xfId="50" applyFont="1" applyBorder="1" applyAlignment="1">
      <alignment shrinkToFit="1"/>
    </xf>
    <xf numFmtId="0" fontId="25" fillId="0" borderId="38" xfId="50" applyFont="1" applyBorder="1"/>
    <xf numFmtId="178" fontId="25" fillId="0" borderId="22" xfId="50" applyNumberFormat="1" applyFont="1" applyBorder="1"/>
    <xf numFmtId="178" fontId="25" fillId="0" borderId="38" xfId="50" applyNumberFormat="1" applyFont="1" applyBorder="1"/>
    <xf numFmtId="178" fontId="25" fillId="0" borderId="31" xfId="50" applyNumberFormat="1" applyFont="1" applyBorder="1"/>
    <xf numFmtId="178" fontId="25" fillId="0" borderId="23" xfId="50" applyNumberFormat="1" applyFont="1" applyBorder="1"/>
    <xf numFmtId="0" fontId="25" fillId="0" borderId="0" xfId="50" applyFont="1"/>
    <xf numFmtId="0" fontId="25" fillId="0" borderId="37" xfId="50" applyFont="1" applyBorder="1"/>
    <xf numFmtId="178" fontId="25" fillId="0" borderId="3" xfId="50" applyNumberFormat="1" applyFont="1" applyBorder="1"/>
    <xf numFmtId="178" fontId="25" fillId="0" borderId="11" xfId="50" applyNumberFormat="1" applyFont="1" applyBorder="1"/>
    <xf numFmtId="178" fontId="25" fillId="0" borderId="37" xfId="50" applyNumberFormat="1" applyFont="1" applyBorder="1"/>
    <xf numFmtId="178" fontId="25" fillId="0" borderId="30" xfId="50" applyNumberFormat="1" applyFont="1" applyBorder="1"/>
    <xf numFmtId="178" fontId="25" fillId="0" borderId="4" xfId="50" applyNumberFormat="1" applyFont="1" applyBorder="1"/>
    <xf numFmtId="0" fontId="25" fillId="0" borderId="0" xfId="93" applyFont="1"/>
    <xf numFmtId="0" fontId="25" fillId="0" borderId="39" xfId="50" applyFont="1" applyBorder="1"/>
    <xf numFmtId="178" fontId="25" fillId="0" borderId="13" xfId="50" applyNumberFormat="1" applyFont="1" applyBorder="1"/>
    <xf numFmtId="178" fontId="25" fillId="0" borderId="14" xfId="50" applyNumberFormat="1" applyFont="1" applyBorder="1"/>
    <xf numFmtId="178" fontId="1" fillId="0" borderId="14" xfId="50" applyNumberFormat="1" applyFont="1" applyBorder="1"/>
    <xf numFmtId="178" fontId="25" fillId="0" borderId="39" xfId="50" applyNumberFormat="1" applyFont="1" applyBorder="1"/>
    <xf numFmtId="178" fontId="1" fillId="0" borderId="32" xfId="50" applyNumberFormat="1" applyFont="1" applyBorder="1"/>
    <xf numFmtId="178" fontId="1" fillId="0" borderId="15" xfId="50" applyNumberFormat="1" applyFont="1" applyBorder="1"/>
    <xf numFmtId="0" fontId="1" fillId="0" borderId="13" xfId="50" applyFont="1" applyBorder="1" applyAlignment="1">
      <alignment shrinkToFit="1"/>
    </xf>
    <xf numFmtId="41" fontId="25" fillId="0" borderId="14" xfId="50" applyNumberFormat="1" applyFont="1" applyBorder="1"/>
    <xf numFmtId="41" fontId="25" fillId="0" borderId="39" xfId="50" applyNumberFormat="1" applyFont="1" applyBorder="1"/>
    <xf numFmtId="41" fontId="25" fillId="0" borderId="32" xfId="50" applyNumberFormat="1" applyFont="1" applyBorder="1"/>
    <xf numFmtId="41" fontId="25" fillId="0" borderId="15" xfId="50" applyNumberFormat="1" applyFont="1" applyBorder="1" applyAlignment="1">
      <alignment shrinkToFit="1"/>
    </xf>
    <xf numFmtId="41" fontId="25" fillId="0" borderId="3" xfId="50" applyNumberFormat="1" applyFont="1" applyBorder="1"/>
    <xf numFmtId="41" fontId="25" fillId="0" borderId="11" xfId="50" applyNumberFormat="1" applyFont="1" applyBorder="1"/>
    <xf numFmtId="41" fontId="25" fillId="0" borderId="37" xfId="50" applyNumberFormat="1" applyFont="1" applyBorder="1"/>
    <xf numFmtId="41" fontId="25" fillId="0" borderId="30" xfId="50" applyNumberFormat="1" applyFont="1" applyBorder="1"/>
    <xf numFmtId="41" fontId="25" fillId="0" borderId="4" xfId="50" applyNumberFormat="1" applyFont="1" applyBorder="1"/>
    <xf numFmtId="0" fontId="1" fillId="0" borderId="40" xfId="50" applyFont="1" applyBorder="1"/>
    <xf numFmtId="178" fontId="1" fillId="0" borderId="34" xfId="50" applyNumberFormat="1" applyFont="1" applyBorder="1"/>
    <xf numFmtId="178" fontId="1" fillId="0" borderId="17" xfId="50" applyNumberFormat="1" applyFont="1" applyBorder="1"/>
    <xf numFmtId="178" fontId="1" fillId="0" borderId="40" xfId="50" applyNumberFormat="1" applyFont="1" applyBorder="1"/>
    <xf numFmtId="178" fontId="1" fillId="0" borderId="29" xfId="50" applyNumberFormat="1" applyFont="1" applyBorder="1"/>
    <xf numFmtId="178" fontId="1" fillId="0" borderId="16" xfId="50" applyNumberFormat="1" applyFont="1" applyBorder="1"/>
    <xf numFmtId="0" fontId="25" fillId="0" borderId="21" xfId="93" applyFont="1" applyBorder="1" applyAlignment="1">
      <alignment shrinkToFit="1"/>
    </xf>
    <xf numFmtId="0" fontId="25" fillId="0" borderId="38" xfId="93" applyFont="1" applyBorder="1"/>
    <xf numFmtId="41" fontId="25" fillId="0" borderId="21" xfId="93" applyNumberFormat="1" applyFont="1" applyBorder="1"/>
    <xf numFmtId="41" fontId="25" fillId="0" borderId="22" xfId="93" applyNumberFormat="1" applyFont="1" applyBorder="1"/>
    <xf numFmtId="41" fontId="25" fillId="0" borderId="38" xfId="93" applyNumberFormat="1" applyFont="1" applyBorder="1"/>
    <xf numFmtId="41" fontId="25" fillId="0" borderId="31" xfId="93" applyNumberFormat="1" applyFont="1" applyBorder="1"/>
    <xf numFmtId="41" fontId="25" fillId="0" borderId="23" xfId="93" applyNumberFormat="1" applyFont="1" applyBorder="1"/>
    <xf numFmtId="0" fontId="25" fillId="0" borderId="3" xfId="93" applyFont="1" applyBorder="1" applyAlignment="1">
      <alignment shrinkToFit="1"/>
    </xf>
    <xf numFmtId="178" fontId="25" fillId="0" borderId="3" xfId="0" applyNumberFormat="1" applyFont="1" applyBorder="1"/>
    <xf numFmtId="178" fontId="25" fillId="0" borderId="11" xfId="0" applyNumberFormat="1" applyFont="1" applyBorder="1"/>
    <xf numFmtId="178" fontId="1" fillId="0" borderId="11" xfId="0" applyNumberFormat="1" applyFont="1" applyBorder="1"/>
    <xf numFmtId="178" fontId="25" fillId="0" borderId="37" xfId="0" applyNumberFormat="1" applyFont="1" applyBorder="1"/>
    <xf numFmtId="178" fontId="1" fillId="0" borderId="30" xfId="0" applyNumberFormat="1" applyFont="1" applyBorder="1"/>
    <xf numFmtId="178" fontId="1" fillId="0" borderId="4" xfId="0" applyNumberFormat="1" applyFont="1" applyBorder="1"/>
    <xf numFmtId="0" fontId="25" fillId="0" borderId="37" xfId="93" applyFont="1" applyBorder="1"/>
    <xf numFmtId="41" fontId="25" fillId="0" borderId="3" xfId="93" applyNumberFormat="1" applyFont="1" applyBorder="1"/>
    <xf numFmtId="41" fontId="25" fillId="0" borderId="11" xfId="93" applyNumberFormat="1" applyFont="1" applyBorder="1"/>
    <xf numFmtId="41" fontId="25" fillId="0" borderId="37" xfId="93" applyNumberFormat="1" applyFont="1" applyBorder="1"/>
    <xf numFmtId="41" fontId="25" fillId="0" borderId="30" xfId="93" applyNumberFormat="1" applyFont="1" applyBorder="1"/>
    <xf numFmtId="41" fontId="25" fillId="0" borderId="4" xfId="93" applyNumberFormat="1" applyFont="1" applyBorder="1"/>
    <xf numFmtId="178" fontId="1" fillId="0" borderId="43" xfId="50" applyNumberFormat="1" applyFont="1" applyBorder="1"/>
    <xf numFmtId="178" fontId="1" fillId="0" borderId="27" xfId="50" applyNumberFormat="1" applyFont="1" applyBorder="1"/>
    <xf numFmtId="41" fontId="1" fillId="0" borderId="3" xfId="50" applyNumberFormat="1" applyFont="1" applyBorder="1"/>
    <xf numFmtId="41" fontId="1" fillId="0" borderId="11" xfId="50" applyNumberFormat="1" applyFont="1" applyBorder="1"/>
    <xf numFmtId="41" fontId="1" fillId="0" borderId="37" xfId="50" applyNumberFormat="1" applyFont="1" applyBorder="1"/>
    <xf numFmtId="41" fontId="1" fillId="0" borderId="30" xfId="50" applyNumberFormat="1" applyFont="1" applyBorder="1"/>
    <xf numFmtId="41" fontId="1" fillId="0" borderId="4" xfId="50" applyNumberFormat="1" applyFont="1" applyBorder="1"/>
    <xf numFmtId="178" fontId="1" fillId="0" borderId="44" xfId="50" applyNumberFormat="1" applyFont="1" applyBorder="1"/>
    <xf numFmtId="178" fontId="1" fillId="0" borderId="20" xfId="50" applyNumberFormat="1" applyFont="1" applyBorder="1"/>
    <xf numFmtId="178" fontId="1" fillId="0" borderId="1" xfId="50" applyNumberFormat="1" applyFont="1" applyBorder="1"/>
    <xf numFmtId="178" fontId="1" fillId="0" borderId="10" xfId="50" applyNumberFormat="1" applyFont="1" applyBorder="1"/>
    <xf numFmtId="178" fontId="1" fillId="0" borderId="42" xfId="50" applyNumberFormat="1" applyFont="1" applyBorder="1"/>
    <xf numFmtId="178" fontId="1" fillId="0" borderId="28" xfId="50" applyNumberFormat="1" applyFont="1" applyBorder="1"/>
    <xf numFmtId="178" fontId="1" fillId="0" borderId="2" xfId="50" applyNumberFormat="1" applyFont="1" applyBorder="1"/>
    <xf numFmtId="178" fontId="1" fillId="0" borderId="5" xfId="50" applyNumberFormat="1" applyFont="1" applyBorder="1"/>
    <xf numFmtId="178" fontId="1" fillId="0" borderId="12" xfId="50" applyNumberFormat="1" applyFont="1" applyBorder="1"/>
    <xf numFmtId="178" fontId="1" fillId="0" borderId="41" xfId="50" applyNumberFormat="1" applyFont="1" applyBorder="1"/>
    <xf numFmtId="178" fontId="1" fillId="0" borderId="33" xfId="50" applyNumberFormat="1" applyFont="1" applyBorder="1"/>
    <xf numFmtId="178" fontId="1" fillId="0" borderId="25" xfId="50" applyNumberFormat="1" applyFont="1" applyBorder="1"/>
    <xf numFmtId="0" fontId="25" fillId="0" borderId="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41" fontId="25" fillId="0" borderId="6" xfId="0" applyNumberFormat="1" applyFont="1" applyBorder="1"/>
    <xf numFmtId="0" fontId="25" fillId="0" borderId="13" xfId="0" applyFont="1" applyBorder="1" applyAlignment="1">
      <alignment horizontal="center" vertical="center"/>
    </xf>
    <xf numFmtId="41" fontId="25" fillId="0" borderId="12" xfId="0" applyNumberFormat="1" applyFont="1" applyBorder="1"/>
    <xf numFmtId="0" fontId="25" fillId="0" borderId="12" xfId="0" applyFont="1" applyBorder="1"/>
    <xf numFmtId="0" fontId="25" fillId="0" borderId="6" xfId="0" applyFont="1" applyBorder="1"/>
    <xf numFmtId="179" fontId="25" fillId="0" borderId="12" xfId="0" applyNumberFormat="1" applyFont="1" applyBorder="1"/>
    <xf numFmtId="179" fontId="25" fillId="0" borderId="6" xfId="0" applyNumberFormat="1" applyFont="1" applyBorder="1"/>
    <xf numFmtId="0" fontId="25" fillId="0" borderId="14" xfId="0" applyFont="1" applyBorder="1" applyAlignment="1">
      <alignment horizontal="center" vertical="center"/>
    </xf>
    <xf numFmtId="38" fontId="25" fillId="0" borderId="24" xfId="46" applyFont="1" applyFill="1" applyBorder="1" applyAlignment="1"/>
    <xf numFmtId="38" fontId="25" fillId="0" borderId="13" xfId="46" applyFont="1" applyFill="1" applyBorder="1" applyAlignment="1"/>
    <xf numFmtId="0" fontId="25" fillId="0" borderId="3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180" fontId="25" fillId="0" borderId="4" xfId="0" applyNumberFormat="1" applyFont="1" applyBorder="1"/>
    <xf numFmtId="180" fontId="25" fillId="0" borderId="6" xfId="0" applyNumberFormat="1" applyFont="1" applyBorder="1"/>
    <xf numFmtId="0" fontId="25" fillId="0" borderId="34" xfId="0" applyFont="1" applyBorder="1" applyAlignment="1">
      <alignment horizontal="center" vertical="center"/>
    </xf>
    <xf numFmtId="179" fontId="25" fillId="0" borderId="4" xfId="0" applyNumberFormat="1" applyFont="1" applyBorder="1" applyAlignment="1">
      <alignment horizontal="center" vertical="center"/>
    </xf>
    <xf numFmtId="179" fontId="25" fillId="0" borderId="11" xfId="0" applyNumberFormat="1" applyFont="1" applyBorder="1" applyAlignment="1">
      <alignment horizontal="right"/>
    </xf>
    <xf numFmtId="179" fontId="25" fillId="0" borderId="3" xfId="0" applyNumberFormat="1" applyFont="1" applyBorder="1" applyAlignment="1">
      <alignment horizontal="right"/>
    </xf>
    <xf numFmtId="0" fontId="25" fillId="0" borderId="4" xfId="0" applyFont="1" applyBorder="1" applyAlignment="1">
      <alignment horizontal="center" vertical="center"/>
    </xf>
    <xf numFmtId="179" fontId="25" fillId="0" borderId="3" xfId="0" applyNumberFormat="1" applyFont="1" applyBorder="1"/>
    <xf numFmtId="0" fontId="25" fillId="0" borderId="4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179" fontId="25" fillId="0" borderId="14" xfId="0" applyNumberFormat="1" applyFont="1" applyBorder="1"/>
    <xf numFmtId="179" fontId="25" fillId="0" borderId="13" xfId="0" applyNumberFormat="1" applyFont="1" applyBorder="1"/>
    <xf numFmtId="0" fontId="24" fillId="0" borderId="5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 wrapText="1"/>
    </xf>
    <xf numFmtId="0" fontId="24" fillId="0" borderId="59" xfId="0" applyFont="1" applyBorder="1" applyAlignment="1">
      <alignment horizontal="center" vertical="center"/>
    </xf>
    <xf numFmtId="41" fontId="24" fillId="0" borderId="37" xfId="0" applyNumberFormat="1" applyFont="1" applyBorder="1"/>
    <xf numFmtId="176" fontId="24" fillId="0" borderId="11" xfId="0" applyNumberFormat="1" applyFont="1" applyBorder="1"/>
    <xf numFmtId="176" fontId="24" fillId="0" borderId="37" xfId="0" applyNumberFormat="1" applyFont="1" applyBorder="1"/>
    <xf numFmtId="0" fontId="25" fillId="0" borderId="3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84" fontId="25" fillId="0" borderId="12" xfId="0" applyNumberFormat="1" applyFont="1" applyBorder="1"/>
    <xf numFmtId="184" fontId="25" fillId="0" borderId="60" xfId="0" applyNumberFormat="1" applyFont="1" applyBorder="1"/>
    <xf numFmtId="0" fontId="25" fillId="0" borderId="59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/>
    </xf>
    <xf numFmtId="181" fontId="25" fillId="0" borderId="41" xfId="0" applyNumberFormat="1" applyFont="1" applyBorder="1"/>
    <xf numFmtId="179" fontId="25" fillId="0" borderId="0" xfId="0" applyNumberFormat="1" applyFont="1"/>
    <xf numFmtId="181" fontId="25" fillId="0" borderId="11" xfId="0" applyNumberFormat="1" applyFont="1" applyBorder="1"/>
    <xf numFmtId="181" fontId="25" fillId="0" borderId="11" xfId="46" applyNumberFormat="1" applyFont="1" applyBorder="1" applyAlignment="1"/>
    <xf numFmtId="181" fontId="25" fillId="0" borderId="4" xfId="0" applyNumberFormat="1" applyFont="1" applyBorder="1"/>
    <xf numFmtId="181" fontId="25" fillId="0" borderId="12" xfId="0" applyNumberFormat="1" applyFont="1" applyBorder="1"/>
    <xf numFmtId="181" fontId="25" fillId="0" borderId="12" xfId="46" applyNumberFormat="1" applyFont="1" applyBorder="1" applyAlignment="1"/>
    <xf numFmtId="181" fontId="25" fillId="0" borderId="6" xfId="0" applyNumberFormat="1" applyFont="1" applyBorder="1"/>
    <xf numFmtId="0" fontId="25" fillId="0" borderId="18" xfId="0" applyFont="1" applyBorder="1"/>
    <xf numFmtId="0" fontId="25" fillId="0" borderId="27" xfId="0" applyFont="1" applyBorder="1" applyAlignment="1">
      <alignment horizontal="center" vertical="center"/>
    </xf>
    <xf numFmtId="181" fontId="25" fillId="0" borderId="4" xfId="46" applyNumberFormat="1" applyFont="1" applyBorder="1" applyAlignment="1"/>
    <xf numFmtId="181" fontId="25" fillId="0" borderId="6" xfId="46" applyNumberFormat="1" applyFont="1" applyBorder="1" applyAlignment="1"/>
    <xf numFmtId="0" fontId="25" fillId="0" borderId="0" xfId="0" applyFont="1" applyAlignment="1">
      <alignment shrinkToFit="1"/>
    </xf>
    <xf numFmtId="0" fontId="25" fillId="0" borderId="8" xfId="0" applyFont="1" applyBorder="1" applyAlignment="1">
      <alignment horizontal="center" vertical="center" shrinkToFit="1"/>
    </xf>
    <xf numFmtId="0" fontId="25" fillId="0" borderId="19" xfId="0" applyFont="1" applyBorder="1" applyAlignment="1">
      <alignment horizontal="center" vertical="center" shrinkToFit="1"/>
    </xf>
    <xf numFmtId="0" fontId="25" fillId="0" borderId="9" xfId="0" applyFont="1" applyBorder="1" applyAlignment="1">
      <alignment horizontal="center" vertical="center" shrinkToFit="1"/>
    </xf>
    <xf numFmtId="0" fontId="25" fillId="0" borderId="3" xfId="0" applyFont="1" applyBorder="1" applyAlignment="1">
      <alignment horizontal="center" vertical="center" shrinkToFit="1"/>
    </xf>
    <xf numFmtId="0" fontId="25" fillId="0" borderId="5" xfId="0" applyFont="1" applyBorder="1" applyAlignment="1">
      <alignment horizontal="center" vertical="center" shrinkToFit="1"/>
    </xf>
    <xf numFmtId="185" fontId="25" fillId="0" borderId="11" xfId="47" applyNumberFormat="1" applyFont="1" applyBorder="1" applyAlignment="1"/>
    <xf numFmtId="176" fontId="25" fillId="0" borderId="4" xfId="0" applyNumberFormat="1" applyFont="1" applyBorder="1"/>
    <xf numFmtId="176" fontId="25" fillId="0" borderId="6" xfId="0" applyNumberFormat="1" applyFont="1" applyBorder="1"/>
    <xf numFmtId="41" fontId="25" fillId="0" borderId="22" xfId="46" applyNumberFormat="1" applyFont="1" applyBorder="1" applyAlignment="1"/>
    <xf numFmtId="41" fontId="25" fillId="0" borderId="23" xfId="46" applyNumberFormat="1" applyFont="1" applyBorder="1" applyAlignment="1"/>
    <xf numFmtId="177" fontId="25" fillId="0" borderId="12" xfId="0" applyNumberFormat="1" applyFont="1" applyBorder="1"/>
    <xf numFmtId="176" fontId="25" fillId="0" borderId="12" xfId="0" applyNumberFormat="1" applyFont="1" applyBorder="1"/>
    <xf numFmtId="41" fontId="25" fillId="0" borderId="11" xfId="46" applyNumberFormat="1" applyFont="1" applyBorder="1" applyAlignment="1"/>
    <xf numFmtId="41" fontId="25" fillId="0" borderId="4" xfId="46" applyNumberFormat="1" applyFont="1" applyBorder="1" applyAlignment="1"/>
    <xf numFmtId="182" fontId="25" fillId="0" borderId="11" xfId="0" applyNumberFormat="1" applyFont="1" applyBorder="1"/>
    <xf numFmtId="182" fontId="25" fillId="0" borderId="4" xfId="0" applyNumberFormat="1" applyFont="1" applyBorder="1"/>
    <xf numFmtId="0" fontId="25" fillId="0" borderId="10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5" fillId="0" borderId="15" xfId="0" applyFont="1" applyBorder="1"/>
    <xf numFmtId="0" fontId="25" fillId="0" borderId="13" xfId="0" applyFont="1" applyBorder="1"/>
    <xf numFmtId="0" fontId="25" fillId="0" borderId="14" xfId="0" applyFont="1" applyBorder="1"/>
    <xf numFmtId="0" fontId="25" fillId="0" borderId="61" xfId="0" applyFont="1" applyBorder="1" applyAlignment="1">
      <alignment vertical="top" wrapText="1"/>
    </xf>
    <xf numFmtId="0" fontId="25" fillId="0" borderId="0" xfId="0" applyFont="1" applyAlignment="1">
      <alignment vertical="top" wrapText="1"/>
    </xf>
    <xf numFmtId="0" fontId="25" fillId="0" borderId="62" xfId="0" applyFont="1" applyBorder="1" applyAlignment="1">
      <alignment vertical="top" wrapText="1"/>
    </xf>
    <xf numFmtId="0" fontId="25" fillId="0" borderId="18" xfId="0" applyFont="1" applyBorder="1" applyAlignment="1">
      <alignment horizontal="center" vertical="center"/>
    </xf>
    <xf numFmtId="0" fontId="1" fillId="0" borderId="42" xfId="50" applyFont="1" applyBorder="1" applyAlignment="1">
      <alignment horizontal="center" vertical="center"/>
    </xf>
    <xf numFmtId="0" fontId="1" fillId="0" borderId="56" xfId="50" applyFont="1" applyBorder="1" applyAlignment="1">
      <alignment horizontal="center" vertical="center"/>
    </xf>
    <xf numFmtId="0" fontId="1" fillId="0" borderId="57" xfId="50" applyFont="1" applyBorder="1" applyAlignment="1">
      <alignment horizontal="center" vertical="center"/>
    </xf>
    <xf numFmtId="0" fontId="1" fillId="0" borderId="1" xfId="50" applyFont="1" applyBorder="1" applyAlignment="1">
      <alignment horizontal="center" vertical="center"/>
    </xf>
    <xf numFmtId="0" fontId="1" fillId="0" borderId="10" xfId="50" applyFont="1" applyBorder="1" applyAlignment="1">
      <alignment horizontal="center" vertical="center"/>
    </xf>
  </cellXfs>
  <cellStyles count="94">
    <cellStyle name="20% - アクセント 1 2" xfId="5" xr:uid="{00000000-0005-0000-0000-000000000000}"/>
    <cellStyle name="20% - アクセント 1 2 2" xfId="60" xr:uid="{00000000-0005-0000-0000-000001000000}"/>
    <cellStyle name="20% - アクセント 2 2" xfId="6" xr:uid="{00000000-0005-0000-0000-000002000000}"/>
    <cellStyle name="20% - アクセント 2 2 2" xfId="81" xr:uid="{00000000-0005-0000-0000-000003000000}"/>
    <cellStyle name="20% - アクセント 3 2" xfId="7" xr:uid="{00000000-0005-0000-0000-000004000000}"/>
    <cellStyle name="20% - アクセント 3 2 2" xfId="59" xr:uid="{00000000-0005-0000-0000-000005000000}"/>
    <cellStyle name="20% - アクセント 4 2" xfId="8" xr:uid="{00000000-0005-0000-0000-000006000000}"/>
    <cellStyle name="20% - アクセント 4 2 2" xfId="89" xr:uid="{00000000-0005-0000-0000-000007000000}"/>
    <cellStyle name="20% - アクセント 5 2" xfId="9" xr:uid="{00000000-0005-0000-0000-000008000000}"/>
    <cellStyle name="20% - アクセント 5 2 2" xfId="79" xr:uid="{00000000-0005-0000-0000-000009000000}"/>
    <cellStyle name="20% - アクセント 6 2" xfId="10" xr:uid="{00000000-0005-0000-0000-00000A000000}"/>
    <cellStyle name="20% - アクセント 6 2 2" xfId="88" xr:uid="{00000000-0005-0000-0000-00000B000000}"/>
    <cellStyle name="40% - アクセント 1 2" xfId="11" xr:uid="{00000000-0005-0000-0000-00000C000000}"/>
    <cellStyle name="40% - アクセント 1 2 2" xfId="52" xr:uid="{00000000-0005-0000-0000-00000D000000}"/>
    <cellStyle name="40% - アクセント 2 2" xfId="12" xr:uid="{00000000-0005-0000-0000-00000E000000}"/>
    <cellStyle name="40% - アクセント 2 2 2" xfId="84" xr:uid="{00000000-0005-0000-0000-00000F000000}"/>
    <cellStyle name="40% - アクセント 3 2" xfId="13" xr:uid="{00000000-0005-0000-0000-000010000000}"/>
    <cellStyle name="40% - アクセント 3 2 2" xfId="56" xr:uid="{00000000-0005-0000-0000-000011000000}"/>
    <cellStyle name="40% - アクセント 4 2" xfId="14" xr:uid="{00000000-0005-0000-0000-000012000000}"/>
    <cellStyle name="40% - アクセント 4 2 2" xfId="85" xr:uid="{00000000-0005-0000-0000-000013000000}"/>
    <cellStyle name="40% - アクセント 5 2" xfId="15" xr:uid="{00000000-0005-0000-0000-000014000000}"/>
    <cellStyle name="40% - アクセント 5 2 2" xfId="78" xr:uid="{00000000-0005-0000-0000-000015000000}"/>
    <cellStyle name="40% - アクセント 6 2" xfId="16" xr:uid="{00000000-0005-0000-0000-000016000000}"/>
    <cellStyle name="40% - アクセント 6 2 2" xfId="82" xr:uid="{00000000-0005-0000-0000-000017000000}"/>
    <cellStyle name="60% - アクセント 1 2" xfId="17" xr:uid="{00000000-0005-0000-0000-000018000000}"/>
    <cellStyle name="60% - アクセント 1 2 2" xfId="58" xr:uid="{00000000-0005-0000-0000-000019000000}"/>
    <cellStyle name="60% - アクセント 2 2" xfId="18" xr:uid="{00000000-0005-0000-0000-00001A000000}"/>
    <cellStyle name="60% - アクセント 2 2 2" xfId="51" xr:uid="{00000000-0005-0000-0000-00001B000000}"/>
    <cellStyle name="60% - アクセント 3 2" xfId="19" xr:uid="{00000000-0005-0000-0000-00001C000000}"/>
    <cellStyle name="60% - アクセント 3 2 2" xfId="77" xr:uid="{00000000-0005-0000-0000-00001D000000}"/>
    <cellStyle name="60% - アクセント 4 2" xfId="20" xr:uid="{00000000-0005-0000-0000-00001E000000}"/>
    <cellStyle name="60% - アクセント 4 2 2" xfId="76" xr:uid="{00000000-0005-0000-0000-00001F000000}"/>
    <cellStyle name="60% - アクセント 5 2" xfId="21" xr:uid="{00000000-0005-0000-0000-000020000000}"/>
    <cellStyle name="60% - アクセント 5 2 2" xfId="75" xr:uid="{00000000-0005-0000-0000-000021000000}"/>
    <cellStyle name="60% - アクセント 6 2" xfId="22" xr:uid="{00000000-0005-0000-0000-000022000000}"/>
    <cellStyle name="60% - アクセント 6 2 2" xfId="90" xr:uid="{00000000-0005-0000-0000-000023000000}"/>
    <cellStyle name="Excel Built-in Comma [0]" xfId="48" xr:uid="{00000000-0005-0000-0000-000024000000}"/>
    <cellStyle name="アクセント 1 2" xfId="23" xr:uid="{00000000-0005-0000-0000-000025000000}"/>
    <cellStyle name="アクセント 1 2 2" xfId="80" xr:uid="{00000000-0005-0000-0000-000026000000}"/>
    <cellStyle name="アクセント 2 2" xfId="24" xr:uid="{00000000-0005-0000-0000-000027000000}"/>
    <cellStyle name="アクセント 2 2 2" xfId="74" xr:uid="{00000000-0005-0000-0000-000028000000}"/>
    <cellStyle name="アクセント 3 2" xfId="25" xr:uid="{00000000-0005-0000-0000-000029000000}"/>
    <cellStyle name="アクセント 3 2 2" xfId="73" xr:uid="{00000000-0005-0000-0000-00002A000000}"/>
    <cellStyle name="アクセント 4 2" xfId="26" xr:uid="{00000000-0005-0000-0000-00002B000000}"/>
    <cellStyle name="アクセント 4 2 2" xfId="72" xr:uid="{00000000-0005-0000-0000-00002C000000}"/>
    <cellStyle name="アクセント 5 2" xfId="27" xr:uid="{00000000-0005-0000-0000-00002D000000}"/>
    <cellStyle name="アクセント 5 2 2" xfId="71" xr:uid="{00000000-0005-0000-0000-00002E000000}"/>
    <cellStyle name="アクセント 6 2" xfId="28" xr:uid="{00000000-0005-0000-0000-00002F000000}"/>
    <cellStyle name="アクセント 6 2 2" xfId="70" xr:uid="{00000000-0005-0000-0000-000030000000}"/>
    <cellStyle name="タイトル 2" xfId="29" xr:uid="{00000000-0005-0000-0000-000031000000}"/>
    <cellStyle name="タイトル 2 2" xfId="69" xr:uid="{00000000-0005-0000-0000-000032000000}"/>
    <cellStyle name="チェック セル 2" xfId="30" xr:uid="{00000000-0005-0000-0000-000033000000}"/>
    <cellStyle name="チェック セル 2 2" xfId="68" xr:uid="{00000000-0005-0000-0000-000034000000}"/>
    <cellStyle name="どちらでもない 2" xfId="31" xr:uid="{00000000-0005-0000-0000-000035000000}"/>
    <cellStyle name="どちらでもない 2 2" xfId="86" xr:uid="{00000000-0005-0000-0000-000036000000}"/>
    <cellStyle name="パーセント" xfId="47" builtinId="5"/>
    <cellStyle name="メモ 2" xfId="32" xr:uid="{00000000-0005-0000-0000-000038000000}"/>
    <cellStyle name="メモ 2 2" xfId="67" xr:uid="{00000000-0005-0000-0000-000039000000}"/>
    <cellStyle name="リンク セル 2" xfId="33" xr:uid="{00000000-0005-0000-0000-00003A000000}"/>
    <cellStyle name="リンク セル 2 2" xfId="66" xr:uid="{00000000-0005-0000-0000-00003B000000}"/>
    <cellStyle name="悪い 2" xfId="34" xr:uid="{00000000-0005-0000-0000-00003C000000}"/>
    <cellStyle name="悪い 2 2" xfId="92" xr:uid="{00000000-0005-0000-0000-00003D000000}"/>
    <cellStyle name="計算 2" xfId="35" xr:uid="{00000000-0005-0000-0000-00003E000000}"/>
    <cellStyle name="計算 2 2" xfId="55" xr:uid="{00000000-0005-0000-0000-00003F000000}"/>
    <cellStyle name="警告文 2" xfId="36" xr:uid="{00000000-0005-0000-0000-000040000000}"/>
    <cellStyle name="警告文 2 2" xfId="54" xr:uid="{00000000-0005-0000-0000-000041000000}"/>
    <cellStyle name="桁区切り" xfId="46" builtinId="6"/>
    <cellStyle name="桁区切り 2" xfId="2" xr:uid="{00000000-0005-0000-0000-000043000000}"/>
    <cellStyle name="桁区切り 2 2" xfId="3" xr:uid="{00000000-0005-0000-0000-000044000000}"/>
    <cellStyle name="桁区切り 2 2 2" xfId="63" xr:uid="{00000000-0005-0000-0000-000045000000}"/>
    <cellStyle name="桁区切り 2 3" xfId="53" xr:uid="{00000000-0005-0000-0000-000046000000}"/>
    <cellStyle name="見出し 1 2" xfId="37" xr:uid="{00000000-0005-0000-0000-000047000000}"/>
    <cellStyle name="見出し 1 2 2" xfId="91" xr:uid="{00000000-0005-0000-0000-000048000000}"/>
    <cellStyle name="見出し 2 2" xfId="38" xr:uid="{00000000-0005-0000-0000-000049000000}"/>
    <cellStyle name="見出し 2 2 2" xfId="83" xr:uid="{00000000-0005-0000-0000-00004A000000}"/>
    <cellStyle name="見出し 3 2" xfId="39" xr:uid="{00000000-0005-0000-0000-00004B000000}"/>
    <cellStyle name="見出し 3 2 2" xfId="57" xr:uid="{00000000-0005-0000-0000-00004C000000}"/>
    <cellStyle name="見出し 4 2" xfId="40" xr:uid="{00000000-0005-0000-0000-00004D000000}"/>
    <cellStyle name="見出し 4 2 2" xfId="87" xr:uid="{00000000-0005-0000-0000-00004E000000}"/>
    <cellStyle name="集計 2" xfId="41" xr:uid="{00000000-0005-0000-0000-00004F000000}"/>
    <cellStyle name="集計 2 2" xfId="49" xr:uid="{00000000-0005-0000-0000-000050000000}"/>
    <cellStyle name="出力 2" xfId="42" xr:uid="{00000000-0005-0000-0000-000051000000}"/>
    <cellStyle name="出力 2 2" xfId="64" xr:uid="{00000000-0005-0000-0000-000052000000}"/>
    <cellStyle name="説明文 2" xfId="43" xr:uid="{00000000-0005-0000-0000-000053000000}"/>
    <cellStyle name="説明文 2 2" xfId="61" xr:uid="{00000000-0005-0000-0000-000054000000}"/>
    <cellStyle name="入力 2" xfId="44" xr:uid="{00000000-0005-0000-0000-000055000000}"/>
    <cellStyle name="入力 2 2" xfId="65" xr:uid="{00000000-0005-0000-0000-000056000000}"/>
    <cellStyle name="標準" xfId="0" builtinId="0"/>
    <cellStyle name="標準 2" xfId="1" xr:uid="{00000000-0005-0000-0000-000058000000}"/>
    <cellStyle name="標準 2 2" xfId="4" xr:uid="{00000000-0005-0000-0000-000059000000}"/>
    <cellStyle name="標準 3" xfId="50" xr:uid="{00000000-0005-0000-0000-00005A000000}"/>
    <cellStyle name="標準 3 2" xfId="93" xr:uid="{00000000-0005-0000-0000-00005B000000}"/>
    <cellStyle name="良い 2" xfId="45" xr:uid="{00000000-0005-0000-0000-00005C000000}"/>
    <cellStyle name="良い 2 2" xfId="62" xr:uid="{00000000-0005-0000-0000-00005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28EC8-C0E5-49F7-BE65-220FFF5B6EDB}">
  <sheetPr>
    <tabColor rgb="FF00B0F0"/>
  </sheetPr>
  <dimension ref="A1:L50"/>
  <sheetViews>
    <sheetView tabSelected="1" view="pageBreakPreview" zoomScale="60" zoomScaleNormal="145" workbookViewId="0">
      <selection activeCell="O56" sqref="O56"/>
    </sheetView>
  </sheetViews>
  <sheetFormatPr defaultRowHeight="13.5" x14ac:dyDescent="0.15"/>
  <cols>
    <col min="1" max="12" width="12.875" style="52" customWidth="1"/>
    <col min="13" max="16384" width="9" style="52"/>
  </cols>
  <sheetData>
    <row r="1" spans="1:2" x14ac:dyDescent="0.15">
      <c r="A1" s="52" t="s">
        <v>196</v>
      </c>
    </row>
    <row r="3" spans="1:2" ht="14.25" thickBot="1" x14ac:dyDescent="0.2">
      <c r="A3" s="52" t="s">
        <v>0</v>
      </c>
    </row>
    <row r="4" spans="1:2" x14ac:dyDescent="0.15">
      <c r="A4" s="62" t="s">
        <v>93</v>
      </c>
      <c r="B4" s="61" t="s">
        <v>2</v>
      </c>
    </row>
    <row r="5" spans="1:2" x14ac:dyDescent="0.15">
      <c r="A5" s="168"/>
      <c r="B5" s="31" t="s">
        <v>3</v>
      </c>
    </row>
    <row r="6" spans="1:2" x14ac:dyDescent="0.15">
      <c r="A6" s="168">
        <v>2015</v>
      </c>
      <c r="B6" s="32">
        <v>12</v>
      </c>
    </row>
    <row r="7" spans="1:2" x14ac:dyDescent="0.15">
      <c r="A7" s="168">
        <v>2016</v>
      </c>
      <c r="B7" s="32">
        <v>12</v>
      </c>
    </row>
    <row r="8" spans="1:2" x14ac:dyDescent="0.15">
      <c r="A8" s="168">
        <v>2017</v>
      </c>
      <c r="B8" s="32">
        <v>15</v>
      </c>
    </row>
    <row r="9" spans="1:2" x14ac:dyDescent="0.15">
      <c r="A9" s="168">
        <v>2018</v>
      </c>
      <c r="B9" s="32">
        <v>45</v>
      </c>
    </row>
    <row r="10" spans="1:2" x14ac:dyDescent="0.15">
      <c r="A10" s="168">
        <v>2019</v>
      </c>
      <c r="B10" s="32">
        <v>51</v>
      </c>
    </row>
    <row r="11" spans="1:2" x14ac:dyDescent="0.15">
      <c r="A11" s="168">
        <v>2020</v>
      </c>
      <c r="B11" s="32">
        <v>76</v>
      </c>
    </row>
    <row r="12" spans="1:2" x14ac:dyDescent="0.15">
      <c r="A12" s="168">
        <v>2021</v>
      </c>
      <c r="B12" s="32">
        <v>53</v>
      </c>
    </row>
    <row r="13" spans="1:2" x14ac:dyDescent="0.15">
      <c r="A13" s="168">
        <v>2022</v>
      </c>
      <c r="B13" s="32">
        <v>78</v>
      </c>
    </row>
    <row r="14" spans="1:2" x14ac:dyDescent="0.15">
      <c r="A14" s="168">
        <v>2023</v>
      </c>
      <c r="B14" s="53">
        <v>75</v>
      </c>
    </row>
    <row r="15" spans="1:2" x14ac:dyDescent="0.15">
      <c r="A15" s="168">
        <v>2024</v>
      </c>
      <c r="B15" s="53">
        <v>52</v>
      </c>
    </row>
    <row r="16" spans="1:2" ht="14.25" thickBot="1" x14ac:dyDescent="0.2">
      <c r="A16" s="169">
        <v>2025</v>
      </c>
      <c r="B16" s="170">
        <v>54</v>
      </c>
    </row>
    <row r="18" spans="1:12" ht="13.5" customHeight="1" thickBot="1" x14ac:dyDescent="0.2">
      <c r="A18" s="52" t="s">
        <v>4</v>
      </c>
    </row>
    <row r="19" spans="1:12" x14ac:dyDescent="0.15">
      <c r="A19" s="241" t="s">
        <v>124</v>
      </c>
      <c r="B19" s="243" t="s">
        <v>126</v>
      </c>
      <c r="C19" s="241"/>
      <c r="D19" s="236" t="s">
        <v>5</v>
      </c>
      <c r="E19" s="237" t="s">
        <v>6</v>
      </c>
      <c r="F19" s="241"/>
      <c r="G19" s="236" t="s">
        <v>94</v>
      </c>
      <c r="H19" s="236"/>
      <c r="I19" s="236"/>
      <c r="J19" s="236"/>
      <c r="K19" s="236"/>
      <c r="L19" s="237"/>
    </row>
    <row r="20" spans="1:12" x14ac:dyDescent="0.15">
      <c r="A20" s="242"/>
      <c r="B20" s="244"/>
      <c r="C20" s="245"/>
      <c r="D20" s="246"/>
      <c r="E20" s="244"/>
      <c r="F20" s="245"/>
      <c r="G20" s="28" t="s">
        <v>1</v>
      </c>
      <c r="H20" s="28" t="s">
        <v>7</v>
      </c>
      <c r="I20" s="28" t="s">
        <v>8</v>
      </c>
      <c r="J20" s="28" t="s">
        <v>9</v>
      </c>
      <c r="K20" s="28" t="s">
        <v>10</v>
      </c>
      <c r="L20" s="29" t="s">
        <v>95</v>
      </c>
    </row>
    <row r="21" spans="1:12" x14ac:dyDescent="0.15">
      <c r="A21" s="168"/>
      <c r="B21" s="30" t="s">
        <v>3</v>
      </c>
      <c r="C21" s="30" t="s">
        <v>11</v>
      </c>
      <c r="D21" s="30" t="s">
        <v>11</v>
      </c>
      <c r="E21" s="30" t="s">
        <v>3</v>
      </c>
      <c r="F21" s="30" t="s">
        <v>11</v>
      </c>
      <c r="G21" s="30" t="s">
        <v>3</v>
      </c>
      <c r="H21" s="30" t="s">
        <v>3</v>
      </c>
      <c r="I21" s="30" t="s">
        <v>3</v>
      </c>
      <c r="J21" s="30" t="s">
        <v>3</v>
      </c>
      <c r="K21" s="30" t="s">
        <v>3</v>
      </c>
      <c r="L21" s="31" t="s">
        <v>3</v>
      </c>
    </row>
    <row r="22" spans="1:12" x14ac:dyDescent="0.15">
      <c r="A22" s="168">
        <v>2015</v>
      </c>
      <c r="B22" s="9">
        <v>463</v>
      </c>
      <c r="C22" s="9">
        <v>13534</v>
      </c>
      <c r="D22" s="9">
        <v>4942</v>
      </c>
      <c r="E22" s="9">
        <v>939</v>
      </c>
      <c r="F22" s="9">
        <v>7355</v>
      </c>
      <c r="G22" s="9">
        <v>3601</v>
      </c>
      <c r="H22" s="9">
        <v>746</v>
      </c>
      <c r="I22" s="9">
        <v>730</v>
      </c>
      <c r="J22" s="9">
        <v>787</v>
      </c>
      <c r="K22" s="9">
        <v>727</v>
      </c>
      <c r="L22" s="32">
        <v>611</v>
      </c>
    </row>
    <row r="23" spans="1:12" x14ac:dyDescent="0.15">
      <c r="A23" s="168">
        <v>2016</v>
      </c>
      <c r="B23" s="9">
        <v>498</v>
      </c>
      <c r="C23" s="9">
        <v>14015</v>
      </c>
      <c r="D23" s="9">
        <v>5768</v>
      </c>
      <c r="E23" s="9">
        <v>983</v>
      </c>
      <c r="F23" s="9">
        <v>8151</v>
      </c>
      <c r="G23" s="9">
        <v>3669</v>
      </c>
      <c r="H23" s="9">
        <v>767</v>
      </c>
      <c r="I23" s="9">
        <v>748</v>
      </c>
      <c r="J23" s="9">
        <v>782</v>
      </c>
      <c r="K23" s="9">
        <v>749</v>
      </c>
      <c r="L23" s="32">
        <v>623</v>
      </c>
    </row>
    <row r="24" spans="1:12" x14ac:dyDescent="0.15">
      <c r="A24" s="168">
        <v>2017</v>
      </c>
      <c r="B24" s="9">
        <v>458</v>
      </c>
      <c r="C24" s="9">
        <v>11610</v>
      </c>
      <c r="D24" s="9">
        <v>5986</v>
      </c>
      <c r="E24" s="9">
        <v>943</v>
      </c>
      <c r="F24" s="9">
        <v>8141</v>
      </c>
      <c r="G24" s="9">
        <v>3481</v>
      </c>
      <c r="H24" s="9">
        <v>706</v>
      </c>
      <c r="I24" s="9">
        <v>741</v>
      </c>
      <c r="J24" s="9">
        <v>762</v>
      </c>
      <c r="K24" s="9">
        <v>699</v>
      </c>
      <c r="L24" s="32">
        <v>573</v>
      </c>
    </row>
    <row r="25" spans="1:12" x14ac:dyDescent="0.15">
      <c r="A25" s="168">
        <v>2018</v>
      </c>
      <c r="B25" s="9">
        <v>426</v>
      </c>
      <c r="C25" s="9">
        <v>11135</v>
      </c>
      <c r="D25" s="9">
        <v>6507</v>
      </c>
      <c r="E25" s="9">
        <v>529</v>
      </c>
      <c r="F25" s="9">
        <v>6177</v>
      </c>
      <c r="G25" s="9">
        <v>3479</v>
      </c>
      <c r="H25" s="9">
        <v>710</v>
      </c>
      <c r="I25" s="9">
        <v>725</v>
      </c>
      <c r="J25" s="9">
        <v>772</v>
      </c>
      <c r="K25" s="9">
        <v>702</v>
      </c>
      <c r="L25" s="32">
        <v>570</v>
      </c>
    </row>
    <row r="26" spans="1:12" x14ac:dyDescent="0.15">
      <c r="A26" s="168">
        <v>2019</v>
      </c>
      <c r="B26" s="9">
        <v>400</v>
      </c>
      <c r="C26" s="9">
        <v>9831</v>
      </c>
      <c r="D26" s="9">
        <v>6065</v>
      </c>
      <c r="E26" s="9">
        <v>805</v>
      </c>
      <c r="F26" s="9">
        <v>6741</v>
      </c>
      <c r="G26" s="9">
        <v>3432</v>
      </c>
      <c r="H26" s="9">
        <v>701</v>
      </c>
      <c r="I26" s="9">
        <v>728</v>
      </c>
      <c r="J26" s="9">
        <v>754</v>
      </c>
      <c r="K26" s="9">
        <v>679</v>
      </c>
      <c r="L26" s="32">
        <v>570</v>
      </c>
    </row>
    <row r="27" spans="1:12" x14ac:dyDescent="0.15">
      <c r="A27" s="168">
        <v>2020</v>
      </c>
      <c r="B27" s="9">
        <v>298</v>
      </c>
      <c r="C27" s="9">
        <v>4671</v>
      </c>
      <c r="D27" s="9">
        <v>140</v>
      </c>
      <c r="E27" s="9">
        <v>568</v>
      </c>
      <c r="F27" s="9">
        <v>2817</v>
      </c>
      <c r="G27" s="9">
        <v>2516</v>
      </c>
      <c r="H27" s="9">
        <v>546</v>
      </c>
      <c r="I27" s="9">
        <v>550</v>
      </c>
      <c r="J27" s="9">
        <v>564</v>
      </c>
      <c r="K27" s="9">
        <v>515</v>
      </c>
      <c r="L27" s="32">
        <v>341</v>
      </c>
    </row>
    <row r="28" spans="1:12" x14ac:dyDescent="0.15">
      <c r="A28" s="168">
        <v>2021</v>
      </c>
      <c r="B28" s="9">
        <v>350</v>
      </c>
      <c r="C28" s="9">
        <v>5029</v>
      </c>
      <c r="D28" s="9">
        <v>0</v>
      </c>
      <c r="E28" s="9">
        <v>712</v>
      </c>
      <c r="F28" s="9">
        <v>3368</v>
      </c>
      <c r="G28" s="9">
        <v>3309</v>
      </c>
      <c r="H28" s="9">
        <v>650</v>
      </c>
      <c r="I28" s="9">
        <v>758</v>
      </c>
      <c r="J28" s="9">
        <v>745</v>
      </c>
      <c r="K28" s="9">
        <v>693</v>
      </c>
      <c r="L28" s="32">
        <v>463</v>
      </c>
    </row>
    <row r="29" spans="1:12" x14ac:dyDescent="0.15">
      <c r="A29" s="168">
        <v>2022</v>
      </c>
      <c r="B29" s="9">
        <v>450</v>
      </c>
      <c r="C29" s="9">
        <v>7324</v>
      </c>
      <c r="D29" s="9">
        <v>0</v>
      </c>
      <c r="E29" s="9">
        <v>945</v>
      </c>
      <c r="F29" s="9">
        <v>5278</v>
      </c>
      <c r="G29" s="9">
        <v>3659</v>
      </c>
      <c r="H29" s="9">
        <v>750</v>
      </c>
      <c r="I29" s="9">
        <v>812</v>
      </c>
      <c r="J29" s="9">
        <v>823</v>
      </c>
      <c r="K29" s="9">
        <v>762</v>
      </c>
      <c r="L29" s="32">
        <v>512</v>
      </c>
    </row>
    <row r="30" spans="1:12" x14ac:dyDescent="0.15">
      <c r="A30" s="168">
        <v>2023</v>
      </c>
      <c r="B30" s="9">
        <v>476</v>
      </c>
      <c r="C30" s="33">
        <v>8545</v>
      </c>
      <c r="D30" s="33">
        <v>2398</v>
      </c>
      <c r="E30" s="33">
        <v>923</v>
      </c>
      <c r="F30" s="33">
        <v>5525</v>
      </c>
      <c r="G30" s="33">
        <v>3331</v>
      </c>
      <c r="H30" s="33">
        <v>678</v>
      </c>
      <c r="I30" s="33">
        <v>739</v>
      </c>
      <c r="J30" s="33">
        <v>747</v>
      </c>
      <c r="K30" s="33">
        <v>700</v>
      </c>
      <c r="L30" s="34">
        <v>467</v>
      </c>
    </row>
    <row r="31" spans="1:12" x14ac:dyDescent="0.15">
      <c r="A31" s="168">
        <v>2024</v>
      </c>
      <c r="B31" s="9">
        <v>486</v>
      </c>
      <c r="C31" s="33">
        <v>7691</v>
      </c>
      <c r="D31" s="33">
        <v>3014</v>
      </c>
      <c r="E31" s="33">
        <v>885</v>
      </c>
      <c r="F31" s="33">
        <v>5660</v>
      </c>
      <c r="G31" s="33">
        <v>3602</v>
      </c>
      <c r="H31" s="33">
        <v>722.5</v>
      </c>
      <c r="I31" s="33">
        <v>777</v>
      </c>
      <c r="J31" s="33">
        <v>815</v>
      </c>
      <c r="K31" s="33">
        <v>750.5</v>
      </c>
      <c r="L31" s="34">
        <v>537</v>
      </c>
    </row>
    <row r="32" spans="1:12" ht="14.25" thickBot="1" x14ac:dyDescent="0.2">
      <c r="A32" s="169">
        <v>2025</v>
      </c>
      <c r="B32" s="172">
        <v>503</v>
      </c>
      <c r="C32" s="173">
        <v>8257</v>
      </c>
      <c r="D32" s="173">
        <v>2934</v>
      </c>
      <c r="E32" s="173">
        <v>940</v>
      </c>
      <c r="F32" s="173">
        <v>6657</v>
      </c>
      <c r="G32" s="173">
        <v>3627</v>
      </c>
      <c r="H32" s="173">
        <v>777</v>
      </c>
      <c r="I32" s="173">
        <v>737</v>
      </c>
      <c r="J32" s="173">
        <v>806</v>
      </c>
      <c r="K32" s="173">
        <v>774</v>
      </c>
      <c r="L32" s="174">
        <v>546</v>
      </c>
    </row>
    <row r="33" spans="1:6" x14ac:dyDescent="0.15">
      <c r="A33" s="52" t="s">
        <v>197</v>
      </c>
    </row>
    <row r="36" spans="1:6" x14ac:dyDescent="0.15">
      <c r="A36" s="52" t="s">
        <v>12</v>
      </c>
    </row>
    <row r="37" spans="1:6" ht="14.25" thickBot="1" x14ac:dyDescent="0.2">
      <c r="F37" s="35" t="s">
        <v>30</v>
      </c>
    </row>
    <row r="38" spans="1:6" x14ac:dyDescent="0.15">
      <c r="A38" s="62" t="s">
        <v>96</v>
      </c>
      <c r="B38" s="238" t="s">
        <v>1</v>
      </c>
      <c r="C38" s="239"/>
      <c r="D38" s="36" t="s">
        <v>97</v>
      </c>
      <c r="E38" s="238" t="s">
        <v>98</v>
      </c>
      <c r="F38" s="240"/>
    </row>
    <row r="39" spans="1:6" x14ac:dyDescent="0.15">
      <c r="A39" s="168"/>
      <c r="B39" s="37" t="s">
        <v>13</v>
      </c>
      <c r="C39" s="37" t="s">
        <v>11</v>
      </c>
      <c r="D39" s="37" t="s">
        <v>11</v>
      </c>
      <c r="E39" s="37" t="s">
        <v>13</v>
      </c>
      <c r="F39" s="38" t="s">
        <v>11</v>
      </c>
    </row>
    <row r="40" spans="1:6" x14ac:dyDescent="0.15">
      <c r="A40" s="168">
        <v>2015</v>
      </c>
      <c r="B40" s="9">
        <v>2551</v>
      </c>
      <c r="C40" s="9">
        <v>111536</v>
      </c>
      <c r="D40" s="9">
        <v>3264</v>
      </c>
      <c r="E40" s="9">
        <v>2551</v>
      </c>
      <c r="F40" s="32">
        <v>108272</v>
      </c>
    </row>
    <row r="41" spans="1:6" x14ac:dyDescent="0.15">
      <c r="A41" s="168">
        <v>2016</v>
      </c>
      <c r="B41" s="9">
        <v>2592</v>
      </c>
      <c r="C41" s="9">
        <v>96954</v>
      </c>
      <c r="D41" s="9">
        <v>2772</v>
      </c>
      <c r="E41" s="9">
        <v>2592</v>
      </c>
      <c r="F41" s="32">
        <v>94182</v>
      </c>
    </row>
    <row r="42" spans="1:6" x14ac:dyDescent="0.15">
      <c r="A42" s="168">
        <v>2017</v>
      </c>
      <c r="B42" s="9">
        <v>2378</v>
      </c>
      <c r="C42" s="9">
        <v>90790</v>
      </c>
      <c r="D42" s="9">
        <v>1901</v>
      </c>
      <c r="E42" s="9">
        <v>2378</v>
      </c>
      <c r="F42" s="32">
        <v>88889</v>
      </c>
    </row>
    <row r="43" spans="1:6" x14ac:dyDescent="0.15">
      <c r="A43" s="168">
        <v>2018</v>
      </c>
      <c r="B43" s="9">
        <v>2541</v>
      </c>
      <c r="C43" s="9">
        <v>89156</v>
      </c>
      <c r="D43" s="9">
        <v>2191</v>
      </c>
      <c r="E43" s="9">
        <v>2541</v>
      </c>
      <c r="F43" s="32">
        <v>86965</v>
      </c>
    </row>
    <row r="44" spans="1:6" x14ac:dyDescent="0.15">
      <c r="A44" s="168">
        <v>2019</v>
      </c>
      <c r="B44" s="9">
        <v>2410</v>
      </c>
      <c r="C44" s="9">
        <v>85106</v>
      </c>
      <c r="D44" s="9">
        <v>1827</v>
      </c>
      <c r="E44" s="9">
        <v>2410</v>
      </c>
      <c r="F44" s="32">
        <v>83279</v>
      </c>
    </row>
    <row r="45" spans="1:6" x14ac:dyDescent="0.15">
      <c r="A45" s="168">
        <v>2020</v>
      </c>
      <c r="B45" s="9">
        <v>2236</v>
      </c>
      <c r="C45" s="9">
        <v>82042</v>
      </c>
      <c r="D45" s="9">
        <v>1462</v>
      </c>
      <c r="E45" s="9">
        <v>2236</v>
      </c>
      <c r="F45" s="32">
        <v>80580</v>
      </c>
    </row>
    <row r="46" spans="1:6" x14ac:dyDescent="0.15">
      <c r="A46" s="168">
        <v>2021</v>
      </c>
      <c r="B46" s="9">
        <v>2173</v>
      </c>
      <c r="C46" s="9">
        <v>74452</v>
      </c>
      <c r="D46" s="9">
        <v>1397</v>
      </c>
      <c r="E46" s="9">
        <v>2173</v>
      </c>
      <c r="F46" s="32">
        <v>73055</v>
      </c>
    </row>
    <row r="47" spans="1:6" x14ac:dyDescent="0.15">
      <c r="A47" s="168">
        <v>2022</v>
      </c>
      <c r="B47" s="9">
        <v>2196</v>
      </c>
      <c r="C47" s="9">
        <v>72895</v>
      </c>
      <c r="D47" s="9">
        <v>1479</v>
      </c>
      <c r="E47" s="9">
        <v>2196</v>
      </c>
      <c r="F47" s="32">
        <v>71416</v>
      </c>
    </row>
    <row r="48" spans="1:6" x14ac:dyDescent="0.15">
      <c r="A48" s="168">
        <v>2023</v>
      </c>
      <c r="B48" s="9">
        <v>1575</v>
      </c>
      <c r="C48" s="39">
        <v>63600</v>
      </c>
      <c r="D48" s="39">
        <v>992</v>
      </c>
      <c r="E48" s="39">
        <v>1575</v>
      </c>
      <c r="F48" s="40">
        <v>62608</v>
      </c>
    </row>
    <row r="49" spans="1:6" x14ac:dyDescent="0.15">
      <c r="A49" s="168">
        <v>2024</v>
      </c>
      <c r="B49" s="9">
        <v>1586</v>
      </c>
      <c r="C49" s="39">
        <v>60754</v>
      </c>
      <c r="D49" s="39">
        <v>936</v>
      </c>
      <c r="E49" s="39">
        <v>1586</v>
      </c>
      <c r="F49" s="40">
        <v>59818</v>
      </c>
    </row>
    <row r="50" spans="1:6" ht="14.25" thickBot="1" x14ac:dyDescent="0.2">
      <c r="A50" s="169">
        <v>2025</v>
      </c>
      <c r="B50" s="172">
        <f>E50</f>
        <v>1502</v>
      </c>
      <c r="C50" s="175">
        <f>D50+F50</f>
        <v>64660</v>
      </c>
      <c r="D50" s="175">
        <v>899</v>
      </c>
      <c r="E50" s="175">
        <v>1502</v>
      </c>
      <c r="F50" s="176">
        <v>63761</v>
      </c>
    </row>
  </sheetData>
  <mergeCells count="7">
    <mergeCell ref="G19:L19"/>
    <mergeCell ref="B38:C38"/>
    <mergeCell ref="E38:F38"/>
    <mergeCell ref="A19:A20"/>
    <mergeCell ref="B19:C20"/>
    <mergeCell ref="D19:D20"/>
    <mergeCell ref="E19:F20"/>
  </mergeCells>
  <phoneticPr fontId="2"/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A16F1-98FF-40DA-B409-D71779FB7898}">
  <sheetPr>
    <tabColor rgb="FF00B0F0"/>
  </sheetPr>
  <dimension ref="A1:D14"/>
  <sheetViews>
    <sheetView workbookViewId="0">
      <selection activeCell="F22" sqref="F22"/>
    </sheetView>
  </sheetViews>
  <sheetFormatPr defaultRowHeight="13.5" x14ac:dyDescent="0.15"/>
  <cols>
    <col min="1" max="1" width="9" style="27"/>
    <col min="2" max="4" width="17.5" style="27" customWidth="1"/>
    <col min="5" max="16384" width="9" style="27"/>
  </cols>
  <sheetData>
    <row r="1" spans="1:4" x14ac:dyDescent="0.15">
      <c r="A1" s="27" t="s">
        <v>198</v>
      </c>
    </row>
    <row r="2" spans="1:4" x14ac:dyDescent="0.15">
      <c r="D2" s="35" t="s">
        <v>91</v>
      </c>
    </row>
    <row r="3" spans="1:4" x14ac:dyDescent="0.15">
      <c r="A3" s="28" t="s">
        <v>96</v>
      </c>
      <c r="B3" s="28" t="s">
        <v>99</v>
      </c>
      <c r="C3" s="28" t="s">
        <v>101</v>
      </c>
      <c r="D3" s="28" t="s">
        <v>100</v>
      </c>
    </row>
    <row r="4" spans="1:4" x14ac:dyDescent="0.15">
      <c r="A4" s="16">
        <v>2015</v>
      </c>
      <c r="B4" s="9">
        <v>162356311</v>
      </c>
      <c r="C4" s="9">
        <v>2000000</v>
      </c>
      <c r="D4" s="9">
        <v>3707832988</v>
      </c>
    </row>
    <row r="5" spans="1:4" x14ac:dyDescent="0.15">
      <c r="A5" s="16">
        <v>2016</v>
      </c>
      <c r="B5" s="9">
        <v>21494784</v>
      </c>
      <c r="C5" s="9">
        <v>2000000</v>
      </c>
      <c r="D5" s="9">
        <v>3685242985</v>
      </c>
    </row>
    <row r="6" spans="1:4" x14ac:dyDescent="0.15">
      <c r="A6" s="16">
        <v>2017</v>
      </c>
      <c r="B6" s="9">
        <v>8334097</v>
      </c>
      <c r="C6" s="9">
        <v>2000000</v>
      </c>
      <c r="D6" s="9">
        <v>3642848250</v>
      </c>
    </row>
    <row r="7" spans="1:4" x14ac:dyDescent="0.15">
      <c r="A7" s="16">
        <v>2018</v>
      </c>
      <c r="B7" s="9">
        <v>15454973</v>
      </c>
      <c r="C7" s="9">
        <v>2000000</v>
      </c>
      <c r="D7" s="9">
        <v>3606058251</v>
      </c>
    </row>
    <row r="8" spans="1:4" x14ac:dyDescent="0.15">
      <c r="A8" s="16">
        <v>2019</v>
      </c>
      <c r="B8" s="9">
        <v>15018222</v>
      </c>
      <c r="C8" s="9">
        <v>2500000</v>
      </c>
      <c r="D8" s="9">
        <v>3566138448</v>
      </c>
    </row>
    <row r="9" spans="1:4" x14ac:dyDescent="0.15">
      <c r="A9" s="16">
        <v>2020</v>
      </c>
      <c r="B9" s="9">
        <v>11025715</v>
      </c>
      <c r="C9" s="9">
        <v>0</v>
      </c>
      <c r="D9" s="9">
        <v>3524857955</v>
      </c>
    </row>
    <row r="10" spans="1:4" x14ac:dyDescent="0.15">
      <c r="A10" s="16">
        <v>2021</v>
      </c>
      <c r="B10" s="9">
        <v>13546905</v>
      </c>
      <c r="C10" s="9">
        <v>1000000</v>
      </c>
      <c r="D10" s="9">
        <v>3487536252</v>
      </c>
    </row>
    <row r="11" spans="1:4" x14ac:dyDescent="0.15">
      <c r="A11" s="16">
        <v>2022</v>
      </c>
      <c r="B11" s="9">
        <v>8665869</v>
      </c>
      <c r="C11" s="9">
        <v>2000000</v>
      </c>
      <c r="D11" s="9">
        <v>3432645545</v>
      </c>
    </row>
    <row r="12" spans="1:4" x14ac:dyDescent="0.15">
      <c r="A12" s="16">
        <v>2023</v>
      </c>
      <c r="B12" s="9">
        <v>9595902</v>
      </c>
      <c r="C12" s="9">
        <v>2000000</v>
      </c>
      <c r="D12" s="9">
        <v>3376197202</v>
      </c>
    </row>
    <row r="13" spans="1:4" x14ac:dyDescent="0.15">
      <c r="A13" s="16">
        <v>2024</v>
      </c>
      <c r="B13" s="9">
        <v>9013287</v>
      </c>
      <c r="C13" s="9">
        <v>2000000</v>
      </c>
      <c r="D13" s="9">
        <v>3326027867</v>
      </c>
    </row>
    <row r="14" spans="1:4" x14ac:dyDescent="0.15">
      <c r="A14" s="177">
        <v>2025</v>
      </c>
      <c r="B14" s="178">
        <v>32082186</v>
      </c>
      <c r="C14" s="47">
        <v>2000000</v>
      </c>
      <c r="D14" s="179">
        <v>3301611435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4DBD0-D2E2-4DC6-B062-A31184041C4F}">
  <sheetPr>
    <tabColor rgb="FF00B0F0"/>
  </sheetPr>
  <dimension ref="A1:B14"/>
  <sheetViews>
    <sheetView zoomScale="160" zoomScaleNormal="160" workbookViewId="0">
      <selection activeCell="F22" sqref="F22"/>
    </sheetView>
  </sheetViews>
  <sheetFormatPr defaultRowHeight="13.5" x14ac:dyDescent="0.15"/>
  <cols>
    <col min="1" max="2" width="18.375" style="27" customWidth="1"/>
    <col min="3" max="16384" width="9" style="27"/>
  </cols>
  <sheetData>
    <row r="1" spans="1:2" x14ac:dyDescent="0.15">
      <c r="A1" s="27" t="s">
        <v>199</v>
      </c>
    </row>
    <row r="2" spans="1:2" ht="14.25" thickBot="1" x14ac:dyDescent="0.2">
      <c r="B2" s="35" t="s">
        <v>92</v>
      </c>
    </row>
    <row r="3" spans="1:2" x14ac:dyDescent="0.15">
      <c r="A3" s="62" t="s">
        <v>96</v>
      </c>
      <c r="B3" s="61" t="s">
        <v>14</v>
      </c>
    </row>
    <row r="4" spans="1:2" x14ac:dyDescent="0.15">
      <c r="A4" s="168">
        <v>2015</v>
      </c>
      <c r="B4" s="32">
        <v>266</v>
      </c>
    </row>
    <row r="5" spans="1:2" x14ac:dyDescent="0.15">
      <c r="A5" s="168">
        <v>2016</v>
      </c>
      <c r="B5" s="32">
        <v>266</v>
      </c>
    </row>
    <row r="6" spans="1:2" x14ac:dyDescent="0.15">
      <c r="A6" s="168">
        <v>2017</v>
      </c>
      <c r="B6" s="32">
        <v>266</v>
      </c>
    </row>
    <row r="7" spans="1:2" x14ac:dyDescent="0.15">
      <c r="A7" s="168">
        <v>2018</v>
      </c>
      <c r="B7" s="32">
        <v>266</v>
      </c>
    </row>
    <row r="8" spans="1:2" x14ac:dyDescent="0.15">
      <c r="A8" s="168">
        <v>2019</v>
      </c>
      <c r="B8" s="32">
        <v>266</v>
      </c>
    </row>
    <row r="9" spans="1:2" x14ac:dyDescent="0.15">
      <c r="A9" s="168">
        <v>2020</v>
      </c>
      <c r="B9" s="32">
        <v>266</v>
      </c>
    </row>
    <row r="10" spans="1:2" x14ac:dyDescent="0.15">
      <c r="A10" s="168">
        <v>2021</v>
      </c>
      <c r="B10" s="32">
        <v>266</v>
      </c>
    </row>
    <row r="11" spans="1:2" x14ac:dyDescent="0.15">
      <c r="A11" s="168">
        <v>2022</v>
      </c>
      <c r="B11" s="32">
        <v>267</v>
      </c>
    </row>
    <row r="12" spans="1:2" x14ac:dyDescent="0.15">
      <c r="A12" s="180">
        <v>2023</v>
      </c>
      <c r="B12" s="32">
        <v>267</v>
      </c>
    </row>
    <row r="13" spans="1:2" x14ac:dyDescent="0.15">
      <c r="A13" s="180">
        <v>2024</v>
      </c>
      <c r="B13" s="32">
        <v>267</v>
      </c>
    </row>
    <row r="14" spans="1:2" s="52" customFormat="1" ht="14.25" thickBot="1" x14ac:dyDescent="0.2">
      <c r="A14" s="181">
        <v>2025</v>
      </c>
      <c r="B14" s="170">
        <v>267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80A67-161F-4BAE-8D68-34F112656FC6}">
  <sheetPr>
    <tabColor rgb="FF00B0F0"/>
  </sheetPr>
  <dimension ref="A1:B14"/>
  <sheetViews>
    <sheetView zoomScaleNormal="100" workbookViewId="0">
      <selection activeCell="F22" sqref="F22"/>
    </sheetView>
  </sheetViews>
  <sheetFormatPr defaultRowHeight="13.5" x14ac:dyDescent="0.15"/>
  <cols>
    <col min="1" max="2" width="16.25" style="27" customWidth="1"/>
    <col min="3" max="16384" width="9" style="27"/>
  </cols>
  <sheetData>
    <row r="1" spans="1:2" x14ac:dyDescent="0.15">
      <c r="A1" s="27" t="s">
        <v>200</v>
      </c>
    </row>
    <row r="2" spans="1:2" ht="14.25" thickBot="1" x14ac:dyDescent="0.2">
      <c r="B2" s="35" t="s">
        <v>92</v>
      </c>
    </row>
    <row r="3" spans="1:2" x14ac:dyDescent="0.15">
      <c r="A3" s="62" t="s">
        <v>96</v>
      </c>
      <c r="B3" s="61" t="s">
        <v>15</v>
      </c>
    </row>
    <row r="4" spans="1:2" x14ac:dyDescent="0.15">
      <c r="A4" s="168">
        <v>2015</v>
      </c>
      <c r="B4" s="32">
        <v>238</v>
      </c>
    </row>
    <row r="5" spans="1:2" x14ac:dyDescent="0.15">
      <c r="A5" s="168">
        <v>2016</v>
      </c>
      <c r="B5" s="32">
        <v>238</v>
      </c>
    </row>
    <row r="6" spans="1:2" x14ac:dyDescent="0.15">
      <c r="A6" s="168">
        <v>2017</v>
      </c>
      <c r="B6" s="32">
        <v>238</v>
      </c>
    </row>
    <row r="7" spans="1:2" x14ac:dyDescent="0.15">
      <c r="A7" s="168">
        <v>2018</v>
      </c>
      <c r="B7" s="32">
        <v>239</v>
      </c>
    </row>
    <row r="8" spans="1:2" x14ac:dyDescent="0.15">
      <c r="A8" s="168">
        <v>2019</v>
      </c>
      <c r="B8" s="32">
        <v>239</v>
      </c>
    </row>
    <row r="9" spans="1:2" x14ac:dyDescent="0.15">
      <c r="A9" s="168">
        <v>2020</v>
      </c>
      <c r="B9" s="32">
        <v>239</v>
      </c>
    </row>
    <row r="10" spans="1:2" x14ac:dyDescent="0.15">
      <c r="A10" s="168">
        <v>2021</v>
      </c>
      <c r="B10" s="32">
        <v>239</v>
      </c>
    </row>
    <row r="11" spans="1:2" x14ac:dyDescent="0.15">
      <c r="A11" s="168">
        <v>2022</v>
      </c>
      <c r="B11" s="32">
        <v>239</v>
      </c>
    </row>
    <row r="12" spans="1:2" x14ac:dyDescent="0.15">
      <c r="A12" s="180">
        <v>2023</v>
      </c>
      <c r="B12" s="182">
        <v>239</v>
      </c>
    </row>
    <row r="13" spans="1:2" x14ac:dyDescent="0.15">
      <c r="A13" s="180">
        <v>2024</v>
      </c>
      <c r="B13" s="182">
        <v>233</v>
      </c>
    </row>
    <row r="14" spans="1:2" s="52" customFormat="1" ht="14.25" thickBot="1" x14ac:dyDescent="0.2">
      <c r="A14" s="181">
        <v>2025</v>
      </c>
      <c r="B14" s="183">
        <v>235</v>
      </c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40AA8-9F31-4740-B878-57D38E13C10C}">
  <sheetPr>
    <tabColor rgb="FF00B0F0"/>
  </sheetPr>
  <dimension ref="A1:D18"/>
  <sheetViews>
    <sheetView workbookViewId="0">
      <selection activeCell="F22" sqref="F22"/>
    </sheetView>
  </sheetViews>
  <sheetFormatPr defaultRowHeight="13.5" x14ac:dyDescent="0.15"/>
  <cols>
    <col min="1" max="1" width="9" style="27"/>
    <col min="2" max="4" width="16" style="27" customWidth="1"/>
    <col min="5" max="16384" width="9" style="27"/>
  </cols>
  <sheetData>
    <row r="1" spans="1:4" x14ac:dyDescent="0.15">
      <c r="A1" s="27" t="s">
        <v>201</v>
      </c>
    </row>
    <row r="2" spans="1:4" x14ac:dyDescent="0.15">
      <c r="A2" s="29" t="s">
        <v>16</v>
      </c>
      <c r="B2" s="28" t="s">
        <v>102</v>
      </c>
      <c r="C2" s="28" t="s">
        <v>103</v>
      </c>
      <c r="D2" s="184" t="s">
        <v>104</v>
      </c>
    </row>
    <row r="3" spans="1:4" x14ac:dyDescent="0.15">
      <c r="A3" s="185"/>
      <c r="B3" s="186" t="s">
        <v>17</v>
      </c>
      <c r="C3" s="186" t="s">
        <v>17</v>
      </c>
      <c r="D3" s="187"/>
    </row>
    <row r="4" spans="1:4" x14ac:dyDescent="0.15">
      <c r="A4" s="188">
        <v>2015</v>
      </c>
      <c r="B4" s="39">
        <v>184520000</v>
      </c>
      <c r="C4" s="39">
        <v>161613575</v>
      </c>
      <c r="D4" s="189">
        <v>0.97899999999999998</v>
      </c>
    </row>
    <row r="5" spans="1:4" x14ac:dyDescent="0.15">
      <c r="A5" s="188">
        <v>2016</v>
      </c>
      <c r="B5" s="39">
        <v>179860000</v>
      </c>
      <c r="C5" s="39">
        <v>157715832</v>
      </c>
      <c r="D5" s="189">
        <v>0.97599999999999998</v>
      </c>
    </row>
    <row r="6" spans="1:4" x14ac:dyDescent="0.15">
      <c r="A6" s="188">
        <v>2017</v>
      </c>
      <c r="B6" s="39">
        <v>176697000</v>
      </c>
      <c r="C6" s="39">
        <v>170760836</v>
      </c>
      <c r="D6" s="189">
        <v>1.083</v>
      </c>
    </row>
    <row r="7" spans="1:4" x14ac:dyDescent="0.15">
      <c r="A7" s="188">
        <v>2018</v>
      </c>
      <c r="B7" s="39">
        <v>174965000</v>
      </c>
      <c r="C7" s="39">
        <v>152130451</v>
      </c>
      <c r="D7" s="189">
        <v>0.89100000000000001</v>
      </c>
    </row>
    <row r="8" spans="1:4" x14ac:dyDescent="0.15">
      <c r="A8" s="188">
        <v>2019</v>
      </c>
      <c r="B8" s="39">
        <v>170900000</v>
      </c>
      <c r="C8" s="39">
        <v>149041294</v>
      </c>
      <c r="D8" s="189">
        <v>0.98</v>
      </c>
    </row>
    <row r="9" spans="1:4" x14ac:dyDescent="0.15">
      <c r="A9" s="188">
        <v>2020</v>
      </c>
      <c r="B9" s="39">
        <v>163769000</v>
      </c>
      <c r="C9" s="39">
        <v>140031816</v>
      </c>
      <c r="D9" s="189">
        <v>0.94</v>
      </c>
    </row>
    <row r="10" spans="1:4" x14ac:dyDescent="0.15">
      <c r="A10" s="188">
        <v>2021</v>
      </c>
      <c r="B10" s="39">
        <v>159680000</v>
      </c>
      <c r="C10" s="39">
        <v>143568490</v>
      </c>
      <c r="D10" s="189">
        <v>1.03</v>
      </c>
    </row>
    <row r="11" spans="1:4" x14ac:dyDescent="0.15">
      <c r="A11" s="188">
        <v>2022</v>
      </c>
      <c r="B11" s="39">
        <v>159340000</v>
      </c>
      <c r="C11" s="39">
        <v>136467395</v>
      </c>
      <c r="D11" s="189">
        <v>0.95</v>
      </c>
    </row>
    <row r="12" spans="1:4" x14ac:dyDescent="0.15">
      <c r="A12" s="190">
        <v>2023</v>
      </c>
      <c r="B12" s="39">
        <v>158054000</v>
      </c>
      <c r="C12" s="39">
        <v>133396384</v>
      </c>
      <c r="D12" s="189">
        <v>0.95</v>
      </c>
    </row>
    <row r="13" spans="1:4" x14ac:dyDescent="0.15">
      <c r="A13" s="190">
        <v>2024</v>
      </c>
      <c r="B13" s="39">
        <v>150384000</v>
      </c>
      <c r="C13" s="39">
        <v>127736810</v>
      </c>
      <c r="D13" s="189">
        <v>0.96</v>
      </c>
    </row>
    <row r="14" spans="1:4" x14ac:dyDescent="0.15">
      <c r="A14" s="191">
        <v>2025</v>
      </c>
      <c r="B14" s="192">
        <v>145265000</v>
      </c>
      <c r="C14" s="192">
        <v>124510806</v>
      </c>
      <c r="D14" s="193">
        <v>0.97</v>
      </c>
    </row>
    <row r="18" s="27" customFormat="1" ht="15" customHeight="1" x14ac:dyDescent="0.15"/>
  </sheetData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1F04D-E55B-432E-95AC-07EAE79AA10A}">
  <sheetPr>
    <tabColor rgb="FF00B0F0"/>
  </sheetPr>
  <dimension ref="A1:F26"/>
  <sheetViews>
    <sheetView workbookViewId="0">
      <selection activeCell="F22" sqref="F22"/>
    </sheetView>
  </sheetViews>
  <sheetFormatPr defaultRowHeight="13.5" x14ac:dyDescent="0.15"/>
  <cols>
    <col min="1" max="2" width="9" style="27"/>
    <col min="3" max="6" width="16.125" style="27" customWidth="1"/>
    <col min="7" max="16384" width="9" style="27"/>
  </cols>
  <sheetData>
    <row r="1" spans="1:6" x14ac:dyDescent="0.15">
      <c r="A1" s="27" t="s">
        <v>202</v>
      </c>
    </row>
    <row r="2" spans="1:6" ht="14.25" thickBot="1" x14ac:dyDescent="0.2">
      <c r="F2" s="20" t="s">
        <v>18</v>
      </c>
    </row>
    <row r="3" spans="1:6" ht="54" x14ac:dyDescent="0.15">
      <c r="A3" s="194" t="s">
        <v>96</v>
      </c>
      <c r="B3" s="195" t="s">
        <v>19</v>
      </c>
      <c r="C3" s="195" t="s">
        <v>1</v>
      </c>
      <c r="D3" s="196" t="s">
        <v>127</v>
      </c>
      <c r="E3" s="195" t="s">
        <v>28</v>
      </c>
      <c r="F3" s="197" t="s">
        <v>105</v>
      </c>
    </row>
    <row r="4" spans="1:6" x14ac:dyDescent="0.15">
      <c r="A4" s="23">
        <v>2015</v>
      </c>
      <c r="B4" s="13" t="s">
        <v>20</v>
      </c>
      <c r="C4" s="15">
        <v>161613575</v>
      </c>
      <c r="D4" s="15">
        <v>42281000</v>
      </c>
      <c r="E4" s="15">
        <v>107741575</v>
      </c>
      <c r="F4" s="198">
        <v>11591000</v>
      </c>
    </row>
    <row r="5" spans="1:6" x14ac:dyDescent="0.15">
      <c r="A5" s="23"/>
      <c r="B5" s="13" t="s">
        <v>21</v>
      </c>
      <c r="C5" s="199">
        <v>100</v>
      </c>
      <c r="D5" s="199">
        <v>26.161787461232759</v>
      </c>
      <c r="E5" s="199">
        <v>66.666166502411699</v>
      </c>
      <c r="F5" s="200">
        <v>7.1720460363555478</v>
      </c>
    </row>
    <row r="6" spans="1:6" x14ac:dyDescent="0.15">
      <c r="A6" s="23">
        <v>2016</v>
      </c>
      <c r="B6" s="13" t="s">
        <v>20</v>
      </c>
      <c r="C6" s="15">
        <v>157715832</v>
      </c>
      <c r="D6" s="15">
        <v>42672000</v>
      </c>
      <c r="E6" s="15">
        <v>103684832</v>
      </c>
      <c r="F6" s="198">
        <v>11359000</v>
      </c>
    </row>
    <row r="7" spans="1:6" x14ac:dyDescent="0.15">
      <c r="A7" s="23"/>
      <c r="B7" s="13" t="s">
        <v>21</v>
      </c>
      <c r="C7" s="199">
        <v>100</v>
      </c>
      <c r="D7" s="199">
        <v>27.056256470000001</v>
      </c>
      <c r="E7" s="199">
        <v>65.741549000000006</v>
      </c>
      <c r="F7" s="200">
        <v>7.2021938790000002</v>
      </c>
    </row>
    <row r="8" spans="1:6" x14ac:dyDescent="0.15">
      <c r="A8" s="23">
        <v>2017</v>
      </c>
      <c r="B8" s="13" t="s">
        <v>20</v>
      </c>
      <c r="C8" s="15">
        <v>170760836</v>
      </c>
      <c r="D8" s="15">
        <v>42828000</v>
      </c>
      <c r="E8" s="15">
        <v>116863836</v>
      </c>
      <c r="F8" s="198">
        <v>11069000</v>
      </c>
    </row>
    <row r="9" spans="1:6" x14ac:dyDescent="0.15">
      <c r="A9" s="23"/>
      <c r="B9" s="13" t="s">
        <v>21</v>
      </c>
      <c r="C9" s="199">
        <v>100</v>
      </c>
      <c r="D9" s="199">
        <v>25.1</v>
      </c>
      <c r="E9" s="199">
        <v>68.400000000000006</v>
      </c>
      <c r="F9" s="200">
        <v>6.5</v>
      </c>
    </row>
    <row r="10" spans="1:6" x14ac:dyDescent="0.15">
      <c r="A10" s="23">
        <v>2018</v>
      </c>
      <c r="B10" s="13" t="s">
        <v>20</v>
      </c>
      <c r="C10" s="15">
        <v>152130451</v>
      </c>
      <c r="D10" s="15">
        <v>42974000</v>
      </c>
      <c r="E10" s="15">
        <v>97170451</v>
      </c>
      <c r="F10" s="198">
        <v>11986000</v>
      </c>
    </row>
    <row r="11" spans="1:6" x14ac:dyDescent="0.15">
      <c r="A11" s="23"/>
      <c r="B11" s="13" t="s">
        <v>21</v>
      </c>
      <c r="C11" s="199">
        <v>100</v>
      </c>
      <c r="D11" s="199">
        <v>28.2</v>
      </c>
      <c r="E11" s="199">
        <v>63.9</v>
      </c>
      <c r="F11" s="200">
        <v>7.9</v>
      </c>
    </row>
    <row r="12" spans="1:6" x14ac:dyDescent="0.15">
      <c r="A12" s="23">
        <v>2019</v>
      </c>
      <c r="B12" s="13" t="s">
        <v>20</v>
      </c>
      <c r="C12" s="15">
        <v>149041294</v>
      </c>
      <c r="D12" s="15">
        <v>42721000</v>
      </c>
      <c r="E12" s="15">
        <v>95642294</v>
      </c>
      <c r="F12" s="198">
        <v>10678000</v>
      </c>
    </row>
    <row r="13" spans="1:6" x14ac:dyDescent="0.15">
      <c r="A13" s="23"/>
      <c r="B13" s="13" t="s">
        <v>21</v>
      </c>
      <c r="C13" s="199">
        <v>100</v>
      </c>
      <c r="D13" s="199">
        <v>28.6</v>
      </c>
      <c r="E13" s="199">
        <v>64.2</v>
      </c>
      <c r="F13" s="200">
        <v>7.2</v>
      </c>
    </row>
    <row r="14" spans="1:6" x14ac:dyDescent="0.15">
      <c r="A14" s="23">
        <v>2020</v>
      </c>
      <c r="B14" s="13" t="s">
        <v>122</v>
      </c>
      <c r="C14" s="15">
        <v>140031816</v>
      </c>
      <c r="D14" s="15">
        <v>42926000</v>
      </c>
      <c r="E14" s="15">
        <v>86641816</v>
      </c>
      <c r="F14" s="198">
        <v>10464000</v>
      </c>
    </row>
    <row r="15" spans="1:6" x14ac:dyDescent="0.15">
      <c r="A15" s="23"/>
      <c r="B15" s="13" t="s">
        <v>123</v>
      </c>
      <c r="C15" s="199">
        <v>100</v>
      </c>
      <c r="D15" s="199">
        <v>30.6</v>
      </c>
      <c r="E15" s="199">
        <v>61.9</v>
      </c>
      <c r="F15" s="200">
        <v>7.5</v>
      </c>
    </row>
    <row r="16" spans="1:6" x14ac:dyDescent="0.15">
      <c r="A16" s="23">
        <v>2021</v>
      </c>
      <c r="B16" s="13" t="s">
        <v>122</v>
      </c>
      <c r="C16" s="15">
        <v>143568490</v>
      </c>
      <c r="D16" s="15">
        <v>42954000</v>
      </c>
      <c r="E16" s="15">
        <v>90779490</v>
      </c>
      <c r="F16" s="198">
        <v>9835000</v>
      </c>
    </row>
    <row r="17" spans="1:6" x14ac:dyDescent="0.15">
      <c r="A17" s="23"/>
      <c r="B17" s="13" t="s">
        <v>123</v>
      </c>
      <c r="C17" s="199">
        <v>100</v>
      </c>
      <c r="D17" s="199">
        <v>29.9</v>
      </c>
      <c r="E17" s="199">
        <v>63.2</v>
      </c>
      <c r="F17" s="200">
        <v>6.9</v>
      </c>
    </row>
    <row r="18" spans="1:6" x14ac:dyDescent="0.15">
      <c r="A18" s="23">
        <v>2022</v>
      </c>
      <c r="B18" s="13" t="s">
        <v>122</v>
      </c>
      <c r="C18" s="9">
        <v>136467395</v>
      </c>
      <c r="D18" s="9">
        <v>42874000</v>
      </c>
      <c r="E18" s="9">
        <v>83508395</v>
      </c>
      <c r="F18" s="24">
        <v>10085000</v>
      </c>
    </row>
    <row r="19" spans="1:6" x14ac:dyDescent="0.15">
      <c r="A19" s="25"/>
      <c r="B19" s="16" t="s">
        <v>123</v>
      </c>
      <c r="C19" s="17">
        <v>100</v>
      </c>
      <c r="D19" s="17">
        <v>31.4</v>
      </c>
      <c r="E19" s="17">
        <v>61.2</v>
      </c>
      <c r="F19" s="26">
        <v>7.4</v>
      </c>
    </row>
    <row r="20" spans="1:6" x14ac:dyDescent="0.15">
      <c r="A20" s="23">
        <v>2023</v>
      </c>
      <c r="B20" s="13" t="s">
        <v>122</v>
      </c>
      <c r="C20" s="9">
        <v>133396384</v>
      </c>
      <c r="D20" s="9">
        <v>42930000</v>
      </c>
      <c r="E20" s="9">
        <v>80881384</v>
      </c>
      <c r="F20" s="24">
        <v>9585000</v>
      </c>
    </row>
    <row r="21" spans="1:6" x14ac:dyDescent="0.15">
      <c r="A21" s="25"/>
      <c r="B21" s="16" t="s">
        <v>123</v>
      </c>
      <c r="C21" s="17">
        <v>100</v>
      </c>
      <c r="D21" s="17">
        <v>32.200000000000003</v>
      </c>
      <c r="E21" s="17">
        <v>60.6</v>
      </c>
      <c r="F21" s="26">
        <v>7.2</v>
      </c>
    </row>
    <row r="22" spans="1:6" x14ac:dyDescent="0.15">
      <c r="A22" s="23">
        <v>2024</v>
      </c>
      <c r="B22" s="13" t="s">
        <v>122</v>
      </c>
      <c r="C22" s="9">
        <v>127736810</v>
      </c>
      <c r="D22" s="9">
        <v>42956000</v>
      </c>
      <c r="E22" s="9">
        <v>75410810</v>
      </c>
      <c r="F22" s="24">
        <f>C22-(D22+E22)</f>
        <v>9370000</v>
      </c>
    </row>
    <row r="23" spans="1:6" x14ac:dyDescent="0.15">
      <c r="A23" s="25"/>
      <c r="B23" s="16" t="s">
        <v>123</v>
      </c>
      <c r="C23" s="56">
        <v>100</v>
      </c>
      <c r="D23" s="56">
        <v>33.6</v>
      </c>
      <c r="E23" s="56">
        <v>59</v>
      </c>
      <c r="F23" s="57">
        <v>7.3</v>
      </c>
    </row>
    <row r="24" spans="1:6" x14ac:dyDescent="0.15">
      <c r="A24" s="25">
        <v>2025</v>
      </c>
      <c r="B24" s="16" t="s">
        <v>122</v>
      </c>
      <c r="C24" s="9">
        <v>124510806</v>
      </c>
      <c r="D24" s="9">
        <v>43028000</v>
      </c>
      <c r="E24" s="9">
        <v>72511806</v>
      </c>
      <c r="F24" s="24">
        <f>C24-(D24+E24)</f>
        <v>8971000</v>
      </c>
    </row>
    <row r="25" spans="1:6" ht="14.25" thickBot="1" x14ac:dyDescent="0.2">
      <c r="A25" s="201"/>
      <c r="B25" s="202" t="s">
        <v>123</v>
      </c>
      <c r="C25" s="203">
        <v>100</v>
      </c>
      <c r="D25" s="203">
        <v>33.6</v>
      </c>
      <c r="E25" s="203">
        <v>59</v>
      </c>
      <c r="F25" s="204">
        <v>7.3</v>
      </c>
    </row>
    <row r="26" spans="1:6" x14ac:dyDescent="0.15">
      <c r="C26" s="22"/>
      <c r="D26" s="22"/>
      <c r="E26" s="22"/>
      <c r="F26" s="22"/>
    </row>
  </sheetData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1F8C4-AA06-47A6-906C-5C3E57E6D99B}">
  <sheetPr>
    <tabColor rgb="FF00B0F0"/>
  </sheetPr>
  <dimension ref="A1:E29"/>
  <sheetViews>
    <sheetView workbookViewId="0">
      <selection activeCell="F22" sqref="F22"/>
    </sheetView>
  </sheetViews>
  <sheetFormatPr defaultRowHeight="13.5" x14ac:dyDescent="0.15"/>
  <cols>
    <col min="1" max="1" width="21" style="52" customWidth="1"/>
    <col min="2" max="5" width="15.25" style="52" customWidth="1"/>
    <col min="6" max="16384" width="9" style="52"/>
  </cols>
  <sheetData>
    <row r="1" spans="1:5" x14ac:dyDescent="0.15">
      <c r="A1" s="52" t="s">
        <v>203</v>
      </c>
    </row>
    <row r="2" spans="1:5" ht="14.25" thickBot="1" x14ac:dyDescent="0.2">
      <c r="E2" s="35" t="s">
        <v>204</v>
      </c>
    </row>
    <row r="3" spans="1:5" x14ac:dyDescent="0.15">
      <c r="A3" s="54" t="s">
        <v>106</v>
      </c>
      <c r="B3" s="36" t="s">
        <v>22</v>
      </c>
      <c r="C3" s="36" t="s">
        <v>23</v>
      </c>
      <c r="D3" s="36" t="s">
        <v>107</v>
      </c>
      <c r="E3" s="205" t="s">
        <v>108</v>
      </c>
    </row>
    <row r="4" spans="1:5" x14ac:dyDescent="0.15">
      <c r="A4" s="25"/>
      <c r="B4" s="30" t="s">
        <v>3</v>
      </c>
      <c r="C4" s="30" t="s">
        <v>17</v>
      </c>
      <c r="D4" s="30" t="s">
        <v>17</v>
      </c>
      <c r="E4" s="41"/>
    </row>
    <row r="5" spans="1:5" x14ac:dyDescent="0.15">
      <c r="A5" s="25" t="s">
        <v>24</v>
      </c>
      <c r="B5" s="9"/>
      <c r="C5" s="9"/>
      <c r="D5" s="9"/>
      <c r="E5" s="42"/>
    </row>
    <row r="6" spans="1:5" x14ac:dyDescent="0.15">
      <c r="A6" s="25" t="s">
        <v>25</v>
      </c>
      <c r="B6" s="9">
        <v>3</v>
      </c>
      <c r="C6" s="9"/>
      <c r="D6" s="9">
        <v>1583894</v>
      </c>
      <c r="E6" s="42"/>
    </row>
    <row r="7" spans="1:5" x14ac:dyDescent="0.15">
      <c r="A7" s="25" t="s">
        <v>26</v>
      </c>
      <c r="B7" s="9"/>
      <c r="C7" s="9"/>
      <c r="D7" s="9"/>
      <c r="E7" s="42"/>
    </row>
    <row r="8" spans="1:5" x14ac:dyDescent="0.15">
      <c r="A8" s="25" t="s">
        <v>27</v>
      </c>
      <c r="B8" s="9"/>
      <c r="C8" s="9"/>
      <c r="D8" s="9">
        <v>84000</v>
      </c>
      <c r="E8" s="42"/>
    </row>
    <row r="9" spans="1:5" x14ac:dyDescent="0.15">
      <c r="A9" s="25" t="s">
        <v>1</v>
      </c>
      <c r="B9" s="9">
        <v>3</v>
      </c>
      <c r="C9" s="9"/>
      <c r="D9" s="9">
        <v>1667894</v>
      </c>
      <c r="E9" s="42"/>
    </row>
    <row r="10" spans="1:5" x14ac:dyDescent="0.15">
      <c r="A10" s="43" t="s">
        <v>28</v>
      </c>
      <c r="B10" s="44"/>
      <c r="C10" s="44"/>
      <c r="D10" s="44">
        <v>5649435</v>
      </c>
      <c r="E10" s="45"/>
    </row>
    <row r="11" spans="1:5" x14ac:dyDescent="0.15">
      <c r="A11" s="46" t="s">
        <v>29</v>
      </c>
      <c r="B11" s="47"/>
      <c r="C11" s="47"/>
      <c r="D11" s="47">
        <v>1500000</v>
      </c>
      <c r="E11" s="48"/>
    </row>
    <row r="12" spans="1:5" ht="13.5" customHeight="1" x14ac:dyDescent="0.15">
      <c r="A12" s="247" t="s">
        <v>154</v>
      </c>
      <c r="B12" s="248"/>
      <c r="C12" s="248"/>
      <c r="D12" s="248"/>
      <c r="E12" s="249"/>
    </row>
    <row r="13" spans="1:5" x14ac:dyDescent="0.15">
      <c r="A13" s="247"/>
      <c r="B13" s="248"/>
      <c r="C13" s="248"/>
      <c r="D13" s="248"/>
      <c r="E13" s="249"/>
    </row>
    <row r="14" spans="1:5" ht="14.25" thickBot="1" x14ac:dyDescent="0.2">
      <c r="A14" s="49" t="s">
        <v>27</v>
      </c>
      <c r="B14" s="50"/>
      <c r="C14" s="50"/>
      <c r="D14" s="50">
        <v>487000</v>
      </c>
      <c r="E14" s="51"/>
    </row>
    <row r="15" spans="1:5" x14ac:dyDescent="0.15">
      <c r="B15" s="53"/>
      <c r="C15" s="53"/>
      <c r="D15" s="53"/>
    </row>
    <row r="16" spans="1:5" ht="14.25" thickBot="1" x14ac:dyDescent="0.2">
      <c r="A16" s="52" t="s">
        <v>128</v>
      </c>
    </row>
    <row r="17" spans="1:2" x14ac:dyDescent="0.15">
      <c r="A17" s="54" t="s">
        <v>124</v>
      </c>
      <c r="B17" s="58" t="s">
        <v>129</v>
      </c>
    </row>
    <row r="18" spans="1:2" x14ac:dyDescent="0.15">
      <c r="A18" s="25"/>
      <c r="B18" s="59" t="s">
        <v>130</v>
      </c>
    </row>
    <row r="19" spans="1:2" x14ac:dyDescent="0.15">
      <c r="A19" s="25">
        <v>2015</v>
      </c>
      <c r="B19" s="60">
        <v>13017086</v>
      </c>
    </row>
    <row r="20" spans="1:2" x14ac:dyDescent="0.15">
      <c r="A20" s="25">
        <v>2016</v>
      </c>
      <c r="B20" s="60">
        <v>13397718</v>
      </c>
    </row>
    <row r="21" spans="1:2" x14ac:dyDescent="0.15">
      <c r="A21" s="25">
        <v>2017</v>
      </c>
      <c r="B21" s="60">
        <v>13574126</v>
      </c>
    </row>
    <row r="22" spans="1:2" x14ac:dyDescent="0.15">
      <c r="A22" s="25">
        <v>2018</v>
      </c>
      <c r="B22" s="60">
        <v>13287387</v>
      </c>
    </row>
    <row r="23" spans="1:2" x14ac:dyDescent="0.15">
      <c r="A23" s="25">
        <v>2019</v>
      </c>
      <c r="B23" s="60">
        <v>13832478</v>
      </c>
    </row>
    <row r="24" spans="1:2" x14ac:dyDescent="0.15">
      <c r="A24" s="25">
        <v>2020</v>
      </c>
      <c r="B24" s="60">
        <v>14019661</v>
      </c>
    </row>
    <row r="25" spans="1:2" x14ac:dyDescent="0.15">
      <c r="A25" s="25">
        <v>2021</v>
      </c>
      <c r="B25" s="60">
        <v>18943054</v>
      </c>
    </row>
    <row r="26" spans="1:2" x14ac:dyDescent="0.15">
      <c r="A26" s="25">
        <v>2022</v>
      </c>
      <c r="B26" s="60">
        <v>14624100</v>
      </c>
    </row>
    <row r="27" spans="1:2" x14ac:dyDescent="0.15">
      <c r="A27" s="55">
        <v>2023</v>
      </c>
      <c r="B27" s="60">
        <v>12798549</v>
      </c>
    </row>
    <row r="28" spans="1:2" x14ac:dyDescent="0.15">
      <c r="A28" s="55">
        <v>2024</v>
      </c>
      <c r="B28" s="60">
        <v>9922172</v>
      </c>
    </row>
    <row r="29" spans="1:2" ht="14.25" thickBot="1" x14ac:dyDescent="0.2">
      <c r="A29" s="206">
        <v>2025</v>
      </c>
      <c r="B29" s="207">
        <v>9288972</v>
      </c>
    </row>
  </sheetData>
  <mergeCells count="1">
    <mergeCell ref="A12:E13"/>
  </mergeCells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5920E-691C-482F-B894-016193B75F82}">
  <sheetPr>
    <tabColor rgb="FF00B0F0"/>
  </sheetPr>
  <dimension ref="A1:E15"/>
  <sheetViews>
    <sheetView zoomScaleNormal="100" workbookViewId="0">
      <selection activeCell="F22" sqref="F22"/>
    </sheetView>
  </sheetViews>
  <sheetFormatPr defaultRowHeight="13.5" x14ac:dyDescent="0.15"/>
  <cols>
    <col min="1" max="4" width="12" customWidth="1"/>
  </cols>
  <sheetData>
    <row r="1" spans="1:5" x14ac:dyDescent="0.15">
      <c r="A1" t="s">
        <v>205</v>
      </c>
    </row>
    <row r="2" spans="1:5" ht="14.25" thickBot="1" x14ac:dyDescent="0.2">
      <c r="D2" s="1" t="s">
        <v>30</v>
      </c>
    </row>
    <row r="3" spans="1:5" x14ac:dyDescent="0.15">
      <c r="A3" s="11" t="s">
        <v>96</v>
      </c>
      <c r="B3" s="8" t="s">
        <v>109</v>
      </c>
      <c r="C3" s="8" t="s">
        <v>110</v>
      </c>
      <c r="D3" s="10" t="s">
        <v>111</v>
      </c>
    </row>
    <row r="4" spans="1:5" x14ac:dyDescent="0.15">
      <c r="A4" s="3"/>
      <c r="B4" s="6" t="s">
        <v>13</v>
      </c>
      <c r="C4" s="6" t="s">
        <v>11</v>
      </c>
      <c r="D4" s="4" t="s">
        <v>11</v>
      </c>
    </row>
    <row r="5" spans="1:5" x14ac:dyDescent="0.15">
      <c r="A5" s="3">
        <v>2015</v>
      </c>
      <c r="B5" s="7">
        <v>266</v>
      </c>
      <c r="C5" s="7">
        <v>4329</v>
      </c>
      <c r="D5" s="5">
        <v>4227</v>
      </c>
    </row>
    <row r="6" spans="1:5" x14ac:dyDescent="0.15">
      <c r="A6" s="3">
        <v>2016</v>
      </c>
      <c r="B6" s="7">
        <v>266</v>
      </c>
      <c r="C6" s="7">
        <v>4395</v>
      </c>
      <c r="D6" s="5">
        <v>4232</v>
      </c>
    </row>
    <row r="7" spans="1:5" x14ac:dyDescent="0.15">
      <c r="A7" s="3">
        <v>2017</v>
      </c>
      <c r="B7" s="7">
        <v>266</v>
      </c>
      <c r="C7" s="7">
        <v>4395</v>
      </c>
      <c r="D7" s="5">
        <v>4274</v>
      </c>
    </row>
    <row r="8" spans="1:5" x14ac:dyDescent="0.15">
      <c r="A8" s="3">
        <v>2018</v>
      </c>
      <c r="B8" s="7">
        <v>266</v>
      </c>
      <c r="C8" s="7">
        <v>4395</v>
      </c>
      <c r="D8" s="5">
        <v>4279</v>
      </c>
    </row>
    <row r="9" spans="1:5" x14ac:dyDescent="0.15">
      <c r="A9" s="3">
        <v>2019</v>
      </c>
      <c r="B9" s="7">
        <v>266</v>
      </c>
      <c r="C9" s="7">
        <v>4449</v>
      </c>
      <c r="D9" s="5">
        <v>4224</v>
      </c>
    </row>
    <row r="10" spans="1:5" x14ac:dyDescent="0.15">
      <c r="A10" s="3">
        <v>2020</v>
      </c>
      <c r="B10" s="7">
        <v>266</v>
      </c>
      <c r="C10" s="7">
        <v>4449</v>
      </c>
      <c r="D10" s="5">
        <v>4260</v>
      </c>
    </row>
    <row r="11" spans="1:5" x14ac:dyDescent="0.15">
      <c r="A11" s="3">
        <v>2021</v>
      </c>
      <c r="B11" s="7">
        <v>267</v>
      </c>
      <c r="C11" s="7">
        <v>4449</v>
      </c>
      <c r="D11" s="5">
        <v>4253</v>
      </c>
    </row>
    <row r="12" spans="1:5" x14ac:dyDescent="0.15">
      <c r="A12" s="19">
        <v>2022</v>
      </c>
      <c r="B12" s="7">
        <v>267</v>
      </c>
      <c r="C12" s="7">
        <v>4481</v>
      </c>
      <c r="D12" s="5">
        <v>4155</v>
      </c>
      <c r="E12" s="2"/>
    </row>
    <row r="13" spans="1:5" x14ac:dyDescent="0.15">
      <c r="A13" s="21">
        <v>2023</v>
      </c>
      <c r="B13" s="15">
        <v>267</v>
      </c>
      <c r="C13" s="15">
        <v>4481</v>
      </c>
      <c r="D13" s="18">
        <v>4165</v>
      </c>
    </row>
    <row r="14" spans="1:5" x14ac:dyDescent="0.15">
      <c r="A14" s="21">
        <v>2024</v>
      </c>
      <c r="B14" s="15">
        <v>267</v>
      </c>
      <c r="C14" s="15">
        <v>4481</v>
      </c>
      <c r="D14" s="18">
        <v>4212</v>
      </c>
    </row>
    <row r="15" spans="1:5" ht="14.25" thickBot="1" x14ac:dyDescent="0.2">
      <c r="A15" s="65">
        <v>2025</v>
      </c>
      <c r="B15" s="12">
        <v>267</v>
      </c>
      <c r="C15" s="12">
        <v>4502</v>
      </c>
      <c r="D15" s="14">
        <v>4013</v>
      </c>
    </row>
  </sheetData>
  <phoneticPr fontId="2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3EE87-8E1C-42F3-977B-4C2BCE955586}">
  <sheetPr>
    <tabColor rgb="FF00B0F0"/>
    <pageSetUpPr fitToPage="1"/>
  </sheetPr>
  <dimension ref="A1:L13"/>
  <sheetViews>
    <sheetView zoomScaleNormal="100" workbookViewId="0">
      <selection activeCell="F22" sqref="F22"/>
    </sheetView>
  </sheetViews>
  <sheetFormatPr defaultRowHeight="13.5" x14ac:dyDescent="0.15"/>
  <cols>
    <col min="1" max="1" width="7.125" style="27" customWidth="1"/>
    <col min="2" max="12" width="12.375" style="27" customWidth="1"/>
    <col min="13" max="16384" width="9" style="27"/>
  </cols>
  <sheetData>
    <row r="1" spans="1:12" x14ac:dyDescent="0.15">
      <c r="A1" s="27" t="s">
        <v>206</v>
      </c>
    </row>
    <row r="2" spans="1:12" ht="14.25" thickBot="1" x14ac:dyDescent="0.2">
      <c r="L2" s="35" t="s">
        <v>125</v>
      </c>
    </row>
    <row r="3" spans="1:12" x14ac:dyDescent="0.15">
      <c r="A3" s="63" t="s">
        <v>124</v>
      </c>
      <c r="B3" s="64" t="s">
        <v>31</v>
      </c>
      <c r="C3" s="64" t="s">
        <v>32</v>
      </c>
      <c r="D3" s="237" t="s">
        <v>112</v>
      </c>
      <c r="E3" s="250"/>
      <c r="F3" s="250"/>
      <c r="G3" s="250"/>
      <c r="H3" s="250"/>
      <c r="I3" s="250"/>
      <c r="J3" s="250"/>
      <c r="K3" s="250"/>
      <c r="L3" s="250"/>
    </row>
    <row r="4" spans="1:12" x14ac:dyDescent="0.15">
      <c r="A4" s="171"/>
      <c r="B4" s="177" t="s">
        <v>33</v>
      </c>
      <c r="C4" s="177" t="s">
        <v>34</v>
      </c>
      <c r="D4" s="28" t="s">
        <v>1</v>
      </c>
      <c r="E4" s="28" t="s">
        <v>52</v>
      </c>
      <c r="F4" s="28" t="s">
        <v>35</v>
      </c>
      <c r="G4" s="28" t="s">
        <v>36</v>
      </c>
      <c r="H4" s="28" t="s">
        <v>37</v>
      </c>
      <c r="I4" s="28" t="s">
        <v>38</v>
      </c>
      <c r="J4" s="28" t="s">
        <v>46</v>
      </c>
      <c r="K4" s="28" t="s">
        <v>26</v>
      </c>
      <c r="L4" s="29" t="s">
        <v>39</v>
      </c>
    </row>
    <row r="5" spans="1:12" x14ac:dyDescent="0.15">
      <c r="A5" s="168"/>
      <c r="B5" s="30" t="s">
        <v>40</v>
      </c>
      <c r="C5" s="30" t="s">
        <v>41</v>
      </c>
      <c r="D5" s="33"/>
      <c r="E5" s="33"/>
      <c r="F5" s="33"/>
      <c r="G5" s="33"/>
      <c r="H5" s="33"/>
      <c r="I5" s="33"/>
      <c r="J5" s="33"/>
      <c r="K5" s="33"/>
      <c r="L5" s="34"/>
    </row>
    <row r="6" spans="1:12" x14ac:dyDescent="0.15">
      <c r="A6" s="168">
        <v>2019</v>
      </c>
      <c r="B6" s="9">
        <v>39312</v>
      </c>
      <c r="C6" s="9">
        <v>601180</v>
      </c>
      <c r="D6" s="9">
        <v>589866</v>
      </c>
      <c r="E6" s="9">
        <v>950</v>
      </c>
      <c r="F6" s="9">
        <v>1404</v>
      </c>
      <c r="G6" s="9">
        <v>17617</v>
      </c>
      <c r="H6" s="9">
        <v>370</v>
      </c>
      <c r="I6" s="9">
        <v>442</v>
      </c>
      <c r="J6" s="9">
        <v>3553</v>
      </c>
      <c r="K6" s="9">
        <v>43245</v>
      </c>
      <c r="L6" s="32">
        <v>522285</v>
      </c>
    </row>
    <row r="7" spans="1:12" x14ac:dyDescent="0.15">
      <c r="A7" s="168">
        <v>2020</v>
      </c>
      <c r="B7" s="9">
        <v>35178</v>
      </c>
      <c r="C7" s="9">
        <v>518792</v>
      </c>
      <c r="D7" s="9">
        <v>510824</v>
      </c>
      <c r="E7" s="9">
        <v>875</v>
      </c>
      <c r="F7" s="9">
        <v>1195</v>
      </c>
      <c r="G7" s="9">
        <v>13317</v>
      </c>
      <c r="H7" s="9">
        <v>303</v>
      </c>
      <c r="I7" s="9">
        <v>325</v>
      </c>
      <c r="J7" s="9">
        <v>2738</v>
      </c>
      <c r="K7" s="9">
        <v>40885</v>
      </c>
      <c r="L7" s="32">
        <v>451186</v>
      </c>
    </row>
    <row r="8" spans="1:12" x14ac:dyDescent="0.15">
      <c r="A8" s="168">
        <v>2021</v>
      </c>
      <c r="B8" s="9">
        <v>35094.333333333336</v>
      </c>
      <c r="C8" s="9">
        <v>528006</v>
      </c>
      <c r="D8" s="9">
        <f>SUM(E8:L8)</f>
        <v>521117</v>
      </c>
      <c r="E8" s="9">
        <v>983</v>
      </c>
      <c r="F8" s="9">
        <v>1341</v>
      </c>
      <c r="G8" s="9">
        <v>15634</v>
      </c>
      <c r="H8" s="9">
        <v>253</v>
      </c>
      <c r="I8" s="9">
        <v>315</v>
      </c>
      <c r="J8" s="9">
        <v>2717</v>
      </c>
      <c r="K8" s="9">
        <v>45560</v>
      </c>
      <c r="L8" s="32">
        <v>454314</v>
      </c>
    </row>
    <row r="9" spans="1:12" x14ac:dyDescent="0.15">
      <c r="A9" s="168">
        <v>2022</v>
      </c>
      <c r="B9" s="208">
        <v>36084.916666666664</v>
      </c>
      <c r="C9" s="39">
        <v>540677</v>
      </c>
      <c r="D9" s="39">
        <f>SUM(E9:L9)</f>
        <v>488576</v>
      </c>
      <c r="E9" s="39">
        <v>1243</v>
      </c>
      <c r="F9" s="39">
        <v>1347</v>
      </c>
      <c r="G9" s="39">
        <v>15048</v>
      </c>
      <c r="H9" s="39">
        <v>306</v>
      </c>
      <c r="I9" s="39">
        <v>407</v>
      </c>
      <c r="J9" s="39">
        <v>2703</v>
      </c>
      <c r="K9" s="39">
        <v>44034</v>
      </c>
      <c r="L9" s="208">
        <v>423488</v>
      </c>
    </row>
    <row r="10" spans="1:12" x14ac:dyDescent="0.15">
      <c r="A10" s="180">
        <v>2023</v>
      </c>
      <c r="B10" s="209">
        <v>34212.833333299997</v>
      </c>
      <c r="C10" s="210">
        <v>536371</v>
      </c>
      <c r="D10" s="39">
        <f>SUM(E10:L10)</f>
        <v>527958</v>
      </c>
      <c r="E10" s="209">
        <v>876</v>
      </c>
      <c r="F10" s="210">
        <v>1157</v>
      </c>
      <c r="G10" s="209">
        <v>14611</v>
      </c>
      <c r="H10" s="209">
        <v>245</v>
      </c>
      <c r="I10" s="209">
        <v>338</v>
      </c>
      <c r="J10" s="209">
        <v>2552</v>
      </c>
      <c r="K10" s="209">
        <v>42355</v>
      </c>
      <c r="L10" s="211">
        <v>465824</v>
      </c>
    </row>
    <row r="11" spans="1:12" x14ac:dyDescent="0.15">
      <c r="A11" s="180">
        <v>2024</v>
      </c>
      <c r="B11" s="209">
        <v>33347</v>
      </c>
      <c r="C11" s="210">
        <v>534610</v>
      </c>
      <c r="D11" s="39">
        <f>SUM(E11:L11)</f>
        <v>509831</v>
      </c>
      <c r="E11" s="209">
        <v>862</v>
      </c>
      <c r="F11" s="210">
        <v>1155</v>
      </c>
      <c r="G11" s="209">
        <v>12869</v>
      </c>
      <c r="H11" s="209">
        <v>394</v>
      </c>
      <c r="I11" s="209">
        <v>367</v>
      </c>
      <c r="J11" s="209">
        <v>2350</v>
      </c>
      <c r="K11" s="209">
        <v>40705</v>
      </c>
      <c r="L11" s="211">
        <v>451129</v>
      </c>
    </row>
    <row r="12" spans="1:12" ht="14.25" thickBot="1" x14ac:dyDescent="0.2">
      <c r="A12" s="181">
        <v>2025</v>
      </c>
      <c r="B12" s="212">
        <v>32669</v>
      </c>
      <c r="C12" s="213">
        <v>489221</v>
      </c>
      <c r="D12" s="39">
        <v>484849</v>
      </c>
      <c r="E12" s="212">
        <v>1032</v>
      </c>
      <c r="F12" s="213">
        <v>1100</v>
      </c>
      <c r="G12" s="212">
        <v>12700</v>
      </c>
      <c r="H12" s="212">
        <v>271</v>
      </c>
      <c r="I12" s="212">
        <v>324</v>
      </c>
      <c r="J12" s="212">
        <v>2106</v>
      </c>
      <c r="K12" s="212">
        <v>39625</v>
      </c>
      <c r="L12" s="214">
        <v>427691</v>
      </c>
    </row>
    <row r="13" spans="1:12" x14ac:dyDescent="0.15">
      <c r="D13" s="215"/>
    </row>
  </sheetData>
  <mergeCells count="1">
    <mergeCell ref="D3:L3"/>
  </mergeCells>
  <phoneticPr fontId="2"/>
  <pageMargins left="0.7" right="0.7" top="0.75" bottom="0.75" header="0.3" footer="0.3"/>
  <pageSetup paperSize="9" scale="9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E5EA3-E201-46FB-AC1C-01F6D74824A6}">
  <sheetPr>
    <tabColor rgb="FF00B0F0"/>
    <pageSetUpPr fitToPage="1"/>
  </sheetPr>
  <dimension ref="A1:L12"/>
  <sheetViews>
    <sheetView zoomScaleNormal="100" workbookViewId="0">
      <selection activeCell="F22" sqref="F22"/>
    </sheetView>
  </sheetViews>
  <sheetFormatPr defaultRowHeight="13.5" x14ac:dyDescent="0.15"/>
  <cols>
    <col min="1" max="1" width="7.125" style="27" customWidth="1"/>
    <col min="2" max="12" width="12.375" style="27" customWidth="1"/>
    <col min="13" max="16384" width="9" style="27"/>
  </cols>
  <sheetData>
    <row r="1" spans="1:12" x14ac:dyDescent="0.15">
      <c r="A1" s="27" t="s">
        <v>207</v>
      </c>
    </row>
    <row r="2" spans="1:12" ht="14.25" thickBot="1" x14ac:dyDescent="0.2">
      <c r="L2" s="35" t="s">
        <v>125</v>
      </c>
    </row>
    <row r="3" spans="1:12" x14ac:dyDescent="0.15">
      <c r="A3" s="63" t="s">
        <v>124</v>
      </c>
      <c r="B3" s="64" t="s">
        <v>31</v>
      </c>
      <c r="C3" s="64" t="s">
        <v>32</v>
      </c>
      <c r="D3" s="237" t="s">
        <v>112</v>
      </c>
      <c r="E3" s="250"/>
      <c r="F3" s="250"/>
      <c r="G3" s="250"/>
      <c r="H3" s="250"/>
      <c r="I3" s="250"/>
      <c r="J3" s="250"/>
      <c r="K3" s="250"/>
      <c r="L3" s="250"/>
    </row>
    <row r="4" spans="1:12" x14ac:dyDescent="0.15">
      <c r="A4" s="171"/>
      <c r="B4" s="177" t="s">
        <v>33</v>
      </c>
      <c r="C4" s="177" t="s">
        <v>34</v>
      </c>
      <c r="D4" s="28" t="s">
        <v>1</v>
      </c>
      <c r="E4" s="28" t="s">
        <v>52</v>
      </c>
      <c r="F4" s="28" t="s">
        <v>35</v>
      </c>
      <c r="G4" s="28" t="s">
        <v>36</v>
      </c>
      <c r="H4" s="28" t="s">
        <v>37</v>
      </c>
      <c r="I4" s="28" t="s">
        <v>38</v>
      </c>
      <c r="J4" s="28" t="s">
        <v>46</v>
      </c>
      <c r="K4" s="28" t="s">
        <v>26</v>
      </c>
      <c r="L4" s="216" t="s">
        <v>39</v>
      </c>
    </row>
    <row r="5" spans="1:12" x14ac:dyDescent="0.15">
      <c r="A5" s="168"/>
      <c r="B5" s="30" t="s">
        <v>40</v>
      </c>
      <c r="C5" s="30" t="s">
        <v>41</v>
      </c>
      <c r="D5" s="33"/>
      <c r="E5" s="33"/>
      <c r="F5" s="33"/>
      <c r="G5" s="33"/>
      <c r="H5" s="33"/>
      <c r="I5" s="33"/>
      <c r="J5" s="33"/>
      <c r="K5" s="33"/>
    </row>
    <row r="6" spans="1:12" x14ac:dyDescent="0.15">
      <c r="A6" s="168">
        <v>2019</v>
      </c>
      <c r="B6" s="9">
        <v>8749</v>
      </c>
      <c r="C6" s="9">
        <v>124646</v>
      </c>
      <c r="D6" s="9">
        <v>124981</v>
      </c>
      <c r="E6" s="9">
        <v>637</v>
      </c>
      <c r="F6" s="9">
        <v>209</v>
      </c>
      <c r="G6" s="9">
        <v>3918</v>
      </c>
      <c r="H6" s="9">
        <v>83</v>
      </c>
      <c r="I6" s="9">
        <v>60</v>
      </c>
      <c r="J6" s="9">
        <v>843</v>
      </c>
      <c r="K6" s="9">
        <v>8742</v>
      </c>
      <c r="L6" s="53">
        <v>110489</v>
      </c>
    </row>
    <row r="7" spans="1:12" x14ac:dyDescent="0.15">
      <c r="A7" s="168">
        <v>2020</v>
      </c>
      <c r="B7" s="9">
        <v>8287</v>
      </c>
      <c r="C7" s="9">
        <v>114662</v>
      </c>
      <c r="D7" s="9">
        <v>113343</v>
      </c>
      <c r="E7" s="9">
        <v>394</v>
      </c>
      <c r="F7" s="9">
        <v>180</v>
      </c>
      <c r="G7" s="9">
        <v>2886</v>
      </c>
      <c r="H7" s="9">
        <v>10</v>
      </c>
      <c r="I7" s="9">
        <v>35</v>
      </c>
      <c r="J7" s="9">
        <v>567</v>
      </c>
      <c r="K7" s="9">
        <v>7999</v>
      </c>
      <c r="L7" s="53">
        <v>101272</v>
      </c>
    </row>
    <row r="8" spans="1:12" x14ac:dyDescent="0.15">
      <c r="A8" s="168">
        <v>2021</v>
      </c>
      <c r="B8" s="9">
        <v>8088.333333333333</v>
      </c>
      <c r="C8" s="9">
        <v>114725</v>
      </c>
      <c r="D8" s="9">
        <f>SUM(E8:L8)</f>
        <v>114809</v>
      </c>
      <c r="E8" s="9">
        <v>466</v>
      </c>
      <c r="F8" s="9">
        <v>168</v>
      </c>
      <c r="G8" s="9">
        <v>3647</v>
      </c>
      <c r="H8" s="9">
        <v>38</v>
      </c>
      <c r="I8" s="9">
        <v>38</v>
      </c>
      <c r="J8" s="9">
        <v>639</v>
      </c>
      <c r="K8" s="9">
        <v>8877</v>
      </c>
      <c r="L8" s="53">
        <v>100936</v>
      </c>
    </row>
    <row r="9" spans="1:12" x14ac:dyDescent="0.15">
      <c r="A9" s="180">
        <v>2022</v>
      </c>
      <c r="B9" s="39">
        <v>8845.75</v>
      </c>
      <c r="C9" s="39">
        <v>126752</v>
      </c>
      <c r="D9" s="39">
        <f>SUM(E9:L9)</f>
        <v>126074</v>
      </c>
      <c r="E9" s="39">
        <v>382</v>
      </c>
      <c r="F9" s="39">
        <v>227</v>
      </c>
      <c r="G9" s="39">
        <v>3743</v>
      </c>
      <c r="H9" s="39">
        <v>66</v>
      </c>
      <c r="I9" s="39">
        <v>48</v>
      </c>
      <c r="J9" s="39">
        <v>805</v>
      </c>
      <c r="K9" s="39">
        <v>8771</v>
      </c>
      <c r="L9" s="208">
        <v>112032</v>
      </c>
    </row>
    <row r="10" spans="1:12" x14ac:dyDescent="0.15">
      <c r="A10" s="180">
        <v>2023</v>
      </c>
      <c r="B10" s="209">
        <v>8819.08</v>
      </c>
      <c r="C10" s="209">
        <v>134200</v>
      </c>
      <c r="D10" s="39">
        <f>SUM(E10:L10)</f>
        <v>132581</v>
      </c>
      <c r="E10" s="209">
        <v>374</v>
      </c>
      <c r="F10" s="209">
        <v>161</v>
      </c>
      <c r="G10" s="209">
        <v>3493</v>
      </c>
      <c r="H10" s="209">
        <v>71</v>
      </c>
      <c r="I10" s="209">
        <v>31</v>
      </c>
      <c r="J10" s="209">
        <v>601</v>
      </c>
      <c r="K10" s="209">
        <v>9183</v>
      </c>
      <c r="L10" s="211">
        <v>118667</v>
      </c>
    </row>
    <row r="11" spans="1:12" x14ac:dyDescent="0.15">
      <c r="A11" s="180">
        <v>2024</v>
      </c>
      <c r="B11" s="209">
        <v>8885</v>
      </c>
      <c r="C11" s="209">
        <v>135347</v>
      </c>
      <c r="D11" s="39">
        <f>SUM(E11:L11)</f>
        <v>134574</v>
      </c>
      <c r="E11" s="209">
        <v>398</v>
      </c>
      <c r="F11" s="209">
        <v>120</v>
      </c>
      <c r="G11" s="209">
        <v>3538</v>
      </c>
      <c r="H11" s="209">
        <v>121</v>
      </c>
      <c r="I11" s="209">
        <v>42</v>
      </c>
      <c r="J11" s="209">
        <v>599</v>
      </c>
      <c r="K11" s="211">
        <v>8837</v>
      </c>
      <c r="L11" s="217">
        <v>120919</v>
      </c>
    </row>
    <row r="12" spans="1:12" ht="14.25" thickBot="1" x14ac:dyDescent="0.2">
      <c r="A12" s="181">
        <v>2025</v>
      </c>
      <c r="B12" s="212">
        <v>9220</v>
      </c>
      <c r="C12" s="212">
        <v>132328</v>
      </c>
      <c r="D12" s="175">
        <v>132517</v>
      </c>
      <c r="E12" s="212">
        <v>471</v>
      </c>
      <c r="F12" s="212">
        <v>149</v>
      </c>
      <c r="G12" s="212">
        <v>3459</v>
      </c>
      <c r="H12" s="212">
        <v>25</v>
      </c>
      <c r="I12" s="212">
        <v>33</v>
      </c>
      <c r="J12" s="212">
        <v>610</v>
      </c>
      <c r="K12" s="214">
        <v>8796</v>
      </c>
      <c r="L12" s="218">
        <v>118974</v>
      </c>
    </row>
  </sheetData>
  <mergeCells count="1">
    <mergeCell ref="D3:L3"/>
  </mergeCells>
  <phoneticPr fontId="2"/>
  <pageMargins left="0.7" right="0.7" top="0.75" bottom="0.75" header="0.3" footer="0.3"/>
  <pageSetup paperSize="9" scale="9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D74AB-BCA3-4358-9832-14A4A691EA07}">
  <sheetPr>
    <tabColor rgb="FF00B0F0"/>
    <pageSetUpPr fitToPage="1"/>
  </sheetPr>
  <dimension ref="A1:L43"/>
  <sheetViews>
    <sheetView zoomScale="145" zoomScaleNormal="145" workbookViewId="0">
      <selection activeCell="F22" sqref="F22"/>
    </sheetView>
  </sheetViews>
  <sheetFormatPr defaultRowHeight="13.5" x14ac:dyDescent="0.15"/>
  <cols>
    <col min="1" max="9" width="16.875" style="52" customWidth="1"/>
    <col min="10" max="16384" width="9" style="52"/>
  </cols>
  <sheetData>
    <row r="1" spans="1:5" x14ac:dyDescent="0.15">
      <c r="A1" s="52" t="s">
        <v>208</v>
      </c>
    </row>
    <row r="3" spans="1:5" ht="14.25" thickBot="1" x14ac:dyDescent="0.2">
      <c r="A3" s="219" t="s">
        <v>42</v>
      </c>
    </row>
    <row r="4" spans="1:5" x14ac:dyDescent="0.15">
      <c r="A4" s="220" t="s">
        <v>96</v>
      </c>
      <c r="B4" s="221" t="s">
        <v>131</v>
      </c>
      <c r="C4" s="221" t="s">
        <v>43</v>
      </c>
      <c r="D4" s="221" t="s">
        <v>113</v>
      </c>
      <c r="E4" s="222" t="s">
        <v>114</v>
      </c>
    </row>
    <row r="5" spans="1:5" x14ac:dyDescent="0.15">
      <c r="A5" s="223"/>
      <c r="B5" s="30" t="s">
        <v>3</v>
      </c>
      <c r="C5" s="30" t="s">
        <v>3</v>
      </c>
      <c r="D5" s="30" t="s">
        <v>44</v>
      </c>
      <c r="E5" s="31" t="s">
        <v>41</v>
      </c>
    </row>
    <row r="6" spans="1:5" x14ac:dyDescent="0.15">
      <c r="A6" s="223">
        <v>2015</v>
      </c>
      <c r="B6" s="9">
        <v>95590</v>
      </c>
      <c r="C6" s="9">
        <v>638998</v>
      </c>
      <c r="D6" s="9">
        <v>580453</v>
      </c>
      <c r="E6" s="32">
        <v>958734</v>
      </c>
    </row>
    <row r="7" spans="1:5" x14ac:dyDescent="0.15">
      <c r="A7" s="223">
        <v>2016</v>
      </c>
      <c r="B7" s="9">
        <v>80094</v>
      </c>
      <c r="C7" s="9">
        <v>612250</v>
      </c>
      <c r="D7" s="9">
        <v>539465</v>
      </c>
      <c r="E7" s="32">
        <v>898345</v>
      </c>
    </row>
    <row r="8" spans="1:5" x14ac:dyDescent="0.15">
      <c r="A8" s="223">
        <v>2017</v>
      </c>
      <c r="B8" s="9">
        <v>78542</v>
      </c>
      <c r="C8" s="9">
        <v>598746</v>
      </c>
      <c r="D8" s="9">
        <v>533699</v>
      </c>
      <c r="E8" s="32">
        <v>905589</v>
      </c>
    </row>
    <row r="9" spans="1:5" x14ac:dyDescent="0.15">
      <c r="A9" s="223">
        <v>2018</v>
      </c>
      <c r="B9" s="9">
        <v>75826</v>
      </c>
      <c r="C9" s="9">
        <v>617456</v>
      </c>
      <c r="D9" s="9">
        <v>542103</v>
      </c>
      <c r="E9" s="32">
        <v>895596</v>
      </c>
    </row>
    <row r="10" spans="1:5" x14ac:dyDescent="0.15">
      <c r="A10" s="223">
        <v>2019</v>
      </c>
      <c r="B10" s="9">
        <v>69946</v>
      </c>
      <c r="C10" s="9">
        <v>626709</v>
      </c>
      <c r="D10" s="9">
        <v>523336</v>
      </c>
      <c r="E10" s="32">
        <v>917091</v>
      </c>
    </row>
    <row r="11" spans="1:5" x14ac:dyDescent="0.15">
      <c r="A11" s="223">
        <v>2020</v>
      </c>
      <c r="B11" s="9">
        <v>57082</v>
      </c>
      <c r="C11" s="9">
        <v>469552</v>
      </c>
      <c r="D11" s="9">
        <v>426830</v>
      </c>
      <c r="E11" s="32">
        <v>767524</v>
      </c>
    </row>
    <row r="12" spans="1:5" x14ac:dyDescent="0.15">
      <c r="A12" s="223">
        <v>2021</v>
      </c>
      <c r="B12" s="9">
        <v>62879</v>
      </c>
      <c r="C12" s="9">
        <v>515484</v>
      </c>
      <c r="D12" s="9">
        <v>454490</v>
      </c>
      <c r="E12" s="32">
        <v>798984</v>
      </c>
    </row>
    <row r="13" spans="1:5" x14ac:dyDescent="0.15">
      <c r="A13" s="223">
        <v>2022</v>
      </c>
      <c r="B13" s="9">
        <v>63155</v>
      </c>
      <c r="C13" s="9">
        <v>572978</v>
      </c>
      <c r="D13" s="9">
        <v>482216</v>
      </c>
      <c r="E13" s="32">
        <v>836044</v>
      </c>
    </row>
    <row r="14" spans="1:5" x14ac:dyDescent="0.15">
      <c r="A14" s="223">
        <v>2023</v>
      </c>
      <c r="B14" s="9">
        <v>58941</v>
      </c>
      <c r="C14" s="9">
        <v>564744</v>
      </c>
      <c r="D14" s="9">
        <v>469272</v>
      </c>
      <c r="E14" s="32">
        <v>778337</v>
      </c>
    </row>
    <row r="15" spans="1:5" x14ac:dyDescent="0.15">
      <c r="A15" s="223">
        <v>2024</v>
      </c>
      <c r="B15" s="9">
        <v>61960</v>
      </c>
      <c r="C15" s="9">
        <v>581406</v>
      </c>
      <c r="D15" s="9">
        <v>489595</v>
      </c>
      <c r="E15" s="32">
        <v>800160</v>
      </c>
    </row>
    <row r="16" spans="1:5" ht="14.25" thickBot="1" x14ac:dyDescent="0.2">
      <c r="A16" s="224">
        <v>2025</v>
      </c>
      <c r="B16" s="172">
        <v>60462</v>
      </c>
      <c r="C16" s="172">
        <v>579130</v>
      </c>
      <c r="D16" s="172">
        <v>479668</v>
      </c>
      <c r="E16" s="170">
        <v>776988</v>
      </c>
    </row>
    <row r="17" spans="1:12" x14ac:dyDescent="0.15">
      <c r="A17" s="219"/>
    </row>
    <row r="18" spans="1:12" x14ac:dyDescent="0.15">
      <c r="A18" s="219" t="s">
        <v>132</v>
      </c>
    </row>
    <row r="19" spans="1:12" ht="14.25" thickBot="1" x14ac:dyDescent="0.2">
      <c r="A19" s="219"/>
      <c r="I19" s="35" t="s">
        <v>209</v>
      </c>
    </row>
    <row r="20" spans="1:12" x14ac:dyDescent="0.15">
      <c r="A20" s="220"/>
      <c r="B20" s="221" t="s">
        <v>1</v>
      </c>
      <c r="C20" s="221" t="s">
        <v>45</v>
      </c>
      <c r="D20" s="221" t="s">
        <v>46</v>
      </c>
      <c r="E20" s="221" t="s">
        <v>115</v>
      </c>
      <c r="F20" s="221" t="s">
        <v>47</v>
      </c>
      <c r="G20" s="221" t="s">
        <v>48</v>
      </c>
      <c r="H20" s="222" t="s">
        <v>116</v>
      </c>
      <c r="I20" s="222" t="s">
        <v>51</v>
      </c>
    </row>
    <row r="21" spans="1:12" x14ac:dyDescent="0.15">
      <c r="A21" s="223" t="s">
        <v>49</v>
      </c>
      <c r="B21" s="9">
        <f>C21+D21+E21+F21+G21+H21+I21+B25+C25+D25+E25+F25+G25+H25</f>
        <v>60462</v>
      </c>
      <c r="C21" s="9">
        <v>4378</v>
      </c>
      <c r="D21" s="9">
        <v>1399</v>
      </c>
      <c r="E21" s="9">
        <v>9580</v>
      </c>
      <c r="F21" s="9">
        <v>5346</v>
      </c>
      <c r="G21" s="9">
        <v>2336</v>
      </c>
      <c r="H21" s="32">
        <v>1503</v>
      </c>
      <c r="I21" s="32">
        <v>545</v>
      </c>
      <c r="J21" s="53"/>
    </row>
    <row r="22" spans="1:12" x14ac:dyDescent="0.15">
      <c r="A22" s="223" t="s">
        <v>50</v>
      </c>
      <c r="B22" s="17">
        <v>100</v>
      </c>
      <c r="C22" s="225">
        <v>7.2</v>
      </c>
      <c r="D22" s="17">
        <v>2.2999999999999998</v>
      </c>
      <c r="E22" s="17">
        <v>15.8</v>
      </c>
      <c r="F22" s="17">
        <v>8.8000000000000007</v>
      </c>
      <c r="G22" s="17">
        <v>3.9</v>
      </c>
      <c r="H22" s="226">
        <v>2.5</v>
      </c>
      <c r="I22" s="226">
        <v>0.9</v>
      </c>
    </row>
    <row r="23" spans="1:12" ht="14.25" thickBot="1" x14ac:dyDescent="0.2">
      <c r="A23" s="223" t="s">
        <v>118</v>
      </c>
      <c r="B23" s="17">
        <v>15</v>
      </c>
      <c r="C23" s="17">
        <v>1.1000000000000001</v>
      </c>
      <c r="D23" s="17">
        <v>0.35</v>
      </c>
      <c r="E23" s="17">
        <v>2.4</v>
      </c>
      <c r="F23" s="17">
        <v>1.3</v>
      </c>
      <c r="G23" s="17">
        <v>0.6</v>
      </c>
      <c r="H23" s="226">
        <v>0.4</v>
      </c>
      <c r="I23" s="227">
        <v>0.1</v>
      </c>
      <c r="L23" s="208"/>
    </row>
    <row r="24" spans="1:12" x14ac:dyDescent="0.15">
      <c r="A24" s="220"/>
      <c r="B24" s="221" t="s">
        <v>117</v>
      </c>
      <c r="C24" s="221" t="s">
        <v>37</v>
      </c>
      <c r="D24" s="221" t="s">
        <v>52</v>
      </c>
      <c r="E24" s="221" t="s">
        <v>35</v>
      </c>
      <c r="F24" s="221" t="s">
        <v>53</v>
      </c>
      <c r="G24" s="221" t="s">
        <v>54</v>
      </c>
      <c r="H24" s="222" t="s">
        <v>26</v>
      </c>
    </row>
    <row r="25" spans="1:12" x14ac:dyDescent="0.15">
      <c r="A25" s="223" t="s">
        <v>49</v>
      </c>
      <c r="B25" s="228">
        <v>101</v>
      </c>
      <c r="C25" s="228">
        <v>166</v>
      </c>
      <c r="D25" s="228">
        <v>585</v>
      </c>
      <c r="E25" s="228">
        <v>956</v>
      </c>
      <c r="F25" s="228">
        <v>1236</v>
      </c>
      <c r="G25" s="228">
        <v>8122</v>
      </c>
      <c r="H25" s="229">
        <v>24209</v>
      </c>
      <c r="J25" s="53"/>
      <c r="K25" s="53"/>
    </row>
    <row r="26" spans="1:12" x14ac:dyDescent="0.15">
      <c r="A26" s="223" t="s">
        <v>50</v>
      </c>
      <c r="B26" s="17">
        <v>0.2</v>
      </c>
      <c r="C26" s="17">
        <v>0.3</v>
      </c>
      <c r="D26" s="17">
        <v>1</v>
      </c>
      <c r="E26" s="17">
        <v>1.6</v>
      </c>
      <c r="F26" s="17">
        <v>2</v>
      </c>
      <c r="G26" s="17">
        <v>13.4</v>
      </c>
      <c r="H26" s="226">
        <v>40</v>
      </c>
    </row>
    <row r="27" spans="1:12" ht="14.25" thickBot="1" x14ac:dyDescent="0.2">
      <c r="A27" s="224" t="s">
        <v>118</v>
      </c>
      <c r="B27" s="230">
        <v>0</v>
      </c>
      <c r="C27" s="230">
        <v>0</v>
      </c>
      <c r="D27" s="231">
        <v>0.2</v>
      </c>
      <c r="E27" s="231">
        <v>0.2</v>
      </c>
      <c r="F27" s="231">
        <v>0.3</v>
      </c>
      <c r="G27" s="231">
        <v>2</v>
      </c>
      <c r="H27" s="227">
        <v>6</v>
      </c>
    </row>
    <row r="28" spans="1:12" x14ac:dyDescent="0.15">
      <c r="A28" s="219"/>
    </row>
    <row r="29" spans="1:12" x14ac:dyDescent="0.15">
      <c r="A29" s="219"/>
    </row>
    <row r="30" spans="1:12" x14ac:dyDescent="0.15">
      <c r="A30" s="219" t="s">
        <v>55</v>
      </c>
    </row>
    <row r="31" spans="1:12" ht="14.25" thickBot="1" x14ac:dyDescent="0.2">
      <c r="A31" s="219"/>
      <c r="F31" s="35" t="s">
        <v>209</v>
      </c>
    </row>
    <row r="32" spans="1:12" x14ac:dyDescent="0.15">
      <c r="A32" s="220" t="s">
        <v>119</v>
      </c>
      <c r="B32" s="221" t="s">
        <v>1</v>
      </c>
      <c r="C32" s="221" t="s">
        <v>56</v>
      </c>
      <c r="D32" s="221" t="s">
        <v>57</v>
      </c>
      <c r="E32" s="221" t="s">
        <v>58</v>
      </c>
      <c r="F32" s="222" t="s">
        <v>26</v>
      </c>
    </row>
    <row r="33" spans="1:9" x14ac:dyDescent="0.15">
      <c r="A33" s="223" t="s">
        <v>49</v>
      </c>
      <c r="B33" s="9">
        <f>SUM(C33:F33)</f>
        <v>60462</v>
      </c>
      <c r="C33" s="232">
        <v>42323</v>
      </c>
      <c r="D33" s="232">
        <v>424</v>
      </c>
      <c r="E33" s="232">
        <v>9869</v>
      </c>
      <c r="F33" s="233">
        <v>7846</v>
      </c>
    </row>
    <row r="34" spans="1:9" x14ac:dyDescent="0.15">
      <c r="A34" s="223" t="s">
        <v>50</v>
      </c>
      <c r="B34" s="17">
        <v>100</v>
      </c>
      <c r="C34" s="17">
        <v>70</v>
      </c>
      <c r="D34" s="17">
        <v>0.7</v>
      </c>
      <c r="E34" s="17">
        <v>16.3</v>
      </c>
      <c r="F34" s="226">
        <v>13</v>
      </c>
    </row>
    <row r="35" spans="1:9" ht="14.25" thickBot="1" x14ac:dyDescent="0.2">
      <c r="A35" s="224" t="s">
        <v>120</v>
      </c>
      <c r="B35" s="231">
        <v>15</v>
      </c>
      <c r="C35" s="231">
        <v>10.5</v>
      </c>
      <c r="D35" s="231">
        <v>0.1</v>
      </c>
      <c r="E35" s="231">
        <v>2.4</v>
      </c>
      <c r="F35" s="227">
        <v>2</v>
      </c>
    </row>
    <row r="36" spans="1:9" x14ac:dyDescent="0.15">
      <c r="A36" s="219"/>
    </row>
    <row r="37" spans="1:9" x14ac:dyDescent="0.15">
      <c r="A37" s="219"/>
    </row>
    <row r="38" spans="1:9" x14ac:dyDescent="0.15">
      <c r="A38" s="219" t="s">
        <v>59</v>
      </c>
    </row>
    <row r="39" spans="1:9" ht="14.25" thickBot="1" x14ac:dyDescent="0.2">
      <c r="A39" s="219"/>
      <c r="I39" s="35" t="s">
        <v>209</v>
      </c>
    </row>
    <row r="40" spans="1:9" x14ac:dyDescent="0.15">
      <c r="A40" s="220" t="s">
        <v>119</v>
      </c>
      <c r="B40" s="221" t="s">
        <v>1</v>
      </c>
      <c r="C40" s="221" t="s">
        <v>60</v>
      </c>
      <c r="D40" s="221" t="s">
        <v>61</v>
      </c>
      <c r="E40" s="221" t="s">
        <v>62</v>
      </c>
      <c r="F40" s="222" t="s">
        <v>63</v>
      </c>
      <c r="G40" s="221" t="s">
        <v>64</v>
      </c>
      <c r="H40" s="221" t="s">
        <v>65</v>
      </c>
      <c r="I40" s="222" t="s">
        <v>66</v>
      </c>
    </row>
    <row r="41" spans="1:9" x14ac:dyDescent="0.15">
      <c r="A41" s="223" t="s">
        <v>49</v>
      </c>
      <c r="B41" s="9">
        <f>SUM(C41:I41)</f>
        <v>579130</v>
      </c>
      <c r="C41" s="9">
        <v>19220</v>
      </c>
      <c r="D41" s="9">
        <v>60039</v>
      </c>
      <c r="E41" s="9">
        <v>113089</v>
      </c>
      <c r="F41" s="32">
        <v>99578</v>
      </c>
      <c r="G41" s="9">
        <v>2179</v>
      </c>
      <c r="H41" s="9">
        <v>327</v>
      </c>
      <c r="I41" s="32">
        <v>284698</v>
      </c>
    </row>
    <row r="42" spans="1:9" x14ac:dyDescent="0.15">
      <c r="A42" s="223" t="s">
        <v>50</v>
      </c>
      <c r="B42" s="17">
        <v>100</v>
      </c>
      <c r="C42" s="234">
        <v>3.3</v>
      </c>
      <c r="D42" s="234">
        <v>10.4</v>
      </c>
      <c r="E42" s="234">
        <v>19.5</v>
      </c>
      <c r="F42" s="235">
        <v>17.2</v>
      </c>
      <c r="G42" s="234">
        <v>0.4</v>
      </c>
      <c r="H42" s="234">
        <v>0</v>
      </c>
      <c r="I42" s="235">
        <v>49.2</v>
      </c>
    </row>
    <row r="43" spans="1:9" ht="14.25" thickBot="1" x14ac:dyDescent="0.2">
      <c r="A43" s="224" t="s">
        <v>120</v>
      </c>
      <c r="B43" s="231">
        <v>144.30000000000001</v>
      </c>
      <c r="C43" s="231">
        <v>4.8</v>
      </c>
      <c r="D43" s="231">
        <v>15</v>
      </c>
      <c r="E43" s="231">
        <v>28.1</v>
      </c>
      <c r="F43" s="227">
        <v>24.8</v>
      </c>
      <c r="G43" s="231">
        <v>0.6</v>
      </c>
      <c r="H43" s="230">
        <v>0</v>
      </c>
      <c r="I43" s="227">
        <v>71</v>
      </c>
    </row>
  </sheetData>
  <phoneticPr fontId="2"/>
  <pageMargins left="0.7" right="0.7" top="0.75" bottom="0.75" header="0.3" footer="0.3"/>
  <pageSetup paperSize="9" scale="8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  <pageSetUpPr fitToPage="1"/>
  </sheetPr>
  <dimension ref="A1:AF81"/>
  <sheetViews>
    <sheetView view="pageBreakPreview" zoomScale="80" zoomScaleNormal="80" zoomScaleSheetLayoutView="80" zoomScalePageLayoutView="112" workbookViewId="0">
      <selection activeCell="F22" sqref="F22"/>
    </sheetView>
  </sheetViews>
  <sheetFormatPr defaultColWidth="8.625" defaultRowHeight="13.5" x14ac:dyDescent="0.15"/>
  <cols>
    <col min="1" max="1" width="14.5" style="66" customWidth="1"/>
    <col min="2" max="2" width="27.125" style="66" customWidth="1"/>
    <col min="3" max="13" width="7.75" style="66" customWidth="1"/>
    <col min="14" max="14" width="8.75" style="66" customWidth="1"/>
    <col min="15" max="15" width="5.625" style="66" customWidth="1"/>
    <col min="16" max="16384" width="8.625" style="66"/>
  </cols>
  <sheetData>
    <row r="1" spans="1:15" x14ac:dyDescent="0.15">
      <c r="A1" s="66" t="s">
        <v>210</v>
      </c>
    </row>
    <row r="2" spans="1:15" ht="14.25" thickBot="1" x14ac:dyDescent="0.2">
      <c r="N2" s="67" t="s">
        <v>211</v>
      </c>
    </row>
    <row r="3" spans="1:15" x14ac:dyDescent="0.15">
      <c r="A3" s="68"/>
      <c r="B3" s="69"/>
      <c r="C3" s="254" t="s">
        <v>155</v>
      </c>
      <c r="D3" s="254"/>
      <c r="E3" s="255" t="s">
        <v>156</v>
      </c>
      <c r="F3" s="255"/>
      <c r="G3" s="255" t="s">
        <v>157</v>
      </c>
      <c r="H3" s="255"/>
      <c r="I3" s="255" t="s">
        <v>158</v>
      </c>
      <c r="J3" s="255"/>
      <c r="K3" s="251" t="s">
        <v>159</v>
      </c>
      <c r="L3" s="251"/>
      <c r="M3" s="252" t="s">
        <v>160</v>
      </c>
      <c r="N3" s="252"/>
    </row>
    <row r="4" spans="1:15" x14ac:dyDescent="0.15">
      <c r="A4" s="70"/>
      <c r="B4" s="71"/>
      <c r="C4" s="72" t="s">
        <v>161</v>
      </c>
      <c r="D4" s="73" t="s">
        <v>162</v>
      </c>
      <c r="E4" s="73" t="s">
        <v>161</v>
      </c>
      <c r="F4" s="73" t="s">
        <v>162</v>
      </c>
      <c r="G4" s="73" t="s">
        <v>161</v>
      </c>
      <c r="H4" s="73" t="s">
        <v>162</v>
      </c>
      <c r="I4" s="73" t="s">
        <v>161</v>
      </c>
      <c r="J4" s="73" t="s">
        <v>162</v>
      </c>
      <c r="K4" s="73" t="s">
        <v>161</v>
      </c>
      <c r="L4" s="74" t="s">
        <v>162</v>
      </c>
      <c r="M4" s="75" t="s">
        <v>161</v>
      </c>
      <c r="N4" s="76" t="s">
        <v>162</v>
      </c>
    </row>
    <row r="5" spans="1:15" x14ac:dyDescent="0.15">
      <c r="A5" s="77" t="s">
        <v>163</v>
      </c>
      <c r="B5" s="78" t="s">
        <v>164</v>
      </c>
      <c r="C5" s="79">
        <v>1</v>
      </c>
      <c r="D5" s="80">
        <v>200</v>
      </c>
      <c r="E5" s="80">
        <v>0</v>
      </c>
      <c r="F5" s="80">
        <v>0</v>
      </c>
      <c r="G5" s="80">
        <v>0</v>
      </c>
      <c r="H5" s="80">
        <v>0</v>
      </c>
      <c r="I5" s="80">
        <v>0</v>
      </c>
      <c r="J5" s="80">
        <v>0</v>
      </c>
      <c r="K5" s="80">
        <v>0</v>
      </c>
      <c r="L5" s="81">
        <v>0</v>
      </c>
      <c r="M5" s="82">
        <v>1</v>
      </c>
      <c r="N5" s="83">
        <v>200</v>
      </c>
    </row>
    <row r="6" spans="1:15" x14ac:dyDescent="0.15">
      <c r="A6" s="77"/>
      <c r="B6" s="78" t="s">
        <v>165</v>
      </c>
      <c r="C6" s="79">
        <v>1</v>
      </c>
      <c r="D6" s="80">
        <v>60</v>
      </c>
      <c r="E6" s="80">
        <v>0</v>
      </c>
      <c r="F6" s="80">
        <v>0</v>
      </c>
      <c r="G6" s="80">
        <v>0</v>
      </c>
      <c r="H6" s="80">
        <v>0</v>
      </c>
      <c r="I6" s="80">
        <v>0</v>
      </c>
      <c r="J6" s="80">
        <v>0</v>
      </c>
      <c r="K6" s="80">
        <v>0</v>
      </c>
      <c r="L6" s="81">
        <v>0</v>
      </c>
      <c r="M6" s="82">
        <v>1</v>
      </c>
      <c r="N6" s="83">
        <v>60</v>
      </c>
    </row>
    <row r="7" spans="1:15" x14ac:dyDescent="0.15">
      <c r="A7" s="77"/>
      <c r="B7" s="78" t="s">
        <v>166</v>
      </c>
      <c r="C7" s="84" t="s">
        <v>183</v>
      </c>
      <c r="D7" s="85" t="s">
        <v>183</v>
      </c>
      <c r="E7" s="80">
        <v>0</v>
      </c>
      <c r="F7" s="80">
        <v>0</v>
      </c>
      <c r="G7" s="80">
        <v>1</v>
      </c>
      <c r="H7" s="80">
        <v>194</v>
      </c>
      <c r="I7" s="80">
        <v>0</v>
      </c>
      <c r="J7" s="80">
        <v>0</v>
      </c>
      <c r="K7" s="80">
        <v>0</v>
      </c>
      <c r="L7" s="81">
        <v>0</v>
      </c>
      <c r="M7" s="82">
        <v>1</v>
      </c>
      <c r="N7" s="83">
        <v>194</v>
      </c>
    </row>
    <row r="8" spans="1:15" x14ac:dyDescent="0.15">
      <c r="A8" s="77"/>
      <c r="B8" s="78" t="s">
        <v>167</v>
      </c>
      <c r="C8" s="79">
        <v>0</v>
      </c>
      <c r="D8" s="80">
        <v>0</v>
      </c>
      <c r="E8" s="80">
        <v>0</v>
      </c>
      <c r="F8" s="80">
        <v>0</v>
      </c>
      <c r="G8" s="80">
        <v>1</v>
      </c>
      <c r="H8" s="80">
        <v>30</v>
      </c>
      <c r="I8" s="80">
        <v>0</v>
      </c>
      <c r="J8" s="80">
        <v>0</v>
      </c>
      <c r="K8" s="80">
        <v>0</v>
      </c>
      <c r="L8" s="81">
        <v>0</v>
      </c>
      <c r="M8" s="82">
        <v>1</v>
      </c>
      <c r="N8" s="83">
        <v>30</v>
      </c>
    </row>
    <row r="9" spans="1:15" x14ac:dyDescent="0.15">
      <c r="A9" s="77"/>
      <c r="B9" s="78" t="s">
        <v>168</v>
      </c>
      <c r="C9" s="79">
        <v>1</v>
      </c>
      <c r="D9" s="80">
        <v>27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1">
        <v>0</v>
      </c>
      <c r="M9" s="82">
        <v>1</v>
      </c>
      <c r="N9" s="83">
        <v>27</v>
      </c>
      <c r="O9" s="66" t="s">
        <v>137</v>
      </c>
    </row>
    <row r="10" spans="1:15" x14ac:dyDescent="0.15">
      <c r="A10" s="77"/>
      <c r="B10" s="86" t="s">
        <v>160</v>
      </c>
      <c r="C10" s="87">
        <v>0</v>
      </c>
      <c r="D10" s="88">
        <f>D9</f>
        <v>27</v>
      </c>
      <c r="E10" s="88">
        <v>0</v>
      </c>
      <c r="F10" s="88">
        <v>0</v>
      </c>
      <c r="G10" s="88">
        <v>0</v>
      </c>
      <c r="H10" s="88">
        <v>0</v>
      </c>
      <c r="I10" s="88">
        <v>0</v>
      </c>
      <c r="J10" s="88">
        <v>0</v>
      </c>
      <c r="K10" s="88">
        <v>0</v>
      </c>
      <c r="L10" s="89">
        <v>0</v>
      </c>
      <c r="M10" s="90">
        <v>0</v>
      </c>
      <c r="N10" s="91">
        <f>D10</f>
        <v>27</v>
      </c>
      <c r="O10" s="66" t="s">
        <v>137</v>
      </c>
    </row>
    <row r="11" spans="1:15" x14ac:dyDescent="0.15">
      <c r="A11" s="77"/>
      <c r="B11" s="78"/>
      <c r="C11" s="79">
        <f>SUM(C5:C9)</f>
        <v>3</v>
      </c>
      <c r="D11" s="80">
        <f>SUM(D5:D8)</f>
        <v>260</v>
      </c>
      <c r="E11" s="80">
        <f>SUM(E5:E9)</f>
        <v>0</v>
      </c>
      <c r="F11" s="80">
        <f>SUM(F5:F8)</f>
        <v>0</v>
      </c>
      <c r="G11" s="80">
        <f>SUM(G5:G9)</f>
        <v>2</v>
      </c>
      <c r="H11" s="80">
        <f>SUM(H5:H8)</f>
        <v>224</v>
      </c>
      <c r="I11" s="80">
        <f>SUM(I5:I9)</f>
        <v>0</v>
      </c>
      <c r="J11" s="80">
        <f>SUM(J5:J8)</f>
        <v>0</v>
      </c>
      <c r="K11" s="80">
        <f>SUM(K5:K9)</f>
        <v>0</v>
      </c>
      <c r="L11" s="81">
        <f>SUM(L5:L8)</f>
        <v>0</v>
      </c>
      <c r="M11" s="82">
        <f>SUM(M5:M9)</f>
        <v>5</v>
      </c>
      <c r="N11" s="83">
        <f>SUM(N5:N8)</f>
        <v>484</v>
      </c>
    </row>
    <row r="12" spans="1:15" x14ac:dyDescent="0.15">
      <c r="A12" s="92" t="s">
        <v>121</v>
      </c>
      <c r="B12" s="93" t="s">
        <v>134</v>
      </c>
      <c r="C12" s="94">
        <v>0</v>
      </c>
      <c r="D12" s="94">
        <v>0</v>
      </c>
      <c r="E12" s="94">
        <v>0</v>
      </c>
      <c r="F12" s="94">
        <v>0</v>
      </c>
      <c r="G12" s="94">
        <v>0</v>
      </c>
      <c r="H12" s="94">
        <v>0</v>
      </c>
      <c r="I12" s="94">
        <v>2</v>
      </c>
      <c r="J12" s="94">
        <v>71</v>
      </c>
      <c r="K12" s="94">
        <v>0</v>
      </c>
      <c r="L12" s="95">
        <v>0</v>
      </c>
      <c r="M12" s="96">
        <f t="shared" ref="M12:N27" si="0">K12+I12+G12+E12+C12</f>
        <v>2</v>
      </c>
      <c r="N12" s="97">
        <f t="shared" si="0"/>
        <v>71</v>
      </c>
      <c r="O12" s="98"/>
    </row>
    <row r="13" spans="1:15" x14ac:dyDescent="0.15">
      <c r="A13" s="77"/>
      <c r="B13" s="99" t="s">
        <v>135</v>
      </c>
      <c r="C13" s="100">
        <v>1</v>
      </c>
      <c r="D13" s="101">
        <v>15</v>
      </c>
      <c r="E13" s="101">
        <v>0</v>
      </c>
      <c r="F13" s="101">
        <v>0</v>
      </c>
      <c r="G13" s="101">
        <v>3</v>
      </c>
      <c r="H13" s="101">
        <v>90</v>
      </c>
      <c r="I13" s="101">
        <v>0</v>
      </c>
      <c r="J13" s="101">
        <v>0</v>
      </c>
      <c r="K13" s="101">
        <v>0</v>
      </c>
      <c r="L13" s="102">
        <v>0</v>
      </c>
      <c r="M13" s="103">
        <f t="shared" si="0"/>
        <v>4</v>
      </c>
      <c r="N13" s="104">
        <f t="shared" si="0"/>
        <v>105</v>
      </c>
      <c r="O13" s="98"/>
    </row>
    <row r="14" spans="1:15" x14ac:dyDescent="0.15">
      <c r="A14" s="77"/>
      <c r="B14" s="99" t="s">
        <v>136</v>
      </c>
      <c r="C14" s="100">
        <v>2</v>
      </c>
      <c r="D14" s="101">
        <v>60</v>
      </c>
      <c r="E14" s="101">
        <v>0</v>
      </c>
      <c r="F14" s="101">
        <v>0</v>
      </c>
      <c r="G14" s="101">
        <v>3</v>
      </c>
      <c r="H14" s="101">
        <v>70</v>
      </c>
      <c r="I14" s="101">
        <v>0</v>
      </c>
      <c r="J14" s="101">
        <v>0</v>
      </c>
      <c r="K14" s="101">
        <v>0</v>
      </c>
      <c r="L14" s="102">
        <v>0</v>
      </c>
      <c r="M14" s="103">
        <f t="shared" si="0"/>
        <v>5</v>
      </c>
      <c r="N14" s="104">
        <f t="shared" si="0"/>
        <v>130</v>
      </c>
      <c r="O14" s="98" t="s">
        <v>137</v>
      </c>
    </row>
    <row r="15" spans="1:15" x14ac:dyDescent="0.15">
      <c r="A15" s="77"/>
      <c r="B15" s="99" t="s">
        <v>138</v>
      </c>
      <c r="C15" s="100">
        <v>17</v>
      </c>
      <c r="D15" s="101">
        <v>0</v>
      </c>
      <c r="E15" s="101">
        <v>0</v>
      </c>
      <c r="F15" s="101">
        <v>0</v>
      </c>
      <c r="G15" s="101">
        <v>0</v>
      </c>
      <c r="H15" s="101">
        <v>0</v>
      </c>
      <c r="I15" s="101">
        <v>0</v>
      </c>
      <c r="J15" s="101">
        <v>0</v>
      </c>
      <c r="K15" s="101">
        <v>0</v>
      </c>
      <c r="L15" s="102">
        <v>0</v>
      </c>
      <c r="M15" s="103">
        <f t="shared" si="0"/>
        <v>17</v>
      </c>
      <c r="N15" s="104">
        <f t="shared" si="0"/>
        <v>0</v>
      </c>
      <c r="O15" s="98"/>
    </row>
    <row r="16" spans="1:15" x14ac:dyDescent="0.15">
      <c r="A16" s="77"/>
      <c r="B16" s="99" t="s">
        <v>139</v>
      </c>
      <c r="C16" s="100">
        <v>1</v>
      </c>
      <c r="D16" s="101">
        <v>48</v>
      </c>
      <c r="E16" s="101">
        <v>0</v>
      </c>
      <c r="F16" s="101">
        <v>0</v>
      </c>
      <c r="G16" s="101">
        <v>11</v>
      </c>
      <c r="H16" s="80">
        <v>412</v>
      </c>
      <c r="I16" s="101">
        <v>1</v>
      </c>
      <c r="J16" s="101">
        <v>30</v>
      </c>
      <c r="K16" s="101">
        <v>0</v>
      </c>
      <c r="L16" s="102">
        <v>0</v>
      </c>
      <c r="M16" s="103">
        <f t="shared" si="0"/>
        <v>13</v>
      </c>
      <c r="N16" s="83">
        <f t="shared" si="0"/>
        <v>490</v>
      </c>
      <c r="O16" s="98"/>
    </row>
    <row r="17" spans="1:32" x14ac:dyDescent="0.15">
      <c r="A17" s="77"/>
      <c r="B17" s="99"/>
      <c r="C17" s="100">
        <v>0</v>
      </c>
      <c r="D17" s="101">
        <v>0</v>
      </c>
      <c r="E17" s="101">
        <v>0</v>
      </c>
      <c r="F17" s="101">
        <v>0</v>
      </c>
      <c r="G17" s="101">
        <v>0</v>
      </c>
      <c r="H17" s="80">
        <v>156</v>
      </c>
      <c r="I17" s="101">
        <v>0</v>
      </c>
      <c r="J17" s="101">
        <v>0</v>
      </c>
      <c r="K17" s="101">
        <v>0</v>
      </c>
      <c r="L17" s="102">
        <v>0</v>
      </c>
      <c r="M17" s="103">
        <f t="shared" si="0"/>
        <v>0</v>
      </c>
      <c r="N17" s="83">
        <f t="shared" si="0"/>
        <v>156</v>
      </c>
      <c r="O17" s="98" t="s">
        <v>140</v>
      </c>
    </row>
    <row r="18" spans="1:32" x14ac:dyDescent="0.15">
      <c r="A18" s="77"/>
      <c r="B18" s="99" t="s">
        <v>193</v>
      </c>
      <c r="C18" s="100">
        <v>1</v>
      </c>
      <c r="D18" s="101">
        <v>80</v>
      </c>
      <c r="E18" s="101">
        <v>0</v>
      </c>
      <c r="F18" s="101">
        <v>0</v>
      </c>
      <c r="G18" s="101">
        <v>1</v>
      </c>
      <c r="H18" s="101">
        <v>30</v>
      </c>
      <c r="I18" s="101">
        <v>0</v>
      </c>
      <c r="J18" s="101">
        <v>0</v>
      </c>
      <c r="K18" s="101">
        <v>0</v>
      </c>
      <c r="L18" s="102">
        <v>0</v>
      </c>
      <c r="M18" s="103">
        <f t="shared" si="0"/>
        <v>2</v>
      </c>
      <c r="N18" s="104">
        <f t="shared" si="0"/>
        <v>110</v>
      </c>
      <c r="O18" s="98"/>
    </row>
    <row r="19" spans="1:32" x14ac:dyDescent="0.15">
      <c r="A19" s="77"/>
      <c r="B19" s="99" t="s">
        <v>141</v>
      </c>
      <c r="C19" s="100">
        <v>1</v>
      </c>
      <c r="D19" s="101">
        <v>90</v>
      </c>
      <c r="E19" s="101">
        <v>1</v>
      </c>
      <c r="F19" s="101">
        <v>170</v>
      </c>
      <c r="G19" s="101">
        <v>0</v>
      </c>
      <c r="H19" s="101">
        <v>0</v>
      </c>
      <c r="I19" s="101">
        <v>0</v>
      </c>
      <c r="J19" s="101">
        <v>0</v>
      </c>
      <c r="K19" s="101">
        <v>0</v>
      </c>
      <c r="L19" s="102">
        <v>0</v>
      </c>
      <c r="M19" s="103">
        <f t="shared" si="0"/>
        <v>2</v>
      </c>
      <c r="N19" s="104">
        <f t="shared" si="0"/>
        <v>260</v>
      </c>
      <c r="O19" s="98"/>
    </row>
    <row r="20" spans="1:32" x14ac:dyDescent="0.15">
      <c r="A20" s="77"/>
      <c r="B20" s="99" t="s">
        <v>194</v>
      </c>
      <c r="C20" s="100">
        <v>2</v>
      </c>
      <c r="D20" s="101">
        <v>95</v>
      </c>
      <c r="E20" s="101">
        <v>0</v>
      </c>
      <c r="F20" s="101">
        <v>0</v>
      </c>
      <c r="G20" s="101">
        <v>6</v>
      </c>
      <c r="H20" s="80">
        <v>241</v>
      </c>
      <c r="I20" s="101">
        <v>0</v>
      </c>
      <c r="J20" s="101">
        <v>0</v>
      </c>
      <c r="K20" s="101">
        <v>0</v>
      </c>
      <c r="L20" s="102">
        <v>0</v>
      </c>
      <c r="M20" s="103">
        <f t="shared" si="0"/>
        <v>8</v>
      </c>
      <c r="N20" s="83">
        <f t="shared" si="0"/>
        <v>336</v>
      </c>
      <c r="O20" s="98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</row>
    <row r="21" spans="1:32" x14ac:dyDescent="0.15">
      <c r="A21" s="77"/>
      <c r="B21" s="99" t="s">
        <v>142</v>
      </c>
      <c r="C21" s="100">
        <v>0</v>
      </c>
      <c r="D21" s="101">
        <v>0</v>
      </c>
      <c r="E21" s="101">
        <v>1</v>
      </c>
      <c r="F21" s="101">
        <v>20</v>
      </c>
      <c r="G21" s="101">
        <v>0</v>
      </c>
      <c r="H21" s="101">
        <v>0</v>
      </c>
      <c r="I21" s="101">
        <v>0</v>
      </c>
      <c r="J21" s="101">
        <v>0</v>
      </c>
      <c r="K21" s="101">
        <v>0</v>
      </c>
      <c r="L21" s="102">
        <v>0</v>
      </c>
      <c r="M21" s="103">
        <f t="shared" si="0"/>
        <v>1</v>
      </c>
      <c r="N21" s="104">
        <f t="shared" si="0"/>
        <v>20</v>
      </c>
      <c r="O21" s="98"/>
    </row>
    <row r="22" spans="1:32" x14ac:dyDescent="0.15">
      <c r="A22" s="77"/>
      <c r="B22" s="99" t="s">
        <v>143</v>
      </c>
      <c r="C22" s="100">
        <v>0</v>
      </c>
      <c r="D22" s="101">
        <v>0</v>
      </c>
      <c r="E22" s="101">
        <v>0</v>
      </c>
      <c r="F22" s="101">
        <v>0</v>
      </c>
      <c r="G22" s="80">
        <v>39</v>
      </c>
      <c r="H22" s="80">
        <v>360</v>
      </c>
      <c r="I22" s="80">
        <v>628</v>
      </c>
      <c r="J22" s="80">
        <v>6178</v>
      </c>
      <c r="K22" s="101">
        <v>0</v>
      </c>
      <c r="L22" s="102">
        <v>0</v>
      </c>
      <c r="M22" s="82">
        <f t="shared" si="0"/>
        <v>667</v>
      </c>
      <c r="N22" s="83">
        <f t="shared" si="0"/>
        <v>6538</v>
      </c>
      <c r="O22" s="98"/>
    </row>
    <row r="23" spans="1:32" x14ac:dyDescent="0.15">
      <c r="A23" s="77"/>
      <c r="B23" s="99" t="s">
        <v>144</v>
      </c>
      <c r="C23" s="100">
        <v>1</v>
      </c>
      <c r="D23" s="101">
        <v>50</v>
      </c>
      <c r="E23" s="101">
        <v>0</v>
      </c>
      <c r="F23" s="101">
        <v>0</v>
      </c>
      <c r="G23" s="101">
        <v>0</v>
      </c>
      <c r="H23" s="101">
        <v>0</v>
      </c>
      <c r="I23" s="101">
        <v>0</v>
      </c>
      <c r="J23" s="101">
        <v>0</v>
      </c>
      <c r="K23" s="101">
        <v>0</v>
      </c>
      <c r="L23" s="102">
        <v>0</v>
      </c>
      <c r="M23" s="103">
        <f t="shared" si="0"/>
        <v>1</v>
      </c>
      <c r="N23" s="104">
        <f t="shared" si="0"/>
        <v>50</v>
      </c>
      <c r="O23" s="98"/>
    </row>
    <row r="24" spans="1:32" x14ac:dyDescent="0.15">
      <c r="A24" s="77"/>
      <c r="B24" s="99" t="s">
        <v>145</v>
      </c>
      <c r="C24" s="100">
        <v>1</v>
      </c>
      <c r="D24" s="101">
        <v>96</v>
      </c>
      <c r="E24" s="101">
        <v>0</v>
      </c>
      <c r="F24" s="101">
        <v>0</v>
      </c>
      <c r="G24" s="101">
        <v>0</v>
      </c>
      <c r="H24" s="101">
        <v>0</v>
      </c>
      <c r="I24" s="101">
        <v>0</v>
      </c>
      <c r="J24" s="101">
        <v>0</v>
      </c>
      <c r="K24" s="101">
        <v>0</v>
      </c>
      <c r="L24" s="102">
        <v>0</v>
      </c>
      <c r="M24" s="103">
        <f t="shared" si="0"/>
        <v>1</v>
      </c>
      <c r="N24" s="104">
        <f t="shared" si="0"/>
        <v>96</v>
      </c>
      <c r="O24" s="98"/>
    </row>
    <row r="25" spans="1:32" x14ac:dyDescent="0.15">
      <c r="A25" s="77"/>
      <c r="B25" s="99" t="s">
        <v>146</v>
      </c>
      <c r="C25" s="100">
        <v>0</v>
      </c>
      <c r="D25" s="101">
        <v>0</v>
      </c>
      <c r="E25" s="101">
        <v>0</v>
      </c>
      <c r="F25" s="101">
        <v>0</v>
      </c>
      <c r="G25" s="101">
        <v>1</v>
      </c>
      <c r="H25" s="101">
        <v>0</v>
      </c>
      <c r="I25" s="101">
        <v>0</v>
      </c>
      <c r="J25" s="101">
        <v>0</v>
      </c>
      <c r="K25" s="101">
        <v>0</v>
      </c>
      <c r="L25" s="102">
        <v>0</v>
      </c>
      <c r="M25" s="103">
        <f t="shared" si="0"/>
        <v>1</v>
      </c>
      <c r="N25" s="104">
        <f t="shared" si="0"/>
        <v>0</v>
      </c>
      <c r="O25" s="98"/>
    </row>
    <row r="26" spans="1:32" x14ac:dyDescent="0.15">
      <c r="A26" s="77"/>
      <c r="B26" s="99" t="s">
        <v>195</v>
      </c>
      <c r="C26" s="100">
        <v>0</v>
      </c>
      <c r="D26" s="101">
        <v>0</v>
      </c>
      <c r="E26" s="101">
        <v>0</v>
      </c>
      <c r="F26" s="101">
        <v>0</v>
      </c>
      <c r="G26" s="80">
        <v>6</v>
      </c>
      <c r="H26" s="101">
        <v>0</v>
      </c>
      <c r="I26" s="80">
        <v>10</v>
      </c>
      <c r="J26" s="101">
        <v>0</v>
      </c>
      <c r="K26" s="101">
        <v>0</v>
      </c>
      <c r="L26" s="102">
        <v>0</v>
      </c>
      <c r="M26" s="82">
        <f t="shared" si="0"/>
        <v>16</v>
      </c>
      <c r="N26" s="104">
        <f t="shared" si="0"/>
        <v>0</v>
      </c>
      <c r="O26" s="98"/>
    </row>
    <row r="27" spans="1:32" x14ac:dyDescent="0.15">
      <c r="A27" s="77"/>
      <c r="B27" s="99" t="s">
        <v>147</v>
      </c>
      <c r="C27" s="100">
        <v>0</v>
      </c>
      <c r="D27" s="101">
        <v>0</v>
      </c>
      <c r="E27" s="101">
        <v>0</v>
      </c>
      <c r="F27" s="101">
        <v>0</v>
      </c>
      <c r="G27" s="101">
        <v>4</v>
      </c>
      <c r="H27" s="101">
        <v>30</v>
      </c>
      <c r="I27" s="101">
        <v>0</v>
      </c>
      <c r="J27" s="101">
        <v>0</v>
      </c>
      <c r="K27" s="101">
        <v>0</v>
      </c>
      <c r="L27" s="102">
        <v>0</v>
      </c>
      <c r="M27" s="103">
        <f t="shared" si="0"/>
        <v>4</v>
      </c>
      <c r="N27" s="104">
        <f t="shared" si="0"/>
        <v>30</v>
      </c>
      <c r="O27" s="98"/>
    </row>
    <row r="28" spans="1:32" x14ac:dyDescent="0.15">
      <c r="A28" s="77"/>
      <c r="B28" s="99" t="s">
        <v>169</v>
      </c>
      <c r="C28" s="100">
        <v>0</v>
      </c>
      <c r="D28" s="101">
        <v>0</v>
      </c>
      <c r="E28" s="101">
        <v>0</v>
      </c>
      <c r="F28" s="101">
        <v>0</v>
      </c>
      <c r="G28" s="101">
        <v>0</v>
      </c>
      <c r="H28" s="101">
        <v>0</v>
      </c>
      <c r="I28" s="101">
        <v>2</v>
      </c>
      <c r="J28" s="101">
        <v>11</v>
      </c>
      <c r="K28" s="101">
        <v>13</v>
      </c>
      <c r="L28" s="102">
        <v>77</v>
      </c>
      <c r="M28" s="103">
        <f>K28+I28+G28+E28+C28</f>
        <v>15</v>
      </c>
      <c r="N28" s="104">
        <f t="shared" ref="M28:N36" si="1">L28+J28+H28+F28+D28</f>
        <v>88</v>
      </c>
      <c r="O28" s="98"/>
    </row>
    <row r="29" spans="1:32" x14ac:dyDescent="0.15">
      <c r="A29" s="77"/>
      <c r="B29" s="99" t="s">
        <v>148</v>
      </c>
      <c r="C29" s="79">
        <v>83</v>
      </c>
      <c r="D29" s="80">
        <v>8137</v>
      </c>
      <c r="E29" s="101">
        <v>0</v>
      </c>
      <c r="F29" s="101">
        <v>0</v>
      </c>
      <c r="G29" s="80">
        <v>245</v>
      </c>
      <c r="H29" s="80">
        <v>21557</v>
      </c>
      <c r="I29" s="80">
        <v>117</v>
      </c>
      <c r="J29" s="80">
        <v>8223</v>
      </c>
      <c r="K29" s="80">
        <v>3</v>
      </c>
      <c r="L29" s="81">
        <v>349</v>
      </c>
      <c r="M29" s="82">
        <f>K29+I29+G29+E29+C29</f>
        <v>448</v>
      </c>
      <c r="N29" s="83">
        <f t="shared" si="1"/>
        <v>38266</v>
      </c>
      <c r="O29" s="98"/>
    </row>
    <row r="30" spans="1:32" x14ac:dyDescent="0.15">
      <c r="A30" s="77"/>
      <c r="B30" s="99" t="s">
        <v>185</v>
      </c>
      <c r="C30" s="100">
        <v>0</v>
      </c>
      <c r="D30" s="101">
        <v>0</v>
      </c>
      <c r="E30" s="101">
        <v>0</v>
      </c>
      <c r="F30" s="101">
        <v>0</v>
      </c>
      <c r="G30" s="80">
        <v>71</v>
      </c>
      <c r="H30" s="80">
        <v>10546</v>
      </c>
      <c r="I30" s="80">
        <v>41</v>
      </c>
      <c r="J30" s="80">
        <v>6850</v>
      </c>
      <c r="K30" s="80">
        <v>3</v>
      </c>
      <c r="L30" s="81">
        <v>365</v>
      </c>
      <c r="M30" s="82">
        <f t="shared" si="1"/>
        <v>115</v>
      </c>
      <c r="N30" s="83">
        <f t="shared" si="1"/>
        <v>17761</v>
      </c>
      <c r="O30" s="98"/>
    </row>
    <row r="31" spans="1:32" x14ac:dyDescent="0.15">
      <c r="A31" s="77"/>
      <c r="B31" s="99" t="s">
        <v>149</v>
      </c>
      <c r="C31" s="100">
        <v>0</v>
      </c>
      <c r="D31" s="101">
        <v>0</v>
      </c>
      <c r="E31" s="101">
        <v>0</v>
      </c>
      <c r="F31" s="101">
        <v>0</v>
      </c>
      <c r="G31" s="80">
        <v>34</v>
      </c>
      <c r="H31" s="80">
        <v>456</v>
      </c>
      <c r="I31" s="80">
        <v>136</v>
      </c>
      <c r="J31" s="80">
        <v>2083</v>
      </c>
      <c r="K31" s="80">
        <v>5</v>
      </c>
      <c r="L31" s="81">
        <v>81</v>
      </c>
      <c r="M31" s="82">
        <f t="shared" si="1"/>
        <v>175</v>
      </c>
      <c r="N31" s="83">
        <f>L31+J31+H31+F31+D31</f>
        <v>2620</v>
      </c>
      <c r="O31" s="98"/>
    </row>
    <row r="32" spans="1:32" x14ac:dyDescent="0.15">
      <c r="A32" s="77"/>
      <c r="B32" s="99" t="s">
        <v>150</v>
      </c>
      <c r="C32" s="100">
        <v>0</v>
      </c>
      <c r="D32" s="101">
        <v>0</v>
      </c>
      <c r="E32" s="101">
        <v>0</v>
      </c>
      <c r="F32" s="101">
        <v>0</v>
      </c>
      <c r="G32" s="80">
        <v>0</v>
      </c>
      <c r="H32" s="80">
        <v>0</v>
      </c>
      <c r="I32" s="80">
        <v>0</v>
      </c>
      <c r="J32" s="80">
        <v>0</v>
      </c>
      <c r="K32" s="80">
        <v>17</v>
      </c>
      <c r="L32" s="81">
        <v>85</v>
      </c>
      <c r="M32" s="82">
        <f t="shared" si="1"/>
        <v>17</v>
      </c>
      <c r="N32" s="83">
        <f t="shared" si="1"/>
        <v>85</v>
      </c>
      <c r="O32" s="98"/>
    </row>
    <row r="33" spans="1:32" x14ac:dyDescent="0.15">
      <c r="A33" s="77"/>
      <c r="B33" s="99" t="s">
        <v>186</v>
      </c>
      <c r="C33" s="100">
        <v>0</v>
      </c>
      <c r="D33" s="101">
        <v>0</v>
      </c>
      <c r="E33" s="101">
        <v>0</v>
      </c>
      <c r="F33" s="101">
        <v>0</v>
      </c>
      <c r="G33" s="101">
        <v>1</v>
      </c>
      <c r="H33" s="101">
        <v>8</v>
      </c>
      <c r="I33" s="80">
        <v>9</v>
      </c>
      <c r="J33" s="80">
        <v>174</v>
      </c>
      <c r="K33" s="101">
        <v>0</v>
      </c>
      <c r="L33" s="102">
        <v>0</v>
      </c>
      <c r="M33" s="82">
        <f>K33+I33+G33+E33+C33</f>
        <v>10</v>
      </c>
      <c r="N33" s="83">
        <f>L33+J33+H33+F33+D33</f>
        <v>182</v>
      </c>
      <c r="O33" s="98"/>
    </row>
    <row r="34" spans="1:32" x14ac:dyDescent="0.15">
      <c r="A34" s="77"/>
      <c r="B34" s="106" t="s">
        <v>184</v>
      </c>
      <c r="C34" s="107">
        <v>0</v>
      </c>
      <c r="D34" s="108">
        <v>0</v>
      </c>
      <c r="E34" s="108">
        <v>0</v>
      </c>
      <c r="F34" s="108">
        <v>0</v>
      </c>
      <c r="G34" s="108">
        <v>1</v>
      </c>
      <c r="H34" s="108">
        <v>1</v>
      </c>
      <c r="I34" s="109">
        <v>7</v>
      </c>
      <c r="J34" s="109">
        <v>7</v>
      </c>
      <c r="K34" s="108">
        <v>0</v>
      </c>
      <c r="L34" s="110">
        <v>0</v>
      </c>
      <c r="M34" s="111">
        <f>K34+I34+G34+E34+C34</f>
        <v>8</v>
      </c>
      <c r="N34" s="112">
        <f>L34+J34+H34+F34+D34</f>
        <v>8</v>
      </c>
      <c r="O34" s="98"/>
    </row>
    <row r="35" spans="1:32" x14ac:dyDescent="0.15">
      <c r="A35" s="77"/>
      <c r="B35" s="93" t="s">
        <v>191</v>
      </c>
      <c r="C35" s="87">
        <v>0</v>
      </c>
      <c r="D35" s="88">
        <f>D14</f>
        <v>60</v>
      </c>
      <c r="E35" s="88">
        <v>0</v>
      </c>
      <c r="F35" s="88">
        <v>0</v>
      </c>
      <c r="G35" s="88">
        <v>0</v>
      </c>
      <c r="H35" s="88">
        <f>H14</f>
        <v>70</v>
      </c>
      <c r="I35" s="88">
        <v>0</v>
      </c>
      <c r="J35" s="88">
        <v>0</v>
      </c>
      <c r="K35" s="88">
        <v>0</v>
      </c>
      <c r="L35" s="89">
        <v>0</v>
      </c>
      <c r="M35" s="90">
        <v>0</v>
      </c>
      <c r="N35" s="91">
        <f>D35+H35</f>
        <v>130</v>
      </c>
      <c r="O35" s="98" t="s">
        <v>192</v>
      </c>
    </row>
    <row r="36" spans="1:32" x14ac:dyDescent="0.15">
      <c r="A36" s="113"/>
      <c r="B36" s="106"/>
      <c r="C36" s="114">
        <f>SUM(C12:C13,C15:C16,C18:C34)</f>
        <v>108</v>
      </c>
      <c r="D36" s="114">
        <f>SUM(D12:D13,D15:D16,D18:D34)</f>
        <v>8611</v>
      </c>
      <c r="E36" s="114">
        <f t="shared" ref="E36:L36" si="2">SUM(E12:E13,E15:E16,E18:E34)</f>
        <v>2</v>
      </c>
      <c r="F36" s="114">
        <f t="shared" si="2"/>
        <v>190</v>
      </c>
      <c r="G36" s="114">
        <f>SUM(G12:G13,G15:G16,G18:G34)</f>
        <v>423</v>
      </c>
      <c r="H36" s="114">
        <f>SUM(H12:H13,H15:H16,H18:H34)</f>
        <v>33731</v>
      </c>
      <c r="I36" s="114">
        <f t="shared" si="2"/>
        <v>953</v>
      </c>
      <c r="J36" s="114">
        <f t="shared" si="2"/>
        <v>23627</v>
      </c>
      <c r="K36" s="114">
        <f t="shared" si="2"/>
        <v>41</v>
      </c>
      <c r="L36" s="115">
        <f t="shared" si="2"/>
        <v>957</v>
      </c>
      <c r="M36" s="116">
        <f t="shared" si="1"/>
        <v>1527</v>
      </c>
      <c r="N36" s="117">
        <f t="shared" si="1"/>
        <v>67116</v>
      </c>
      <c r="O36" s="98"/>
    </row>
    <row r="37" spans="1:32" x14ac:dyDescent="0.15">
      <c r="A37" s="77" t="s">
        <v>84</v>
      </c>
      <c r="B37" s="99" t="s">
        <v>170</v>
      </c>
      <c r="C37" s="118">
        <v>0</v>
      </c>
      <c r="D37" s="119">
        <v>0</v>
      </c>
      <c r="E37" s="119">
        <v>0</v>
      </c>
      <c r="F37" s="119">
        <v>0</v>
      </c>
      <c r="G37" s="119">
        <v>1</v>
      </c>
      <c r="H37" s="119">
        <v>0</v>
      </c>
      <c r="I37" s="119">
        <v>0</v>
      </c>
      <c r="J37" s="119">
        <v>0</v>
      </c>
      <c r="K37" s="119">
        <v>0</v>
      </c>
      <c r="L37" s="120">
        <v>0</v>
      </c>
      <c r="M37" s="121">
        <f t="shared" ref="M37:N37" si="3">K37+I37+G37+E37+C37</f>
        <v>1</v>
      </c>
      <c r="N37" s="122">
        <f t="shared" si="3"/>
        <v>0</v>
      </c>
    </row>
    <row r="38" spans="1:32" x14ac:dyDescent="0.15">
      <c r="A38" s="77"/>
      <c r="B38" s="123" t="s">
        <v>160</v>
      </c>
      <c r="C38" s="124">
        <v>0</v>
      </c>
      <c r="D38" s="125">
        <v>0</v>
      </c>
      <c r="E38" s="125">
        <v>0</v>
      </c>
      <c r="F38" s="125">
        <v>0</v>
      </c>
      <c r="G38" s="125">
        <v>1</v>
      </c>
      <c r="H38" s="125">
        <v>0</v>
      </c>
      <c r="I38" s="125">
        <v>0</v>
      </c>
      <c r="J38" s="125">
        <v>0</v>
      </c>
      <c r="K38" s="125">
        <v>0</v>
      </c>
      <c r="L38" s="126">
        <v>0</v>
      </c>
      <c r="M38" s="127">
        <v>1</v>
      </c>
      <c r="N38" s="128">
        <v>0</v>
      </c>
    </row>
    <row r="39" spans="1:32" x14ac:dyDescent="0.15">
      <c r="A39" s="129" t="s">
        <v>85</v>
      </c>
      <c r="B39" s="130" t="s">
        <v>67</v>
      </c>
      <c r="C39" s="131">
        <v>2</v>
      </c>
      <c r="D39" s="132">
        <v>370</v>
      </c>
      <c r="E39" s="132">
        <v>0</v>
      </c>
      <c r="F39" s="132">
        <v>0</v>
      </c>
      <c r="G39" s="132">
        <v>4</v>
      </c>
      <c r="H39" s="132">
        <v>400</v>
      </c>
      <c r="I39" s="132">
        <v>0</v>
      </c>
      <c r="J39" s="132">
        <v>0</v>
      </c>
      <c r="K39" s="132">
        <v>0</v>
      </c>
      <c r="L39" s="133">
        <v>0</v>
      </c>
      <c r="M39" s="134">
        <v>6</v>
      </c>
      <c r="N39" s="135">
        <v>770</v>
      </c>
    </row>
    <row r="40" spans="1:32" x14ac:dyDescent="0.15">
      <c r="A40" s="136"/>
      <c r="B40" s="42" t="s">
        <v>133</v>
      </c>
      <c r="C40" s="137">
        <v>1</v>
      </c>
      <c r="D40" s="138">
        <v>100</v>
      </c>
      <c r="E40" s="138">
        <v>0</v>
      </c>
      <c r="F40" s="138">
        <v>0</v>
      </c>
      <c r="G40" s="139">
        <v>125</v>
      </c>
      <c r="H40" s="139">
        <v>9152</v>
      </c>
      <c r="I40" s="138">
        <v>0</v>
      </c>
      <c r="J40" s="138">
        <v>0</v>
      </c>
      <c r="K40" s="138">
        <v>0</v>
      </c>
      <c r="L40" s="140">
        <v>0</v>
      </c>
      <c r="M40" s="141">
        <v>126</v>
      </c>
      <c r="N40" s="142">
        <v>9252</v>
      </c>
    </row>
    <row r="41" spans="1:32" x14ac:dyDescent="0.15">
      <c r="A41" s="136"/>
      <c r="B41" s="143" t="s">
        <v>68</v>
      </c>
      <c r="C41" s="144">
        <v>4</v>
      </c>
      <c r="D41" s="145">
        <v>490</v>
      </c>
      <c r="E41" s="145">
        <v>0</v>
      </c>
      <c r="F41" s="145">
        <v>0</v>
      </c>
      <c r="G41" s="145">
        <v>18</v>
      </c>
      <c r="H41" s="145">
        <v>461</v>
      </c>
      <c r="I41" s="145">
        <v>0</v>
      </c>
      <c r="J41" s="145">
        <v>0</v>
      </c>
      <c r="K41" s="145">
        <v>0</v>
      </c>
      <c r="L41" s="146">
        <v>0</v>
      </c>
      <c r="M41" s="147">
        <v>22</v>
      </c>
      <c r="N41" s="148">
        <v>951</v>
      </c>
    </row>
    <row r="42" spans="1:32" x14ac:dyDescent="0.15">
      <c r="A42" s="77"/>
      <c r="B42" s="143" t="s">
        <v>69</v>
      </c>
      <c r="C42" s="144">
        <v>16</v>
      </c>
      <c r="D42" s="145">
        <v>0</v>
      </c>
      <c r="E42" s="145">
        <v>0</v>
      </c>
      <c r="F42" s="145">
        <v>0</v>
      </c>
      <c r="G42" s="145">
        <v>0</v>
      </c>
      <c r="H42" s="145">
        <v>0</v>
      </c>
      <c r="I42" s="145">
        <v>0</v>
      </c>
      <c r="J42" s="145">
        <v>0</v>
      </c>
      <c r="K42" s="145">
        <v>0</v>
      </c>
      <c r="L42" s="146">
        <v>0</v>
      </c>
      <c r="M42" s="147">
        <v>16</v>
      </c>
      <c r="N42" s="148">
        <v>0</v>
      </c>
      <c r="O42" s="105"/>
    </row>
    <row r="43" spans="1:32" x14ac:dyDescent="0.15">
      <c r="A43" s="77"/>
      <c r="B43" s="143" t="s">
        <v>70</v>
      </c>
      <c r="C43" s="144">
        <v>1</v>
      </c>
      <c r="D43" s="145">
        <v>0</v>
      </c>
      <c r="E43" s="145">
        <v>0</v>
      </c>
      <c r="F43" s="145">
        <v>0</v>
      </c>
      <c r="G43" s="145">
        <v>0</v>
      </c>
      <c r="H43" s="145">
        <v>0</v>
      </c>
      <c r="I43" s="145">
        <v>0</v>
      </c>
      <c r="J43" s="145">
        <v>0</v>
      </c>
      <c r="K43" s="145">
        <v>0</v>
      </c>
      <c r="L43" s="146">
        <v>0</v>
      </c>
      <c r="M43" s="147">
        <v>1</v>
      </c>
      <c r="N43" s="148">
        <v>0</v>
      </c>
      <c r="O43" s="105"/>
    </row>
    <row r="44" spans="1:32" x14ac:dyDescent="0.15">
      <c r="A44" s="77"/>
      <c r="B44" s="143" t="s">
        <v>71</v>
      </c>
      <c r="C44" s="144">
        <v>1</v>
      </c>
      <c r="D44" s="145">
        <v>0</v>
      </c>
      <c r="E44" s="145">
        <v>0</v>
      </c>
      <c r="F44" s="145">
        <v>0</v>
      </c>
      <c r="G44" s="145">
        <v>0</v>
      </c>
      <c r="H44" s="145">
        <v>0</v>
      </c>
      <c r="I44" s="145">
        <v>0</v>
      </c>
      <c r="J44" s="145">
        <v>0</v>
      </c>
      <c r="K44" s="145">
        <v>0</v>
      </c>
      <c r="L44" s="146">
        <v>0</v>
      </c>
      <c r="M44" s="147">
        <v>1</v>
      </c>
      <c r="N44" s="148">
        <v>0</v>
      </c>
      <c r="O44" s="105"/>
    </row>
    <row r="45" spans="1:32" x14ac:dyDescent="0.15">
      <c r="A45" s="136"/>
      <c r="B45" s="143" t="s">
        <v>72</v>
      </c>
      <c r="C45" s="144">
        <v>1</v>
      </c>
      <c r="D45" s="145">
        <v>568</v>
      </c>
      <c r="E45" s="145">
        <v>0</v>
      </c>
      <c r="F45" s="145">
        <v>0</v>
      </c>
      <c r="G45" s="145">
        <v>0</v>
      </c>
      <c r="H45" s="145">
        <v>0</v>
      </c>
      <c r="I45" s="145">
        <v>0</v>
      </c>
      <c r="J45" s="145">
        <v>0</v>
      </c>
      <c r="K45" s="145">
        <v>0</v>
      </c>
      <c r="L45" s="146">
        <v>0</v>
      </c>
      <c r="M45" s="147">
        <v>1</v>
      </c>
      <c r="N45" s="148">
        <v>568</v>
      </c>
      <c r="O45" s="105" t="s">
        <v>152</v>
      </c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</row>
    <row r="46" spans="1:32" x14ac:dyDescent="0.15">
      <c r="A46" s="77"/>
      <c r="B46" s="143" t="s">
        <v>89</v>
      </c>
      <c r="C46" s="144">
        <v>0</v>
      </c>
      <c r="D46" s="145">
        <v>0</v>
      </c>
      <c r="E46" s="145">
        <v>0</v>
      </c>
      <c r="F46" s="145">
        <v>0</v>
      </c>
      <c r="G46" s="145">
        <v>21</v>
      </c>
      <c r="H46" s="145">
        <v>0</v>
      </c>
      <c r="I46" s="145">
        <v>8</v>
      </c>
      <c r="J46" s="145">
        <v>0</v>
      </c>
      <c r="K46" s="145">
        <v>0</v>
      </c>
      <c r="L46" s="146">
        <v>0</v>
      </c>
      <c r="M46" s="147">
        <v>29</v>
      </c>
      <c r="N46" s="148">
        <v>0</v>
      </c>
    </row>
    <row r="47" spans="1:32" x14ac:dyDescent="0.15">
      <c r="A47" s="77"/>
      <c r="B47" s="143" t="s">
        <v>88</v>
      </c>
      <c r="C47" s="144">
        <v>0</v>
      </c>
      <c r="D47" s="145">
        <v>0</v>
      </c>
      <c r="E47" s="145">
        <v>0</v>
      </c>
      <c r="F47" s="145">
        <v>0</v>
      </c>
      <c r="G47" s="145">
        <v>0</v>
      </c>
      <c r="H47" s="145">
        <v>0</v>
      </c>
      <c r="I47" s="145">
        <v>0</v>
      </c>
      <c r="J47" s="145">
        <v>0</v>
      </c>
      <c r="K47" s="145">
        <v>0</v>
      </c>
      <c r="L47" s="146">
        <v>0</v>
      </c>
      <c r="M47" s="147">
        <v>0</v>
      </c>
      <c r="N47" s="148">
        <v>0</v>
      </c>
    </row>
    <row r="48" spans="1:32" x14ac:dyDescent="0.15">
      <c r="A48" s="77"/>
      <c r="B48" s="143" t="s">
        <v>73</v>
      </c>
      <c r="C48" s="144">
        <v>1</v>
      </c>
      <c r="D48" s="145">
        <v>0</v>
      </c>
      <c r="E48" s="145">
        <v>0</v>
      </c>
      <c r="F48" s="145">
        <v>0</v>
      </c>
      <c r="G48" s="145">
        <v>0</v>
      </c>
      <c r="H48" s="145">
        <v>0</v>
      </c>
      <c r="I48" s="145">
        <v>0</v>
      </c>
      <c r="J48" s="145">
        <v>0</v>
      </c>
      <c r="K48" s="145">
        <v>0</v>
      </c>
      <c r="L48" s="146">
        <v>0</v>
      </c>
      <c r="M48" s="147">
        <v>1</v>
      </c>
      <c r="N48" s="148">
        <v>0</v>
      </c>
    </row>
    <row r="49" spans="1:14" x14ac:dyDescent="0.15">
      <c r="A49" s="113"/>
      <c r="B49" s="123" t="s">
        <v>160</v>
      </c>
      <c r="C49" s="124">
        <f t="shared" ref="C49:N49" si="4">SUM(C39:C48)</f>
        <v>27</v>
      </c>
      <c r="D49" s="124">
        <f t="shared" si="4"/>
        <v>1528</v>
      </c>
      <c r="E49" s="124">
        <f t="shared" si="4"/>
        <v>0</v>
      </c>
      <c r="F49" s="124">
        <f t="shared" si="4"/>
        <v>0</v>
      </c>
      <c r="G49" s="124">
        <f t="shared" si="4"/>
        <v>168</v>
      </c>
      <c r="H49" s="124">
        <f t="shared" si="4"/>
        <v>10013</v>
      </c>
      <c r="I49" s="124">
        <f t="shared" si="4"/>
        <v>8</v>
      </c>
      <c r="J49" s="124">
        <f t="shared" si="4"/>
        <v>0</v>
      </c>
      <c r="K49" s="125">
        <f t="shared" si="4"/>
        <v>0</v>
      </c>
      <c r="L49" s="149">
        <f t="shared" si="4"/>
        <v>0</v>
      </c>
      <c r="M49" s="127">
        <f t="shared" si="4"/>
        <v>203</v>
      </c>
      <c r="N49" s="150">
        <f t="shared" si="4"/>
        <v>11541</v>
      </c>
    </row>
    <row r="50" spans="1:14" x14ac:dyDescent="0.15">
      <c r="A50" s="136" t="s">
        <v>86</v>
      </c>
      <c r="B50" s="143" t="s">
        <v>74</v>
      </c>
      <c r="C50" s="144">
        <v>1</v>
      </c>
      <c r="D50" s="145">
        <v>90</v>
      </c>
      <c r="E50" s="145">
        <v>0</v>
      </c>
      <c r="F50" s="145">
        <v>0</v>
      </c>
      <c r="G50" s="145">
        <v>1</v>
      </c>
      <c r="H50" s="145">
        <v>170</v>
      </c>
      <c r="I50" s="145">
        <v>1</v>
      </c>
      <c r="J50" s="145">
        <v>50</v>
      </c>
      <c r="K50" s="145">
        <v>0</v>
      </c>
      <c r="L50" s="146">
        <v>0</v>
      </c>
      <c r="M50" s="147">
        <v>3</v>
      </c>
      <c r="N50" s="148">
        <v>310</v>
      </c>
    </row>
    <row r="51" spans="1:14" x14ac:dyDescent="0.15">
      <c r="A51" s="136"/>
      <c r="B51" s="143" t="s">
        <v>75</v>
      </c>
      <c r="C51" s="145">
        <v>0</v>
      </c>
      <c r="D51" s="145">
        <v>0</v>
      </c>
      <c r="E51" s="145">
        <v>0</v>
      </c>
      <c r="F51" s="145">
        <v>0</v>
      </c>
      <c r="G51" s="145">
        <v>107</v>
      </c>
      <c r="H51" s="145">
        <v>3398</v>
      </c>
      <c r="I51" s="145">
        <v>120</v>
      </c>
      <c r="J51" s="145">
        <v>2143</v>
      </c>
      <c r="K51" s="145">
        <v>0</v>
      </c>
      <c r="L51" s="146">
        <v>0</v>
      </c>
      <c r="M51" s="147">
        <v>227</v>
      </c>
      <c r="N51" s="148">
        <v>5541</v>
      </c>
    </row>
    <row r="52" spans="1:14" x14ac:dyDescent="0.15">
      <c r="A52" s="136"/>
      <c r="B52" s="143" t="s">
        <v>76</v>
      </c>
      <c r="C52" s="144">
        <v>1</v>
      </c>
      <c r="D52" s="145">
        <v>40</v>
      </c>
      <c r="E52" s="145">
        <v>0</v>
      </c>
      <c r="F52" s="145">
        <v>0</v>
      </c>
      <c r="G52" s="145">
        <v>14</v>
      </c>
      <c r="H52" s="145">
        <v>654</v>
      </c>
      <c r="I52" s="145">
        <v>0</v>
      </c>
      <c r="J52" s="145">
        <v>0</v>
      </c>
      <c r="K52" s="145">
        <v>0</v>
      </c>
      <c r="L52" s="146">
        <v>0</v>
      </c>
      <c r="M52" s="147">
        <v>15</v>
      </c>
      <c r="N52" s="148">
        <v>694</v>
      </c>
    </row>
    <row r="53" spans="1:14" x14ac:dyDescent="0.15">
      <c r="A53" s="136"/>
      <c r="B53" s="143" t="s">
        <v>77</v>
      </c>
      <c r="C53" s="144">
        <v>1</v>
      </c>
      <c r="D53" s="145">
        <v>55</v>
      </c>
      <c r="E53" s="145">
        <v>0</v>
      </c>
      <c r="F53" s="145">
        <v>0</v>
      </c>
      <c r="G53" s="145">
        <v>0</v>
      </c>
      <c r="H53" s="145">
        <v>0</v>
      </c>
      <c r="I53" s="145">
        <v>0</v>
      </c>
      <c r="J53" s="145">
        <v>0</v>
      </c>
      <c r="K53" s="145">
        <v>0</v>
      </c>
      <c r="L53" s="146">
        <v>0</v>
      </c>
      <c r="M53" s="147">
        <v>1</v>
      </c>
      <c r="N53" s="148">
        <v>55</v>
      </c>
    </row>
    <row r="54" spans="1:14" x14ac:dyDescent="0.15">
      <c r="A54" s="136"/>
      <c r="B54" s="143" t="s">
        <v>151</v>
      </c>
      <c r="C54" s="144">
        <v>0</v>
      </c>
      <c r="D54" s="145">
        <v>0</v>
      </c>
      <c r="E54" s="145">
        <v>0</v>
      </c>
      <c r="F54" s="145">
        <v>0</v>
      </c>
      <c r="G54" s="145">
        <v>4</v>
      </c>
      <c r="H54" s="145">
        <v>40</v>
      </c>
      <c r="I54" s="145">
        <v>25</v>
      </c>
      <c r="J54" s="145">
        <v>491</v>
      </c>
      <c r="K54" s="145">
        <v>0</v>
      </c>
      <c r="L54" s="146">
        <v>0</v>
      </c>
      <c r="M54" s="147">
        <v>29</v>
      </c>
      <c r="N54" s="148">
        <v>531</v>
      </c>
    </row>
    <row r="55" spans="1:14" x14ac:dyDescent="0.15">
      <c r="A55" s="136"/>
      <c r="B55" s="143" t="s">
        <v>187</v>
      </c>
      <c r="C55" s="144">
        <v>0</v>
      </c>
      <c r="D55" s="145">
        <v>0</v>
      </c>
      <c r="E55" s="145">
        <v>0</v>
      </c>
      <c r="F55" s="145">
        <v>0</v>
      </c>
      <c r="G55" s="145">
        <v>0</v>
      </c>
      <c r="H55" s="145">
        <v>0</v>
      </c>
      <c r="I55" s="145">
        <v>0</v>
      </c>
      <c r="J55" s="145">
        <v>0</v>
      </c>
      <c r="K55" s="145">
        <v>0</v>
      </c>
      <c r="L55" s="146">
        <v>0</v>
      </c>
      <c r="M55" s="147">
        <v>0</v>
      </c>
      <c r="N55" s="148">
        <v>0</v>
      </c>
    </row>
    <row r="56" spans="1:14" x14ac:dyDescent="0.15">
      <c r="A56" s="136"/>
      <c r="B56" s="143" t="s">
        <v>90</v>
      </c>
      <c r="C56" s="144">
        <v>1</v>
      </c>
      <c r="D56" s="145">
        <v>46</v>
      </c>
      <c r="E56" s="145">
        <v>0</v>
      </c>
      <c r="F56" s="145">
        <v>0</v>
      </c>
      <c r="G56" s="145">
        <v>8</v>
      </c>
      <c r="H56" s="145">
        <v>88</v>
      </c>
      <c r="I56" s="145">
        <v>71</v>
      </c>
      <c r="J56" s="145">
        <v>1308</v>
      </c>
      <c r="K56" s="145">
        <v>0</v>
      </c>
      <c r="L56" s="146">
        <v>0</v>
      </c>
      <c r="M56" s="147">
        <v>80</v>
      </c>
      <c r="N56" s="148">
        <v>1442</v>
      </c>
    </row>
    <row r="57" spans="1:14" x14ac:dyDescent="0.15">
      <c r="A57" s="136"/>
      <c r="B57" s="143" t="s">
        <v>78</v>
      </c>
      <c r="C57" s="144">
        <v>0</v>
      </c>
      <c r="D57" s="145">
        <v>0</v>
      </c>
      <c r="E57" s="145">
        <v>0</v>
      </c>
      <c r="F57" s="145">
        <v>0</v>
      </c>
      <c r="G57" s="145">
        <v>9</v>
      </c>
      <c r="H57" s="145">
        <v>175</v>
      </c>
      <c r="I57" s="145">
        <v>122</v>
      </c>
      <c r="J57" s="145">
        <v>2359</v>
      </c>
      <c r="K57" s="145">
        <v>0</v>
      </c>
      <c r="L57" s="146">
        <v>0</v>
      </c>
      <c r="M57" s="147">
        <v>131</v>
      </c>
      <c r="N57" s="148">
        <v>2534</v>
      </c>
    </row>
    <row r="58" spans="1:14" x14ac:dyDescent="0.15">
      <c r="A58" s="136"/>
      <c r="B58" s="143" t="s">
        <v>79</v>
      </c>
      <c r="C58" s="144">
        <v>0</v>
      </c>
      <c r="D58" s="145">
        <v>0</v>
      </c>
      <c r="E58" s="145">
        <v>0</v>
      </c>
      <c r="F58" s="145">
        <v>0</v>
      </c>
      <c r="G58" s="145">
        <v>43</v>
      </c>
      <c r="H58" s="145">
        <v>1037</v>
      </c>
      <c r="I58" s="145">
        <v>396</v>
      </c>
      <c r="J58" s="145">
        <v>7751</v>
      </c>
      <c r="K58" s="145">
        <v>0</v>
      </c>
      <c r="L58" s="146">
        <v>0</v>
      </c>
      <c r="M58" s="147">
        <v>439</v>
      </c>
      <c r="N58" s="148">
        <v>8788</v>
      </c>
    </row>
    <row r="59" spans="1:14" x14ac:dyDescent="0.15">
      <c r="A59" s="136"/>
      <c r="B59" s="143" t="s">
        <v>80</v>
      </c>
      <c r="C59" s="144">
        <v>0</v>
      </c>
      <c r="D59" s="145">
        <v>0</v>
      </c>
      <c r="E59" s="145">
        <v>0</v>
      </c>
      <c r="F59" s="145">
        <v>0</v>
      </c>
      <c r="G59" s="145">
        <v>8</v>
      </c>
      <c r="H59" s="145">
        <v>128</v>
      </c>
      <c r="I59" s="145">
        <v>0</v>
      </c>
      <c r="J59" s="145">
        <v>0</v>
      </c>
      <c r="K59" s="145">
        <v>0</v>
      </c>
      <c r="L59" s="146">
        <v>0</v>
      </c>
      <c r="M59" s="147">
        <v>8</v>
      </c>
      <c r="N59" s="148">
        <v>128</v>
      </c>
    </row>
    <row r="60" spans="1:14" x14ac:dyDescent="0.15">
      <c r="A60" s="77"/>
      <c r="B60" s="123" t="s">
        <v>160</v>
      </c>
      <c r="C60" s="124">
        <f t="shared" ref="C60:N60" si="5">SUM(C50:C59)</f>
        <v>4</v>
      </c>
      <c r="D60" s="124">
        <f t="shared" si="5"/>
        <v>231</v>
      </c>
      <c r="E60" s="124">
        <f t="shared" si="5"/>
        <v>0</v>
      </c>
      <c r="F60" s="124">
        <f t="shared" si="5"/>
        <v>0</v>
      </c>
      <c r="G60" s="124">
        <f t="shared" si="5"/>
        <v>194</v>
      </c>
      <c r="H60" s="124">
        <f>SUM(H50:H59)</f>
        <v>5690</v>
      </c>
      <c r="I60" s="124">
        <f t="shared" si="5"/>
        <v>735</v>
      </c>
      <c r="J60" s="124">
        <f t="shared" si="5"/>
        <v>14102</v>
      </c>
      <c r="K60" s="125">
        <f t="shared" si="5"/>
        <v>0</v>
      </c>
      <c r="L60" s="149">
        <f t="shared" si="5"/>
        <v>0</v>
      </c>
      <c r="M60" s="127">
        <f t="shared" si="5"/>
        <v>933</v>
      </c>
      <c r="N60" s="150">
        <f t="shared" si="5"/>
        <v>20023</v>
      </c>
    </row>
    <row r="61" spans="1:14" x14ac:dyDescent="0.15">
      <c r="A61" s="92" t="s">
        <v>171</v>
      </c>
      <c r="B61" s="86" t="s">
        <v>172</v>
      </c>
      <c r="C61" s="87">
        <v>2</v>
      </c>
      <c r="D61" s="88">
        <v>0</v>
      </c>
      <c r="E61" s="88">
        <v>0</v>
      </c>
      <c r="F61" s="88">
        <v>0</v>
      </c>
      <c r="G61" s="88">
        <v>1</v>
      </c>
      <c r="H61" s="88">
        <v>0</v>
      </c>
      <c r="I61" s="88">
        <v>0</v>
      </c>
      <c r="J61" s="88">
        <v>0</v>
      </c>
      <c r="K61" s="88">
        <v>0</v>
      </c>
      <c r="L61" s="89">
        <v>0</v>
      </c>
      <c r="M61" s="90">
        <v>3</v>
      </c>
      <c r="N61" s="91">
        <v>0</v>
      </c>
    </row>
    <row r="62" spans="1:14" x14ac:dyDescent="0.15">
      <c r="A62" s="77"/>
      <c r="B62" s="78" t="s">
        <v>173</v>
      </c>
      <c r="C62" s="79">
        <v>1</v>
      </c>
      <c r="D62" s="80">
        <v>0</v>
      </c>
      <c r="E62" s="80">
        <v>0</v>
      </c>
      <c r="F62" s="80">
        <v>0</v>
      </c>
      <c r="G62" s="80">
        <v>0</v>
      </c>
      <c r="H62" s="80">
        <v>0</v>
      </c>
      <c r="I62" s="80">
        <v>0</v>
      </c>
      <c r="J62" s="80">
        <v>0</v>
      </c>
      <c r="K62" s="80">
        <v>0</v>
      </c>
      <c r="L62" s="81">
        <v>0</v>
      </c>
      <c r="M62" s="82">
        <v>1</v>
      </c>
      <c r="N62" s="83">
        <v>0</v>
      </c>
    </row>
    <row r="63" spans="1:14" x14ac:dyDescent="0.15">
      <c r="A63" s="77"/>
      <c r="B63" s="78" t="s">
        <v>174</v>
      </c>
      <c r="C63" s="79">
        <v>0</v>
      </c>
      <c r="D63" s="80">
        <v>0</v>
      </c>
      <c r="E63" s="80">
        <v>0</v>
      </c>
      <c r="F63" s="80">
        <v>0</v>
      </c>
      <c r="G63" s="80">
        <v>1</v>
      </c>
      <c r="H63" s="80">
        <v>0</v>
      </c>
      <c r="I63" s="80">
        <v>0</v>
      </c>
      <c r="J63" s="80">
        <v>0</v>
      </c>
      <c r="K63" s="80">
        <v>0</v>
      </c>
      <c r="L63" s="81">
        <v>0</v>
      </c>
      <c r="M63" s="82">
        <v>1</v>
      </c>
      <c r="N63" s="83">
        <v>0</v>
      </c>
    </row>
    <row r="64" spans="1:14" x14ac:dyDescent="0.15">
      <c r="A64" s="77"/>
      <c r="B64" s="78" t="s">
        <v>175</v>
      </c>
      <c r="C64" s="79">
        <v>0</v>
      </c>
      <c r="D64" s="80">
        <v>0</v>
      </c>
      <c r="E64" s="80">
        <v>0</v>
      </c>
      <c r="F64" s="80">
        <v>0</v>
      </c>
      <c r="G64" s="80">
        <v>1</v>
      </c>
      <c r="H64" s="80">
        <v>0</v>
      </c>
      <c r="I64" s="80">
        <v>0</v>
      </c>
      <c r="J64" s="80">
        <v>0</v>
      </c>
      <c r="K64" s="80">
        <v>0</v>
      </c>
      <c r="L64" s="81">
        <v>0</v>
      </c>
      <c r="M64" s="82">
        <v>1</v>
      </c>
      <c r="N64" s="83">
        <v>0</v>
      </c>
    </row>
    <row r="65" spans="1:32" x14ac:dyDescent="0.15">
      <c r="A65" s="77"/>
      <c r="B65" s="78" t="s">
        <v>176</v>
      </c>
      <c r="C65" s="79">
        <v>0</v>
      </c>
      <c r="D65" s="80">
        <v>0</v>
      </c>
      <c r="E65" s="80">
        <v>0</v>
      </c>
      <c r="F65" s="80">
        <v>0</v>
      </c>
      <c r="G65" s="80">
        <v>1</v>
      </c>
      <c r="H65" s="80">
        <v>0</v>
      </c>
      <c r="I65" s="80">
        <v>0</v>
      </c>
      <c r="J65" s="80">
        <v>0</v>
      </c>
      <c r="K65" s="80">
        <v>0</v>
      </c>
      <c r="L65" s="81">
        <v>0</v>
      </c>
      <c r="M65" s="82">
        <v>1</v>
      </c>
      <c r="N65" s="83">
        <v>0</v>
      </c>
    </row>
    <row r="66" spans="1:32" x14ac:dyDescent="0.15">
      <c r="A66" s="113"/>
      <c r="B66" s="123" t="s">
        <v>160</v>
      </c>
      <c r="C66" s="124">
        <f t="shared" ref="C66:N66" si="6">SUM(C61:C65)</f>
        <v>3</v>
      </c>
      <c r="D66" s="124">
        <f t="shared" si="6"/>
        <v>0</v>
      </c>
      <c r="E66" s="124">
        <f t="shared" si="6"/>
        <v>0</v>
      </c>
      <c r="F66" s="124">
        <f t="shared" si="6"/>
        <v>0</v>
      </c>
      <c r="G66" s="124">
        <f t="shared" si="6"/>
        <v>4</v>
      </c>
      <c r="H66" s="124">
        <f t="shared" si="6"/>
        <v>0</v>
      </c>
      <c r="I66" s="124">
        <f t="shared" si="6"/>
        <v>0</v>
      </c>
      <c r="J66" s="124">
        <f t="shared" si="6"/>
        <v>0</v>
      </c>
      <c r="K66" s="125">
        <f t="shared" si="6"/>
        <v>0</v>
      </c>
      <c r="L66" s="149">
        <f t="shared" si="6"/>
        <v>0</v>
      </c>
      <c r="M66" s="127">
        <f t="shared" si="6"/>
        <v>7</v>
      </c>
      <c r="N66" s="150">
        <f t="shared" si="6"/>
        <v>0</v>
      </c>
    </row>
    <row r="67" spans="1:32" x14ac:dyDescent="0.15">
      <c r="A67" s="77" t="s">
        <v>87</v>
      </c>
      <c r="B67" s="99" t="s">
        <v>153</v>
      </c>
      <c r="C67" s="118">
        <v>0</v>
      </c>
      <c r="D67" s="119">
        <v>0</v>
      </c>
      <c r="E67" s="119">
        <v>0</v>
      </c>
      <c r="F67" s="119">
        <v>0</v>
      </c>
      <c r="G67" s="119">
        <v>2</v>
      </c>
      <c r="H67" s="119">
        <v>60</v>
      </c>
      <c r="I67" s="119">
        <v>0</v>
      </c>
      <c r="J67" s="119">
        <v>0</v>
      </c>
      <c r="K67" s="119">
        <v>0</v>
      </c>
      <c r="L67" s="120">
        <v>0</v>
      </c>
      <c r="M67" s="121">
        <v>2</v>
      </c>
      <c r="N67" s="122">
        <v>60</v>
      </c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</row>
    <row r="68" spans="1:32" x14ac:dyDescent="0.15">
      <c r="A68" s="77"/>
      <c r="B68" s="78" t="s">
        <v>177</v>
      </c>
      <c r="C68" s="79">
        <v>0</v>
      </c>
      <c r="D68" s="80">
        <v>0</v>
      </c>
      <c r="E68" s="80">
        <v>0</v>
      </c>
      <c r="F68" s="80">
        <v>0</v>
      </c>
      <c r="G68" s="80">
        <v>1</v>
      </c>
      <c r="H68" s="80">
        <v>199</v>
      </c>
      <c r="I68" s="80">
        <v>2</v>
      </c>
      <c r="J68" s="80">
        <v>759</v>
      </c>
      <c r="K68" s="80">
        <v>0</v>
      </c>
      <c r="L68" s="81">
        <v>0</v>
      </c>
      <c r="M68" s="82">
        <v>3</v>
      </c>
      <c r="N68" s="83">
        <v>958</v>
      </c>
    </row>
    <row r="69" spans="1:32" x14ac:dyDescent="0.15">
      <c r="A69" s="77"/>
      <c r="B69" s="78" t="s">
        <v>178</v>
      </c>
      <c r="C69" s="79">
        <v>2</v>
      </c>
      <c r="D69" s="80">
        <v>0</v>
      </c>
      <c r="E69" s="80">
        <v>0</v>
      </c>
      <c r="F69" s="80">
        <v>0</v>
      </c>
      <c r="G69" s="80">
        <v>0</v>
      </c>
      <c r="H69" s="80">
        <v>0</v>
      </c>
      <c r="I69" s="80">
        <v>0</v>
      </c>
      <c r="J69" s="80">
        <v>0</v>
      </c>
      <c r="K69" s="80">
        <v>0</v>
      </c>
      <c r="L69" s="81">
        <v>0</v>
      </c>
      <c r="M69" s="82">
        <v>2</v>
      </c>
      <c r="N69" s="83">
        <v>0</v>
      </c>
    </row>
    <row r="70" spans="1:32" x14ac:dyDescent="0.15">
      <c r="A70" s="77"/>
      <c r="B70" s="78" t="s">
        <v>179</v>
      </c>
      <c r="C70" s="79">
        <v>1</v>
      </c>
      <c r="D70" s="80">
        <v>0</v>
      </c>
      <c r="E70" s="80">
        <v>0</v>
      </c>
      <c r="F70" s="80">
        <v>0</v>
      </c>
      <c r="G70" s="80">
        <v>0</v>
      </c>
      <c r="H70" s="80">
        <v>0</v>
      </c>
      <c r="I70" s="80">
        <v>0</v>
      </c>
      <c r="J70" s="80">
        <v>0</v>
      </c>
      <c r="K70" s="80">
        <v>0</v>
      </c>
      <c r="L70" s="81">
        <v>0</v>
      </c>
      <c r="M70" s="82">
        <v>1</v>
      </c>
      <c r="N70" s="83">
        <v>0</v>
      </c>
    </row>
    <row r="71" spans="1:32" x14ac:dyDescent="0.15">
      <c r="A71" s="77"/>
      <c r="B71" s="143" t="s">
        <v>81</v>
      </c>
      <c r="C71" s="144">
        <v>0</v>
      </c>
      <c r="D71" s="145">
        <v>0</v>
      </c>
      <c r="E71" s="145">
        <v>0</v>
      </c>
      <c r="F71" s="145">
        <v>0</v>
      </c>
      <c r="G71" s="145">
        <v>4</v>
      </c>
      <c r="H71" s="145">
        <v>0</v>
      </c>
      <c r="I71" s="145">
        <v>0</v>
      </c>
      <c r="J71" s="145">
        <v>0</v>
      </c>
      <c r="K71" s="145">
        <v>0</v>
      </c>
      <c r="L71" s="146">
        <v>0</v>
      </c>
      <c r="M71" s="147">
        <v>4</v>
      </c>
      <c r="N71" s="148">
        <v>0</v>
      </c>
    </row>
    <row r="72" spans="1:32" x14ac:dyDescent="0.15">
      <c r="A72" s="77"/>
      <c r="B72" s="143" t="s">
        <v>82</v>
      </c>
      <c r="C72" s="144">
        <v>1</v>
      </c>
      <c r="D72" s="145">
        <v>0</v>
      </c>
      <c r="E72" s="145">
        <v>0</v>
      </c>
      <c r="F72" s="145">
        <v>0</v>
      </c>
      <c r="G72" s="145">
        <v>0</v>
      </c>
      <c r="H72" s="145">
        <v>0</v>
      </c>
      <c r="I72" s="145">
        <v>0</v>
      </c>
      <c r="J72" s="145">
        <v>0</v>
      </c>
      <c r="K72" s="145">
        <v>0</v>
      </c>
      <c r="L72" s="146">
        <v>0</v>
      </c>
      <c r="M72" s="147">
        <v>1</v>
      </c>
      <c r="N72" s="148">
        <v>0</v>
      </c>
    </row>
    <row r="73" spans="1:32" x14ac:dyDescent="0.15">
      <c r="A73" s="77"/>
      <c r="B73" s="143" t="s">
        <v>188</v>
      </c>
      <c r="C73" s="144">
        <v>0</v>
      </c>
      <c r="D73" s="145">
        <v>0</v>
      </c>
      <c r="E73" s="145">
        <v>0</v>
      </c>
      <c r="F73" s="145">
        <v>0</v>
      </c>
      <c r="G73" s="145">
        <v>8</v>
      </c>
      <c r="H73" s="145">
        <v>0</v>
      </c>
      <c r="I73" s="145">
        <v>8</v>
      </c>
      <c r="J73" s="145">
        <v>0</v>
      </c>
      <c r="K73" s="145">
        <v>0</v>
      </c>
      <c r="L73" s="146">
        <v>0</v>
      </c>
      <c r="M73" s="147">
        <v>16</v>
      </c>
      <c r="N73" s="148">
        <v>0</v>
      </c>
    </row>
    <row r="74" spans="1:32" x14ac:dyDescent="0.15">
      <c r="A74" s="77"/>
      <c r="B74" s="78" t="s">
        <v>180</v>
      </c>
      <c r="C74" s="79">
        <v>2</v>
      </c>
      <c r="D74" s="80">
        <v>153</v>
      </c>
      <c r="E74" s="80">
        <v>0</v>
      </c>
      <c r="F74" s="80">
        <v>0</v>
      </c>
      <c r="G74" s="80">
        <v>0</v>
      </c>
      <c r="H74" s="80">
        <v>0</v>
      </c>
      <c r="I74" s="80">
        <v>0</v>
      </c>
      <c r="J74" s="80">
        <v>0</v>
      </c>
      <c r="K74" s="80">
        <v>0</v>
      </c>
      <c r="L74" s="81">
        <v>0</v>
      </c>
      <c r="M74" s="82">
        <v>2</v>
      </c>
      <c r="N74" s="83">
        <v>153</v>
      </c>
    </row>
    <row r="75" spans="1:32" x14ac:dyDescent="0.15">
      <c r="A75" s="77"/>
      <c r="B75" s="78" t="s">
        <v>181</v>
      </c>
      <c r="C75" s="79">
        <v>1</v>
      </c>
      <c r="D75" s="80">
        <v>50</v>
      </c>
      <c r="E75" s="80">
        <v>0</v>
      </c>
      <c r="F75" s="80">
        <v>0</v>
      </c>
      <c r="G75" s="80">
        <v>0</v>
      </c>
      <c r="H75" s="80">
        <v>0</v>
      </c>
      <c r="I75" s="80">
        <v>0</v>
      </c>
      <c r="J75" s="80">
        <v>0</v>
      </c>
      <c r="K75" s="80">
        <v>0</v>
      </c>
      <c r="L75" s="81">
        <v>0</v>
      </c>
      <c r="M75" s="82">
        <v>1</v>
      </c>
      <c r="N75" s="83">
        <v>50</v>
      </c>
    </row>
    <row r="76" spans="1:32" x14ac:dyDescent="0.15">
      <c r="A76" s="77"/>
      <c r="B76" s="78" t="s">
        <v>83</v>
      </c>
      <c r="C76" s="151">
        <v>1</v>
      </c>
      <c r="D76" s="152">
        <v>0</v>
      </c>
      <c r="E76" s="152">
        <v>0</v>
      </c>
      <c r="F76" s="152">
        <v>0</v>
      </c>
      <c r="G76" s="152">
        <v>0</v>
      </c>
      <c r="H76" s="152">
        <v>0</v>
      </c>
      <c r="I76" s="152">
        <v>0</v>
      </c>
      <c r="J76" s="152">
        <v>0</v>
      </c>
      <c r="K76" s="152">
        <v>0</v>
      </c>
      <c r="L76" s="153">
        <v>0</v>
      </c>
      <c r="M76" s="154">
        <v>1</v>
      </c>
      <c r="N76" s="155">
        <v>0</v>
      </c>
    </row>
    <row r="77" spans="1:32" ht="14.25" thickBot="1" x14ac:dyDescent="0.2">
      <c r="A77" s="77"/>
      <c r="B77" s="86" t="s">
        <v>160</v>
      </c>
      <c r="C77" s="87">
        <f t="shared" ref="C77:N77" si="7">SUM(C67:C76)</f>
        <v>8</v>
      </c>
      <c r="D77" s="87">
        <f t="shared" si="7"/>
        <v>203</v>
      </c>
      <c r="E77" s="87">
        <f t="shared" si="7"/>
        <v>0</v>
      </c>
      <c r="F77" s="87">
        <f t="shared" si="7"/>
        <v>0</v>
      </c>
      <c r="G77" s="87">
        <f t="shared" si="7"/>
        <v>15</v>
      </c>
      <c r="H77" s="87">
        <f t="shared" si="7"/>
        <v>259</v>
      </c>
      <c r="I77" s="87">
        <f t="shared" si="7"/>
        <v>10</v>
      </c>
      <c r="J77" s="87">
        <f t="shared" si="7"/>
        <v>759</v>
      </c>
      <c r="K77" s="88">
        <f t="shared" si="7"/>
        <v>0</v>
      </c>
      <c r="L77" s="156">
        <f t="shared" si="7"/>
        <v>0</v>
      </c>
      <c r="M77" s="90">
        <f>SUM(M67:M76)</f>
        <v>33</v>
      </c>
      <c r="N77" s="157">
        <f t="shared" si="7"/>
        <v>1221</v>
      </c>
    </row>
    <row r="78" spans="1:32" ht="14.25" thickBot="1" x14ac:dyDescent="0.2">
      <c r="A78" s="253" t="s">
        <v>182</v>
      </c>
      <c r="B78" s="253"/>
      <c r="C78" s="158">
        <v>0</v>
      </c>
      <c r="D78" s="159">
        <f>D10+D35</f>
        <v>87</v>
      </c>
      <c r="E78" s="159">
        <v>0</v>
      </c>
      <c r="F78" s="159">
        <v>0</v>
      </c>
      <c r="G78" s="159">
        <v>0</v>
      </c>
      <c r="H78" s="159">
        <f>H35</f>
        <v>70</v>
      </c>
      <c r="I78" s="159">
        <v>0</v>
      </c>
      <c r="J78" s="159">
        <v>0</v>
      </c>
      <c r="K78" s="159">
        <v>0</v>
      </c>
      <c r="L78" s="160">
        <v>0</v>
      </c>
      <c r="M78" s="161">
        <v>0</v>
      </c>
      <c r="N78" s="162">
        <f>D78+H78</f>
        <v>157</v>
      </c>
      <c r="O78" s="66" t="s">
        <v>137</v>
      </c>
    </row>
    <row r="79" spans="1:32" ht="14.25" thickBot="1" x14ac:dyDescent="0.2">
      <c r="A79" s="253"/>
      <c r="B79" s="253"/>
      <c r="C79" s="163">
        <f>SUM(C11,C36,C38,C49,C60,C66,C77)</f>
        <v>153</v>
      </c>
      <c r="D79" s="163">
        <f>SUM(D11,D36,D38,D49,D60,D66,D77)</f>
        <v>10833</v>
      </c>
      <c r="E79" s="163">
        <f t="shared" ref="E79:M79" si="8">SUM(E11,E36,E38,E49,E60,E66,E77)</f>
        <v>2</v>
      </c>
      <c r="F79" s="163">
        <f t="shared" si="8"/>
        <v>190</v>
      </c>
      <c r="G79" s="163">
        <f t="shared" si="8"/>
        <v>807</v>
      </c>
      <c r="H79" s="163">
        <f t="shared" si="8"/>
        <v>49917</v>
      </c>
      <c r="I79" s="163">
        <f t="shared" si="8"/>
        <v>1706</v>
      </c>
      <c r="J79" s="163">
        <f t="shared" si="8"/>
        <v>38488</v>
      </c>
      <c r="K79" s="164">
        <f t="shared" si="8"/>
        <v>41</v>
      </c>
      <c r="L79" s="165">
        <f t="shared" si="8"/>
        <v>957</v>
      </c>
      <c r="M79" s="166">
        <f t="shared" si="8"/>
        <v>2709</v>
      </c>
      <c r="N79" s="167">
        <f>SUM(N11,N36,N38,N49,N60,N66,N77)</f>
        <v>100385</v>
      </c>
    </row>
    <row r="80" spans="1:32" x14ac:dyDescent="0.15">
      <c r="A80" s="105" t="s">
        <v>189</v>
      </c>
      <c r="B80" s="105"/>
      <c r="C80" s="105"/>
      <c r="D80" s="105"/>
      <c r="E80" s="105"/>
      <c r="F80" s="105"/>
      <c r="G80" s="105"/>
    </row>
    <row r="81" spans="1:1" x14ac:dyDescent="0.15">
      <c r="A81" s="105" t="s">
        <v>190</v>
      </c>
    </row>
  </sheetData>
  <mergeCells count="7">
    <mergeCell ref="K3:L3"/>
    <mergeCell ref="M3:N3"/>
    <mergeCell ref="A78:B79"/>
    <mergeCell ref="C3:D3"/>
    <mergeCell ref="E3:F3"/>
    <mergeCell ref="G3:H3"/>
    <mergeCell ref="I3:J3"/>
  </mergeCells>
  <phoneticPr fontId="2"/>
  <pageMargins left="0.7" right="0.7" top="0.75" bottom="0.75" header="0.511811023622047" footer="0.511811023622047"/>
  <pageSetup paperSize="9" scale="63" orientation="portrait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baseType="lpstr" size="13">
      <vt:lpstr>29-1</vt:lpstr>
      <vt:lpstr>29-2</vt:lpstr>
      <vt:lpstr>29-3</vt:lpstr>
      <vt:lpstr>29-4</vt:lpstr>
      <vt:lpstr>29-5</vt:lpstr>
      <vt:lpstr>29-6</vt:lpstr>
      <vt:lpstr>29-7</vt:lpstr>
      <vt:lpstr>29-8</vt:lpstr>
      <vt:lpstr>29-9</vt:lpstr>
      <vt:lpstr>29-10</vt:lpstr>
      <vt:lpstr>29-11</vt:lpstr>
      <vt:lpstr>29-12</vt:lpstr>
      <vt:lpstr>'29-12'!Print_Area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modified xsi:type="dcterms:W3CDTF">2026-09-24T10:21:28Z</dcterms:modified>
</cp:coreProperties>
</file>