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24226"/>
  <xr:revisionPtr xr6:coauthVersionLast="47" xr6:coauthVersionMax="47" documentId="13_ncr:1_{F8956D9F-B10E-43F5-8B15-CC12633E96FE}" revIDLastSave="0" xr10:uidLastSave="{00000000-0000-0000-0000-000000000000}"/>
  <bookViews>
    <workbookView xr2:uid="{D6EFD970-87C3-4C2A-A4F2-84295D19E98A}" windowHeight="15600" windowWidth="28920" xWindow="-60" yWindow="-60"/>
  </bookViews>
  <sheets>
    <sheet r:id="rId1" name="市場総取扱高" sheetId="1"/>
  </sheets>
  <externalReferences>
    <externalReference r:id="rId2"/>
  </externalReferences>
  <definedNames>
    <definedName localSheetId="0" name="_xlnm.Print_Area">市場総取扱高!$A$1:$N$43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L8" i="1" s="1"/>
  <c r="G8" i="1"/>
  <c r="H8" i="1" s="1"/>
  <c r="N8" i="1" s="1"/>
  <c r="F12" i="1"/>
  <c r="L12" i="1" s="1"/>
  <c r="H13" i="1"/>
  <c r="N13" i="1" s="1"/>
  <c r="L13" i="1"/>
  <c r="F11" i="1"/>
  <c r="H14" i="1"/>
  <c r="N14" i="1" s="1"/>
  <c r="L14" i="1"/>
  <c r="F15" i="1"/>
  <c r="L15" i="1" s="1"/>
  <c r="H16" i="1"/>
  <c r="N16" i="1" s="1"/>
  <c r="H17" i="1"/>
  <c r="N17" i="1" s="1"/>
  <c r="L17" i="1"/>
  <c r="H19" i="1"/>
  <c r="N19" i="1" s="1"/>
  <c r="L19" i="1"/>
  <c r="M19" i="1"/>
  <c r="L20" i="1"/>
  <c r="H20" i="1"/>
  <c r="N20" i="1" s="1"/>
  <c r="F21" i="1"/>
  <c r="L21" i="1" s="1"/>
  <c r="H22" i="1"/>
  <c r="N22" i="1" s="1"/>
  <c r="F26" i="1"/>
  <c r="L26" i="1" s="1"/>
  <c r="F24" i="1"/>
  <c r="H27" i="1"/>
  <c r="N27" i="1" s="1"/>
  <c r="L27" i="1"/>
  <c r="M27" i="1"/>
  <c r="L28" i="1"/>
  <c r="G25" i="1"/>
  <c r="F29" i="1"/>
  <c r="L29" i="1" s="1"/>
  <c r="H30" i="1"/>
  <c r="N30" i="1" s="1"/>
  <c r="H31" i="1"/>
  <c r="N31" i="1" s="1"/>
  <c r="L31" i="1"/>
  <c r="M31" i="1"/>
  <c r="F32" i="1"/>
  <c r="L32" i="1" s="1"/>
  <c r="H33" i="1"/>
  <c r="N33" i="1" s="1"/>
  <c r="L33" i="1"/>
  <c r="F25" i="1"/>
  <c r="L25" i="1" s="1"/>
  <c r="H34" i="1"/>
  <c r="N34" i="1" s="1"/>
  <c r="F35" i="1"/>
  <c r="L35" i="1" s="1"/>
  <c r="H36" i="1"/>
  <c r="N36" i="1" s="1"/>
  <c r="H37" i="1"/>
  <c r="N37" i="1" s="1"/>
  <c r="L37" i="1"/>
  <c r="F38" i="1"/>
  <c r="L38" i="1" s="1"/>
  <c r="G38" i="1"/>
  <c r="H38" i="1" s="1"/>
  <c r="N38" i="1" s="1"/>
  <c r="H39" i="1"/>
  <c r="L39" i="1"/>
  <c r="M39" i="1"/>
  <c r="N39" i="1"/>
  <c r="H25" i="1" l="1"/>
  <c r="N25" i="1" s="1"/>
  <c r="M25" i="1"/>
  <c r="F7" i="1"/>
  <c r="L7" i="1" s="1"/>
  <c r="L11" i="1"/>
  <c r="F23" i="1"/>
  <c r="L23" i="1" s="1"/>
  <c r="L24" i="1"/>
  <c r="G10" i="1"/>
  <c r="M36" i="1"/>
  <c r="M28" i="1"/>
  <c r="M20" i="1"/>
  <c r="F18" i="1"/>
  <c r="L18" i="1" s="1"/>
  <c r="M16" i="1"/>
  <c r="F10" i="1"/>
  <c r="M8" i="1"/>
  <c r="G26" i="1"/>
  <c r="L36" i="1"/>
  <c r="G35" i="1"/>
  <c r="L16" i="1"/>
  <c r="G15" i="1"/>
  <c r="G11" i="1"/>
  <c r="G18" i="1"/>
  <c r="M37" i="1"/>
  <c r="M33" i="1"/>
  <c r="H28" i="1"/>
  <c r="N28" i="1" s="1"/>
  <c r="M17" i="1"/>
  <c r="M13" i="1"/>
  <c r="M38" i="1"/>
  <c r="M34" i="1"/>
  <c r="M30" i="1"/>
  <c r="M22" i="1"/>
  <c r="M14" i="1"/>
  <c r="G32" i="1"/>
  <c r="L34" i="1"/>
  <c r="L30" i="1"/>
  <c r="G29" i="1"/>
  <c r="L22" i="1"/>
  <c r="G21" i="1"/>
  <c r="G24" i="1"/>
  <c r="G12" i="1"/>
  <c r="H12" i="1" l="1"/>
  <c r="N12" i="1" s="1"/>
  <c r="M12" i="1"/>
  <c r="H21" i="1"/>
  <c r="N21" i="1" s="1"/>
  <c r="M21" i="1"/>
  <c r="F9" i="1"/>
  <c r="L9" i="1" s="1"/>
  <c r="L10" i="1"/>
  <c r="F6" i="1"/>
  <c r="H26" i="1"/>
  <c r="N26" i="1" s="1"/>
  <c r="M26" i="1"/>
  <c r="H32" i="1"/>
  <c r="N32" i="1" s="1"/>
  <c r="M32" i="1"/>
  <c r="H18" i="1"/>
  <c r="N18" i="1" s="1"/>
  <c r="M18" i="1"/>
  <c r="M11" i="1"/>
  <c r="G7" i="1"/>
  <c r="H11" i="1"/>
  <c r="N11" i="1" s="1"/>
  <c r="H29" i="1"/>
  <c r="N29" i="1" s="1"/>
  <c r="M29" i="1"/>
  <c r="M15" i="1"/>
  <c r="H15" i="1"/>
  <c r="N15" i="1" s="1"/>
  <c r="H10" i="1"/>
  <c r="N10" i="1" s="1"/>
  <c r="G9" i="1"/>
  <c r="M10" i="1"/>
  <c r="G6" i="1"/>
  <c r="H24" i="1"/>
  <c r="N24" i="1" s="1"/>
  <c r="G23" i="1"/>
  <c r="M24" i="1"/>
  <c r="M35" i="1"/>
  <c r="H35" i="1"/>
  <c r="N35" i="1" s="1"/>
  <c r="H6" i="1" l="1"/>
  <c r="N6" i="1" s="1"/>
  <c r="G5" i="1"/>
  <c r="M6" i="1"/>
  <c r="M7" i="1"/>
  <c r="H7" i="1"/>
  <c r="N7" i="1" s="1"/>
  <c r="F5" i="1"/>
  <c r="L5" i="1" s="1"/>
  <c r="L6" i="1"/>
  <c r="H9" i="1"/>
  <c r="N9" i="1" s="1"/>
  <c r="M9" i="1"/>
  <c r="M23" i="1"/>
  <c r="H23" i="1"/>
  <c r="N23" i="1" s="1"/>
  <c r="H5" i="1" l="1"/>
  <c r="N5" i="1" s="1"/>
  <c r="M5" i="1"/>
</calcChain>
</file>

<file path=xl/sharedStrings.xml><?xml version="1.0" encoding="utf-8"?>
<sst xmlns="http://schemas.openxmlformats.org/spreadsheetml/2006/main" count="53" uniqueCount="27">
  <si>
    <t>名古屋市市民経済局市民生活部消費流通課</t>
    <rPh sb="0" eb="3">
      <t>ナゴヤ</t>
    </rPh>
    <rPh sb="3" eb="4">
      <t>シ</t>
    </rPh>
    <rPh sb="4" eb="6">
      <t>シミン</t>
    </rPh>
    <rPh sb="6" eb="8">
      <t>ケイザイ</t>
    </rPh>
    <rPh sb="8" eb="9">
      <t>キョク</t>
    </rPh>
    <rPh sb="9" eb="11">
      <t>シミン</t>
    </rPh>
    <rPh sb="11" eb="13">
      <t>セイカツ</t>
    </rPh>
    <rPh sb="13" eb="14">
      <t>ブ</t>
    </rPh>
    <rPh sb="14" eb="16">
      <t>ショウヒ</t>
    </rPh>
    <rPh sb="16" eb="18">
      <t>リュウツウ</t>
    </rPh>
    <rPh sb="18" eb="19">
      <t>カ</t>
    </rPh>
    <phoneticPr fontId="3"/>
  </si>
  <si>
    <t>青果（本場・北部市場）272日、　　水産物（本場、北部市場）272日、　　食肉（南部市場）251日</t>
    <rPh sb="0" eb="2">
      <t>セイカ</t>
    </rPh>
    <rPh sb="3" eb="4">
      <t>ホン</t>
    </rPh>
    <rPh sb="4" eb="5">
      <t>ジョウ</t>
    </rPh>
    <rPh sb="6" eb="8">
      <t>ホクブ</t>
    </rPh>
    <rPh sb="8" eb="10">
      <t>シジョウ</t>
    </rPh>
    <rPh sb="14" eb="15">
      <t>ニチ</t>
    </rPh>
    <rPh sb="33" eb="34">
      <t>ニチ</t>
    </rPh>
    <rPh sb="48" eb="49">
      <t>ニチ</t>
    </rPh>
    <phoneticPr fontId="3"/>
  </si>
  <si>
    <t>開場日数</t>
  </si>
  <si>
    <t>南部市場</t>
    <rPh sb="0" eb="2">
      <t>ナンブ</t>
    </rPh>
    <rPh sb="2" eb="4">
      <t>シジョウ</t>
    </rPh>
    <phoneticPr fontId="3"/>
  </si>
  <si>
    <t>食肉部</t>
    <rPh sb="0" eb="2">
      <t>ショクニク</t>
    </rPh>
    <rPh sb="2" eb="3">
      <t>ブ</t>
    </rPh>
    <phoneticPr fontId="3"/>
  </si>
  <si>
    <t>北部市場</t>
    <rPh sb="0" eb="2">
      <t>ホクブ</t>
    </rPh>
    <rPh sb="2" eb="4">
      <t>シジョウ</t>
    </rPh>
    <phoneticPr fontId="3"/>
  </si>
  <si>
    <t>本場</t>
    <rPh sb="0" eb="2">
      <t>ホンバ</t>
    </rPh>
    <phoneticPr fontId="3"/>
  </si>
  <si>
    <t>加工食料品</t>
    <rPh sb="0" eb="2">
      <t>カコウ</t>
    </rPh>
    <rPh sb="2" eb="5">
      <t>ショクリョウヒン</t>
    </rPh>
    <phoneticPr fontId="3"/>
  </si>
  <si>
    <t>加工水産物</t>
    <rPh sb="0" eb="2">
      <t>カコウ</t>
    </rPh>
    <rPh sb="2" eb="5">
      <t>スイサンブツ</t>
    </rPh>
    <phoneticPr fontId="3"/>
  </si>
  <si>
    <t>冷凍水産物</t>
    <rPh sb="0" eb="2">
      <t>レイトウ</t>
    </rPh>
    <rPh sb="2" eb="5">
      <t>スイサンブツ</t>
    </rPh>
    <phoneticPr fontId="3"/>
  </si>
  <si>
    <t>生鮮水産物</t>
    <rPh sb="0" eb="2">
      <t>セイセン</t>
    </rPh>
    <rPh sb="2" eb="5">
      <t>スイサンブツ</t>
    </rPh>
    <phoneticPr fontId="3"/>
  </si>
  <si>
    <t>水産物部</t>
    <rPh sb="0" eb="3">
      <t>スイサンブツ</t>
    </rPh>
    <rPh sb="3" eb="4">
      <t>ブ</t>
    </rPh>
    <phoneticPr fontId="3"/>
  </si>
  <si>
    <t>つけ物部</t>
    <rPh sb="2" eb="3">
      <t>モノ</t>
    </rPh>
    <rPh sb="3" eb="4">
      <t>ブ</t>
    </rPh>
    <phoneticPr fontId="3"/>
  </si>
  <si>
    <t>果実</t>
    <rPh sb="0" eb="2">
      <t>カジツ</t>
    </rPh>
    <phoneticPr fontId="3"/>
  </si>
  <si>
    <t>野菜</t>
    <rPh sb="0" eb="2">
      <t>ヤサイ</t>
    </rPh>
    <phoneticPr fontId="3"/>
  </si>
  <si>
    <t>青果部</t>
    <rPh sb="0" eb="2">
      <t>セイカ</t>
    </rPh>
    <rPh sb="2" eb="3">
      <t>ブ</t>
    </rPh>
    <phoneticPr fontId="3"/>
  </si>
  <si>
    <t>総取扱高</t>
    <rPh sb="0" eb="1">
      <t>ソウ</t>
    </rPh>
    <rPh sb="1" eb="3">
      <t>トリアツカイ</t>
    </rPh>
    <rPh sb="3" eb="4">
      <t>ダカ</t>
    </rPh>
    <phoneticPr fontId="3"/>
  </si>
  <si>
    <t>平均単価</t>
    <rPh sb="0" eb="2">
      <t>ヘイキン</t>
    </rPh>
    <rPh sb="2" eb="4">
      <t>タンカ</t>
    </rPh>
    <phoneticPr fontId="3"/>
  </si>
  <si>
    <t>金　　額</t>
    <rPh sb="0" eb="1">
      <t>キン</t>
    </rPh>
    <rPh sb="3" eb="4">
      <t>ガク</t>
    </rPh>
    <phoneticPr fontId="3"/>
  </si>
  <si>
    <t>数　　量</t>
    <rPh sb="0" eb="1">
      <t>カズ</t>
    </rPh>
    <rPh sb="3" eb="4">
      <t>リョウ</t>
    </rPh>
    <phoneticPr fontId="3"/>
  </si>
  <si>
    <t>平均単価（円／kg）</t>
    <rPh sb="0" eb="2">
      <t>ヘイキン</t>
    </rPh>
    <rPh sb="2" eb="4">
      <t>タンカ</t>
    </rPh>
    <rPh sb="5" eb="6">
      <t>エン</t>
    </rPh>
    <phoneticPr fontId="3"/>
  </si>
  <si>
    <t>金　　　額　（円）</t>
    <rPh sb="0" eb="1">
      <t>キン</t>
    </rPh>
    <rPh sb="4" eb="5">
      <t>ガク</t>
    </rPh>
    <rPh sb="7" eb="8">
      <t>エン</t>
    </rPh>
    <phoneticPr fontId="3"/>
  </si>
  <si>
    <t>数　量　（kg）</t>
    <rPh sb="0" eb="1">
      <t>カズ</t>
    </rPh>
    <rPh sb="2" eb="3">
      <t>リョウ</t>
    </rPh>
    <phoneticPr fontId="3"/>
  </si>
  <si>
    <t>平成22年＝100とする指数(％)</t>
    <rPh sb="0" eb="2">
      <t>ヘイセイ</t>
    </rPh>
    <rPh sb="4" eb="5">
      <t>ネン</t>
    </rPh>
    <rPh sb="12" eb="14">
      <t>シスウ</t>
    </rPh>
    <phoneticPr fontId="3"/>
  </si>
  <si>
    <t>年</t>
    <rPh sb="0" eb="1">
      <t>ネン</t>
    </rPh>
    <phoneticPr fontId="3"/>
  </si>
  <si>
    <t>平　成</t>
    <rPh sb="0" eb="1">
      <t>ヒラ</t>
    </rPh>
    <rPh sb="2" eb="3">
      <t>シゲル</t>
    </rPh>
    <phoneticPr fontId="3"/>
  </si>
  <si>
    <t>名古屋市中央卸売市場総取扱高　2011(平成23)年</t>
    <rPh sb="0" eb="3">
      <t>ナゴヤ</t>
    </rPh>
    <rPh sb="3" eb="4">
      <t>シ</t>
    </rPh>
    <rPh sb="4" eb="6">
      <t>チュウオウ</t>
    </rPh>
    <rPh sb="6" eb="8">
      <t>オロシウリ</t>
    </rPh>
    <rPh sb="8" eb="10">
      <t>シジョウ</t>
    </rPh>
    <rPh sb="10" eb="11">
      <t>ソウ</t>
    </rPh>
    <rPh sb="11" eb="13">
      <t>トリアツカイ</t>
    </rPh>
    <rPh sb="13" eb="14">
      <t>ダカ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</si>
</sst>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176" fontId="2" fillId="0" borderId="0" xfId="0" applyNumberFormat="1" applyFont="1"/>
    <xf numFmtId="176" fontId="4" fillId="0" borderId="0" xfId="0" applyNumberFormat="1" applyFont="1" applyAlignment="1">
      <alignment horizontal="right"/>
    </xf>
    <xf numFmtId="176" fontId="4" fillId="0" borderId="0" xfId="0" applyNumberFormat="1" applyFont="1"/>
    <xf numFmtId="0" fontId="4" fillId="0" borderId="0" xfId="0" applyFont="1"/>
    <xf numFmtId="176" fontId="5" fillId="0" borderId="0" xfId="0" applyNumberFormat="1" applyFont="1"/>
    <xf numFmtId="177" fontId="5" fillId="0" borderId="0" xfId="0" applyNumberFormat="1" applyFont="1" applyAlignment="1">
      <alignment horizontal="center"/>
    </xf>
    <xf numFmtId="0" fontId="5" fillId="0" borderId="0" xfId="0" applyFont="1"/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8" fontId="4" fillId="0" borderId="4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 shrinkToFit="1"/>
    </xf>
    <xf numFmtId="0" fontId="4" fillId="0" borderId="8" xfId="0" applyFont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3" borderId="10" xfId="0" applyFont="1" applyFill="1" applyBorder="1" applyAlignment="1">
      <alignment vertical="center" shrinkToFit="1"/>
    </xf>
    <xf numFmtId="176" fontId="4" fillId="2" borderId="11" xfId="0" applyNumberFormat="1" applyFont="1" applyFill="1" applyBorder="1" applyAlignment="1">
      <alignment vertical="center"/>
    </xf>
    <xf numFmtId="176" fontId="4" fillId="2" borderId="12" xfId="0" applyNumberFormat="1" applyFont="1" applyFill="1" applyBorder="1" applyAlignment="1">
      <alignment vertical="center"/>
    </xf>
    <xf numFmtId="176" fontId="4" fillId="2" borderId="13" xfId="0" applyNumberFormat="1" applyFont="1" applyFill="1" applyBorder="1" applyAlignment="1">
      <alignment vertical="center"/>
    </xf>
    <xf numFmtId="178" fontId="4" fillId="2" borderId="14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8" fontId="4" fillId="2" borderId="15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distributed" vertical="center" shrinkToFit="1"/>
    </xf>
    <xf numFmtId="0" fontId="4" fillId="2" borderId="16" xfId="0" applyFont="1" applyFill="1" applyBorder="1" applyAlignment="1">
      <alignment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2" borderId="19" xfId="0" applyFont="1" applyFill="1" applyBorder="1" applyAlignment="1">
      <alignment vertical="center" shrinkToFit="1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8" fontId="4" fillId="0" borderId="22" xfId="0" applyNumberFormat="1" applyFont="1" applyBorder="1" applyAlignment="1">
      <alignment vertical="center"/>
    </xf>
    <xf numFmtId="178" fontId="4" fillId="0" borderId="21" xfId="0" applyNumberFormat="1" applyFont="1" applyBorder="1" applyAlignment="1">
      <alignment vertical="center"/>
    </xf>
    <xf numFmtId="178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4" xfId="0" applyFont="1" applyBorder="1" applyAlignment="1">
      <alignment horizontal="distributed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3" borderId="27" xfId="0" applyFont="1" applyFill="1" applyBorder="1" applyAlignment="1">
      <alignment vertical="center" shrinkToFit="1"/>
    </xf>
    <xf numFmtId="176" fontId="4" fillId="0" borderId="28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8" fontId="4" fillId="0" borderId="31" xfId="0" applyNumberFormat="1" applyFont="1" applyBorder="1" applyAlignment="1">
      <alignment vertical="center"/>
    </xf>
    <xf numFmtId="178" fontId="4" fillId="0" borderId="29" xfId="0" applyNumberFormat="1" applyFont="1" applyBorder="1" applyAlignment="1">
      <alignment vertical="center"/>
    </xf>
    <xf numFmtId="178" fontId="4" fillId="0" borderId="32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0" xfId="0" applyFont="1" applyBorder="1" applyAlignment="1">
      <alignment horizontal="distributed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4" xfId="0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178" fontId="4" fillId="0" borderId="40" xfId="0" applyNumberFormat="1" applyFont="1" applyBorder="1" applyAlignment="1">
      <alignment vertical="center"/>
    </xf>
    <xf numFmtId="178" fontId="4" fillId="0" borderId="38" xfId="0" applyNumberFormat="1" applyFont="1" applyBorder="1" applyAlignment="1">
      <alignment vertical="center"/>
    </xf>
    <xf numFmtId="178" fontId="4" fillId="0" borderId="41" xfId="0" applyNumberFormat="1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39" xfId="0" applyFont="1" applyBorder="1" applyAlignment="1">
      <alignment horizontal="distributed" vertical="center" shrinkToFit="1"/>
    </xf>
    <xf numFmtId="0" fontId="4" fillId="0" borderId="43" xfId="0" applyFont="1" applyBorder="1" applyAlignment="1">
      <alignment vertical="center" shrinkToFit="1"/>
    </xf>
    <xf numFmtId="0" fontId="4" fillId="0" borderId="35" xfId="0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178" fontId="4" fillId="0" borderId="34" xfId="0" applyNumberFormat="1" applyFont="1" applyBorder="1" applyAlignment="1">
      <alignment vertical="center"/>
    </xf>
    <xf numFmtId="178" fontId="4" fillId="0" borderId="45" xfId="0" applyNumberFormat="1" applyFont="1" applyBorder="1" applyAlignment="1">
      <alignment vertical="center"/>
    </xf>
    <xf numFmtId="178" fontId="4" fillId="0" borderId="47" xfId="0" applyNumberFormat="1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176" fontId="4" fillId="0" borderId="48" xfId="0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8" fontId="4" fillId="0" borderId="42" xfId="0" applyNumberFormat="1" applyFont="1" applyBorder="1" applyAlignment="1">
      <alignment vertical="center"/>
    </xf>
    <xf numFmtId="178" fontId="4" fillId="0" borderId="49" xfId="0" applyNumberFormat="1" applyFont="1" applyBorder="1" applyAlignment="1">
      <alignment vertical="center"/>
    </xf>
    <xf numFmtId="178" fontId="4" fillId="0" borderId="50" xfId="0" applyNumberFormat="1" applyFont="1" applyBorder="1" applyAlignment="1">
      <alignment vertical="center"/>
    </xf>
    <xf numFmtId="0" fontId="4" fillId="0" borderId="34" xfId="0" applyFont="1" applyBorder="1" applyAlignment="1">
      <alignment horizontal="distributed" vertical="center"/>
    </xf>
    <xf numFmtId="0" fontId="4" fillId="0" borderId="46" xfId="0" applyFont="1" applyBorder="1" applyAlignment="1">
      <alignment horizontal="distributed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 shrinkToFit="1"/>
    </xf>
    <xf numFmtId="0" fontId="4" fillId="0" borderId="36" xfId="0" applyFont="1" applyBorder="1" applyAlignment="1">
      <alignment horizontal="center" vertical="center" shrinkToFit="1"/>
    </xf>
    <xf numFmtId="176" fontId="4" fillId="3" borderId="52" xfId="0" applyNumberFormat="1" applyFont="1" applyFill="1" applyBorder="1" applyAlignment="1">
      <alignment vertical="center"/>
    </xf>
    <xf numFmtId="176" fontId="4" fillId="3" borderId="53" xfId="0" applyNumberFormat="1" applyFont="1" applyFill="1" applyBorder="1" applyAlignment="1">
      <alignment vertical="center"/>
    </xf>
    <xf numFmtId="176" fontId="4" fillId="3" borderId="18" xfId="0" applyNumberFormat="1" applyFont="1" applyFill="1" applyBorder="1" applyAlignment="1">
      <alignment vertical="center"/>
    </xf>
    <xf numFmtId="178" fontId="4" fillId="3" borderId="54" xfId="0" applyNumberFormat="1" applyFont="1" applyFill="1" applyBorder="1" applyAlignment="1">
      <alignment vertical="center"/>
    </xf>
    <xf numFmtId="178" fontId="4" fillId="3" borderId="53" xfId="0" applyNumberFormat="1" applyFont="1" applyFill="1" applyBorder="1" applyAlignment="1">
      <alignment vertical="center"/>
    </xf>
    <xf numFmtId="178" fontId="4" fillId="3" borderId="55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19" xfId="0" applyFont="1" applyFill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4" fillId="3" borderId="20" xfId="0" applyNumberFormat="1" applyFont="1" applyFill="1" applyBorder="1" applyAlignment="1">
      <alignment vertical="center"/>
    </xf>
    <xf numFmtId="176" fontId="4" fillId="3" borderId="21" xfId="0" applyNumberFormat="1" applyFont="1" applyFill="1" applyBorder="1" applyAlignment="1">
      <alignment vertical="center"/>
    </xf>
    <xf numFmtId="176" fontId="4" fillId="3" borderId="0" xfId="0" applyNumberFormat="1" applyFont="1" applyFill="1" applyAlignment="1">
      <alignment vertical="center"/>
    </xf>
    <xf numFmtId="178" fontId="4" fillId="3" borderId="22" xfId="0" applyNumberFormat="1" applyFont="1" applyFill="1" applyBorder="1" applyAlignment="1">
      <alignment vertical="center"/>
    </xf>
    <xf numFmtId="178" fontId="4" fillId="3" borderId="21" xfId="0" applyNumberFormat="1" applyFont="1" applyFill="1" applyBorder="1" applyAlignment="1">
      <alignment vertical="center"/>
    </xf>
    <xf numFmtId="178" fontId="4" fillId="3" borderId="23" xfId="0" applyNumberFormat="1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distributed" vertical="center" shrinkToFit="1"/>
    </xf>
    <xf numFmtId="176" fontId="4" fillId="0" borderId="56" xfId="0" applyNumberFormat="1" applyFont="1" applyBorder="1" applyAlignment="1">
      <alignment vertical="center"/>
    </xf>
    <xf numFmtId="176" fontId="4" fillId="0" borderId="57" xfId="0" applyNumberFormat="1" applyFont="1" applyBorder="1" applyAlignment="1">
      <alignment vertical="center"/>
    </xf>
    <xf numFmtId="176" fontId="4" fillId="0" borderId="58" xfId="0" applyNumberFormat="1" applyFont="1" applyBorder="1" applyAlignment="1">
      <alignment vertical="center"/>
    </xf>
    <xf numFmtId="178" fontId="4" fillId="0" borderId="59" xfId="0" applyNumberFormat="1" applyFont="1" applyBorder="1" applyAlignment="1">
      <alignment vertical="center"/>
    </xf>
    <xf numFmtId="178" fontId="4" fillId="0" borderId="57" xfId="0" applyNumberFormat="1" applyFont="1" applyBorder="1" applyAlignment="1">
      <alignment vertical="center"/>
    </xf>
    <xf numFmtId="178" fontId="4" fillId="0" borderId="60" xfId="0" applyNumberFormat="1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61" xfId="0" applyFont="1" applyBorder="1" applyAlignment="1">
      <alignment horizontal="center" vertical="center" shrinkToFit="1"/>
    </xf>
    <xf numFmtId="176" fontId="4" fillId="0" borderId="62" xfId="0" applyNumberFormat="1" applyFont="1" applyBorder="1" applyAlignment="1">
      <alignment vertical="center"/>
    </xf>
    <xf numFmtId="176" fontId="4" fillId="0" borderId="63" xfId="0" applyNumberFormat="1" applyFont="1" applyBorder="1" applyAlignment="1">
      <alignment vertical="center"/>
    </xf>
    <xf numFmtId="176" fontId="4" fillId="0" borderId="64" xfId="0" applyNumberFormat="1" applyFont="1" applyBorder="1" applyAlignment="1">
      <alignment vertical="center"/>
    </xf>
    <xf numFmtId="178" fontId="4" fillId="0" borderId="65" xfId="0" applyNumberFormat="1" applyFont="1" applyBorder="1" applyAlignment="1">
      <alignment vertical="center"/>
    </xf>
    <xf numFmtId="178" fontId="4" fillId="0" borderId="63" xfId="0" applyNumberFormat="1" applyFont="1" applyBorder="1" applyAlignment="1">
      <alignment vertical="center"/>
    </xf>
    <xf numFmtId="178" fontId="4" fillId="0" borderId="66" xfId="0" applyNumberFormat="1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4" xfId="0" applyFont="1" applyBorder="1" applyAlignment="1">
      <alignment horizontal="distributed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176" fontId="4" fillId="0" borderId="69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8" fontId="4" fillId="0" borderId="17" xfId="0" applyNumberFormat="1" applyFont="1" applyBorder="1" applyAlignment="1">
      <alignment vertical="center"/>
    </xf>
    <xf numFmtId="178" fontId="4" fillId="0" borderId="12" xfId="0" applyNumberFormat="1" applyFont="1" applyBorder="1" applyAlignment="1">
      <alignment vertical="center"/>
    </xf>
    <xf numFmtId="178" fontId="4" fillId="0" borderId="70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distributed" vertical="center" shrinkToFit="1"/>
    </xf>
    <xf numFmtId="0" fontId="4" fillId="0" borderId="70" xfId="0" applyFont="1" applyBorder="1" applyAlignment="1">
      <alignment horizontal="center" vertical="center" shrinkToFit="1"/>
    </xf>
    <xf numFmtId="176" fontId="4" fillId="3" borderId="18" xfId="1" applyNumberFormat="1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176" fontId="6" fillId="0" borderId="20" xfId="0" applyNumberFormat="1" applyFont="1" applyBorder="1" applyAlignment="1">
      <alignment horizontal="center" vertical="center"/>
    </xf>
    <xf numFmtId="176" fontId="4" fillId="0" borderId="7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7" fillId="0" borderId="22" xfId="0" applyFont="1" applyBorder="1" applyAlignment="1">
      <alignment vertical="center" wrapText="1" shrinkToFit="1"/>
    </xf>
    <xf numFmtId="0" fontId="4" fillId="0" borderId="7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2" xfId="0" applyFont="1" applyBorder="1"/>
    <xf numFmtId="0" fontId="4" fillId="0" borderId="67" xfId="0" applyFont="1" applyBorder="1"/>
    <xf numFmtId="0" fontId="4" fillId="0" borderId="68" xfId="0" applyFont="1" applyBorder="1"/>
    <xf numFmtId="0" fontId="4" fillId="0" borderId="76" xfId="0" applyFont="1" applyBorder="1" applyAlignment="1">
      <alignment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right" vertical="center"/>
    </xf>
    <xf numFmtId="0" fontId="4" fillId="0" borderId="77" xfId="0" applyFont="1" applyBorder="1"/>
    <xf numFmtId="0" fontId="4" fillId="0" borderId="78" xfId="0" applyFont="1" applyBorder="1"/>
    <xf numFmtId="0" fontId="4" fillId="0" borderId="79" xfId="0" applyFont="1" applyBorder="1"/>
    <xf numFmtId="0" fontId="4" fillId="0" borderId="36" xfId="0" applyFont="1" applyBorder="1" applyAlignment="1">
      <alignment horizontal="distributed" vertical="center" shrinkToFit="1"/>
    </xf>
    <xf numFmtId="0" fontId="4" fillId="0" borderId="35" xfId="0" applyFont="1" applyBorder="1" applyAlignment="1">
      <alignment horizontal="distributed" vertical="center" shrinkToFit="1"/>
    </xf>
    <xf numFmtId="0" fontId="4" fillId="3" borderId="18" xfId="0" applyFont="1" applyFill="1" applyBorder="1" applyAlignment="1">
      <alignment horizontal="distributed" vertical="center" shrinkToFit="1"/>
    </xf>
    <xf numFmtId="0" fontId="5" fillId="0" borderId="36" xfId="0" applyFont="1" applyBorder="1" applyAlignment="1">
      <alignment horizontal="distributed" vertical="center" shrinkToFit="1"/>
    </xf>
    <xf numFmtId="0" fontId="5" fillId="0" borderId="35" xfId="0" applyFont="1" applyBorder="1" applyAlignment="1">
      <alignment horizontal="distributed" vertical="center" shrinkToFit="1"/>
    </xf>
    <xf numFmtId="0" fontId="5" fillId="0" borderId="0" xfId="0" applyFont="1"/>
    <xf numFmtId="0" fontId="4" fillId="3" borderId="27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4" fillId="0" borderId="75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distributed" vertical="center" shrinkToFit="1"/>
    </xf>
    <xf numFmtId="0" fontId="4" fillId="3" borderId="68" xfId="0" applyFont="1" applyFill="1" applyBorder="1" applyAlignment="1">
      <alignment horizontal="center" vertical="center" shrinkToFit="1"/>
    </xf>
    <xf numFmtId="0" fontId="4" fillId="3" borderId="67" xfId="0" applyFont="1" applyFill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本年卸売会社別"/>
      <sheetName val="前年卸売会社別 "/>
    </sheetNames>
    <sheetDataSet>
      <sheetData sheetId="0">
        <row r="12">
          <cell r="I12">
            <v>61327766</v>
          </cell>
          <cell r="J12">
            <v>48114848682</v>
          </cell>
        </row>
        <row r="13">
          <cell r="C13">
            <v>161809758</v>
          </cell>
          <cell r="D13">
            <v>34984245555</v>
          </cell>
        </row>
        <row r="16">
          <cell r="C16">
            <v>237805239</v>
          </cell>
          <cell r="D16">
            <v>48855019504</v>
          </cell>
          <cell r="I16">
            <v>15069530</v>
          </cell>
          <cell r="J16">
            <v>11636938609</v>
          </cell>
        </row>
        <row r="18">
          <cell r="I18">
            <v>24808550</v>
          </cell>
          <cell r="J18">
            <v>22558929512</v>
          </cell>
        </row>
        <row r="20">
          <cell r="C20">
            <v>55733070</v>
          </cell>
          <cell r="D20">
            <v>16853932848</v>
          </cell>
        </row>
        <row r="22">
          <cell r="I22">
            <v>4574754</v>
          </cell>
          <cell r="J22">
            <v>5226951923</v>
          </cell>
        </row>
        <row r="23">
          <cell r="C23">
            <v>72816835</v>
          </cell>
          <cell r="D23">
            <v>23943705234</v>
          </cell>
        </row>
        <row r="24">
          <cell r="I24">
            <v>34211147</v>
          </cell>
          <cell r="J24">
            <v>28354053894</v>
          </cell>
        </row>
        <row r="27">
          <cell r="C27">
            <v>2205625</v>
          </cell>
          <cell r="D27">
            <v>735340249</v>
          </cell>
        </row>
        <row r="28">
          <cell r="I28">
            <v>4281999</v>
          </cell>
          <cell r="J28">
            <v>3460304662</v>
          </cell>
        </row>
        <row r="30">
          <cell r="C30">
            <v>4950025</v>
          </cell>
          <cell r="D30">
            <v>1619737808</v>
          </cell>
          <cell r="I30">
            <v>13876248</v>
          </cell>
          <cell r="J30">
            <v>6450356781</v>
          </cell>
        </row>
        <row r="34">
          <cell r="I34">
            <v>3930026</v>
          </cell>
          <cell r="J34">
            <v>2086046483</v>
          </cell>
        </row>
        <row r="38">
          <cell r="C38">
            <v>476404</v>
          </cell>
          <cell r="D38">
            <v>294083568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E539-9463-45BB-8CF6-CAECFDA73B31}">
  <dimension ref="A1:N44"/>
  <sheetViews>
    <sheetView tabSelected="1" view="pageBreakPreview" zoomScale="60" zoomScaleNormal="100" workbookViewId="0"/>
  </sheetViews>
  <sheetFormatPr defaultRowHeight="13.5" x14ac:dyDescent="0.15"/>
  <cols>
    <col min="1" max="1" width="1.125" style="1" customWidth="1"/>
    <col min="2" max="2" width="0.75" style="1" customWidth="1"/>
    <col min="3" max="3" width="0.625" style="1" customWidth="1"/>
    <col min="4" max="4" width="11.125" style="1" customWidth="1"/>
    <col min="5" max="5" width="0.625" style="1" customWidth="1"/>
    <col min="6" max="6" width="15.25" style="1" customWidth="1"/>
    <col min="7" max="7" width="19.625" style="1" bestFit="1" customWidth="1"/>
    <col min="8" max="8" width="7.25" style="1" customWidth="1"/>
    <col min="9" max="9" width="15.25" style="1" customWidth="1"/>
    <col min="10" max="10" width="19.625" style="1" bestFit="1" customWidth="1"/>
    <col min="11" max="11" width="7.25" style="1" customWidth="1"/>
    <col min="12" max="14" width="8.375" style="2" customWidth="1"/>
    <col min="15" max="16384" width="9" style="1"/>
  </cols>
  <sheetData>
    <row r="1" spans="1:14" ht="24.75" customHeight="1" x14ac:dyDescent="0.2">
      <c r="D1" s="153" t="s">
        <v>26</v>
      </c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ht="16.5" customHeight="1" thickBot="1" x14ac:dyDescent="0.2"/>
    <row r="3" spans="1:14" ht="28.5" customHeight="1" x14ac:dyDescent="0.15">
      <c r="A3" s="144"/>
      <c r="B3" s="143"/>
      <c r="C3" s="143"/>
      <c r="D3" s="143"/>
      <c r="E3" s="142"/>
      <c r="F3" s="141" t="s">
        <v>25</v>
      </c>
      <c r="G3" s="140">
        <v>23</v>
      </c>
      <c r="H3" s="139" t="s">
        <v>24</v>
      </c>
      <c r="I3" s="141" t="s">
        <v>25</v>
      </c>
      <c r="J3" s="140">
        <v>22</v>
      </c>
      <c r="K3" s="139" t="s">
        <v>24</v>
      </c>
      <c r="L3" s="154" t="s">
        <v>23</v>
      </c>
      <c r="M3" s="155"/>
      <c r="N3" s="156"/>
    </row>
    <row r="4" spans="1:14" ht="27.75" customHeight="1" thickBot="1" x14ac:dyDescent="0.2">
      <c r="A4" s="138"/>
      <c r="B4" s="137"/>
      <c r="C4" s="137"/>
      <c r="D4" s="137"/>
      <c r="E4" s="136"/>
      <c r="F4" s="135" t="s">
        <v>22</v>
      </c>
      <c r="G4" s="134" t="s">
        <v>21</v>
      </c>
      <c r="H4" s="133" t="s">
        <v>20</v>
      </c>
      <c r="I4" s="135" t="s">
        <v>22</v>
      </c>
      <c r="J4" s="134" t="s">
        <v>21</v>
      </c>
      <c r="K4" s="133" t="s">
        <v>20</v>
      </c>
      <c r="L4" s="132" t="s">
        <v>19</v>
      </c>
      <c r="M4" s="131" t="s">
        <v>18</v>
      </c>
      <c r="N4" s="130" t="s">
        <v>17</v>
      </c>
    </row>
    <row r="5" spans="1:14" ht="27.75" customHeight="1" thickTop="1" thickBot="1" x14ac:dyDescent="0.2">
      <c r="A5" s="157" t="s">
        <v>16</v>
      </c>
      <c r="B5" s="147"/>
      <c r="C5" s="147"/>
      <c r="D5" s="147"/>
      <c r="E5" s="129"/>
      <c r="F5" s="88">
        <f>F6+F7+F8</f>
        <v>721768454.39999998</v>
      </c>
      <c r="G5" s="87">
        <f>G6+G7+G8</f>
        <v>272432203541</v>
      </c>
      <c r="H5" s="86">
        <f t="shared" ref="H5:H39" si="0">ROUND(G5/F5,0)</f>
        <v>377</v>
      </c>
      <c r="I5" s="88">
        <v>739239348</v>
      </c>
      <c r="J5" s="87">
        <v>283911218147</v>
      </c>
      <c r="K5" s="86">
        <v>384</v>
      </c>
      <c r="L5" s="128">
        <f t="shared" ref="L5:L39" si="1">F5/I5</f>
        <v>0.97636639114615953</v>
      </c>
      <c r="M5" s="84">
        <f t="shared" ref="M5:M39" si="2">G5/J5</f>
        <v>0.95956829504335917</v>
      </c>
      <c r="N5" s="83">
        <f t="shared" ref="N5:N39" si="3">H5/K5</f>
        <v>0.98177083333333337</v>
      </c>
    </row>
    <row r="6" spans="1:14" ht="27.75" customHeight="1" thickTop="1" x14ac:dyDescent="0.15">
      <c r="A6" s="151"/>
      <c r="B6" s="152"/>
      <c r="C6" s="127"/>
      <c r="D6" s="126" t="s">
        <v>6</v>
      </c>
      <c r="E6" s="125"/>
      <c r="F6" s="124">
        <f>F10+F22+F24</f>
        <v>354448568</v>
      </c>
      <c r="G6" s="123">
        <f>G10+G22+G24</f>
        <v>158345791089</v>
      </c>
      <c r="H6" s="122">
        <f t="shared" si="0"/>
        <v>447</v>
      </c>
      <c r="I6" s="124">
        <v>363451333</v>
      </c>
      <c r="J6" s="123">
        <v>164952788055</v>
      </c>
      <c r="K6" s="122">
        <v>454</v>
      </c>
      <c r="L6" s="121">
        <f t="shared" si="1"/>
        <v>0.97522979231995277</v>
      </c>
      <c r="M6" s="120">
        <f t="shared" si="2"/>
        <v>0.95994613341244628</v>
      </c>
      <c r="N6" s="119">
        <f t="shared" si="3"/>
        <v>0.98458149779735682</v>
      </c>
    </row>
    <row r="7" spans="1:14" ht="27.75" customHeight="1" x14ac:dyDescent="0.15">
      <c r="A7" s="151"/>
      <c r="B7" s="152"/>
      <c r="C7" s="118"/>
      <c r="D7" s="78" t="s">
        <v>5</v>
      </c>
      <c r="E7" s="70"/>
      <c r="F7" s="69">
        <f>F11+F25</f>
        <v>343428408</v>
      </c>
      <c r="G7" s="68">
        <f>G11+G25</f>
        <v>96828704223</v>
      </c>
      <c r="H7" s="67">
        <f t="shared" si="0"/>
        <v>282</v>
      </c>
      <c r="I7" s="69">
        <v>351448136</v>
      </c>
      <c r="J7" s="68">
        <v>101824118075</v>
      </c>
      <c r="K7" s="67">
        <v>290</v>
      </c>
      <c r="L7" s="66">
        <f t="shared" si="1"/>
        <v>0.9771809061465615</v>
      </c>
      <c r="M7" s="65">
        <f t="shared" si="2"/>
        <v>0.95094075994529548</v>
      </c>
      <c r="N7" s="64">
        <f t="shared" si="3"/>
        <v>0.97241379310344822</v>
      </c>
    </row>
    <row r="8" spans="1:14" ht="27.75" customHeight="1" thickBot="1" x14ac:dyDescent="0.2">
      <c r="A8" s="158"/>
      <c r="B8" s="159"/>
      <c r="C8" s="117"/>
      <c r="D8" s="116" t="s">
        <v>3</v>
      </c>
      <c r="E8" s="115"/>
      <c r="F8" s="114">
        <f>F39</f>
        <v>23891478.399999999</v>
      </c>
      <c r="G8" s="113">
        <f>G39</f>
        <v>17257708229</v>
      </c>
      <c r="H8" s="112">
        <f t="shared" si="0"/>
        <v>722</v>
      </c>
      <c r="I8" s="114">
        <v>24339879</v>
      </c>
      <c r="J8" s="113">
        <v>17134312017</v>
      </c>
      <c r="K8" s="112">
        <v>704</v>
      </c>
      <c r="L8" s="111">
        <f t="shared" si="1"/>
        <v>0.98157753372561951</v>
      </c>
      <c r="M8" s="110">
        <f t="shared" si="2"/>
        <v>1.0072017021679991</v>
      </c>
      <c r="N8" s="109">
        <f t="shared" si="3"/>
        <v>1.0255681818181819</v>
      </c>
    </row>
    <row r="9" spans="1:14" ht="27.75" customHeight="1" thickTop="1" x14ac:dyDescent="0.15">
      <c r="A9" s="43"/>
      <c r="B9" s="147" t="s">
        <v>15</v>
      </c>
      <c r="C9" s="147"/>
      <c r="D9" s="147"/>
      <c r="E9" s="89"/>
      <c r="F9" s="98">
        <f>F10+F11</f>
        <v>535320552</v>
      </c>
      <c r="G9" s="97">
        <f>G10+G11</f>
        <v>126991981198</v>
      </c>
      <c r="H9" s="96">
        <f t="shared" si="0"/>
        <v>237</v>
      </c>
      <c r="I9" s="98">
        <v>538434265</v>
      </c>
      <c r="J9" s="97">
        <v>133518665257</v>
      </c>
      <c r="K9" s="96">
        <v>248</v>
      </c>
      <c r="L9" s="95">
        <f t="shared" si="1"/>
        <v>0.99421709723470142</v>
      </c>
      <c r="M9" s="94">
        <f t="shared" si="2"/>
        <v>0.95111781527745742</v>
      </c>
      <c r="N9" s="93">
        <f t="shared" si="3"/>
        <v>0.95564516129032262</v>
      </c>
    </row>
    <row r="10" spans="1:14" ht="27.75" customHeight="1" x14ac:dyDescent="0.15">
      <c r="A10" s="151"/>
      <c r="B10" s="152"/>
      <c r="C10" s="79"/>
      <c r="D10" s="78" t="s">
        <v>6</v>
      </c>
      <c r="E10" s="77"/>
      <c r="F10" s="69">
        <f>F13+F16+F19</f>
        <v>219748453</v>
      </c>
      <c r="G10" s="68">
        <f>G13+G16+G19</f>
        <v>52573518652</v>
      </c>
      <c r="H10" s="67">
        <f t="shared" si="0"/>
        <v>239</v>
      </c>
      <c r="I10" s="69">
        <v>218407961</v>
      </c>
      <c r="J10" s="68">
        <v>55624906696</v>
      </c>
      <c r="K10" s="67">
        <v>255</v>
      </c>
      <c r="L10" s="66">
        <f t="shared" si="1"/>
        <v>1.0061375601597233</v>
      </c>
      <c r="M10" s="65">
        <f t="shared" si="2"/>
        <v>0.94514349371089501</v>
      </c>
      <c r="N10" s="64">
        <f t="shared" si="3"/>
        <v>0.93725490196078431</v>
      </c>
    </row>
    <row r="11" spans="1:14" ht="27.75" customHeight="1" x14ac:dyDescent="0.15">
      <c r="A11" s="151"/>
      <c r="B11" s="152"/>
      <c r="C11" s="108"/>
      <c r="D11" s="78" t="s">
        <v>5</v>
      </c>
      <c r="E11" s="77"/>
      <c r="F11" s="69">
        <f>F14+F17+F20</f>
        <v>315572099</v>
      </c>
      <c r="G11" s="68">
        <f>G14+G17+G20</f>
        <v>74418462546</v>
      </c>
      <c r="H11" s="67">
        <f t="shared" si="0"/>
        <v>236</v>
      </c>
      <c r="I11" s="69">
        <v>320026304</v>
      </c>
      <c r="J11" s="68">
        <v>77893758561</v>
      </c>
      <c r="K11" s="67">
        <v>243</v>
      </c>
      <c r="L11" s="66">
        <f t="shared" si="1"/>
        <v>0.98608175345486604</v>
      </c>
      <c r="M11" s="65">
        <f t="shared" si="2"/>
        <v>0.95538415298989032</v>
      </c>
      <c r="N11" s="64">
        <f t="shared" si="3"/>
        <v>0.9711934156378601</v>
      </c>
    </row>
    <row r="12" spans="1:14" ht="27.75" customHeight="1" x14ac:dyDescent="0.15">
      <c r="A12" s="43"/>
      <c r="B12" s="145" t="s">
        <v>14</v>
      </c>
      <c r="C12" s="146"/>
      <c r="D12" s="146"/>
      <c r="E12" s="53"/>
      <c r="F12" s="69">
        <f>F13+F14</f>
        <v>399614997</v>
      </c>
      <c r="G12" s="68">
        <f>G13+G14</f>
        <v>83839265059</v>
      </c>
      <c r="H12" s="67">
        <f t="shared" si="0"/>
        <v>210</v>
      </c>
      <c r="I12" s="69">
        <v>399051045</v>
      </c>
      <c r="J12" s="68">
        <v>89555280294</v>
      </c>
      <c r="K12" s="67">
        <v>224</v>
      </c>
      <c r="L12" s="66">
        <f t="shared" si="1"/>
        <v>1.0014132327356766</v>
      </c>
      <c r="M12" s="65">
        <f t="shared" si="2"/>
        <v>0.93617333097238975</v>
      </c>
      <c r="N12" s="64">
        <f t="shared" si="3"/>
        <v>0.9375</v>
      </c>
    </row>
    <row r="13" spans="1:14" ht="27.75" customHeight="1" x14ac:dyDescent="0.15">
      <c r="A13" s="43"/>
      <c r="B13" s="42"/>
      <c r="C13" s="52"/>
      <c r="D13" s="51" t="s">
        <v>6</v>
      </c>
      <c r="E13" s="50"/>
      <c r="F13" s="49">
        <v>161809758</v>
      </c>
      <c r="G13" s="48">
        <v>34984245555</v>
      </c>
      <c r="H13" s="47">
        <f t="shared" si="0"/>
        <v>216</v>
      </c>
      <c r="I13" s="49">
        <v>158655051</v>
      </c>
      <c r="J13" s="48">
        <v>37472445071</v>
      </c>
      <c r="K13" s="47">
        <v>236</v>
      </c>
      <c r="L13" s="46">
        <f t="shared" si="1"/>
        <v>1.0198840628149934</v>
      </c>
      <c r="M13" s="45">
        <f t="shared" si="2"/>
        <v>0.93359922174052046</v>
      </c>
      <c r="N13" s="44">
        <f t="shared" si="3"/>
        <v>0.9152542372881356</v>
      </c>
    </row>
    <row r="14" spans="1:14" ht="27.75" customHeight="1" x14ac:dyDescent="0.15">
      <c r="A14" s="43"/>
      <c r="B14" s="42"/>
      <c r="C14" s="62"/>
      <c r="D14" s="61" t="s">
        <v>5</v>
      </c>
      <c r="E14" s="107"/>
      <c r="F14" s="76">
        <v>237805239</v>
      </c>
      <c r="G14" s="75">
        <v>48855019504</v>
      </c>
      <c r="H14" s="74">
        <f t="shared" si="0"/>
        <v>205</v>
      </c>
      <c r="I14" s="76">
        <v>240395994</v>
      </c>
      <c r="J14" s="75">
        <v>52082835223</v>
      </c>
      <c r="K14" s="74">
        <v>217</v>
      </c>
      <c r="L14" s="73">
        <f t="shared" si="1"/>
        <v>0.98922296933117781</v>
      </c>
      <c r="M14" s="72">
        <f t="shared" si="2"/>
        <v>0.93802534548705629</v>
      </c>
      <c r="N14" s="71">
        <f t="shared" si="3"/>
        <v>0.9447004608294931</v>
      </c>
    </row>
    <row r="15" spans="1:14" ht="27.75" customHeight="1" x14ac:dyDescent="0.15">
      <c r="A15" s="43"/>
      <c r="B15" s="145" t="s">
        <v>13</v>
      </c>
      <c r="C15" s="146"/>
      <c r="D15" s="146"/>
      <c r="E15" s="70"/>
      <c r="F15" s="69">
        <f>F16+F17</f>
        <v>128549905</v>
      </c>
      <c r="G15" s="68">
        <f>G16+G17</f>
        <v>40797638082</v>
      </c>
      <c r="H15" s="67">
        <f t="shared" si="0"/>
        <v>317</v>
      </c>
      <c r="I15" s="69">
        <v>131042806</v>
      </c>
      <c r="J15" s="68">
        <v>41498286338</v>
      </c>
      <c r="K15" s="67">
        <v>317</v>
      </c>
      <c r="L15" s="66">
        <f t="shared" si="1"/>
        <v>0.98097643757719899</v>
      </c>
      <c r="M15" s="65">
        <f t="shared" si="2"/>
        <v>0.98311621231071378</v>
      </c>
      <c r="N15" s="64">
        <f t="shared" si="3"/>
        <v>1</v>
      </c>
    </row>
    <row r="16" spans="1:14" ht="27.75" customHeight="1" x14ac:dyDescent="0.15">
      <c r="A16" s="43"/>
      <c r="B16" s="42"/>
      <c r="C16" s="52"/>
      <c r="D16" s="51" t="s">
        <v>6</v>
      </c>
      <c r="E16" s="63"/>
      <c r="F16" s="49">
        <v>55733070</v>
      </c>
      <c r="G16" s="48">
        <v>16853932848</v>
      </c>
      <c r="H16" s="47">
        <f t="shared" si="0"/>
        <v>302</v>
      </c>
      <c r="I16" s="49">
        <v>56633036</v>
      </c>
      <c r="J16" s="48">
        <v>17315415566</v>
      </c>
      <c r="K16" s="47">
        <v>306</v>
      </c>
      <c r="L16" s="46">
        <f t="shared" si="1"/>
        <v>0.98410881592150556</v>
      </c>
      <c r="M16" s="45">
        <f t="shared" si="2"/>
        <v>0.97334844686568467</v>
      </c>
      <c r="N16" s="44">
        <f t="shared" si="3"/>
        <v>0.98692810457516345</v>
      </c>
    </row>
    <row r="17" spans="1:14" ht="27.75" customHeight="1" x14ac:dyDescent="0.15">
      <c r="A17" s="43"/>
      <c r="B17" s="42"/>
      <c r="C17" s="62"/>
      <c r="D17" s="61" t="s">
        <v>5</v>
      </c>
      <c r="E17" s="107"/>
      <c r="F17" s="76">
        <v>72816835</v>
      </c>
      <c r="G17" s="75">
        <v>23943705234</v>
      </c>
      <c r="H17" s="74">
        <f t="shared" si="0"/>
        <v>329</v>
      </c>
      <c r="I17" s="76">
        <v>74409770</v>
      </c>
      <c r="J17" s="75">
        <v>24182870772</v>
      </c>
      <c r="K17" s="74">
        <v>325</v>
      </c>
      <c r="L17" s="73">
        <f t="shared" si="1"/>
        <v>0.97859239452023572</v>
      </c>
      <c r="M17" s="72">
        <f t="shared" si="2"/>
        <v>0.99011012628505146</v>
      </c>
      <c r="N17" s="71">
        <f t="shared" si="3"/>
        <v>1.0123076923076924</v>
      </c>
    </row>
    <row r="18" spans="1:14" ht="27.75" customHeight="1" x14ac:dyDescent="0.15">
      <c r="A18" s="43"/>
      <c r="B18" s="148" t="s">
        <v>7</v>
      </c>
      <c r="C18" s="149"/>
      <c r="D18" s="149"/>
      <c r="E18" s="70"/>
      <c r="F18" s="69">
        <f>F19+F20</f>
        <v>7155650</v>
      </c>
      <c r="G18" s="68">
        <f>G19+G20</f>
        <v>2355078057</v>
      </c>
      <c r="H18" s="67">
        <f t="shared" si="0"/>
        <v>329</v>
      </c>
      <c r="I18" s="69">
        <v>8340414</v>
      </c>
      <c r="J18" s="68">
        <v>2465098625</v>
      </c>
      <c r="K18" s="67">
        <v>296</v>
      </c>
      <c r="L18" s="66">
        <f t="shared" si="1"/>
        <v>0.85794901787848898</v>
      </c>
      <c r="M18" s="65">
        <f t="shared" si="2"/>
        <v>0.95536869523830914</v>
      </c>
      <c r="N18" s="64">
        <f t="shared" si="3"/>
        <v>1.1114864864864864</v>
      </c>
    </row>
    <row r="19" spans="1:14" ht="27.75" customHeight="1" x14ac:dyDescent="0.15">
      <c r="A19" s="43"/>
      <c r="B19" s="42"/>
      <c r="C19" s="52"/>
      <c r="D19" s="51" t="s">
        <v>6</v>
      </c>
      <c r="E19" s="63"/>
      <c r="F19" s="49">
        <v>2205625</v>
      </c>
      <c r="G19" s="48">
        <v>735340249</v>
      </c>
      <c r="H19" s="47">
        <f t="shared" si="0"/>
        <v>333</v>
      </c>
      <c r="I19" s="49">
        <v>3119874</v>
      </c>
      <c r="J19" s="48">
        <v>837046059</v>
      </c>
      <c r="K19" s="47">
        <v>268</v>
      </c>
      <c r="L19" s="46">
        <f t="shared" si="1"/>
        <v>0.70695964003674505</v>
      </c>
      <c r="M19" s="45">
        <f t="shared" si="2"/>
        <v>0.87849436849209273</v>
      </c>
      <c r="N19" s="44">
        <f t="shared" si="3"/>
        <v>1.2425373134328359</v>
      </c>
    </row>
    <row r="20" spans="1:14" ht="27.75" customHeight="1" thickBot="1" x14ac:dyDescent="0.2">
      <c r="A20" s="43"/>
      <c r="B20" s="42"/>
      <c r="C20" s="41"/>
      <c r="D20" s="40" t="s">
        <v>5</v>
      </c>
      <c r="E20" s="60"/>
      <c r="F20" s="106">
        <v>4950025</v>
      </c>
      <c r="G20" s="105">
        <v>1619737808</v>
      </c>
      <c r="H20" s="104">
        <f t="shared" si="0"/>
        <v>327</v>
      </c>
      <c r="I20" s="106">
        <v>5220540</v>
      </c>
      <c r="J20" s="105">
        <v>1628052566</v>
      </c>
      <c r="K20" s="104">
        <v>312</v>
      </c>
      <c r="L20" s="103">
        <f t="shared" si="1"/>
        <v>0.94818256348960073</v>
      </c>
      <c r="M20" s="102">
        <f t="shared" si="2"/>
        <v>0.99489281969535615</v>
      </c>
      <c r="N20" s="101">
        <f t="shared" si="3"/>
        <v>1.0480769230769231</v>
      </c>
    </row>
    <row r="21" spans="1:14" ht="27.75" customHeight="1" thickTop="1" x14ac:dyDescent="0.15">
      <c r="A21" s="100"/>
      <c r="B21" s="147" t="s">
        <v>12</v>
      </c>
      <c r="C21" s="147"/>
      <c r="D21" s="147"/>
      <c r="E21" s="99"/>
      <c r="F21" s="98">
        <f>F22</f>
        <v>476404</v>
      </c>
      <c r="G21" s="97">
        <f>G22</f>
        <v>294083568</v>
      </c>
      <c r="H21" s="96">
        <f t="shared" si="0"/>
        <v>617</v>
      </c>
      <c r="I21" s="98">
        <v>471141</v>
      </c>
      <c r="J21" s="97">
        <v>299470240</v>
      </c>
      <c r="K21" s="96">
        <v>636</v>
      </c>
      <c r="L21" s="95">
        <f t="shared" si="1"/>
        <v>1.0111707535536072</v>
      </c>
      <c r="M21" s="94">
        <f t="shared" si="2"/>
        <v>0.98201266342859306</v>
      </c>
      <c r="N21" s="93">
        <f t="shared" si="3"/>
        <v>0.97012578616352196</v>
      </c>
    </row>
    <row r="22" spans="1:14" ht="27.75" customHeight="1" thickBot="1" x14ac:dyDescent="0.2">
      <c r="A22" s="43"/>
      <c r="B22" s="92"/>
      <c r="C22" s="91"/>
      <c r="D22" s="78" t="s">
        <v>6</v>
      </c>
      <c r="E22" s="70"/>
      <c r="F22" s="69">
        <v>476404</v>
      </c>
      <c r="G22" s="68">
        <v>294083568</v>
      </c>
      <c r="H22" s="67">
        <f t="shared" si="0"/>
        <v>617</v>
      </c>
      <c r="I22" s="69">
        <v>471141</v>
      </c>
      <c r="J22" s="68">
        <v>299470240</v>
      </c>
      <c r="K22" s="67">
        <v>636</v>
      </c>
      <c r="L22" s="66">
        <f t="shared" si="1"/>
        <v>1.0111707535536072</v>
      </c>
      <c r="M22" s="65">
        <f t="shared" si="2"/>
        <v>0.98201266342859306</v>
      </c>
      <c r="N22" s="64">
        <f t="shared" si="3"/>
        <v>0.97012578616352196</v>
      </c>
    </row>
    <row r="23" spans="1:14" ht="27.75" customHeight="1" thickTop="1" x14ac:dyDescent="0.15">
      <c r="A23" s="90"/>
      <c r="B23" s="147" t="s">
        <v>11</v>
      </c>
      <c r="C23" s="147"/>
      <c r="D23" s="147"/>
      <c r="E23" s="89"/>
      <c r="F23" s="88">
        <f>F24+F25</f>
        <v>162080020</v>
      </c>
      <c r="G23" s="87">
        <f>G24+G25</f>
        <v>127888430546</v>
      </c>
      <c r="H23" s="86">
        <f t="shared" si="0"/>
        <v>789</v>
      </c>
      <c r="I23" s="88">
        <v>175994063</v>
      </c>
      <c r="J23" s="87">
        <v>132958770633</v>
      </c>
      <c r="K23" s="86">
        <v>755</v>
      </c>
      <c r="L23" s="85">
        <f t="shared" si="1"/>
        <v>0.92094027058174111</v>
      </c>
      <c r="M23" s="84">
        <f t="shared" si="2"/>
        <v>0.96186532063390218</v>
      </c>
      <c r="N23" s="83">
        <f t="shared" si="3"/>
        <v>1.0450331125827814</v>
      </c>
    </row>
    <row r="24" spans="1:14" ht="27.75" customHeight="1" x14ac:dyDescent="0.15">
      <c r="A24" s="151"/>
      <c r="B24" s="152"/>
      <c r="C24" s="82"/>
      <c r="D24" s="81" t="s">
        <v>6</v>
      </c>
      <c r="E24" s="80"/>
      <c r="F24" s="69">
        <f>F27+F30+F33+F36</f>
        <v>134223711</v>
      </c>
      <c r="G24" s="68">
        <f>G27+G30+G33+G36</f>
        <v>105478188869</v>
      </c>
      <c r="H24" s="67">
        <f t="shared" si="0"/>
        <v>786</v>
      </c>
      <c r="I24" s="69">
        <v>144572231</v>
      </c>
      <c r="J24" s="68">
        <v>109028411119</v>
      </c>
      <c r="K24" s="67">
        <v>754</v>
      </c>
      <c r="L24" s="66">
        <f t="shared" si="1"/>
        <v>0.92841972536205797</v>
      </c>
      <c r="M24" s="65">
        <f t="shared" si="2"/>
        <v>0.96743764112892483</v>
      </c>
      <c r="N24" s="64">
        <f t="shared" si="3"/>
        <v>1.0424403183023874</v>
      </c>
    </row>
    <row r="25" spans="1:14" ht="27.75" customHeight="1" x14ac:dyDescent="0.15">
      <c r="A25" s="151"/>
      <c r="B25" s="152"/>
      <c r="C25" s="79"/>
      <c r="D25" s="78" t="s">
        <v>5</v>
      </c>
      <c r="E25" s="77"/>
      <c r="F25" s="69">
        <f>F28+F31+F34+F37</f>
        <v>27856309</v>
      </c>
      <c r="G25" s="68">
        <f>G28+G31+G34+G37</f>
        <v>22410241677</v>
      </c>
      <c r="H25" s="67">
        <f t="shared" si="0"/>
        <v>804</v>
      </c>
      <c r="I25" s="69">
        <v>31421832</v>
      </c>
      <c r="J25" s="68">
        <v>23930359514</v>
      </c>
      <c r="K25" s="67">
        <v>762</v>
      </c>
      <c r="L25" s="66">
        <f t="shared" si="1"/>
        <v>0.88652720821624909</v>
      </c>
      <c r="M25" s="65">
        <f t="shared" si="2"/>
        <v>0.936477434193553</v>
      </c>
      <c r="N25" s="64">
        <f t="shared" si="3"/>
        <v>1.0551181102362204</v>
      </c>
    </row>
    <row r="26" spans="1:14" ht="27.75" customHeight="1" x14ac:dyDescent="0.15">
      <c r="A26" s="43"/>
      <c r="B26" s="148" t="s">
        <v>10</v>
      </c>
      <c r="C26" s="149"/>
      <c r="D26" s="149"/>
      <c r="E26" s="70"/>
      <c r="F26" s="69">
        <f>F27+F28</f>
        <v>76397296</v>
      </c>
      <c r="G26" s="68">
        <f>G27+G28</f>
        <v>59751787291</v>
      </c>
      <c r="H26" s="67">
        <f t="shared" si="0"/>
        <v>782</v>
      </c>
      <c r="I26" s="69">
        <v>82516045</v>
      </c>
      <c r="J26" s="68">
        <v>61956713174</v>
      </c>
      <c r="K26" s="67">
        <v>751</v>
      </c>
      <c r="L26" s="66">
        <f t="shared" si="1"/>
        <v>0.92584776694035686</v>
      </c>
      <c r="M26" s="65">
        <f t="shared" si="2"/>
        <v>0.96441183255141927</v>
      </c>
      <c r="N26" s="64">
        <f t="shared" si="3"/>
        <v>1.0412782956058588</v>
      </c>
    </row>
    <row r="27" spans="1:14" ht="27.75" customHeight="1" x14ac:dyDescent="0.15">
      <c r="A27" s="43"/>
      <c r="B27" s="42"/>
      <c r="C27" s="52"/>
      <c r="D27" s="51" t="s">
        <v>6</v>
      </c>
      <c r="E27" s="63"/>
      <c r="F27" s="49">
        <v>61327766</v>
      </c>
      <c r="G27" s="48">
        <v>48114848682</v>
      </c>
      <c r="H27" s="47">
        <f t="shared" si="0"/>
        <v>785</v>
      </c>
      <c r="I27" s="49">
        <v>65817638</v>
      </c>
      <c r="J27" s="48">
        <v>49485417677</v>
      </c>
      <c r="K27" s="47">
        <v>752</v>
      </c>
      <c r="L27" s="46">
        <f t="shared" si="1"/>
        <v>0.93178314907016258</v>
      </c>
      <c r="M27" s="45">
        <f t="shared" si="2"/>
        <v>0.97230357831986092</v>
      </c>
      <c r="N27" s="44">
        <f t="shared" si="3"/>
        <v>1.0438829787234043</v>
      </c>
    </row>
    <row r="28" spans="1:14" ht="27.75" customHeight="1" x14ac:dyDescent="0.15">
      <c r="A28" s="43"/>
      <c r="B28" s="42"/>
      <c r="C28" s="62"/>
      <c r="D28" s="61" t="s">
        <v>5</v>
      </c>
      <c r="E28" s="60"/>
      <c r="F28" s="76">
        <v>15069530</v>
      </c>
      <c r="G28" s="75">
        <v>11636938609</v>
      </c>
      <c r="H28" s="74">
        <f t="shared" si="0"/>
        <v>772</v>
      </c>
      <c r="I28" s="76">
        <v>16698407</v>
      </c>
      <c r="J28" s="75">
        <v>12471295497</v>
      </c>
      <c r="K28" s="74">
        <v>747</v>
      </c>
      <c r="L28" s="73">
        <f t="shared" si="1"/>
        <v>0.90245315017174987</v>
      </c>
      <c r="M28" s="72">
        <f t="shared" si="2"/>
        <v>0.93309781744801845</v>
      </c>
      <c r="N28" s="71">
        <f t="shared" si="3"/>
        <v>1.0334672021419009</v>
      </c>
    </row>
    <row r="29" spans="1:14" ht="27.75" customHeight="1" x14ac:dyDescent="0.15">
      <c r="A29" s="43"/>
      <c r="B29" s="148" t="s">
        <v>9</v>
      </c>
      <c r="C29" s="149"/>
      <c r="D29" s="149"/>
      <c r="E29" s="53"/>
      <c r="F29" s="69">
        <f>F30+F31</f>
        <v>29383304</v>
      </c>
      <c r="G29" s="68">
        <f>G30+G31</f>
        <v>27785881435</v>
      </c>
      <c r="H29" s="67">
        <f t="shared" si="0"/>
        <v>946</v>
      </c>
      <c r="I29" s="69">
        <v>30904663</v>
      </c>
      <c r="J29" s="68">
        <v>28345254691</v>
      </c>
      <c r="K29" s="67">
        <v>917</v>
      </c>
      <c r="L29" s="66">
        <f t="shared" si="1"/>
        <v>0.95077250963713789</v>
      </c>
      <c r="M29" s="65">
        <f t="shared" si="2"/>
        <v>0.98026571776835691</v>
      </c>
      <c r="N29" s="64">
        <f t="shared" si="3"/>
        <v>1.0316248636859324</v>
      </c>
    </row>
    <row r="30" spans="1:14" ht="27.75" customHeight="1" x14ac:dyDescent="0.15">
      <c r="A30" s="43"/>
      <c r="B30" s="42"/>
      <c r="C30" s="52"/>
      <c r="D30" s="51" t="s">
        <v>6</v>
      </c>
      <c r="E30" s="50"/>
      <c r="F30" s="49">
        <v>24808550</v>
      </c>
      <c r="G30" s="48">
        <v>22558929512</v>
      </c>
      <c r="H30" s="47">
        <f t="shared" si="0"/>
        <v>909</v>
      </c>
      <c r="I30" s="49">
        <v>25912870</v>
      </c>
      <c r="J30" s="48">
        <v>22686446448</v>
      </c>
      <c r="K30" s="47">
        <v>875</v>
      </c>
      <c r="L30" s="46">
        <f t="shared" si="1"/>
        <v>0.95738333885825844</v>
      </c>
      <c r="M30" s="45">
        <f t="shared" si="2"/>
        <v>0.9943791577807356</v>
      </c>
      <c r="N30" s="44">
        <f t="shared" si="3"/>
        <v>1.0388571428571429</v>
      </c>
    </row>
    <row r="31" spans="1:14" ht="27.75" customHeight="1" x14ac:dyDescent="0.15">
      <c r="A31" s="43"/>
      <c r="B31" s="42"/>
      <c r="C31" s="62"/>
      <c r="D31" s="61" t="s">
        <v>5</v>
      </c>
      <c r="E31" s="39"/>
      <c r="F31" s="76">
        <v>4574754</v>
      </c>
      <c r="G31" s="75">
        <v>5226951923</v>
      </c>
      <c r="H31" s="74">
        <f t="shared" si="0"/>
        <v>1143</v>
      </c>
      <c r="I31" s="76">
        <v>4991793</v>
      </c>
      <c r="J31" s="75">
        <v>5658808243</v>
      </c>
      <c r="K31" s="74">
        <v>1134</v>
      </c>
      <c r="L31" s="73">
        <f t="shared" si="1"/>
        <v>0.91645506935083243</v>
      </c>
      <c r="M31" s="72">
        <f t="shared" si="2"/>
        <v>0.92368422794071336</v>
      </c>
      <c r="N31" s="71">
        <f t="shared" si="3"/>
        <v>1.0079365079365079</v>
      </c>
    </row>
    <row r="32" spans="1:14" ht="27.75" customHeight="1" x14ac:dyDescent="0.15">
      <c r="A32" s="43"/>
      <c r="B32" s="148" t="s">
        <v>8</v>
      </c>
      <c r="C32" s="149"/>
      <c r="D32" s="149"/>
      <c r="E32" s="70"/>
      <c r="F32" s="69">
        <f>F33+F34</f>
        <v>38493146</v>
      </c>
      <c r="G32" s="68">
        <f>G33+G34</f>
        <v>31814358556</v>
      </c>
      <c r="H32" s="67">
        <f t="shared" si="0"/>
        <v>826</v>
      </c>
      <c r="I32" s="69">
        <v>42077007</v>
      </c>
      <c r="J32" s="68">
        <v>33604757980</v>
      </c>
      <c r="K32" s="67">
        <v>799</v>
      </c>
      <c r="L32" s="66">
        <f t="shared" si="1"/>
        <v>0.91482614245827898</v>
      </c>
      <c r="M32" s="65">
        <f t="shared" si="2"/>
        <v>0.94672184739239718</v>
      </c>
      <c r="N32" s="64">
        <f t="shared" si="3"/>
        <v>1.0337922403003754</v>
      </c>
    </row>
    <row r="33" spans="1:14" ht="27.75" customHeight="1" x14ac:dyDescent="0.15">
      <c r="A33" s="43"/>
      <c r="B33" s="42"/>
      <c r="C33" s="52"/>
      <c r="D33" s="51" t="s">
        <v>6</v>
      </c>
      <c r="E33" s="63"/>
      <c r="F33" s="38">
        <v>34211147</v>
      </c>
      <c r="G33" s="37">
        <v>28354053894</v>
      </c>
      <c r="H33" s="36">
        <f t="shared" si="0"/>
        <v>829</v>
      </c>
      <c r="I33" s="38">
        <v>37579144</v>
      </c>
      <c r="J33" s="37">
        <v>30089718016</v>
      </c>
      <c r="K33" s="36">
        <v>801</v>
      </c>
      <c r="L33" s="35">
        <f t="shared" si="1"/>
        <v>0.91037589892947002</v>
      </c>
      <c r="M33" s="34">
        <f t="shared" si="2"/>
        <v>0.9423170359696601</v>
      </c>
      <c r="N33" s="33">
        <f t="shared" si="3"/>
        <v>1.0349563046192261</v>
      </c>
    </row>
    <row r="34" spans="1:14" ht="27.75" customHeight="1" x14ac:dyDescent="0.15">
      <c r="A34" s="43"/>
      <c r="B34" s="42"/>
      <c r="C34" s="62"/>
      <c r="D34" s="61" t="s">
        <v>5</v>
      </c>
      <c r="E34" s="60"/>
      <c r="F34" s="59">
        <v>4281999</v>
      </c>
      <c r="G34" s="58">
        <v>3460304662</v>
      </c>
      <c r="H34" s="57">
        <f t="shared" si="0"/>
        <v>808</v>
      </c>
      <c r="I34" s="59">
        <v>4497863</v>
      </c>
      <c r="J34" s="58">
        <v>3515039964</v>
      </c>
      <c r="K34" s="57">
        <v>781</v>
      </c>
      <c r="L34" s="56">
        <f t="shared" si="1"/>
        <v>0.95200743108449504</v>
      </c>
      <c r="M34" s="55">
        <f t="shared" si="2"/>
        <v>0.98442825613347706</v>
      </c>
      <c r="N34" s="54">
        <f t="shared" si="3"/>
        <v>1.0345710627400768</v>
      </c>
    </row>
    <row r="35" spans="1:14" ht="27.75" customHeight="1" x14ac:dyDescent="0.15">
      <c r="A35" s="43"/>
      <c r="B35" s="148" t="s">
        <v>7</v>
      </c>
      <c r="C35" s="149"/>
      <c r="D35" s="149"/>
      <c r="E35" s="53"/>
      <c r="F35" s="38">
        <f>F36+F37</f>
        <v>17806274</v>
      </c>
      <c r="G35" s="37">
        <f>G36+G37</f>
        <v>8536403264</v>
      </c>
      <c r="H35" s="36">
        <f t="shared" si="0"/>
        <v>479</v>
      </c>
      <c r="I35" s="38">
        <v>20496348</v>
      </c>
      <c r="J35" s="37">
        <v>9052044788</v>
      </c>
      <c r="K35" s="36">
        <v>442</v>
      </c>
      <c r="L35" s="35">
        <f t="shared" si="1"/>
        <v>0.86875349696443482</v>
      </c>
      <c r="M35" s="34">
        <f t="shared" si="2"/>
        <v>0.94303590668446879</v>
      </c>
      <c r="N35" s="33">
        <f t="shared" si="3"/>
        <v>1.0837104072398189</v>
      </c>
    </row>
    <row r="36" spans="1:14" ht="27.75" customHeight="1" x14ac:dyDescent="0.15">
      <c r="A36" s="43"/>
      <c r="B36" s="42"/>
      <c r="C36" s="52"/>
      <c r="D36" s="51" t="s">
        <v>6</v>
      </c>
      <c r="E36" s="50"/>
      <c r="F36" s="49">
        <v>13876248</v>
      </c>
      <c r="G36" s="48">
        <v>6450356781</v>
      </c>
      <c r="H36" s="47">
        <f t="shared" si="0"/>
        <v>465</v>
      </c>
      <c r="I36" s="49">
        <v>15262579</v>
      </c>
      <c r="J36" s="48">
        <v>6766828978</v>
      </c>
      <c r="K36" s="47">
        <v>443</v>
      </c>
      <c r="L36" s="46">
        <f t="shared" si="1"/>
        <v>0.90916797220181467</v>
      </c>
      <c r="M36" s="45">
        <f t="shared" si="2"/>
        <v>0.95323183162617231</v>
      </c>
      <c r="N36" s="44">
        <f t="shared" si="3"/>
        <v>1.0496613995485327</v>
      </c>
    </row>
    <row r="37" spans="1:14" ht="27.75" customHeight="1" thickBot="1" x14ac:dyDescent="0.2">
      <c r="A37" s="43"/>
      <c r="B37" s="42"/>
      <c r="C37" s="41"/>
      <c r="D37" s="40" t="s">
        <v>5</v>
      </c>
      <c r="E37" s="39"/>
      <c r="F37" s="38">
        <v>3930026</v>
      </c>
      <c r="G37" s="37">
        <v>2086046483</v>
      </c>
      <c r="H37" s="36">
        <f t="shared" si="0"/>
        <v>531</v>
      </c>
      <c r="I37" s="38">
        <v>5233769</v>
      </c>
      <c r="J37" s="37">
        <v>2285215810</v>
      </c>
      <c r="K37" s="36">
        <v>437</v>
      </c>
      <c r="L37" s="35">
        <f t="shared" si="1"/>
        <v>0.75089787111353212</v>
      </c>
      <c r="M37" s="34">
        <f t="shared" si="2"/>
        <v>0.91284441227456758</v>
      </c>
      <c r="N37" s="33">
        <f t="shared" si="3"/>
        <v>1.2151029748283753</v>
      </c>
    </row>
    <row r="38" spans="1:14" ht="27.75" customHeight="1" thickTop="1" x14ac:dyDescent="0.15">
      <c r="A38" s="32"/>
      <c r="B38" s="31"/>
      <c r="C38" s="30"/>
      <c r="D38" s="29" t="s">
        <v>4</v>
      </c>
      <c r="E38" s="28"/>
      <c r="F38" s="27">
        <f>F39</f>
        <v>23891478.399999999</v>
      </c>
      <c r="G38" s="25">
        <f>G39</f>
        <v>17257708229</v>
      </c>
      <c r="H38" s="27">
        <f t="shared" si="0"/>
        <v>722</v>
      </c>
      <c r="I38" s="26">
        <v>24339879</v>
      </c>
      <c r="J38" s="25">
        <v>17134312017</v>
      </c>
      <c r="K38" s="24">
        <v>704</v>
      </c>
      <c r="L38" s="23">
        <f t="shared" si="1"/>
        <v>0.98157753372561951</v>
      </c>
      <c r="M38" s="22">
        <f t="shared" si="2"/>
        <v>1.0072017021679991</v>
      </c>
      <c r="N38" s="21">
        <f t="shared" si="3"/>
        <v>1.0255681818181819</v>
      </c>
    </row>
    <row r="39" spans="1:14" ht="27.75" customHeight="1" thickBot="1" x14ac:dyDescent="0.2">
      <c r="A39" s="20"/>
      <c r="B39" s="19"/>
      <c r="C39" s="18"/>
      <c r="D39" s="17" t="s">
        <v>3</v>
      </c>
      <c r="E39" s="16"/>
      <c r="F39" s="15">
        <v>23891478.399999999</v>
      </c>
      <c r="G39" s="13">
        <v>17257708229</v>
      </c>
      <c r="H39" s="15">
        <f t="shared" si="0"/>
        <v>722</v>
      </c>
      <c r="I39" s="14">
        <v>24339879</v>
      </c>
      <c r="J39" s="13">
        <v>17134312017</v>
      </c>
      <c r="K39" s="12">
        <v>704</v>
      </c>
      <c r="L39" s="11">
        <f t="shared" si="1"/>
        <v>0.98157753372561951</v>
      </c>
      <c r="M39" s="10">
        <f t="shared" si="2"/>
        <v>1.0072017021679991</v>
      </c>
      <c r="N39" s="9">
        <f t="shared" si="3"/>
        <v>1.0255681818181819</v>
      </c>
    </row>
    <row r="40" spans="1:14" ht="6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4"/>
      <c r="M40" s="4"/>
      <c r="N40" s="4"/>
    </row>
    <row r="41" spans="1:14" ht="15" x14ac:dyDescent="0.15">
      <c r="A41" s="5"/>
      <c r="B41" s="5"/>
      <c r="C41" s="5"/>
      <c r="D41" s="8"/>
      <c r="E41" s="8"/>
      <c r="F41" s="8"/>
      <c r="G41" s="8"/>
      <c r="H41" s="8"/>
      <c r="I41" s="5"/>
    </row>
    <row r="42" spans="1:14" ht="6.75" customHeight="1" x14ac:dyDescent="0.15">
      <c r="A42" s="5"/>
      <c r="B42" s="5"/>
      <c r="C42" s="5"/>
      <c r="D42" s="5"/>
      <c r="E42" s="5"/>
      <c r="F42" s="5"/>
      <c r="G42" s="5"/>
      <c r="H42" s="5"/>
      <c r="I42" s="5"/>
    </row>
    <row r="43" spans="1:14" ht="13.5" customHeight="1" x14ac:dyDescent="0.15">
      <c r="A43" s="5"/>
      <c r="B43" s="5"/>
      <c r="C43" s="5"/>
      <c r="D43" s="5" t="s">
        <v>2</v>
      </c>
      <c r="E43" s="5"/>
      <c r="F43" s="150" t="s">
        <v>1</v>
      </c>
      <c r="G43" s="150"/>
      <c r="H43" s="150"/>
      <c r="I43" s="150"/>
      <c r="J43" s="150"/>
      <c r="K43" s="150"/>
      <c r="L43" s="150"/>
      <c r="M43" s="7"/>
      <c r="N43" s="6"/>
    </row>
    <row r="44" spans="1:14" ht="15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4"/>
      <c r="M44" s="4"/>
      <c r="N44" s="3" t="s">
        <v>0</v>
      </c>
    </row>
  </sheetData>
  <mergeCells count="17">
    <mergeCell ref="F43:L43"/>
    <mergeCell ref="A24:B25"/>
    <mergeCell ref="D1:N1"/>
    <mergeCell ref="L3:N3"/>
    <mergeCell ref="A5:D5"/>
    <mergeCell ref="B9:D9"/>
    <mergeCell ref="B23:D23"/>
    <mergeCell ref="A6:B8"/>
    <mergeCell ref="A10:B11"/>
    <mergeCell ref="B12:D12"/>
    <mergeCell ref="B15:D15"/>
    <mergeCell ref="B21:D21"/>
    <mergeCell ref="B35:D35"/>
    <mergeCell ref="B32:D32"/>
    <mergeCell ref="B29:D29"/>
    <mergeCell ref="B26:D26"/>
    <mergeCell ref="B18:D18"/>
  </mergeCells>
  <phoneticPr fontId="3"/>
  <pageMargins left="0.78740157480314965" right="0.39370078740157483" top="0.51181102362204722" bottom="0.35433070866141736" header="0.51181102362204722" footer="0.31496062992125984"/>
  <pageSetup paperSize="9" scale="73" orientation="portrait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市場総取扱高</vt:lpstr>
      <vt:lpstr>市場総取扱高!Print_Area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2025-10-21T01:58:51Z</dcterms:created>
  <dcterms:modified xsi:type="dcterms:W3CDTF">2025-10-21T04:11:52Z</dcterms:modified>
</cp:coreProperties>
</file>