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110FF054-69FE-4829-9326-496D7878FA5C}" revIDLastSave="0" xr10:uidLastSave="{00000000-0000-0000-0000-000000000000}"/>
  <bookViews>
    <workbookView tabRatio="751" xr2:uid="{00000000-000D-0000-FFFF-FFFF00000000}" windowHeight="14730" windowWidth="20715" xWindow="3015" yWindow="690"/>
  </bookViews>
  <sheets>
    <sheet r:id="rId1" name="R７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3" sheetId="17"/>
    <sheet r:id="rId15" name="H24" sheetId="18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31" l="1"/>
  <c r="W17" i="31"/>
  <c r="W16" i="31"/>
  <c r="W15" i="31"/>
  <c r="W14" i="31"/>
  <c r="W18" i="30"/>
  <c r="W17" i="30"/>
  <c r="W16" i="30"/>
  <c r="W15" i="30"/>
  <c r="W14" i="30"/>
  <c r="W18" i="29" l="1"/>
  <c r="W17" i="29"/>
  <c r="W16" i="29"/>
  <c r="W15" i="29"/>
  <c r="W14" i="29"/>
  <c r="W30" i="28" l="1"/>
  <c r="W29" i="28"/>
  <c r="W28" i="28"/>
  <c r="W27" i="28"/>
  <c r="W26" i="28"/>
  <c r="W25" i="28"/>
  <c r="W24" i="28"/>
  <c r="W23" i="28"/>
  <c r="W22" i="28"/>
  <c r="W21" i="28"/>
  <c r="W20" i="28"/>
  <c r="W19" i="28"/>
  <c r="W18" i="28"/>
  <c r="W17" i="28"/>
  <c r="W16" i="28"/>
  <c r="W15" i="28"/>
  <c r="W14" i="28"/>
  <c r="W30" i="27" l="1"/>
  <c r="W29" i="27"/>
  <c r="W28" i="27"/>
  <c r="W27" i="27"/>
  <c r="W26" i="27"/>
  <c r="W25" i="27"/>
  <c r="W24" i="27"/>
  <c r="W23" i="27"/>
  <c r="W22" i="27"/>
  <c r="W21" i="27"/>
  <c r="W20" i="27"/>
  <c r="W19" i="27"/>
  <c r="W18" i="27"/>
  <c r="W17" i="27"/>
  <c r="W16" i="27"/>
  <c r="W15" i="27"/>
  <c r="W14" i="27"/>
  <c r="W14" i="26" l="1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14" i="25" l="1"/>
  <c r="W15" i="25"/>
  <c r="W16" i="25"/>
  <c r="W17" i="25"/>
  <c r="W18" i="25"/>
  <c r="X14" i="24"/>
  <c r="X15" i="24"/>
  <c r="X16" i="24"/>
  <c r="X17" i="24"/>
  <c r="X18" i="24"/>
  <c r="X14" i="23"/>
  <c r="X15" i="23"/>
  <c r="X16" i="23"/>
  <c r="X17" i="23"/>
  <c r="X18" i="23"/>
  <c r="X14" i="22"/>
  <c r="X15" i="22"/>
  <c r="X16" i="22"/>
  <c r="X17" i="22"/>
  <c r="X18" i="22"/>
  <c r="X14" i="21"/>
  <c r="X15" i="21"/>
  <c r="X16" i="21"/>
  <c r="X17" i="21"/>
  <c r="X18" i="21"/>
  <c r="X14" i="20"/>
  <c r="X15" i="20"/>
  <c r="X16" i="20"/>
  <c r="X17" i="20"/>
  <c r="X18" i="20"/>
  <c r="X14" i="19"/>
  <c r="X15" i="19"/>
  <c r="X16" i="19"/>
  <c r="X17" i="19"/>
  <c r="X18" i="19"/>
  <c r="X14" i="18"/>
  <c r="X15" i="18"/>
  <c r="X16" i="18"/>
  <c r="X17" i="18"/>
  <c r="X18" i="18"/>
  <c r="X14" i="17"/>
  <c r="X15" i="17"/>
  <c r="X16" i="17"/>
  <c r="X17" i="17"/>
  <c r="X18" i="17"/>
  <c r="X14" i="16"/>
  <c r="X15" i="16"/>
  <c r="X16" i="16"/>
  <c r="X17" i="16"/>
  <c r="X18" i="16"/>
  <c r="X14" i="15"/>
  <c r="X15" i="15"/>
  <c r="X16" i="15"/>
  <c r="X17" i="15"/>
  <c r="X18" i="15"/>
  <c r="X14" i="13"/>
  <c r="X15" i="13"/>
  <c r="X16" i="13"/>
  <c r="X17" i="13"/>
  <c r="X18" i="13"/>
  <c r="X14" i="12"/>
  <c r="X15" i="12"/>
  <c r="X16" i="12"/>
  <c r="X17" i="12"/>
  <c r="B18" i="12"/>
  <c r="C18" i="12"/>
  <c r="D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X18" i="12"/>
  <c r="E20" i="12"/>
  <c r="W20" i="12"/>
  <c r="E21" i="12"/>
  <c r="W21" i="12"/>
  <c r="E22" i="12"/>
  <c r="W22" i="12"/>
  <c r="E23" i="12"/>
  <c r="W23" i="12"/>
  <c r="E24" i="12"/>
  <c r="W24" i="12"/>
  <c r="E25" i="12"/>
  <c r="W25" i="12"/>
  <c r="E27" i="12"/>
  <c r="W27" i="12"/>
  <c r="E28" i="12"/>
  <c r="W28" i="12"/>
  <c r="E29" i="12"/>
  <c r="W29" i="12"/>
  <c r="E30" i="12"/>
  <c r="W30" i="12"/>
  <c r="E31" i="12"/>
  <c r="W31" i="12"/>
  <c r="E32" i="12"/>
  <c r="E18" i="12" s="1"/>
  <c r="W32" i="12"/>
  <c r="W18" i="12"/>
  <c r="X14" i="11"/>
  <c r="X15" i="11"/>
  <c r="X16" i="11"/>
  <c r="X17" i="11"/>
  <c r="B18" i="11"/>
  <c r="C18" i="11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X18" i="11"/>
  <c r="E20" i="11"/>
  <c r="W20" i="11"/>
  <c r="E21" i="11"/>
  <c r="W21" i="11"/>
  <c r="E22" i="11"/>
  <c r="W22" i="11"/>
  <c r="E23" i="11"/>
  <c r="W23" i="11"/>
  <c r="E24" i="11"/>
  <c r="W24" i="11"/>
  <c r="E25" i="11"/>
  <c r="W25" i="11"/>
  <c r="E27" i="11"/>
  <c r="W27" i="11"/>
  <c r="E28" i="11"/>
  <c r="W28" i="11"/>
  <c r="E29" i="11"/>
  <c r="W29" i="11"/>
  <c r="E30" i="11"/>
  <c r="W30" i="11"/>
  <c r="E31" i="11"/>
  <c r="W31" i="11"/>
  <c r="E32" i="11"/>
  <c r="E18" i="11" s="1"/>
  <c r="W32" i="11"/>
  <c r="W18" i="11"/>
  <c r="X14" i="10"/>
  <c r="X15" i="10"/>
  <c r="X16" i="10"/>
  <c r="X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20" i="10"/>
  <c r="E21" i="10"/>
  <c r="E22" i="10"/>
  <c r="E23" i="10"/>
  <c r="E24" i="10"/>
  <c r="E25" i="10"/>
  <c r="E27" i="10"/>
  <c r="E28" i="10"/>
  <c r="E29" i="10"/>
  <c r="E30" i="10"/>
  <c r="E31" i="10"/>
  <c r="E32" i="10"/>
  <c r="X14" i="9"/>
  <c r="X15" i="9"/>
  <c r="X16" i="9"/>
  <c r="X17" i="9"/>
  <c r="B18" i="9"/>
  <c r="C18" i="9"/>
  <c r="D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E20" i="9"/>
  <c r="E21" i="9"/>
  <c r="E22" i="9"/>
  <c r="E23" i="9"/>
  <c r="E24" i="9"/>
  <c r="E25" i="9"/>
  <c r="E27" i="9"/>
  <c r="E28" i="9"/>
  <c r="E29" i="9"/>
  <c r="E30" i="9"/>
  <c r="E31" i="9"/>
  <c r="E32" i="9"/>
  <c r="E18" i="9"/>
  <c r="X14" i="8"/>
  <c r="X15" i="8"/>
  <c r="X16" i="8"/>
  <c r="X17" i="8"/>
  <c r="X18" i="8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<sst xmlns="http://schemas.openxmlformats.org/spreadsheetml/2006/main" count="2327" uniqueCount="416">
  <si>
    <t>　　9.金　　　融</t>
  </si>
  <si>
    <t>　本表の数字は、名古屋銀行協会加盟の都市銀行、地方銀行、信託銀行、長期信用銀行における主要勘定である。</t>
  </si>
  <si>
    <t xml:space="preserve">  （単位　金額百万円）</t>
  </si>
  <si>
    <t>資　　　　　　　　　　　　　　　　　　　　産</t>
  </si>
  <si>
    <t>　　　　　負　　　　　　　　　　　　　　　　　　債</t>
  </si>
  <si>
    <t>銀行</t>
  </si>
  <si>
    <t>店舗</t>
  </si>
  <si>
    <t>現            金</t>
  </si>
  <si>
    <t>コ ー ル</t>
  </si>
  <si>
    <t>　　　　貸　　　　　　　　　出　</t>
  </si>
  <si>
    <t>　　　　　金</t>
  </si>
  <si>
    <t>　預　　　　　　　　　　　　　金</t>
  </si>
  <si>
    <t>金    銭</t>
  </si>
  <si>
    <t xml:space="preserve"> 数</t>
  </si>
  <si>
    <t>数</t>
  </si>
  <si>
    <t>小切手</t>
  </si>
  <si>
    <t>預 け 金</t>
  </si>
  <si>
    <t>ローン・</t>
  </si>
  <si>
    <t>有価証券</t>
  </si>
  <si>
    <t>その他</t>
  </si>
  <si>
    <t>う    ち</t>
  </si>
  <si>
    <t>借用金</t>
  </si>
  <si>
    <t>マネー・</t>
  </si>
  <si>
    <t>・</t>
  </si>
  <si>
    <t>手形等</t>
  </si>
  <si>
    <t>買入手形</t>
  </si>
  <si>
    <t>預  金</t>
  </si>
  <si>
    <t xml:space="preserve"> 一般預金</t>
  </si>
  <si>
    <t>売渡手形</t>
  </si>
  <si>
    <t>貸付信託</t>
  </si>
  <si>
    <t>平成 3年末</t>
  </si>
  <si>
    <t xml:space="preserve"> 4</t>
  </si>
  <si>
    <t xml:space="preserve"> 5</t>
  </si>
  <si>
    <t xml:space="preserve"> 6</t>
  </si>
  <si>
    <t xml:space="preserve"> 7</t>
  </si>
  <si>
    <t xml:space="preserve">  1 月末</t>
  </si>
  <si>
    <t xml:space="preserve">  2 月末</t>
  </si>
  <si>
    <t xml:space="preserve">  3 月末</t>
  </si>
  <si>
    <t xml:space="preserve">  4 月末</t>
  </si>
  <si>
    <t xml:space="preserve">  5 月末</t>
  </si>
  <si>
    <t xml:space="preserve">  6 月末</t>
  </si>
  <si>
    <t xml:space="preserve">  7 月末</t>
  </si>
  <si>
    <t xml:space="preserve">  8 月末</t>
  </si>
  <si>
    <t xml:space="preserve">  9 月末</t>
  </si>
  <si>
    <t xml:space="preserve"> 10 月末</t>
  </si>
  <si>
    <t xml:space="preserve"> 11 月末</t>
  </si>
  <si>
    <t xml:space="preserve"> 12 月末</t>
  </si>
  <si>
    <t xml:space="preserve">  注) 平成4年4月から次のような変更があった。</t>
  </si>
  <si>
    <t xml:space="preserve">    (イ) 「預け金」は、日銀預け金、郵便振替貯金に譲渡性預け金、他の金融機関への預け金を加えた。</t>
  </si>
  <si>
    <t xml:space="preserve">    (ロ) 「コールローン・買入手形」は、コールローンに買入手形を加えたもので、平成3年末は、コールローンのみの数値である。</t>
  </si>
  <si>
    <t xml:space="preserve">    (ハ) 「コールマネー・売渡手形」は、コールマネーに売渡手形を加えたもので、平成3年末は、コールマネーのみの数値である。</t>
  </si>
  <si>
    <t xml:space="preserve">  （名古屋銀行協会）</t>
  </si>
  <si>
    <t xml:space="preserve"> 8</t>
  </si>
  <si>
    <t>平成 4年末</t>
  </si>
  <si>
    <t>う   ち</t>
  </si>
  <si>
    <t>定期性預金</t>
  </si>
  <si>
    <t>要求払預金</t>
  </si>
  <si>
    <t>総額</t>
  </si>
  <si>
    <t>当座貸越</t>
    <rPh sb="2" eb="4">
      <t>カシコシ</t>
    </rPh>
    <phoneticPr fontId="7"/>
  </si>
  <si>
    <t>証書貸付</t>
  </si>
  <si>
    <t>手形貸付</t>
  </si>
  <si>
    <t>割引手形</t>
  </si>
  <si>
    <t>現金</t>
  </si>
  <si>
    <t>年・月末別</t>
  </si>
  <si>
    <t>店   舗   数</t>
  </si>
  <si>
    <t>銀 行 数</t>
  </si>
  <si>
    <r>
      <t>9</t>
    </r>
    <r>
      <rPr>
        <sz val="11"/>
        <rFont val="ＭＳ 明朝"/>
        <family val="1"/>
        <charset val="128"/>
      </rPr>
      <t>－1. 全       国       銀       行            の       主       要       勘       定</t>
    </r>
    <phoneticPr fontId="13"/>
  </si>
  <si>
    <t xml:space="preserve"> 9</t>
  </si>
  <si>
    <t xml:space="preserve"> 9</t>
    <phoneticPr fontId="7"/>
  </si>
  <si>
    <t xml:space="preserve"> 8</t>
    <phoneticPr fontId="7"/>
  </si>
  <si>
    <t>平成 5年末</t>
  </si>
  <si>
    <t>平成 5年末</t>
    <phoneticPr fontId="7"/>
  </si>
  <si>
    <t>う    ち</t>
    <phoneticPr fontId="7"/>
  </si>
  <si>
    <t>当座貸越</t>
    <rPh sb="0" eb="2">
      <t>トウザ</t>
    </rPh>
    <rPh sb="2" eb="4">
      <t>カシコシ</t>
    </rPh>
    <phoneticPr fontId="7"/>
  </si>
  <si>
    <t xml:space="preserve"> 10</t>
  </si>
  <si>
    <t xml:space="preserve"> 10</t>
    <phoneticPr fontId="7"/>
  </si>
  <si>
    <t xml:space="preserve"> 7</t>
    <phoneticPr fontId="7"/>
  </si>
  <si>
    <t>平成 6年末</t>
  </si>
  <si>
    <t>平成 6年末</t>
    <phoneticPr fontId="7"/>
  </si>
  <si>
    <t xml:space="preserve"> 11</t>
  </si>
  <si>
    <t xml:space="preserve"> 11</t>
    <phoneticPr fontId="7"/>
  </si>
  <si>
    <t>平成 7年末</t>
  </si>
  <si>
    <t>平成 7年末</t>
    <phoneticPr fontId="7"/>
  </si>
  <si>
    <t xml:space="preserve"> 12</t>
  </si>
  <si>
    <t xml:space="preserve"> 12</t>
    <phoneticPr fontId="7"/>
  </si>
  <si>
    <t>平成 8年末</t>
  </si>
  <si>
    <t>平成 8年末</t>
    <phoneticPr fontId="7"/>
  </si>
  <si>
    <t xml:space="preserve"> </t>
    <phoneticPr fontId="7"/>
  </si>
  <si>
    <t xml:space="preserve"> 13</t>
    <phoneticPr fontId="7"/>
  </si>
  <si>
    <t>平成 9年末</t>
    <phoneticPr fontId="7"/>
  </si>
  <si>
    <t>　　9.金　　　融</t>
    <phoneticPr fontId="7"/>
  </si>
  <si>
    <t>14</t>
    <phoneticPr fontId="7"/>
  </si>
  <si>
    <t>13</t>
    <phoneticPr fontId="7"/>
  </si>
  <si>
    <t>12</t>
    <phoneticPr fontId="7"/>
  </si>
  <si>
    <t>11</t>
    <phoneticPr fontId="7"/>
  </si>
  <si>
    <t>平成10年末</t>
    <phoneticPr fontId="7"/>
  </si>
  <si>
    <t>15</t>
  </si>
  <si>
    <t>14</t>
  </si>
  <si>
    <t>13</t>
  </si>
  <si>
    <t>平成11年末</t>
    <phoneticPr fontId="7"/>
  </si>
  <si>
    <t xml:space="preserve">  1 月末</t>
    <phoneticPr fontId="7"/>
  </si>
  <si>
    <t>16</t>
  </si>
  <si>
    <t>平成12年末</t>
    <phoneticPr fontId="7"/>
  </si>
  <si>
    <t>17</t>
    <phoneticPr fontId="7"/>
  </si>
  <si>
    <t>16</t>
    <phoneticPr fontId="7"/>
  </si>
  <si>
    <t>15</t>
    <phoneticPr fontId="7"/>
  </si>
  <si>
    <t>平成13年末</t>
    <phoneticPr fontId="7"/>
  </si>
  <si>
    <t>18</t>
  </si>
  <si>
    <t>17</t>
  </si>
  <si>
    <t>平成14年末</t>
  </si>
  <si>
    <t>19</t>
  </si>
  <si>
    <t>平成15年末</t>
  </si>
  <si>
    <t>平成15年末</t>
    <phoneticPr fontId="7"/>
  </si>
  <si>
    <t>うち</t>
    <phoneticPr fontId="7"/>
  </si>
  <si>
    <t>20</t>
  </si>
  <si>
    <t>平成16年末</t>
  </si>
  <si>
    <t>21</t>
  </si>
  <si>
    <t>18</t>
    <phoneticPr fontId="7"/>
  </si>
  <si>
    <t>平成17年末</t>
    <phoneticPr fontId="7"/>
  </si>
  <si>
    <t>22</t>
    <phoneticPr fontId="7"/>
  </si>
  <si>
    <t>21</t>
    <phoneticPr fontId="7"/>
  </si>
  <si>
    <t>20</t>
    <phoneticPr fontId="7"/>
  </si>
  <si>
    <t>19</t>
    <phoneticPr fontId="7"/>
  </si>
  <si>
    <t>平成18年末</t>
    <phoneticPr fontId="7"/>
  </si>
  <si>
    <t>23</t>
    <phoneticPr fontId="7"/>
  </si>
  <si>
    <t>22</t>
  </si>
  <si>
    <t>平成19年末</t>
    <phoneticPr fontId="7"/>
  </si>
  <si>
    <t>当座貸越</t>
    <rPh sb="3" eb="4">
      <t>コシ</t>
    </rPh>
    <phoneticPr fontId="7"/>
  </si>
  <si>
    <t>24</t>
    <phoneticPr fontId="7"/>
  </si>
  <si>
    <t>23</t>
  </si>
  <si>
    <t>平成20年末</t>
    <phoneticPr fontId="7"/>
  </si>
  <si>
    <t>.</t>
  </si>
  <si>
    <t>25</t>
  </si>
  <si>
    <t>24</t>
  </si>
  <si>
    <t>平成21年末</t>
  </si>
  <si>
    <t>26</t>
    <phoneticPr fontId="7"/>
  </si>
  <si>
    <t>25</t>
    <phoneticPr fontId="7"/>
  </si>
  <si>
    <t>平成22年末</t>
    <phoneticPr fontId="7"/>
  </si>
  <si>
    <t>27</t>
    <phoneticPr fontId="7"/>
  </si>
  <si>
    <t>26</t>
  </si>
  <si>
    <t>平成23年末</t>
    <phoneticPr fontId="7"/>
  </si>
  <si>
    <t>28</t>
    <phoneticPr fontId="7"/>
  </si>
  <si>
    <t>平成24年末</t>
    <phoneticPr fontId="7"/>
  </si>
  <si>
    <t>29</t>
    <phoneticPr fontId="7"/>
  </si>
  <si>
    <t>28</t>
  </si>
  <si>
    <t>27</t>
  </si>
  <si>
    <t>平成25年末</t>
    <phoneticPr fontId="7"/>
  </si>
  <si>
    <t>　注) 金額は百万円未満切り捨てで集計している。</t>
    <rPh sb="1" eb="2">
      <t>チュウ</t>
    </rPh>
    <rPh sb="4" eb="6">
      <t>キンガク</t>
    </rPh>
    <rPh sb="7" eb="10">
      <t>１００マンエン</t>
    </rPh>
    <rPh sb="10" eb="12">
      <t>ミマン</t>
    </rPh>
    <rPh sb="12" eb="13">
      <t>キ</t>
    </rPh>
    <rPh sb="14" eb="15">
      <t>ス</t>
    </rPh>
    <rPh sb="17" eb="19">
      <t>シュウケイ</t>
    </rPh>
    <phoneticPr fontId="7"/>
  </si>
  <si>
    <t xml:space="preserve"> 18 870</t>
  </si>
  <si>
    <t xml:space="preserve"> 44 831</t>
  </si>
  <si>
    <t>23 176 556</t>
  </si>
  <si>
    <t xml:space="preserve"> 822 160</t>
  </si>
  <si>
    <t>7 015 556</t>
  </si>
  <si>
    <t>16 522 469</t>
  </si>
  <si>
    <t>24 360 217</t>
  </si>
  <si>
    <t>2 788 171</t>
  </si>
  <si>
    <t>10 487 573</t>
  </si>
  <si>
    <t xml:space="preserve"> 390 537</t>
  </si>
  <si>
    <t xml:space="preserve"> 65 369</t>
  </si>
  <si>
    <t>13 731 679</t>
  </si>
  <si>
    <t>2 243 709</t>
  </si>
  <si>
    <t xml:space="preserve"> 5 260</t>
  </si>
  <si>
    <t>1 071 282</t>
  </si>
  <si>
    <t xml:space="preserve"> 34 843</t>
  </si>
  <si>
    <t xml:space="preserve"> 230 285</t>
  </si>
  <si>
    <t xml:space="preserve"> 265 128</t>
  </si>
  <si>
    <t xml:space="preserve"> 23 229</t>
  </si>
  <si>
    <t xml:space="preserve"> 52 038</t>
  </si>
  <si>
    <t>23 002 061</t>
  </si>
  <si>
    <t>1 495 512</t>
  </si>
  <si>
    <t>7 158 533</t>
  </si>
  <si>
    <t>16 017 218</t>
  </si>
  <si>
    <t>24 671 289</t>
  </si>
  <si>
    <t>2 594 975</t>
  </si>
  <si>
    <t>10 490 494</t>
  </si>
  <si>
    <t xml:space="preserve"> 377 075</t>
  </si>
  <si>
    <t xml:space="preserve"> 54 222</t>
  </si>
  <si>
    <t>13 516 793</t>
  </si>
  <si>
    <t>2 341 084</t>
  </si>
  <si>
    <t xml:space="preserve"> 8 399</t>
  </si>
  <si>
    <t>1 003 321</t>
  </si>
  <si>
    <t xml:space="preserve"> 49 566</t>
  </si>
  <si>
    <t xml:space="preserve"> 232 010</t>
  </si>
  <si>
    <t xml:space="preserve"> 281 576</t>
  </si>
  <si>
    <t xml:space="preserve"> 24 396</t>
  </si>
  <si>
    <t xml:space="preserve"> 47 024</t>
  </si>
  <si>
    <t>23 082 688</t>
  </si>
  <si>
    <t>1 021 192</t>
  </si>
  <si>
    <t>7 267 695</t>
  </si>
  <si>
    <t>15 944 074</t>
  </si>
  <si>
    <t>24 232 988</t>
  </si>
  <si>
    <t>2 561 448</t>
  </si>
  <si>
    <t>10 483 288</t>
  </si>
  <si>
    <t xml:space="preserve"> 374 890</t>
  </si>
  <si>
    <t xml:space="preserve"> 53 678</t>
  </si>
  <si>
    <t>13 473 330</t>
  </si>
  <si>
    <t>2 386 489</t>
  </si>
  <si>
    <t xml:space="preserve"> 8 437</t>
  </si>
  <si>
    <t xml:space="preserve"> 973 710</t>
  </si>
  <si>
    <t xml:space="preserve"> 25 694</t>
  </si>
  <si>
    <t xml:space="preserve"> 224 676</t>
  </si>
  <si>
    <t xml:space="preserve"> 250 370</t>
  </si>
  <si>
    <t xml:space="preserve"> 24 644</t>
  </si>
  <si>
    <t xml:space="preserve"> 47 055</t>
  </si>
  <si>
    <t>23 264 750</t>
  </si>
  <si>
    <t xml:space="preserve"> 845 495</t>
  </si>
  <si>
    <t>7 257 678</t>
  </si>
  <si>
    <t>16 254 233</t>
  </si>
  <si>
    <t>24 357 433</t>
  </si>
  <si>
    <t>2 726 373</t>
  </si>
  <si>
    <t>10 464 973</t>
  </si>
  <si>
    <t xml:space="preserve"> 383 261</t>
  </si>
  <si>
    <t xml:space="preserve"> 65 092</t>
  </si>
  <si>
    <t>13 639 728</t>
  </si>
  <si>
    <t>2 443 912</t>
  </si>
  <si>
    <t xml:space="preserve"> 3 745</t>
  </si>
  <si>
    <t xml:space="preserve"> 963 532</t>
  </si>
  <si>
    <t xml:space="preserve"> 36 346</t>
  </si>
  <si>
    <t xml:space="preserve"> 211 639</t>
  </si>
  <si>
    <t xml:space="preserve"> 247 985</t>
  </si>
  <si>
    <t xml:space="preserve"> 74 980</t>
  </si>
  <si>
    <t xml:space="preserve"> 42 759</t>
  </si>
  <si>
    <t>22 989 805</t>
  </si>
  <si>
    <t>1 089 858</t>
  </si>
  <si>
    <t>7 280 280</t>
  </si>
  <si>
    <t>15 856 286</t>
  </si>
  <si>
    <t>24 226 451</t>
  </si>
  <si>
    <t>2 590 619</t>
  </si>
  <si>
    <t>10 351 968</t>
  </si>
  <si>
    <t xml:space="preserve"> 375 465</t>
  </si>
  <si>
    <t xml:space="preserve"> 55 433</t>
  </si>
  <si>
    <t>13 373 509</t>
  </si>
  <si>
    <t>2 407 027</t>
  </si>
  <si>
    <t xml:space="preserve"> 27 990</t>
  </si>
  <si>
    <t>1 060 993</t>
  </si>
  <si>
    <t xml:space="preserve"> 47 149</t>
  </si>
  <si>
    <t xml:space="preserve"> 217 101</t>
  </si>
  <si>
    <t xml:space="preserve"> 264 250</t>
  </si>
  <si>
    <t xml:space="preserve"> 25 458</t>
  </si>
  <si>
    <t xml:space="preserve"> 42 743</t>
  </si>
  <si>
    <t>22 801 322</t>
  </si>
  <si>
    <t>1 074 232</t>
  </si>
  <si>
    <t>7 310 274</t>
  </si>
  <si>
    <t>15 699 363</t>
  </si>
  <si>
    <t>24 083 902</t>
  </si>
  <si>
    <t>2 578 039</t>
  </si>
  <si>
    <t>10 309 694</t>
  </si>
  <si>
    <t xml:space="preserve"> 366 844</t>
  </si>
  <si>
    <t xml:space="preserve"> 56 559</t>
  </si>
  <si>
    <t>13 311 166</t>
  </si>
  <si>
    <t>2 392 003</t>
  </si>
  <si>
    <t xml:space="preserve"> 34 709</t>
  </si>
  <si>
    <t xml:space="preserve"> 955 065</t>
  </si>
  <si>
    <t xml:space="preserve"> 37 659</t>
  </si>
  <si>
    <t xml:space="preserve"> 221 904</t>
  </si>
  <si>
    <t xml:space="preserve"> 259 563</t>
  </si>
  <si>
    <t xml:space="preserve"> 19 896</t>
  </si>
  <si>
    <t xml:space="preserve"> 42 695</t>
  </si>
  <si>
    <t>23 290 562</t>
  </si>
  <si>
    <t xml:space="preserve"> 850 192</t>
  </si>
  <si>
    <t>7 368 857</t>
  </si>
  <si>
    <t>16 402 119</t>
  </si>
  <si>
    <t>24 621 193</t>
  </si>
  <si>
    <t>2 735 870</t>
  </si>
  <si>
    <t>10 239 188</t>
  </si>
  <si>
    <t xml:space="preserve"> 377 606</t>
  </si>
  <si>
    <t xml:space="preserve"> 65 044</t>
  </si>
  <si>
    <t>13 417 738</t>
  </si>
  <si>
    <t>2 349 304</t>
  </si>
  <si>
    <t xml:space="preserve"> 8 587</t>
  </si>
  <si>
    <t>1 041 214</t>
  </si>
  <si>
    <t xml:space="preserve"> 33 220</t>
  </si>
  <si>
    <t xml:space="preserve"> 203 809</t>
  </si>
  <si>
    <t xml:space="preserve"> 237 029</t>
  </si>
  <si>
    <t xml:space="preserve"> 20 502</t>
  </si>
  <si>
    <t xml:space="preserve"> 42 840</t>
  </si>
  <si>
    <t>23 000 692</t>
  </si>
  <si>
    <t>2 075 151</t>
  </si>
  <si>
    <t>7 340 305</t>
  </si>
  <si>
    <t>15 651 458</t>
  </si>
  <si>
    <t>25 066 938</t>
  </si>
  <si>
    <t>2 588 287</t>
  </si>
  <si>
    <t>10 253 881</t>
  </si>
  <si>
    <t xml:space="preserve"> 373 538</t>
  </si>
  <si>
    <t xml:space="preserve"> 55 237</t>
  </si>
  <si>
    <t>13 270 966</t>
  </si>
  <si>
    <t>2 397 451</t>
  </si>
  <si>
    <t xml:space="preserve"> 71 149</t>
  </si>
  <si>
    <t xml:space="preserve"> 923 291</t>
  </si>
  <si>
    <t xml:space="preserve"> 560 926</t>
  </si>
  <si>
    <t xml:space="preserve"> 231 992</t>
  </si>
  <si>
    <t xml:space="preserve"> 792 918</t>
  </si>
  <si>
    <t xml:space="preserve"> 23 199</t>
  </si>
  <si>
    <t xml:space="preserve"> 42 834</t>
  </si>
  <si>
    <t>23 230 863</t>
  </si>
  <si>
    <t xml:space="preserve"> 922 202</t>
  </si>
  <si>
    <t>7 353 752</t>
  </si>
  <si>
    <t>16 023 519</t>
  </si>
  <si>
    <t>24 299 493</t>
  </si>
  <si>
    <t>2 686 232</t>
  </si>
  <si>
    <t>10 218 482</t>
  </si>
  <si>
    <t xml:space="preserve"> 379 662</t>
  </si>
  <si>
    <t xml:space="preserve"> 67 697</t>
  </si>
  <si>
    <t>13 352 094</t>
  </si>
  <si>
    <t>2 374 479</t>
  </si>
  <si>
    <t xml:space="preserve"> 108 728</t>
  </si>
  <si>
    <t xml:space="preserve"> 910 730</t>
  </si>
  <si>
    <t xml:space="preserve"> 38 826</t>
  </si>
  <si>
    <t xml:space="preserve"> 229 796</t>
  </si>
  <si>
    <t xml:space="preserve"> 268 622</t>
  </si>
  <si>
    <t xml:space="preserve"> 27 622</t>
  </si>
  <si>
    <t xml:space="preserve"> 42 536</t>
  </si>
  <si>
    <t>23 051 480</t>
  </si>
  <si>
    <t xml:space="preserve"> 933 338</t>
  </si>
  <si>
    <t>7 352 599</t>
  </si>
  <si>
    <t>15 943 196</t>
  </si>
  <si>
    <t>24 229 158</t>
  </si>
  <si>
    <t>2 694 193</t>
  </si>
  <si>
    <t>10 138 279</t>
  </si>
  <si>
    <t xml:space="preserve"> 392 019</t>
  </si>
  <si>
    <t xml:space="preserve"> 71 894</t>
  </si>
  <si>
    <t>13 296 410</t>
  </si>
  <si>
    <t>2 433 980</t>
  </si>
  <si>
    <t xml:space="preserve"> 4 282</t>
  </si>
  <si>
    <t xml:space="preserve"> 935 217</t>
  </si>
  <si>
    <t xml:space="preserve"> 52 089</t>
  </si>
  <si>
    <t xml:space="preserve"> 256 796</t>
  </si>
  <si>
    <t xml:space="preserve"> 308 885</t>
  </si>
  <si>
    <t xml:space="preserve"> 27 527</t>
  </si>
  <si>
    <t xml:space="preserve"> 41 030</t>
  </si>
  <si>
    <t>22 472 364</t>
  </si>
  <si>
    <t xml:space="preserve"> 914 310</t>
  </si>
  <si>
    <t>7 457 708</t>
  </si>
  <si>
    <t>15 243 433</t>
  </si>
  <si>
    <t>23 615 478</t>
  </si>
  <si>
    <t>2 752 775</t>
  </si>
  <si>
    <t>10 107 253</t>
  </si>
  <si>
    <t xml:space="preserve"> 401 781</t>
  </si>
  <si>
    <t xml:space="preserve"> 59 005</t>
  </si>
  <si>
    <t>13 320 839</t>
  </si>
  <si>
    <t>2 505 502</t>
  </si>
  <si>
    <t xml:space="preserve"> 6 352</t>
  </si>
  <si>
    <t xml:space="preserve"> 888 468</t>
  </si>
  <si>
    <t xml:space="preserve"> 41 487</t>
  </si>
  <si>
    <t xml:space="preserve"> 236 798</t>
  </si>
  <si>
    <t xml:space="preserve"> 278 285</t>
  </si>
  <si>
    <t xml:space="preserve"> 23 831</t>
  </si>
  <si>
    <t xml:space="preserve"> 41 265</t>
  </si>
  <si>
    <t>22 598 651</t>
  </si>
  <si>
    <t>1 064 410</t>
  </si>
  <si>
    <t>7 532 297</t>
  </si>
  <si>
    <t>15 189 004</t>
  </si>
  <si>
    <t>23 785 733</t>
  </si>
  <si>
    <t>2 771 571</t>
  </si>
  <si>
    <t>10 133 095</t>
  </si>
  <si>
    <t xml:space="preserve"> 401 252</t>
  </si>
  <si>
    <t xml:space="preserve"> 58 972</t>
  </si>
  <si>
    <t>13 364 917</t>
  </si>
  <si>
    <t>2 510 037</t>
  </si>
  <si>
    <t xml:space="preserve"> 19 151</t>
  </si>
  <si>
    <t xml:space="preserve"> 826 235</t>
  </si>
  <si>
    <t xml:space="preserve"> 51 853</t>
  </si>
  <si>
    <t xml:space="preserve"> 222 607</t>
  </si>
  <si>
    <t xml:space="preserve"> 274 460</t>
  </si>
  <si>
    <t>30</t>
    <phoneticPr fontId="7"/>
  </si>
  <si>
    <t>29</t>
  </si>
  <si>
    <t>平成26年末</t>
    <phoneticPr fontId="7"/>
  </si>
  <si>
    <t xml:space="preserve"> 12月末</t>
    <phoneticPr fontId="7"/>
  </si>
  <si>
    <t xml:space="preserve"> 11月末</t>
    <phoneticPr fontId="7"/>
  </si>
  <si>
    <t xml:space="preserve"> 10月末</t>
    <phoneticPr fontId="7"/>
  </si>
  <si>
    <t xml:space="preserve">  9月末</t>
    <phoneticPr fontId="7"/>
  </si>
  <si>
    <t xml:space="preserve">  8月末</t>
    <phoneticPr fontId="7"/>
  </si>
  <si>
    <t xml:space="preserve">  7月末</t>
    <phoneticPr fontId="7"/>
  </si>
  <si>
    <t xml:space="preserve">  6月末</t>
    <phoneticPr fontId="7"/>
  </si>
  <si>
    <t>令和元年5月末</t>
    <rPh sb="0" eb="4">
      <t>レイワガンネン</t>
    </rPh>
    <phoneticPr fontId="7"/>
  </si>
  <si>
    <t xml:space="preserve">  4月末</t>
    <phoneticPr fontId="7"/>
  </si>
  <si>
    <t xml:space="preserve">  3月末</t>
    <phoneticPr fontId="7"/>
  </si>
  <si>
    <t xml:space="preserve">  2月末</t>
    <phoneticPr fontId="7"/>
  </si>
  <si>
    <t>平成31年1月末</t>
    <rPh sb="0" eb="2">
      <t>ヘイセイ</t>
    </rPh>
    <rPh sb="4" eb="5">
      <t>ネン</t>
    </rPh>
    <phoneticPr fontId="7"/>
  </si>
  <si>
    <t>令和元年末</t>
    <rPh sb="0" eb="1">
      <t>レイワ</t>
    </rPh>
    <rPh sb="1" eb="3">
      <t>ガンネン</t>
    </rPh>
    <rPh sb="3" eb="4">
      <t>マツ</t>
    </rPh>
    <phoneticPr fontId="7"/>
  </si>
  <si>
    <t>30</t>
  </si>
  <si>
    <t>平成27年末</t>
    <phoneticPr fontId="7"/>
  </si>
  <si>
    <t>預金</t>
    <phoneticPr fontId="7"/>
  </si>
  <si>
    <t>預け金</t>
    <phoneticPr fontId="7"/>
  </si>
  <si>
    <t>金銭</t>
    <phoneticPr fontId="7"/>
  </si>
  <si>
    <t>コール</t>
    <phoneticPr fontId="7"/>
  </si>
  <si>
    <t>　預金</t>
    <rPh sb="1" eb="3">
      <t>ヨキン</t>
    </rPh>
    <phoneticPr fontId="7"/>
  </si>
  <si>
    <t>　貸出金　</t>
    <rPh sb="2" eb="3">
      <t>キン</t>
    </rPh>
    <phoneticPr fontId="7"/>
  </si>
  <si>
    <t>現金</t>
    <phoneticPr fontId="7"/>
  </si>
  <si>
    <t>負債</t>
    <phoneticPr fontId="7"/>
  </si>
  <si>
    <t>　資産</t>
    <phoneticPr fontId="7"/>
  </si>
  <si>
    <r>
      <t>9</t>
    </r>
    <r>
      <rPr>
        <sz val="11"/>
        <rFont val="ＭＳ 明朝"/>
        <family val="1"/>
        <charset val="128"/>
      </rPr>
      <t>－1.全国銀行の月別主要勘定</t>
    </r>
    <phoneticPr fontId="13"/>
  </si>
  <si>
    <t>9.金融</t>
    <phoneticPr fontId="7"/>
  </si>
  <si>
    <t>平成28年末</t>
    <phoneticPr fontId="7"/>
  </si>
  <si>
    <t>2</t>
    <phoneticPr fontId="1"/>
  </si>
  <si>
    <t>1月末</t>
    <phoneticPr fontId="7"/>
  </si>
  <si>
    <t>5月末</t>
    <phoneticPr fontId="7"/>
  </si>
  <si>
    <t>平成29年末</t>
    <phoneticPr fontId="7"/>
  </si>
  <si>
    <t>2</t>
  </si>
  <si>
    <t>3</t>
    <phoneticPr fontId="1"/>
  </si>
  <si>
    <t>平成30年末</t>
    <phoneticPr fontId="7"/>
  </si>
  <si>
    <t>4</t>
    <phoneticPr fontId="1"/>
  </si>
  <si>
    <t>　注1) 金額は百万円未満切り捨てで集計している。</t>
    <rPh sb="1" eb="2">
      <t>チュウ</t>
    </rPh>
    <rPh sb="5" eb="7">
      <t>キンガク</t>
    </rPh>
    <rPh sb="8" eb="11">
      <t>１００マンエン</t>
    </rPh>
    <rPh sb="11" eb="13">
      <t>ミマン</t>
    </rPh>
    <rPh sb="13" eb="14">
      <t>キ</t>
    </rPh>
    <rPh sb="15" eb="16">
      <t>ス</t>
    </rPh>
    <rPh sb="18" eb="20">
      <t>シュウケイ</t>
    </rPh>
    <phoneticPr fontId="7"/>
  </si>
  <si>
    <t>2</t>
    <phoneticPr fontId="1"/>
  </si>
  <si>
    <t>3</t>
    <phoneticPr fontId="1"/>
  </si>
  <si>
    <t>　  2) 令和4年は年度末の数字である。</t>
    <rPh sb="6" eb="8">
      <t>レイワ</t>
    </rPh>
    <rPh sb="9" eb="10">
      <t>ネン</t>
    </rPh>
    <rPh sb="11" eb="14">
      <t>ネンドマツ</t>
    </rPh>
    <rPh sb="15" eb="17">
      <t>スウジ</t>
    </rPh>
    <phoneticPr fontId="7"/>
  </si>
  <si>
    <r>
      <t>9</t>
    </r>
    <r>
      <rPr>
        <sz val="11"/>
        <rFont val="ＭＳ 明朝"/>
        <family val="1"/>
        <charset val="128"/>
      </rPr>
      <t>－1.全国銀行の主要勘定</t>
    </r>
    <phoneticPr fontId="13"/>
  </si>
  <si>
    <t>3</t>
  </si>
  <si>
    <t>4</t>
  </si>
  <si>
    <t>5</t>
    <phoneticPr fontId="1"/>
  </si>
  <si>
    <t>年別</t>
    <phoneticPr fontId="1"/>
  </si>
  <si>
    <t>-</t>
  </si>
  <si>
    <t>　  2) 令和元年～3年は年末、令和4年、5年は年度末の数字である。</t>
    <phoneticPr fontId="7"/>
  </si>
  <si>
    <t>令和2年末</t>
    <rPh sb="0" eb="1">
      <t>レイワ</t>
    </rPh>
    <rPh sb="3" eb="4">
      <t>マツ</t>
    </rPh>
    <phoneticPr fontId="7"/>
  </si>
  <si>
    <t>6</t>
    <phoneticPr fontId="1"/>
  </si>
  <si>
    <t>　  2) 令和2年～3年は年末、令和4年～6年は年度末の数字である。</t>
    <rPh sb="23" eb="2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</si>
</sst>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\ 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ff4550G-ﾌﾟﾚﾐｱﾑ(体験版)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3.5"/>
      <name val="MS UI Gothic"/>
      <family val="3"/>
      <charset val="128"/>
    </font>
    <font>
      <sz val="8"/>
      <name val="明朝"/>
      <family val="1"/>
      <charset val="128"/>
    </font>
    <font>
      <sz val="8"/>
      <name val="MS UI Gothic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6" fillId="0" borderId="0"/>
    <xf numFmtId="0" fontId="20" fillId="0" borderId="0"/>
    <xf numFmtId="0" fontId="21" fillId="0" borderId="0"/>
  </cellStyleXfs>
  <cellXfs count="490">
    <xf numFmtId="0" fontId="0" fillId="0" borderId="0" xfId="0"/>
    <xf numFmtId="0" fontId="2" fillId="0" borderId="0" xfId="0" quotePrefix="1" applyFont="1" applyBorder="1" applyAlignment="1">
      <alignment horizontal="left"/>
    </xf>
    <xf numFmtId="0" fontId="0" fillId="0" borderId="0" xfId="0" applyBorder="1"/>
    <xf numFmtId="0" fontId="3" fillId="0" borderId="0" xfId="0" quotePrefix="1" applyFont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4" fillId="0" borderId="0" xfId="0" applyFont="1" applyBorder="1"/>
    <xf numFmtId="0" fontId="5" fillId="0" borderId="0" xfId="0" quotePrefix="1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/>
    </xf>
    <xf numFmtId="0" fontId="5" fillId="0" borderId="5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distributed" vertical="center" justifyLastLine="1"/>
    </xf>
    <xf numFmtId="0" fontId="5" fillId="0" borderId="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Border="1"/>
    <xf numFmtId="0" fontId="4" fillId="0" borderId="4" xfId="0" applyFont="1" applyBorder="1"/>
    <xf numFmtId="0" fontId="5" fillId="0" borderId="7" xfId="0" applyFont="1" applyBorder="1"/>
    <xf numFmtId="0" fontId="5" fillId="0" borderId="4" xfId="0" quotePrefix="1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applyFont="1" applyBorder="1"/>
    <xf numFmtId="0" fontId="4" fillId="0" borderId="6" xfId="0" applyFont="1" applyBorder="1"/>
    <xf numFmtId="3" fontId="6" fillId="0" borderId="0" xfId="0" applyNumberFormat="1" applyFont="1" applyBorder="1"/>
    <xf numFmtId="176" fontId="6" fillId="0" borderId="0" xfId="0" applyNumberFormat="1" applyFont="1" applyBorder="1"/>
    <xf numFmtId="0" fontId="5" fillId="0" borderId="6" xfId="0" applyFont="1" applyBorder="1" applyAlignment="1">
      <alignment horizontal="distributed" vertical="center" justifyLastLine="1"/>
    </xf>
    <xf numFmtId="0" fontId="5" fillId="0" borderId="6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3" fontId="8" fillId="0" borderId="0" xfId="0" applyNumberFormat="1" applyFont="1" applyBorder="1"/>
    <xf numFmtId="176" fontId="8" fillId="0" borderId="0" xfId="0" applyNumberFormat="1" applyFont="1" applyBorder="1"/>
    <xf numFmtId="0" fontId="7" fillId="0" borderId="6" xfId="0" quotePrefix="1" applyFont="1" applyBorder="1" applyAlignment="1">
      <alignment horizontal="center" vertical="center"/>
    </xf>
    <xf numFmtId="3" fontId="9" fillId="0" borderId="0" xfId="0" applyNumberFormat="1" applyFont="1" applyBorder="1"/>
    <xf numFmtId="176" fontId="9" fillId="0" borderId="0" xfId="0" applyNumberFormat="1" applyFont="1" applyBorder="1"/>
    <xf numFmtId="0" fontId="5" fillId="0" borderId="6" xfId="0" quotePrefix="1" applyFont="1" applyBorder="1" applyAlignment="1">
      <alignment horizontal="distributed" vertical="center" justifyLastLine="1"/>
    </xf>
    <xf numFmtId="3" fontId="10" fillId="0" borderId="3" xfId="0" applyNumberFormat="1" applyFont="1" applyBorder="1"/>
    <xf numFmtId="0" fontId="10" fillId="0" borderId="3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11" fillId="0" borderId="0" xfId="1"/>
    <xf numFmtId="0" fontId="4" fillId="0" borderId="0" xfId="1" applyFont="1"/>
    <xf numFmtId="0" fontId="5" fillId="0" borderId="0" xfId="1" applyFont="1"/>
    <xf numFmtId="0" fontId="5" fillId="0" borderId="8" xfId="1" applyFont="1" applyBorder="1"/>
    <xf numFmtId="0" fontId="10" fillId="0" borderId="3" xfId="1" applyFont="1" applyBorder="1"/>
    <xf numFmtId="3" fontId="10" fillId="0" borderId="3" xfId="1" applyNumberFormat="1" applyFont="1" applyBorder="1"/>
    <xf numFmtId="0" fontId="5" fillId="0" borderId="4" xfId="1" applyFont="1" applyBorder="1"/>
    <xf numFmtId="0" fontId="5" fillId="0" borderId="6" xfId="1" quotePrefix="1" applyFont="1" applyBorder="1" applyAlignment="1">
      <alignment horizontal="distributed" vertical="center"/>
    </xf>
    <xf numFmtId="177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5" fillId="0" borderId="2" xfId="1" quotePrefix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6" xfId="1" applyFont="1" applyBorder="1"/>
    <xf numFmtId="0" fontId="5" fillId="0" borderId="2" xfId="1" applyFont="1" applyBorder="1"/>
    <xf numFmtId="0" fontId="7" fillId="0" borderId="0" xfId="1" quotePrefix="1" applyFont="1" applyAlignment="1">
      <alignment horizontal="center" vertical="center"/>
    </xf>
    <xf numFmtId="177" fontId="12" fillId="0" borderId="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0" fontId="7" fillId="0" borderId="2" xfId="1" quotePrefix="1" applyFont="1" applyBorder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177" fontId="6" fillId="0" borderId="2" xfId="1" applyNumberFormat="1" applyFont="1" applyBorder="1" applyAlignment="1">
      <alignment vertical="center"/>
    </xf>
    <xf numFmtId="0" fontId="5" fillId="0" borderId="2" xfId="1" quotePrefix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4" fillId="0" borderId="6" xfId="1" applyFont="1" applyBorder="1"/>
    <xf numFmtId="0" fontId="4" fillId="0" borderId="2" xfId="1" applyFont="1" applyBorder="1"/>
    <xf numFmtId="0" fontId="5" fillId="0" borderId="4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 justifyLastLine="1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5" xfId="1" quotePrefix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/>
    </xf>
    <xf numFmtId="0" fontId="5" fillId="0" borderId="2" xfId="1" quotePrefix="1" applyFont="1" applyBorder="1" applyAlignment="1">
      <alignment horizontal="distributed" vertical="center" justifyLastLine="1"/>
    </xf>
    <xf numFmtId="0" fontId="5" fillId="0" borderId="3" xfId="1" applyFont="1" applyBorder="1"/>
    <xf numFmtId="0" fontId="5" fillId="0" borderId="3" xfId="1" quotePrefix="1" applyFont="1" applyBorder="1" applyAlignment="1">
      <alignment horizontal="left" vertical="center"/>
    </xf>
    <xf numFmtId="0" fontId="5" fillId="0" borderId="5" xfId="1" applyFont="1" applyBorder="1"/>
    <xf numFmtId="0" fontId="5" fillId="0" borderId="3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 vertical="center"/>
    </xf>
    <xf numFmtId="0" fontId="11" fillId="0" borderId="1" xfId="1" applyBorder="1"/>
    <xf numFmtId="0" fontId="4" fillId="0" borderId="1" xfId="1" applyFont="1" applyBorder="1"/>
    <xf numFmtId="0" fontId="5" fillId="0" borderId="0" xfId="1" quotePrefix="1" applyFont="1" applyAlignment="1">
      <alignment horizontal="left" vertical="center"/>
    </xf>
    <xf numFmtId="0" fontId="11" fillId="0" borderId="0" xfId="1" applyAlignment="1">
      <alignment justifyLastLine="1"/>
    </xf>
    <xf numFmtId="0" fontId="2" fillId="0" borderId="0" xfId="1" applyFont="1" applyAlignment="1">
      <alignment justifyLastLine="1"/>
    </xf>
    <xf numFmtId="0" fontId="2" fillId="0" borderId="0" xfId="1" quotePrefix="1" applyFont="1" applyAlignment="1">
      <alignment horizontal="left"/>
    </xf>
    <xf numFmtId="0" fontId="5" fillId="0" borderId="9" xfId="1" applyFont="1" applyBorder="1"/>
    <xf numFmtId="0" fontId="10" fillId="0" borderId="10" xfId="1" applyFont="1" applyBorder="1"/>
    <xf numFmtId="3" fontId="10" fillId="0" borderId="10" xfId="1" applyNumberFormat="1" applyFont="1" applyBorder="1"/>
    <xf numFmtId="0" fontId="5" fillId="0" borderId="11" xfId="1" applyFont="1" applyBorder="1"/>
    <xf numFmtId="0" fontId="5" fillId="0" borderId="12" xfId="1" quotePrefix="1" applyFont="1" applyBorder="1" applyAlignment="1">
      <alignment horizontal="distributed" vertical="center"/>
    </xf>
    <xf numFmtId="177" fontId="6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3" fontId="6" fillId="0" borderId="0" xfId="1" applyNumberFormat="1" applyFont="1" applyAlignment="1" applyProtection="1">
      <alignment vertical="center"/>
      <protection locked="0"/>
    </xf>
    <xf numFmtId="0" fontId="5" fillId="0" borderId="13" xfId="1" quotePrefix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/>
    </xf>
    <xf numFmtId="0" fontId="5" fillId="0" borderId="12" xfId="1" applyFont="1" applyBorder="1"/>
    <xf numFmtId="0" fontId="5" fillId="0" borderId="13" xfId="1" applyFont="1" applyBorder="1"/>
    <xf numFmtId="0" fontId="7" fillId="0" borderId="12" xfId="1" applyFont="1" applyBorder="1" applyAlignment="1">
      <alignment horizontal="center" vertical="center"/>
    </xf>
    <xf numFmtId="177" fontId="12" fillId="0" borderId="0" xfId="1" applyNumberFormat="1" applyFont="1" applyAlignment="1">
      <alignment vertical="center"/>
    </xf>
    <xf numFmtId="0" fontId="7" fillId="0" borderId="13" xfId="1" quotePrefix="1" applyFont="1" applyBorder="1" applyAlignment="1">
      <alignment horizontal="center" vertical="center"/>
    </xf>
    <xf numFmtId="0" fontId="5" fillId="0" borderId="12" xfId="1" quotePrefix="1" applyFont="1" applyBorder="1" applyAlignment="1">
      <alignment horizontal="center" vertical="center"/>
    </xf>
    <xf numFmtId="0" fontId="5" fillId="0" borderId="13" xfId="1" quotePrefix="1" applyFont="1" applyBorder="1" applyAlignment="1">
      <alignment horizontal="center" vertical="center"/>
    </xf>
    <xf numFmtId="0" fontId="5" fillId="0" borderId="13" xfId="1" applyFont="1" applyBorder="1" applyAlignment="1">
      <alignment horizontal="distributed" vertical="center" justifyLastLine="1"/>
    </xf>
    <xf numFmtId="0" fontId="4" fillId="0" borderId="14" xfId="1" applyFont="1" applyBorder="1"/>
    <xf numFmtId="0" fontId="4" fillId="0" borderId="15" xfId="1" applyFont="1" applyBorder="1"/>
    <xf numFmtId="0" fontId="5" fillId="0" borderId="10" xfId="1" quotePrefix="1" applyFont="1" applyBorder="1" applyAlignment="1">
      <alignment horizontal="center" vertical="center"/>
    </xf>
    <xf numFmtId="0" fontId="5" fillId="0" borderId="16" xfId="1" quotePrefix="1" applyFont="1" applyBorder="1" applyAlignment="1">
      <alignment horizontal="center" vertical="center"/>
    </xf>
    <xf numFmtId="0" fontId="5" fillId="0" borderId="10" xfId="1" applyFont="1" applyBorder="1"/>
    <xf numFmtId="0" fontId="5" fillId="0" borderId="16" xfId="1" quotePrefix="1" applyFont="1" applyBorder="1" applyAlignment="1">
      <alignment horizontal="center" vertical="center" justifyLastLine="1"/>
    </xf>
    <xf numFmtId="0" fontId="5" fillId="0" borderId="16" xfId="1" quotePrefix="1" applyFont="1" applyBorder="1" applyAlignment="1">
      <alignment horizontal="distributed" vertical="center" justifyLastLine="1"/>
    </xf>
    <xf numFmtId="0" fontId="5" fillId="0" borderId="16" xfId="1" applyFont="1" applyBorder="1"/>
    <xf numFmtId="0" fontId="5" fillId="0" borderId="16" xfId="1" applyFont="1" applyBorder="1" applyAlignment="1">
      <alignment horizontal="center" vertical="center"/>
    </xf>
    <xf numFmtId="0" fontId="5" fillId="0" borderId="17" xfId="1" quotePrefix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5" fillId="0" borderId="18" xfId="1" quotePrefix="1" applyFont="1" applyBorder="1" applyAlignment="1">
      <alignment horizontal="center" vertical="center" justifyLastLine="1"/>
    </xf>
    <xf numFmtId="0" fontId="5" fillId="0" borderId="18" xfId="1" quotePrefix="1" applyFont="1" applyBorder="1" applyAlignment="1">
      <alignment horizontal="center" vertical="center"/>
    </xf>
    <xf numFmtId="0" fontId="5" fillId="0" borderId="18" xfId="1" quotePrefix="1" applyFont="1" applyBorder="1" applyAlignment="1">
      <alignment horizontal="distributed" vertical="center" justifyLastLine="1"/>
    </xf>
    <xf numFmtId="0" fontId="5" fillId="0" borderId="17" xfId="1" applyFont="1" applyBorder="1" applyAlignment="1">
      <alignment horizontal="center" vertical="center"/>
    </xf>
    <xf numFmtId="0" fontId="5" fillId="0" borderId="0" xfId="1" quotePrefix="1" applyFont="1" applyAlignment="1">
      <alignment horizontal="distributed" vertical="center" justifyLastLine="1"/>
    </xf>
    <xf numFmtId="0" fontId="5" fillId="0" borderId="14" xfId="1" applyFont="1" applyBorder="1"/>
    <xf numFmtId="0" fontId="5" fillId="0" borderId="18" xfId="1" applyFont="1" applyBorder="1"/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Continuous"/>
    </xf>
    <xf numFmtId="0" fontId="5" fillId="0" borderId="20" xfId="1" applyFont="1" applyBorder="1" applyAlignment="1">
      <alignment horizontal="centerContinuous"/>
    </xf>
    <xf numFmtId="0" fontId="5" fillId="0" borderId="21" xfId="1" applyFont="1" applyBorder="1" applyAlignment="1">
      <alignment horizontal="centerContinuous" vertical="center"/>
    </xf>
    <xf numFmtId="0" fontId="5" fillId="0" borderId="20" xfId="1" applyFont="1" applyBorder="1"/>
    <xf numFmtId="0" fontId="5" fillId="0" borderId="21" xfId="1" applyFont="1" applyBorder="1"/>
    <xf numFmtId="0" fontId="5" fillId="0" borderId="22" xfId="1" applyFont="1" applyBorder="1"/>
    <xf numFmtId="177" fontId="14" fillId="0" borderId="0" xfId="1" applyNumberFormat="1" applyFont="1" applyAlignment="1" applyProtection="1">
      <alignment vertical="center"/>
      <protection locked="0"/>
    </xf>
    <xf numFmtId="176" fontId="14" fillId="0" borderId="0" xfId="1" applyNumberFormat="1" applyFont="1" applyAlignment="1" applyProtection="1">
      <alignment vertical="center"/>
      <protection locked="0"/>
    </xf>
    <xf numFmtId="3" fontId="14" fillId="0" borderId="0" xfId="1" applyNumberFormat="1" applyFont="1" applyAlignment="1" applyProtection="1">
      <alignment vertical="center"/>
      <protection locked="0"/>
    </xf>
    <xf numFmtId="177" fontId="15" fillId="0" borderId="0" xfId="1" applyNumberFormat="1" applyFont="1" applyAlignment="1">
      <alignment vertical="center"/>
    </xf>
    <xf numFmtId="176" fontId="15" fillId="0" borderId="0" xfId="1" applyNumberFormat="1" applyFont="1" applyAlignment="1">
      <alignment vertical="center"/>
    </xf>
    <xf numFmtId="3" fontId="15" fillId="0" borderId="0" xfId="1" applyNumberFormat="1" applyFont="1" applyAlignment="1">
      <alignment vertical="center"/>
    </xf>
    <xf numFmtId="177" fontId="14" fillId="0" borderId="0" xfId="1" applyNumberFormat="1" applyFont="1" applyAlignment="1">
      <alignment vertical="center"/>
    </xf>
    <xf numFmtId="176" fontId="14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0" fontId="5" fillId="0" borderId="0" xfId="1" quotePrefix="1" applyFont="1" applyAlignment="1">
      <alignment horizontal="distributed" vertical="center"/>
    </xf>
    <xf numFmtId="177" fontId="14" fillId="0" borderId="13" xfId="1" applyNumberFormat="1" applyFont="1" applyBorder="1" applyAlignment="1" applyProtection="1">
      <alignment vertical="center"/>
      <protection locked="0"/>
    </xf>
    <xf numFmtId="3" fontId="14" fillId="0" borderId="12" xfId="1" applyNumberFormat="1" applyFont="1" applyBorder="1" applyAlignment="1" applyProtection="1">
      <alignment vertical="center"/>
      <protection locked="0"/>
    </xf>
    <xf numFmtId="177" fontId="14" fillId="0" borderId="13" xfId="1" applyNumberFormat="1" applyFont="1" applyBorder="1" applyAlignment="1">
      <alignment vertical="center"/>
    </xf>
    <xf numFmtId="3" fontId="14" fillId="0" borderId="12" xfId="1" applyNumberFormat="1" applyFont="1" applyBorder="1" applyAlignment="1">
      <alignment vertical="center"/>
    </xf>
    <xf numFmtId="177" fontId="6" fillId="0" borderId="13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177" fontId="15" fillId="0" borderId="13" xfId="1" applyNumberFormat="1" applyFont="1" applyBorder="1" applyAlignment="1">
      <alignment vertical="center"/>
    </xf>
    <xf numFmtId="3" fontId="15" fillId="0" borderId="12" xfId="1" applyNumberFormat="1" applyFont="1" applyBorder="1" applyAlignment="1">
      <alignment vertical="center"/>
    </xf>
    <xf numFmtId="0" fontId="16" fillId="0" borderId="0" xfId="2"/>
    <xf numFmtId="0" fontId="4" fillId="0" borderId="0" xfId="2" applyFont="1"/>
    <xf numFmtId="0" fontId="5" fillId="0" borderId="0" xfId="2" applyFont="1"/>
    <xf numFmtId="0" fontId="5" fillId="0" borderId="9" xfId="2" applyFont="1" applyBorder="1"/>
    <xf numFmtId="0" fontId="10" fillId="0" borderId="10" xfId="2" applyFont="1" applyBorder="1"/>
    <xf numFmtId="3" fontId="10" fillId="0" borderId="10" xfId="2" applyNumberFormat="1" applyFont="1" applyBorder="1"/>
    <xf numFmtId="0" fontId="5" fillId="0" borderId="11" xfId="2" applyFont="1" applyBorder="1"/>
    <xf numFmtId="0" fontId="5" fillId="0" borderId="0" xfId="2" quotePrefix="1" applyFont="1" applyAlignment="1">
      <alignment horizontal="distributed" vertical="center"/>
    </xf>
    <xf numFmtId="177" fontId="14" fillId="0" borderId="13" xfId="2" applyNumberFormat="1" applyFont="1" applyBorder="1" applyAlignment="1" applyProtection="1">
      <alignment vertical="center"/>
      <protection locked="0"/>
    </xf>
    <xf numFmtId="176" fontId="14" fillId="0" borderId="0" xfId="2" applyNumberFormat="1" applyFont="1" applyAlignment="1" applyProtection="1">
      <alignment vertical="center"/>
      <protection locked="0"/>
    </xf>
    <xf numFmtId="176" fontId="14" fillId="0" borderId="0" xfId="2" applyNumberFormat="1" applyFont="1" applyAlignment="1">
      <alignment vertical="center"/>
    </xf>
    <xf numFmtId="3" fontId="14" fillId="0" borderId="12" xfId="2" applyNumberFormat="1" applyFont="1" applyBorder="1" applyAlignment="1" applyProtection="1">
      <alignment vertical="center"/>
      <protection locked="0"/>
    </xf>
    <xf numFmtId="0" fontId="5" fillId="0" borderId="0" xfId="2" quotePrefix="1" applyFont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177" fontId="14" fillId="0" borderId="13" xfId="2" applyNumberFormat="1" applyFont="1" applyBorder="1" applyAlignment="1">
      <alignment vertical="center"/>
    </xf>
    <xf numFmtId="3" fontId="14" fillId="0" borderId="12" xfId="2" applyNumberFormat="1" applyFont="1" applyBorder="1" applyAlignment="1">
      <alignment vertical="center"/>
    </xf>
    <xf numFmtId="177" fontId="6" fillId="0" borderId="13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3" fontId="6" fillId="0" borderId="12" xfId="2" applyNumberFormat="1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177" fontId="15" fillId="0" borderId="13" xfId="2" applyNumberFormat="1" applyFont="1" applyBorder="1" applyAlignment="1">
      <alignment vertical="center"/>
    </xf>
    <xf numFmtId="176" fontId="15" fillId="0" borderId="0" xfId="2" applyNumberFormat="1" applyFont="1" applyAlignment="1">
      <alignment vertical="center"/>
    </xf>
    <xf numFmtId="3" fontId="15" fillId="0" borderId="0" xfId="2" applyNumberFormat="1" applyFont="1" applyAlignment="1">
      <alignment vertical="center"/>
    </xf>
    <xf numFmtId="3" fontId="15" fillId="0" borderId="12" xfId="2" applyNumberFormat="1" applyFont="1" applyBorder="1" applyAlignment="1">
      <alignment vertical="center"/>
    </xf>
    <xf numFmtId="0" fontId="7" fillId="0" borderId="0" xfId="2" quotePrefix="1" applyFont="1" applyAlignment="1">
      <alignment horizontal="center" vertical="center"/>
    </xf>
    <xf numFmtId="0" fontId="5" fillId="0" borderId="12" xfId="2" quotePrefix="1" applyFont="1" applyBorder="1" applyAlignment="1">
      <alignment horizontal="center" vertical="center"/>
    </xf>
    <xf numFmtId="177" fontId="14" fillId="0" borderId="0" xfId="2" applyNumberFormat="1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5" fillId="0" borderId="13" xfId="2" quotePrefix="1" applyFont="1" applyBorder="1" applyAlignment="1">
      <alignment horizontal="center" vertical="center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 justifyLastLine="1"/>
    </xf>
    <xf numFmtId="0" fontId="4" fillId="0" borderId="14" xfId="2" applyFont="1" applyBorder="1"/>
    <xf numFmtId="0" fontId="4" fillId="0" borderId="15" xfId="2" applyFont="1" applyBorder="1"/>
    <xf numFmtId="0" fontId="5" fillId="0" borderId="10" xfId="2" quotePrefix="1" applyFont="1" applyBorder="1" applyAlignment="1">
      <alignment horizontal="center" vertical="center"/>
    </xf>
    <xf numFmtId="0" fontId="5" fillId="0" borderId="16" xfId="2" quotePrefix="1" applyFont="1" applyBorder="1" applyAlignment="1">
      <alignment horizontal="center" vertical="center"/>
    </xf>
    <xf numFmtId="0" fontId="5" fillId="0" borderId="10" xfId="2" applyFont="1" applyBorder="1"/>
    <xf numFmtId="0" fontId="5" fillId="0" borderId="16" xfId="2" quotePrefix="1" applyFont="1" applyBorder="1" applyAlignment="1">
      <alignment horizontal="center" vertical="center" justifyLastLine="1"/>
    </xf>
    <xf numFmtId="0" fontId="5" fillId="0" borderId="16" xfId="2" quotePrefix="1" applyFont="1" applyBorder="1" applyAlignment="1">
      <alignment horizontal="distributed" vertical="center" justifyLastLine="1"/>
    </xf>
    <xf numFmtId="0" fontId="5" fillId="0" borderId="16" xfId="2" applyFont="1" applyBorder="1"/>
    <xf numFmtId="0" fontId="5" fillId="0" borderId="16" xfId="2" applyFont="1" applyBorder="1" applyAlignment="1">
      <alignment horizontal="center" vertical="center"/>
    </xf>
    <xf numFmtId="0" fontId="5" fillId="0" borderId="0" xfId="2" quotePrefix="1" applyFont="1" applyAlignment="1">
      <alignment horizontal="center" vertical="center"/>
    </xf>
    <xf numFmtId="0" fontId="5" fillId="0" borderId="17" xfId="2" quotePrefix="1" applyFont="1" applyBorder="1" applyAlignment="1">
      <alignment horizontal="center" vertical="center"/>
    </xf>
    <xf numFmtId="0" fontId="5" fillId="0" borderId="0" xfId="2" applyFont="1" applyAlignment="1">
      <alignment horizontal="distributed" vertical="center" justifyLastLine="1"/>
    </xf>
    <xf numFmtId="0" fontId="5" fillId="0" borderId="18" xfId="2" quotePrefix="1" applyFont="1" applyBorder="1" applyAlignment="1">
      <alignment horizontal="center" vertical="center" justifyLastLine="1"/>
    </xf>
    <xf numFmtId="0" fontId="5" fillId="0" borderId="18" xfId="2" quotePrefix="1" applyFont="1" applyBorder="1" applyAlignment="1">
      <alignment horizontal="center" vertical="center"/>
    </xf>
    <xf numFmtId="0" fontId="5" fillId="0" borderId="18" xfId="2" quotePrefix="1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center" vertical="center"/>
    </xf>
    <xf numFmtId="0" fontId="5" fillId="0" borderId="14" xfId="2" applyFont="1" applyBorder="1"/>
    <xf numFmtId="0" fontId="5" fillId="0" borderId="0" xfId="2" quotePrefix="1" applyFont="1" applyAlignment="1">
      <alignment horizontal="left" vertical="center"/>
    </xf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horizontal="centerContinuous"/>
    </xf>
    <xf numFmtId="0" fontId="5" fillId="0" borderId="20" xfId="2" applyFont="1" applyBorder="1" applyAlignment="1">
      <alignment horizontal="centerContinuous"/>
    </xf>
    <xf numFmtId="0" fontId="5" fillId="0" borderId="21" xfId="2" applyFont="1" applyBorder="1" applyAlignment="1">
      <alignment horizontal="centerContinuous" vertical="center"/>
    </xf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16" fillId="0" borderId="0" xfId="2" applyAlignment="1">
      <alignment justifyLastLine="1"/>
    </xf>
    <xf numFmtId="0" fontId="2" fillId="0" borderId="0" xfId="2" applyFont="1" applyAlignment="1">
      <alignment justifyLastLine="1"/>
    </xf>
    <xf numFmtId="0" fontId="2" fillId="0" borderId="0" xfId="2" quotePrefix="1" applyFont="1" applyAlignment="1">
      <alignment horizontal="left"/>
    </xf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3"/>
    <xf numFmtId="0" fontId="4" fillId="0" borderId="0" xfId="3" applyFont="1"/>
    <xf numFmtId="0" fontId="5" fillId="0" borderId="0" xfId="3" applyFont="1"/>
    <xf numFmtId="0" fontId="5" fillId="0" borderId="9" xfId="3" applyFont="1" applyBorder="1"/>
    <xf numFmtId="0" fontId="10" fillId="0" borderId="10" xfId="3" applyFont="1" applyBorder="1"/>
    <xf numFmtId="3" fontId="10" fillId="0" borderId="10" xfId="3" applyNumberFormat="1" applyFont="1" applyBorder="1"/>
    <xf numFmtId="0" fontId="5" fillId="0" borderId="11" xfId="3" applyFont="1" applyBorder="1"/>
    <xf numFmtId="0" fontId="5" fillId="0" borderId="0" xfId="3" quotePrefix="1" applyFont="1" applyAlignment="1">
      <alignment horizontal="distributed" vertical="center"/>
    </xf>
    <xf numFmtId="177" fontId="14" fillId="0" borderId="13" xfId="3" applyNumberFormat="1" applyFont="1" applyBorder="1" applyAlignment="1" applyProtection="1">
      <alignment vertical="center"/>
      <protection locked="0"/>
    </xf>
    <xf numFmtId="176" fontId="14" fillId="0" borderId="0" xfId="3" applyNumberFormat="1" applyFont="1" applyAlignment="1" applyProtection="1">
      <alignment vertical="center"/>
      <protection locked="0"/>
    </xf>
    <xf numFmtId="3" fontId="14" fillId="0" borderId="12" xfId="3" applyNumberFormat="1" applyFont="1" applyBorder="1" applyAlignment="1" applyProtection="1">
      <alignment vertical="center"/>
      <protection locked="0"/>
    </xf>
    <xf numFmtId="0" fontId="5" fillId="0" borderId="0" xfId="3" quotePrefix="1" applyFont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176" fontId="14" fillId="0" borderId="0" xfId="3" applyNumberFormat="1" applyFont="1" applyAlignment="1">
      <alignment vertical="center"/>
    </xf>
    <xf numFmtId="3" fontId="14" fillId="0" borderId="12" xfId="3" applyNumberFormat="1" applyFont="1" applyBorder="1" applyAlignment="1">
      <alignment vertical="center"/>
    </xf>
    <xf numFmtId="177" fontId="6" fillId="0" borderId="13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3" fontId="6" fillId="0" borderId="12" xfId="3" applyNumberFormat="1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177" fontId="15" fillId="0" borderId="13" xfId="3" applyNumberFormat="1" applyFont="1" applyBorder="1" applyAlignment="1">
      <alignment vertical="center"/>
    </xf>
    <xf numFmtId="176" fontId="15" fillId="0" borderId="0" xfId="3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12" xfId="3" applyNumberFormat="1" applyFont="1" applyBorder="1" applyAlignment="1">
      <alignment vertical="center"/>
    </xf>
    <xf numFmtId="0" fontId="7" fillId="0" borderId="0" xfId="3" quotePrefix="1" applyFont="1" applyAlignment="1">
      <alignment horizontal="center" vertical="center"/>
    </xf>
    <xf numFmtId="0" fontId="5" fillId="0" borderId="12" xfId="3" quotePrefix="1" applyFont="1" applyBorder="1" applyAlignment="1">
      <alignment horizontal="center" vertical="center"/>
    </xf>
    <xf numFmtId="177" fontId="14" fillId="0" borderId="0" xfId="3" applyNumberFormat="1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5" fillId="0" borderId="13" xfId="3" quotePrefix="1" applyFont="1" applyBorder="1" applyAlignment="1">
      <alignment horizontal="center" vertical="center"/>
    </xf>
    <xf numFmtId="0" fontId="5" fillId="0" borderId="12" xfId="3" applyFont="1" applyBorder="1" applyAlignment="1">
      <alignment horizontal="distributed" vertical="center"/>
    </xf>
    <xf numFmtId="0" fontId="5" fillId="0" borderId="13" xfId="3" applyFont="1" applyBorder="1" applyAlignment="1">
      <alignment horizontal="distributed" vertical="center" justifyLastLine="1"/>
    </xf>
    <xf numFmtId="0" fontId="4" fillId="0" borderId="14" xfId="3" applyFont="1" applyBorder="1"/>
    <xf numFmtId="0" fontId="4" fillId="0" borderId="15" xfId="3" applyFont="1" applyBorder="1"/>
    <xf numFmtId="0" fontId="5" fillId="0" borderId="10" xfId="3" quotePrefix="1" applyFont="1" applyBorder="1" applyAlignment="1">
      <alignment horizontal="center" vertical="center"/>
    </xf>
    <xf numFmtId="0" fontId="5" fillId="0" borderId="16" xfId="3" quotePrefix="1" applyFont="1" applyBorder="1" applyAlignment="1">
      <alignment horizontal="center" vertical="center"/>
    </xf>
    <xf numFmtId="0" fontId="5" fillId="0" borderId="10" xfId="3" applyFont="1" applyBorder="1"/>
    <xf numFmtId="0" fontId="5" fillId="0" borderId="16" xfId="3" quotePrefix="1" applyFont="1" applyBorder="1" applyAlignment="1">
      <alignment horizontal="center" vertical="center" justifyLastLine="1"/>
    </xf>
    <xf numFmtId="0" fontId="5" fillId="0" borderId="16" xfId="3" quotePrefix="1" applyFont="1" applyBorder="1" applyAlignment="1">
      <alignment horizontal="distributed" vertical="center" justifyLastLine="1"/>
    </xf>
    <xf numFmtId="0" fontId="5" fillId="0" borderId="16" xfId="3" applyFont="1" applyBorder="1"/>
    <xf numFmtId="0" fontId="5" fillId="0" borderId="16" xfId="3" applyFont="1" applyBorder="1" applyAlignment="1">
      <alignment horizontal="center" vertical="center"/>
    </xf>
    <xf numFmtId="0" fontId="5" fillId="0" borderId="0" xfId="3" quotePrefix="1" applyFont="1" applyAlignment="1">
      <alignment horizontal="center" vertical="center"/>
    </xf>
    <xf numFmtId="0" fontId="5" fillId="0" borderId="17" xfId="3" quotePrefix="1" applyFont="1" applyBorder="1" applyAlignment="1">
      <alignment horizontal="center" vertical="center"/>
    </xf>
    <xf numFmtId="0" fontId="5" fillId="0" borderId="0" xfId="3" applyFont="1" applyAlignment="1">
      <alignment horizontal="distributed" vertical="center" justifyLastLine="1"/>
    </xf>
    <xf numFmtId="0" fontId="5" fillId="0" borderId="18" xfId="3" quotePrefix="1" applyFont="1" applyBorder="1" applyAlignment="1">
      <alignment horizontal="center" vertical="center" justifyLastLine="1"/>
    </xf>
    <xf numFmtId="0" fontId="5" fillId="0" borderId="18" xfId="3" quotePrefix="1" applyFont="1" applyBorder="1" applyAlignment="1">
      <alignment horizontal="center" vertical="center"/>
    </xf>
    <xf numFmtId="0" fontId="5" fillId="0" borderId="18" xfId="3" quotePrefix="1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center" vertical="center"/>
    </xf>
    <xf numFmtId="0" fontId="5" fillId="0" borderId="14" xfId="3" applyFont="1" applyBorder="1"/>
    <xf numFmtId="0" fontId="5" fillId="0" borderId="0" xfId="3" quotePrefix="1" applyFont="1" applyAlignment="1">
      <alignment horizontal="left" vertical="center"/>
    </xf>
    <xf numFmtId="0" fontId="5" fillId="0" borderId="18" xfId="3" applyFont="1" applyBorder="1"/>
    <xf numFmtId="0" fontId="5" fillId="0" borderId="18" xfId="3" applyFont="1" applyBorder="1" applyAlignment="1">
      <alignment horizontal="center" vertical="center"/>
    </xf>
    <xf numFmtId="0" fontId="5" fillId="0" borderId="19" xfId="3" applyFont="1" applyBorder="1" applyAlignment="1">
      <alignment horizontal="centerContinuous"/>
    </xf>
    <xf numFmtId="0" fontId="5" fillId="0" borderId="20" xfId="3" applyFont="1" applyBorder="1" applyAlignment="1">
      <alignment horizontal="centerContinuous"/>
    </xf>
    <xf numFmtId="0" fontId="5" fillId="0" borderId="21" xfId="3" applyFont="1" applyBorder="1" applyAlignment="1">
      <alignment horizontal="centerContinuous" vertical="center"/>
    </xf>
    <xf numFmtId="0" fontId="5" fillId="0" borderId="20" xfId="3" applyFont="1" applyBorder="1"/>
    <xf numFmtId="0" fontId="5" fillId="0" borderId="21" xfId="3" applyFont="1" applyBorder="1"/>
    <xf numFmtId="0" fontId="5" fillId="0" borderId="22" xfId="3" applyFont="1" applyBorder="1"/>
    <xf numFmtId="0" fontId="20" fillId="0" borderId="0" xfId="3" applyAlignment="1">
      <alignment justifyLastLine="1"/>
    </xf>
    <xf numFmtId="0" fontId="2" fillId="0" borderId="0" xfId="3" applyFont="1" applyAlignment="1">
      <alignment justifyLastLine="1"/>
    </xf>
    <xf numFmtId="0" fontId="2" fillId="0" borderId="0" xfId="3" quotePrefix="1" applyFont="1" applyAlignment="1">
      <alignment horizontal="left"/>
    </xf>
    <xf numFmtId="0" fontId="5" fillId="0" borderId="18" xfId="3" applyFont="1" applyBorder="1" applyAlignment="1">
      <alignment horizontal="left" vertical="center" justifyLastLine="1"/>
    </xf>
    <xf numFmtId="0" fontId="7" fillId="0" borderId="12" xfId="3" applyFont="1" applyBorder="1" applyAlignment="1">
      <alignment horizontal="distributed" vertical="center"/>
    </xf>
    <xf numFmtId="0" fontId="7" fillId="0" borderId="13" xfId="3" quotePrefix="1" applyFont="1" applyBorder="1" applyAlignment="1">
      <alignment horizontal="center" vertical="center"/>
    </xf>
    <xf numFmtId="177" fontId="14" fillId="0" borderId="13" xfId="3" applyNumberFormat="1" applyFont="1" applyBorder="1" applyAlignment="1">
      <alignment vertical="center"/>
    </xf>
    <xf numFmtId="0" fontId="7" fillId="0" borderId="12" xfId="3" quotePrefix="1" applyFont="1" applyBorder="1" applyAlignment="1">
      <alignment horizontal="center" vertical="center"/>
    </xf>
    <xf numFmtId="0" fontId="5" fillId="0" borderId="13" xfId="3" applyFont="1" applyBorder="1" applyAlignment="1">
      <alignment horizontal="distributed" vertical="center"/>
    </xf>
    <xf numFmtId="0" fontId="5" fillId="0" borderId="16" xfId="3" quotePrefix="1" applyFont="1" applyBorder="1" applyAlignment="1">
      <alignment horizontal="distributed" vertical="center"/>
    </xf>
    <xf numFmtId="0" fontId="5" fillId="0" borderId="18" xfId="3" quotePrefix="1" applyFont="1" applyBorder="1" applyAlignment="1">
      <alignment horizontal="distributed" vertical="center"/>
    </xf>
    <xf numFmtId="0" fontId="2" fillId="0" borderId="0" xfId="3" applyFont="1"/>
    <xf numFmtId="0" fontId="5" fillId="0" borderId="0" xfId="3" quotePrefix="1" applyFont="1" applyAlignment="1">
      <alignment horizontal="distributed"/>
    </xf>
    <xf numFmtId="177" fontId="14" fillId="0" borderId="13" xfId="3" applyNumberFormat="1" applyFont="1" applyBorder="1"/>
    <xf numFmtId="176" fontId="14" fillId="0" borderId="0" xfId="3" applyNumberFormat="1" applyFont="1" applyAlignment="1">
      <alignment horizontal="right"/>
    </xf>
    <xf numFmtId="3" fontId="14" fillId="0" borderId="12" xfId="3" applyNumberFormat="1" applyFont="1" applyBorder="1" applyAlignment="1">
      <alignment horizontal="right"/>
    </xf>
    <xf numFmtId="0" fontId="7" fillId="0" borderId="12" xfId="3" quotePrefix="1" applyFont="1" applyBorder="1" applyAlignment="1">
      <alignment horizontal="center"/>
    </xf>
    <xf numFmtId="177" fontId="15" fillId="0" borderId="13" xfId="3" applyNumberFormat="1" applyFont="1" applyBorder="1"/>
    <xf numFmtId="176" fontId="15" fillId="0" borderId="0" xfId="3" applyNumberFormat="1" applyFont="1" applyAlignment="1">
      <alignment horizontal="right"/>
    </xf>
    <xf numFmtId="3" fontId="15" fillId="0" borderId="0" xfId="3" applyNumberFormat="1" applyFont="1" applyAlignment="1">
      <alignment horizontal="right"/>
    </xf>
    <xf numFmtId="3" fontId="15" fillId="0" borderId="12" xfId="3" applyNumberFormat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5" fillId="0" borderId="12" xfId="3" quotePrefix="1" applyFont="1" applyBorder="1" applyAlignment="1">
      <alignment horizontal="center"/>
    </xf>
    <xf numFmtId="177" fontId="14" fillId="0" borderId="0" xfId="3" applyNumberFormat="1" applyFont="1"/>
    <xf numFmtId="176" fontId="14" fillId="0" borderId="0" xfId="3" applyNumberFormat="1" applyFont="1"/>
    <xf numFmtId="3" fontId="14" fillId="0" borderId="0" xfId="3" applyNumberFormat="1" applyFont="1"/>
    <xf numFmtId="0" fontId="5" fillId="0" borderId="13" xfId="3" quotePrefix="1" applyFont="1" applyBorder="1" applyAlignment="1">
      <alignment horizontal="center"/>
    </xf>
    <xf numFmtId="0" fontId="5" fillId="0" borderId="12" xfId="3" applyFont="1" applyBorder="1" applyAlignment="1">
      <alignment horizontal="distributed"/>
    </xf>
    <xf numFmtId="0" fontId="5" fillId="0" borderId="13" xfId="3" applyFont="1" applyBorder="1" applyAlignment="1">
      <alignment horizontal="distributed"/>
    </xf>
    <xf numFmtId="0" fontId="5" fillId="0" borderId="26" xfId="3" quotePrefix="1" applyFont="1" applyBorder="1" applyAlignment="1">
      <alignment horizontal="center" vertical="center"/>
    </xf>
    <xf numFmtId="0" fontId="5" fillId="0" borderId="9" xfId="3" quotePrefix="1" applyFont="1" applyBorder="1" applyAlignment="1">
      <alignment horizontal="center" vertical="center"/>
    </xf>
    <xf numFmtId="0" fontId="5" fillId="0" borderId="27" xfId="3" quotePrefix="1" applyFont="1" applyBorder="1" applyAlignment="1">
      <alignment horizontal="center" vertical="center"/>
    </xf>
    <xf numFmtId="0" fontId="5" fillId="0" borderId="14" xfId="3" quotePrefix="1" applyFont="1" applyBorder="1" applyAlignment="1">
      <alignment horizontal="center" vertical="center"/>
    </xf>
    <xf numFmtId="0" fontId="21" fillId="0" borderId="0" xfId="4" applyBorder="1" applyProtection="1"/>
    <xf numFmtId="0" fontId="5" fillId="0" borderId="0" xfId="4" applyFont="1" applyBorder="1" applyProtection="1"/>
    <xf numFmtId="0" fontId="4" fillId="0" borderId="0" xfId="4" applyFont="1" applyBorder="1" applyProtection="1"/>
    <xf numFmtId="0" fontId="5" fillId="0" borderId="9" xfId="4" applyFont="1" applyBorder="1" applyProtection="1"/>
    <xf numFmtId="0" fontId="10" fillId="0" borderId="10" xfId="4" applyFont="1" applyBorder="1" applyProtection="1"/>
    <xf numFmtId="3" fontId="10" fillId="0" borderId="10" xfId="4" applyNumberFormat="1" applyFont="1" applyBorder="1" applyProtection="1"/>
    <xf numFmtId="0" fontId="5" fillId="0" borderId="11" xfId="4" applyFont="1" applyBorder="1" applyProtection="1"/>
    <xf numFmtId="0" fontId="5" fillId="0" borderId="12" xfId="4" quotePrefix="1" applyFont="1" applyBorder="1" applyAlignment="1" applyProtection="1">
      <alignment horizontal="right"/>
    </xf>
    <xf numFmtId="177" fontId="14" fillId="0" borderId="13" xfId="4" applyNumberFormat="1" applyFont="1" applyFill="1" applyBorder="1" applyAlignment="1" applyProtection="1"/>
    <xf numFmtId="176" fontId="14" fillId="0" borderId="0" xfId="4" applyNumberFormat="1" applyFont="1" applyFill="1" applyBorder="1" applyAlignment="1" applyProtection="1">
      <alignment horizontal="right"/>
    </xf>
    <xf numFmtId="3" fontId="14" fillId="0" borderId="12" xfId="4" applyNumberFormat="1" applyFont="1" applyFill="1" applyBorder="1" applyAlignment="1" applyProtection="1">
      <alignment horizontal="right"/>
    </xf>
    <xf numFmtId="0" fontId="5" fillId="0" borderId="0" xfId="4" quotePrefix="1" applyFont="1" applyBorder="1" applyAlignment="1" applyProtection="1">
      <alignment horizontal="right" justifyLastLine="1"/>
    </xf>
    <xf numFmtId="0" fontId="5" fillId="0" borderId="12" xfId="4" quotePrefix="1" applyFont="1" applyBorder="1" applyAlignment="1" applyProtection="1">
      <alignment horizontal="right" shrinkToFit="1"/>
    </xf>
    <xf numFmtId="0" fontId="5" fillId="0" borderId="0" xfId="4" quotePrefix="1" applyFont="1" applyBorder="1" applyAlignment="1" applyProtection="1">
      <alignment horizontal="right" shrinkToFit="1"/>
    </xf>
    <xf numFmtId="0" fontId="7" fillId="0" borderId="12" xfId="4" quotePrefix="1" applyFont="1" applyBorder="1" applyAlignment="1" applyProtection="1">
      <alignment horizontal="center"/>
    </xf>
    <xf numFmtId="177" fontId="15" fillId="0" borderId="13" xfId="4" applyNumberFormat="1" applyFont="1" applyFill="1" applyBorder="1" applyAlignment="1" applyProtection="1"/>
    <xf numFmtId="176" fontId="15" fillId="0" borderId="0" xfId="4" applyNumberFormat="1" applyFont="1" applyFill="1" applyBorder="1" applyAlignment="1" applyProtection="1">
      <alignment horizontal="right"/>
    </xf>
    <xf numFmtId="3" fontId="15" fillId="0" borderId="0" xfId="4" applyNumberFormat="1" applyFont="1" applyFill="1" applyBorder="1" applyAlignment="1" applyProtection="1">
      <alignment horizontal="right"/>
    </xf>
    <xf numFmtId="3" fontId="15" fillId="0" borderId="12" xfId="4" applyNumberFormat="1" applyFont="1" applyFill="1" applyBorder="1" applyAlignment="1" applyProtection="1">
      <alignment horizontal="right"/>
    </xf>
    <xf numFmtId="0" fontId="7" fillId="0" borderId="0" xfId="4" quotePrefix="1" applyFont="1" applyBorder="1" applyAlignment="1" applyProtection="1">
      <alignment horizontal="center"/>
    </xf>
    <xf numFmtId="0" fontId="5" fillId="0" borderId="12" xfId="4" quotePrefix="1" applyFont="1" applyBorder="1" applyAlignment="1" applyProtection="1">
      <alignment horizontal="center"/>
    </xf>
    <xf numFmtId="177" fontId="14" fillId="0" borderId="0" xfId="4" applyNumberFormat="1" applyFont="1" applyBorder="1" applyAlignment="1" applyProtection="1"/>
    <xf numFmtId="176" fontId="14" fillId="0" borderId="0" xfId="4" applyNumberFormat="1" applyFont="1" applyBorder="1" applyAlignment="1" applyProtection="1"/>
    <xf numFmtId="3" fontId="14" fillId="0" borderId="0" xfId="4" applyNumberFormat="1" applyFont="1" applyBorder="1" applyAlignment="1" applyProtection="1"/>
    <xf numFmtId="0" fontId="5" fillId="0" borderId="13" xfId="4" quotePrefix="1" applyFont="1" applyBorder="1" applyAlignment="1" applyProtection="1">
      <alignment horizontal="center"/>
    </xf>
    <xf numFmtId="0" fontId="5" fillId="0" borderId="12" xfId="4" applyFont="1" applyBorder="1" applyAlignment="1" applyProtection="1">
      <alignment horizontal="center"/>
    </xf>
    <xf numFmtId="0" fontId="5" fillId="0" borderId="13" xfId="4" applyFont="1" applyBorder="1" applyAlignment="1" applyProtection="1">
      <alignment horizontal="center" justifyLastLine="1"/>
    </xf>
    <xf numFmtId="0" fontId="4" fillId="0" borderId="14" xfId="4" applyFont="1" applyBorder="1" applyProtection="1"/>
    <xf numFmtId="0" fontId="4" fillId="0" borderId="15" xfId="4" applyFont="1" applyBorder="1" applyProtection="1"/>
    <xf numFmtId="0" fontId="5" fillId="0" borderId="10" xfId="4" quotePrefix="1" applyFont="1" applyBorder="1" applyAlignment="1" applyProtection="1">
      <alignment horizontal="center" vertical="center"/>
    </xf>
    <xf numFmtId="0" fontId="5" fillId="0" borderId="16" xfId="4" quotePrefix="1" applyFont="1" applyBorder="1" applyAlignment="1" applyProtection="1">
      <alignment horizontal="center" vertical="center"/>
    </xf>
    <xf numFmtId="0" fontId="5" fillId="0" borderId="10" xfId="4" applyFont="1" applyBorder="1" applyProtection="1"/>
    <xf numFmtId="0" fontId="5" fillId="0" borderId="26" xfId="4" quotePrefix="1" applyFont="1" applyBorder="1" applyAlignment="1" applyProtection="1">
      <alignment horizontal="center" vertical="center" justifyLastLine="1"/>
    </xf>
    <xf numFmtId="0" fontId="5" fillId="0" borderId="9" xfId="4" quotePrefix="1" applyFont="1" applyBorder="1" applyAlignment="1" applyProtection="1">
      <alignment horizontal="center" vertical="center"/>
    </xf>
    <xf numFmtId="0" fontId="5" fillId="0" borderId="16" xfId="4" applyFont="1" applyBorder="1" applyProtection="1"/>
    <xf numFmtId="0" fontId="5" fillId="0" borderId="16" xfId="4" applyFont="1" applyBorder="1" applyAlignment="1" applyProtection="1">
      <alignment horizontal="center" vertical="center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0" xfId="4" quotePrefix="1" applyFont="1" applyBorder="1" applyAlignment="1" applyProtection="1">
      <alignment horizontal="center" vertical="center"/>
    </xf>
    <xf numFmtId="0" fontId="5" fillId="0" borderId="17" xfId="4" quotePrefix="1" applyFont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27" xfId="4" quotePrefix="1" applyFont="1" applyBorder="1" applyAlignment="1" applyProtection="1">
      <alignment horizontal="center" vertical="center" justifyLastLine="1"/>
    </xf>
    <xf numFmtId="0" fontId="5" fillId="0" borderId="14" xfId="4" quotePrefix="1" applyFont="1" applyBorder="1" applyAlignment="1" applyProtection="1">
      <alignment horizontal="center" vertical="center"/>
    </xf>
    <xf numFmtId="0" fontId="5" fillId="0" borderId="17" xfId="4" applyFont="1" applyBorder="1" applyAlignment="1" applyProtection="1">
      <alignment horizontal="center" vertical="center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/>
    </xf>
    <xf numFmtId="0" fontId="5" fillId="0" borderId="14" xfId="4" applyFont="1" applyBorder="1" applyProtection="1"/>
    <xf numFmtId="0" fontId="5" fillId="0" borderId="0" xfId="4" quotePrefix="1" applyFont="1" applyBorder="1" applyAlignment="1" applyProtection="1">
      <alignment horizontal="left" vertical="center"/>
    </xf>
    <xf numFmtId="0" fontId="5" fillId="0" borderId="18" xfId="4" applyFont="1" applyBorder="1" applyProtection="1"/>
    <xf numFmtId="0" fontId="5" fillId="0" borderId="18" xfId="4" applyFont="1" applyBorder="1" applyAlignment="1" applyProtection="1">
      <alignment horizontal="center" vertical="center"/>
    </xf>
    <xf numFmtId="0" fontId="5" fillId="0" borderId="19" xfId="4" applyFont="1" applyBorder="1" applyAlignment="1" applyProtection="1">
      <alignment horizontal="centerContinuous"/>
    </xf>
    <xf numFmtId="0" fontId="5" fillId="0" borderId="20" xfId="4" applyFont="1" applyBorder="1" applyAlignment="1" applyProtection="1">
      <alignment horizontal="centerContinuous"/>
    </xf>
    <xf numFmtId="0" fontId="5" fillId="0" borderId="21" xfId="4" applyFont="1" applyBorder="1" applyAlignment="1" applyProtection="1">
      <alignment horizontal="centerContinuous" vertical="center"/>
    </xf>
    <xf numFmtId="0" fontId="5" fillId="0" borderId="20" xfId="4" applyFont="1" applyBorder="1" applyProtection="1"/>
    <xf numFmtId="0" fontId="5" fillId="0" borderId="22" xfId="4" applyFont="1" applyBorder="1" applyProtection="1"/>
    <xf numFmtId="0" fontId="21" fillId="0" borderId="0" xfId="4" applyAlignment="1" applyProtection="1">
      <alignment justifyLastLine="1"/>
    </xf>
    <xf numFmtId="0" fontId="2" fillId="0" borderId="0" xfId="4" applyFont="1" applyAlignment="1" applyProtection="1">
      <alignment justifyLastLine="1"/>
    </xf>
    <xf numFmtId="0" fontId="2" fillId="0" borderId="0" xfId="4" quotePrefix="1" applyFont="1" applyBorder="1" applyAlignment="1" applyProtection="1">
      <alignment horizontal="left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22" xfId="4" applyFont="1" applyBorder="1" applyAlignment="1" applyProtection="1">
      <alignment horizontal="center" vertical="center" justifyLastLine="1"/>
    </xf>
    <xf numFmtId="0" fontId="5" fillId="0" borderId="0" xfId="4" applyFont="1" applyBorder="1" applyAlignment="1" applyProtection="1">
      <alignment horizontal="center" vertical="center" justifyLastLine="1"/>
    </xf>
    <xf numFmtId="0" fontId="5" fillId="0" borderId="10" xfId="4" applyFont="1" applyBorder="1" applyAlignment="1" applyProtection="1">
      <alignment horizontal="center" vertical="center" justifyLastLine="1"/>
    </xf>
    <xf numFmtId="0" fontId="5" fillId="0" borderId="18" xfId="4" applyFont="1" applyBorder="1" applyAlignment="1" applyProtection="1">
      <alignment horizontal="distributed" vertical="center" wrapText="1" justifyLastLine="1"/>
    </xf>
    <xf numFmtId="0" fontId="5" fillId="0" borderId="17" xfId="4" applyFont="1" applyBorder="1" applyAlignment="1" applyProtection="1">
      <alignment horizontal="distributed" vertical="center" wrapText="1" justifyLastLine="1"/>
    </xf>
    <xf numFmtId="0" fontId="5" fillId="0" borderId="16" xfId="4" applyFont="1" applyBorder="1" applyAlignment="1" applyProtection="1">
      <alignment horizontal="distributed" vertical="center" wrapText="1" justifyLastLine="1"/>
    </xf>
    <xf numFmtId="0" fontId="5" fillId="0" borderId="21" xfId="4" applyFont="1" applyBorder="1" applyAlignment="1" applyProtection="1">
      <alignment horizontal="center"/>
    </xf>
    <xf numFmtId="0" fontId="5" fillId="0" borderId="20" xfId="4" applyFont="1" applyBorder="1" applyAlignment="1" applyProtection="1">
      <alignment horizontal="center"/>
    </xf>
    <xf numFmtId="0" fontId="5" fillId="0" borderId="19" xfId="4" applyFont="1" applyBorder="1" applyAlignment="1" applyProtection="1">
      <alignment horizontal="center"/>
    </xf>
    <xf numFmtId="0" fontId="5" fillId="0" borderId="18" xfId="4" quotePrefix="1" applyFont="1" applyBorder="1" applyAlignment="1" applyProtection="1">
      <alignment horizontal="center" vertical="center" justifyLastLine="1"/>
    </xf>
    <xf numFmtId="0" fontId="5" fillId="0" borderId="16" xfId="4" quotePrefix="1" applyFont="1" applyBorder="1" applyAlignment="1" applyProtection="1">
      <alignment horizontal="center" vertical="center" justifyLastLine="1"/>
    </xf>
    <xf numFmtId="0" fontId="5" fillId="0" borderId="15" xfId="4" quotePrefix="1" applyFont="1" applyBorder="1" applyAlignment="1" applyProtection="1">
      <alignment horizontal="center" vertical="center" justifyLastLine="1"/>
    </xf>
    <xf numFmtId="0" fontId="5" fillId="0" borderId="11" xfId="4" quotePrefix="1" applyFont="1" applyBorder="1" applyAlignment="1" applyProtection="1">
      <alignment horizontal="center" vertical="center" justifyLastLine="1"/>
    </xf>
    <xf numFmtId="0" fontId="5" fillId="0" borderId="18" xfId="4" quotePrefix="1" applyFont="1" applyBorder="1" applyAlignment="1" applyProtection="1">
      <alignment horizontal="distributed" vertical="center" justifyLastLine="1"/>
    </xf>
    <xf numFmtId="0" fontId="5" fillId="0" borderId="16" xfId="4" quotePrefix="1" applyFont="1" applyBorder="1" applyAlignment="1" applyProtection="1">
      <alignment horizontal="distributed" vertical="center" justifyLastLine="1"/>
    </xf>
    <xf numFmtId="0" fontId="5" fillId="0" borderId="14" xfId="4" applyFont="1" applyBorder="1" applyAlignment="1" applyProtection="1">
      <alignment horizontal="center" vertical="center" justifyLastLine="1"/>
    </xf>
    <xf numFmtId="0" fontId="5" fillId="0" borderId="12" xfId="4" applyFont="1" applyBorder="1" applyAlignment="1" applyProtection="1">
      <alignment horizontal="center" vertical="center" justifyLastLine="1"/>
    </xf>
    <xf numFmtId="0" fontId="5" fillId="0" borderId="9" xfId="4" applyFont="1" applyBorder="1" applyAlignment="1" applyProtection="1">
      <alignment horizontal="center" vertical="center" justifyLastLine="1"/>
    </xf>
    <xf numFmtId="0" fontId="5" fillId="0" borderId="21" xfId="4" applyFont="1" applyBorder="1" applyAlignment="1" applyProtection="1">
      <alignment horizontal="center" vertical="center"/>
    </xf>
    <xf numFmtId="0" fontId="5" fillId="0" borderId="20" xfId="4" applyFont="1" applyBorder="1" applyAlignment="1" applyProtection="1">
      <alignment horizontal="center" vertical="center"/>
    </xf>
    <xf numFmtId="0" fontId="5" fillId="0" borderId="19" xfId="4" applyFont="1" applyBorder="1" applyAlignment="1" applyProtection="1">
      <alignment horizontal="center" vertical="center"/>
    </xf>
    <xf numFmtId="0" fontId="5" fillId="0" borderId="0" xfId="4" quotePrefix="1" applyFont="1" applyBorder="1" applyAlignment="1" applyProtection="1">
      <alignment horizontal="center" vertical="center" justifyLastLine="1"/>
    </xf>
    <xf numFmtId="0" fontId="5" fillId="0" borderId="10" xfId="4" quotePrefix="1" applyFont="1" applyBorder="1" applyAlignment="1" applyProtection="1">
      <alignment horizontal="center" vertical="center" justifyLastLine="1"/>
    </xf>
    <xf numFmtId="0" fontId="5" fillId="0" borderId="22" xfId="3" applyFont="1" applyBorder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5" fillId="0" borderId="10" xfId="3" applyFont="1" applyBorder="1" applyAlignment="1">
      <alignment horizontal="distributed" vertical="center"/>
    </xf>
    <xf numFmtId="0" fontId="5" fillId="0" borderId="0" xfId="3" quotePrefix="1" applyFont="1" applyAlignment="1">
      <alignment horizontal="distributed" vertical="center"/>
    </xf>
    <xf numFmtId="0" fontId="5" fillId="0" borderId="10" xfId="3" quotePrefix="1" applyFont="1" applyBorder="1" applyAlignment="1">
      <alignment horizontal="distributed" vertical="center"/>
    </xf>
    <xf numFmtId="0" fontId="5" fillId="0" borderId="18" xfId="3" quotePrefix="1" applyFont="1" applyBorder="1" applyAlignment="1">
      <alignment horizontal="distributed" vertical="center"/>
    </xf>
    <xf numFmtId="0" fontId="5" fillId="0" borderId="16" xfId="3" quotePrefix="1" applyFont="1" applyBorder="1" applyAlignment="1">
      <alignment horizontal="distributed" vertical="center"/>
    </xf>
    <xf numFmtId="0" fontId="5" fillId="0" borderId="18" xfId="3" applyFont="1" applyBorder="1" applyAlignment="1">
      <alignment horizontal="distributed" vertical="center" wrapText="1"/>
    </xf>
    <xf numFmtId="0" fontId="5" fillId="0" borderId="17" xfId="3" applyFont="1" applyBorder="1" applyAlignment="1">
      <alignment horizontal="distributed" vertical="center" wrapText="1"/>
    </xf>
    <xf numFmtId="0" fontId="5" fillId="0" borderId="16" xfId="3" applyFont="1" applyBorder="1" applyAlignment="1">
      <alignment horizontal="distributed" vertical="center" wrapText="1"/>
    </xf>
    <xf numFmtId="0" fontId="5" fillId="0" borderId="14" xfId="3" applyFont="1" applyBorder="1" applyAlignment="1">
      <alignment horizontal="distributed" vertical="center"/>
    </xf>
    <xf numFmtId="0" fontId="5" fillId="0" borderId="12" xfId="3" applyFont="1" applyBorder="1" applyAlignment="1">
      <alignment horizontal="distributed" vertical="center"/>
    </xf>
    <xf numFmtId="0" fontId="5" fillId="0" borderId="9" xfId="3" applyFont="1" applyBorder="1" applyAlignment="1">
      <alignment horizontal="distributed" vertical="center"/>
    </xf>
    <xf numFmtId="0" fontId="5" fillId="0" borderId="15" xfId="3" quotePrefix="1" applyFont="1" applyBorder="1" applyAlignment="1">
      <alignment horizontal="distributed" vertical="center"/>
    </xf>
    <xf numFmtId="0" fontId="5" fillId="0" borderId="11" xfId="3" quotePrefix="1" applyFont="1" applyBorder="1" applyAlignment="1">
      <alignment horizontal="distributed" vertical="center"/>
    </xf>
    <xf numFmtId="0" fontId="5" fillId="0" borderId="18" xfId="3" quotePrefix="1" applyFont="1" applyBorder="1" applyAlignment="1">
      <alignment horizontal="distributed" vertical="center" justifyLastLine="1"/>
    </xf>
    <xf numFmtId="0" fontId="5" fillId="0" borderId="16" xfId="3" quotePrefix="1" applyFont="1" applyBorder="1" applyAlignment="1">
      <alignment horizontal="distributed" vertical="center" justifyLastLine="1"/>
    </xf>
    <xf numFmtId="0" fontId="5" fillId="0" borderId="14" xfId="3" applyFont="1" applyBorder="1" applyAlignment="1">
      <alignment horizontal="distributed" vertical="center" justifyLastLine="1"/>
    </xf>
    <xf numFmtId="0" fontId="5" fillId="0" borderId="12" xfId="3" applyFont="1" applyBorder="1" applyAlignment="1">
      <alignment horizontal="distributed" vertical="center" justifyLastLine="1"/>
    </xf>
    <xf numFmtId="0" fontId="5" fillId="0" borderId="9" xfId="3" applyFont="1" applyBorder="1" applyAlignment="1">
      <alignment horizontal="distributed" vertical="center" justifyLastLine="1"/>
    </xf>
    <xf numFmtId="0" fontId="5" fillId="0" borderId="15" xfId="3" quotePrefix="1" applyFont="1" applyBorder="1" applyAlignment="1">
      <alignment horizontal="distributed" vertical="center" justifyLastLine="1"/>
    </xf>
    <xf numFmtId="0" fontId="5" fillId="0" borderId="11" xfId="3" quotePrefix="1" applyFont="1" applyBorder="1" applyAlignment="1">
      <alignment horizontal="distributed" vertical="center" justifyLastLine="1"/>
    </xf>
    <xf numFmtId="0" fontId="5" fillId="0" borderId="22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0" xfId="3" quotePrefix="1" applyFont="1" applyAlignment="1">
      <alignment horizontal="distributed" vertical="center" justifyLastLine="1"/>
    </xf>
    <xf numFmtId="0" fontId="5" fillId="0" borderId="10" xfId="3" quotePrefix="1" applyFont="1" applyBorder="1" applyAlignment="1">
      <alignment horizontal="distributed" vertical="center" justifyLastLine="1"/>
    </xf>
    <xf numFmtId="0" fontId="5" fillId="0" borderId="18" xfId="3" applyFont="1" applyBorder="1" applyAlignment="1">
      <alignment horizontal="distributed" vertical="center" wrapText="1" justifyLastLine="1"/>
    </xf>
    <xf numFmtId="0" fontId="5" fillId="0" borderId="17" xfId="3" applyFont="1" applyBorder="1" applyAlignment="1">
      <alignment horizontal="distributed" vertical="center" wrapText="1" justifyLastLine="1"/>
    </xf>
    <xf numFmtId="0" fontId="5" fillId="0" borderId="16" xfId="3" applyFont="1" applyBorder="1" applyAlignment="1">
      <alignment horizontal="distributed" vertical="center" wrapText="1" justifyLastLine="1"/>
    </xf>
    <xf numFmtId="0" fontId="5" fillId="0" borderId="18" xfId="1" quotePrefix="1" applyFont="1" applyBorder="1" applyAlignment="1">
      <alignment horizontal="distributed" vertical="center" justifyLastLine="1"/>
    </xf>
    <xf numFmtId="0" fontId="5" fillId="0" borderId="16" xfId="1" quotePrefix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15" xfId="1" quotePrefix="1" applyFont="1" applyBorder="1" applyAlignment="1">
      <alignment horizontal="distributed" vertical="center" justifyLastLine="1"/>
    </xf>
    <xf numFmtId="0" fontId="5" fillId="0" borderId="11" xfId="1" quotePrefix="1" applyFont="1" applyBorder="1" applyAlignment="1">
      <alignment horizontal="distributed" vertical="center" justifyLastLine="1"/>
    </xf>
    <xf numFmtId="0" fontId="5" fillId="0" borderId="22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0" xfId="1" quotePrefix="1" applyFont="1" applyAlignment="1">
      <alignment horizontal="distributed" vertical="center" justifyLastLine="1"/>
    </xf>
    <xf numFmtId="0" fontId="5" fillId="0" borderId="10" xfId="1" quotePrefix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wrapText="1" justifyLastLine="1"/>
    </xf>
    <xf numFmtId="0" fontId="5" fillId="0" borderId="17" xfId="1" applyFont="1" applyBorder="1" applyAlignment="1">
      <alignment horizontal="distributed" vertical="center" wrapText="1" justifyLastLine="1"/>
    </xf>
    <xf numFmtId="0" fontId="5" fillId="0" borderId="16" xfId="1" applyFont="1" applyBorder="1" applyAlignment="1">
      <alignment horizontal="distributed" vertical="center" wrapText="1" justifyLastLine="1"/>
    </xf>
    <xf numFmtId="0" fontId="5" fillId="0" borderId="22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0" xfId="2" quotePrefix="1" applyFont="1" applyAlignment="1">
      <alignment horizontal="distributed" vertical="center" justifyLastLine="1"/>
    </xf>
    <xf numFmtId="0" fontId="5" fillId="0" borderId="10" xfId="2" quotePrefix="1" applyFont="1" applyBorder="1" applyAlignment="1">
      <alignment horizontal="distributed" vertical="center" justifyLastLine="1"/>
    </xf>
    <xf numFmtId="0" fontId="5" fillId="0" borderId="18" xfId="2" quotePrefix="1" applyFont="1" applyBorder="1" applyAlignment="1">
      <alignment horizontal="distributed" vertical="center" justifyLastLine="1"/>
    </xf>
    <xf numFmtId="0" fontId="5" fillId="0" borderId="16" xfId="2" quotePrefix="1" applyFont="1" applyBorder="1" applyAlignment="1">
      <alignment horizontal="distributed" vertical="center" justifyLastLine="1"/>
    </xf>
    <xf numFmtId="0" fontId="5" fillId="0" borderId="18" xfId="2" applyFont="1" applyBorder="1" applyAlignment="1">
      <alignment horizontal="distributed" vertical="center" wrapText="1" justifyLastLine="1"/>
    </xf>
    <xf numFmtId="0" fontId="5" fillId="0" borderId="17" xfId="2" applyFont="1" applyBorder="1" applyAlignment="1">
      <alignment horizontal="distributed" vertical="center" wrapText="1" justifyLastLine="1"/>
    </xf>
    <xf numFmtId="0" fontId="5" fillId="0" borderId="16" xfId="2" applyFont="1" applyBorder="1" applyAlignment="1">
      <alignment horizontal="distributed" vertical="center" wrapText="1" justifyLastLine="1"/>
    </xf>
    <xf numFmtId="0" fontId="5" fillId="0" borderId="14" xfId="2" applyFont="1" applyBorder="1" applyAlignment="1">
      <alignment horizontal="distributed" vertical="center" justifyLastLine="1"/>
    </xf>
    <xf numFmtId="0" fontId="5" fillId="0" borderId="12" xfId="2" applyFont="1" applyBorder="1" applyAlignment="1">
      <alignment horizontal="distributed" vertical="center" justifyLastLine="1"/>
    </xf>
    <xf numFmtId="0" fontId="5" fillId="0" borderId="9" xfId="2" applyFont="1" applyBorder="1" applyAlignment="1">
      <alignment horizontal="distributed" vertical="center" justifyLastLine="1"/>
    </xf>
    <xf numFmtId="0" fontId="5" fillId="0" borderId="15" xfId="2" quotePrefix="1" applyFont="1" applyBorder="1" applyAlignment="1">
      <alignment horizontal="distributed" vertical="center" justifyLastLine="1"/>
    </xf>
    <xf numFmtId="0" fontId="5" fillId="0" borderId="11" xfId="2" quotePrefix="1" applyFont="1" applyBorder="1" applyAlignment="1">
      <alignment horizontal="distributed" vertical="center" justifyLastLine="1"/>
    </xf>
    <xf numFmtId="0" fontId="5" fillId="0" borderId="24" xfId="1" quotePrefix="1" applyFont="1" applyBorder="1" applyAlignment="1">
      <alignment horizontal="distributed" vertical="center" justifyLastLine="1"/>
    </xf>
    <xf numFmtId="0" fontId="5" fillId="0" borderId="7" xfId="1" quotePrefix="1" applyFont="1" applyBorder="1" applyAlignment="1">
      <alignment horizontal="distributed" vertical="center" justifyLastLine="1"/>
    </xf>
    <xf numFmtId="0" fontId="5" fillId="0" borderId="2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23" xfId="1" quotePrefix="1" applyFont="1" applyBorder="1" applyAlignment="1">
      <alignment horizontal="distributed" vertical="center" justifyLastLine="1"/>
    </xf>
    <xf numFmtId="0" fontId="5" fillId="0" borderId="4" xfId="1" quotePrefix="1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25" xfId="1" applyFont="1" applyBorder="1" applyAlignment="1">
      <alignment horizontal="distributed" vertical="center" wrapText="1" justifyLastLine="1"/>
    </xf>
    <xf numFmtId="0" fontId="5" fillId="0" borderId="6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distributed" vertical="center" wrapText="1" justifyLastLine="1"/>
    </xf>
    <xf numFmtId="0" fontId="5" fillId="0" borderId="24" xfId="1" applyFont="1" applyBorder="1" applyAlignment="1">
      <alignment horizontal="distributed" vertical="center" wrapText="1" justifyLastLine="1"/>
    </xf>
    <xf numFmtId="0" fontId="5" fillId="0" borderId="5" xfId="1" applyFont="1" applyBorder="1" applyAlignment="1">
      <alignment horizontal="distributed" vertical="center" wrapText="1" justifyLastLine="1"/>
    </xf>
    <xf numFmtId="0" fontId="5" fillId="0" borderId="7" xfId="1" applyFont="1" applyBorder="1" applyAlignment="1">
      <alignment horizontal="distributed" vertical="center" wrapText="1" justifyLastLine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19050</xdr:rowOff>
    </xdr:from>
    <xdr:to>
      <xdr:col>11</xdr:col>
      <xdr:colOff>123825</xdr:colOff>
      <xdr:row>55</xdr:row>
      <xdr:rowOff>152400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5973545-2992-4676-8C02-5791640F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"/>
          <a:ext cx="6115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10</xdr:col>
      <xdr:colOff>0</xdr:colOff>
      <xdr:row>12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68B83CED-E4EB-46B0-9512-2CE62571C3C3}"/>
            </a:ext>
          </a:extLst>
        </xdr:cNvPr>
        <xdr:cNvSpPr txBox="1">
          <a:spLocks noChangeArrowheads="1"/>
        </xdr:cNvSpPr>
      </xdr:nvSpPr>
      <xdr:spPr bwMode="auto">
        <a:xfrm>
          <a:off x="4686300" y="1219200"/>
          <a:ext cx="657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  <a:endParaRPr lang="ja-JP" altLang="en-US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11</xdr:col>
      <xdr:colOff>0</xdr:colOff>
      <xdr:row>12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713BA35E-12D5-44EE-8F0F-9760D0293634}"/>
            </a:ext>
          </a:extLst>
        </xdr:cNvPr>
        <xdr:cNvSpPr txBox="1">
          <a:spLocks noChangeArrowheads="1"/>
        </xdr:cNvSpPr>
      </xdr:nvSpPr>
      <xdr:spPr bwMode="auto">
        <a:xfrm>
          <a:off x="5343525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割引手形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10</xdr:row>
      <xdr:rowOff>3810</xdr:rowOff>
    </xdr:from>
    <xdr:to>
      <xdr:col>12</xdr:col>
      <xdr:colOff>0</xdr:colOff>
      <xdr:row>12</xdr:row>
      <xdr:rowOff>3810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6DE1B3DD-DFC8-4076-9EC7-257F7F84FF1C}"/>
            </a:ext>
          </a:extLst>
        </xdr:cNvPr>
        <xdr:cNvSpPr txBox="1">
          <a:spLocks noChangeArrowheads="1"/>
        </xdr:cNvSpPr>
      </xdr:nvSpPr>
      <xdr:spPr bwMode="auto">
        <a:xfrm>
          <a:off x="5991225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手形貸付</a:t>
          </a:r>
          <a:endParaRPr lang="ja-JP" altLang="en-US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BE0A4D2-480E-4B76-A202-D1575249BF6D}"/>
            </a:ext>
          </a:extLst>
        </xdr:cNvPr>
        <xdr:cNvSpPr txBox="1">
          <a:spLocks noChangeArrowheads="1"/>
        </xdr:cNvSpPr>
      </xdr:nvSpPr>
      <xdr:spPr bwMode="auto">
        <a:xfrm>
          <a:off x="6638925" y="1219200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証書貸付</a:t>
          </a:r>
          <a:endParaRPr lang="ja-JP" altLang="en-US"/>
        </a:p>
      </xdr:txBody>
    </xdr:sp>
    <xdr:clientData/>
  </xdr:twoCellAnchor>
  <xdr:twoCellAnchor>
    <xdr:from>
      <xdr:col>13</xdr:col>
      <xdr:colOff>0</xdr:colOff>
      <xdr:row>10</xdr:row>
      <xdr:rowOff>0</xdr:rowOff>
    </xdr:from>
    <xdr:to>
      <xdr:col>14</xdr:col>
      <xdr:colOff>0</xdr:colOff>
      <xdr:row>12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B6803BD5-6629-4835-ACA3-F294BC242D0E}"/>
            </a:ext>
          </a:extLst>
        </xdr:cNvPr>
        <xdr:cNvSpPr txBox="1">
          <a:spLocks noChangeArrowheads="1"/>
        </xdr:cNvSpPr>
      </xdr:nvSpPr>
      <xdr:spPr bwMode="auto">
        <a:xfrm>
          <a:off x="7239000" y="1219200"/>
          <a:ext cx="561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当座貸越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15</xdr:col>
      <xdr:colOff>0</xdr:colOff>
      <xdr:row>12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173FBEE-24A5-4FC4-AB63-B8584C2E20B2}"/>
            </a:ext>
          </a:extLst>
        </xdr:cNvPr>
        <xdr:cNvSpPr txBox="1">
          <a:spLocks noChangeArrowheads="1"/>
        </xdr:cNvSpPr>
      </xdr:nvSpPr>
      <xdr:spPr bwMode="auto">
        <a:xfrm>
          <a:off x="7800975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16</xdr:col>
      <xdr:colOff>0</xdr:colOff>
      <xdr:row>12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4FD528EC-3FB8-484C-BB02-64C6553E6209}"/>
            </a:ext>
          </a:extLst>
        </xdr:cNvPr>
        <xdr:cNvSpPr txBox="1">
          <a:spLocks noChangeArrowheads="1"/>
        </xdr:cNvSpPr>
      </xdr:nvSpPr>
      <xdr:spPr bwMode="auto">
        <a:xfrm>
          <a:off x="8448675" y="1219200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要求払預金</a:t>
          </a:r>
          <a:endParaRPr lang="ja-JP" altLang="en-US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331A053D-6858-4972-A285-313ED2D535D1}"/>
            </a:ext>
          </a:extLst>
        </xdr:cNvPr>
        <xdr:cNvSpPr txBox="1">
          <a:spLocks noChangeArrowheads="1"/>
        </xdr:cNvSpPr>
      </xdr:nvSpPr>
      <xdr:spPr bwMode="auto">
        <a:xfrm>
          <a:off x="9048750" y="12192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定期性預金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12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1F9B2286-F312-4475-8720-7B973AAC1F8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666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年・月末別</a:t>
          </a:r>
          <a:endParaRPr lang="ja-JP" altLang="en-US"/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24</xdr:col>
      <xdr:colOff>0</xdr:colOff>
      <xdr:row>12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56FD683A-0D3A-4093-8AAE-435D44AE8509}"/>
            </a:ext>
          </a:extLst>
        </xdr:cNvPr>
        <xdr:cNvSpPr txBox="1">
          <a:spLocks noChangeArrowheads="1"/>
        </xdr:cNvSpPr>
      </xdr:nvSpPr>
      <xdr:spPr bwMode="auto">
        <a:xfrm>
          <a:off x="12658725" y="952500"/>
          <a:ext cx="619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年・月末別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12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9693F26B-3042-4A09-AC5B-182AAC3F699F}"/>
            </a:ext>
          </a:extLst>
        </xdr:cNvPr>
        <xdr:cNvSpPr txBox="1">
          <a:spLocks noChangeArrowheads="1"/>
        </xdr:cNvSpPr>
      </xdr:nvSpPr>
      <xdr:spPr bwMode="auto">
        <a:xfrm>
          <a:off x="1276350" y="1219200"/>
          <a:ext cx="457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12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B0C21F63-59FE-4745-8E83-9336FB0E895F}"/>
            </a:ext>
          </a:extLst>
        </xdr:cNvPr>
        <xdr:cNvSpPr txBox="1">
          <a:spLocks noChangeArrowheads="1"/>
        </xdr:cNvSpPr>
      </xdr:nvSpPr>
      <xdr:spPr bwMode="auto">
        <a:xfrm>
          <a:off x="1733550" y="1219200"/>
          <a:ext cx="5143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現金</a:t>
          </a:r>
          <a:endParaRPr lang="ja-JP" altLang="en-US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11</xdr:col>
      <xdr:colOff>342859</xdr:colOff>
      <xdr:row>3</xdr:row>
      <xdr:rowOff>0</xdr:rowOff>
    </xdr:to>
    <xdr:sp textlink="">
      <xdr:nvSpPr>
        <xdr:cNvPr id="1037" name="テキスト 19">
          <a:extLst>
            <a:ext uri="{FF2B5EF4-FFF2-40B4-BE49-F238E27FC236}">
              <a16:creationId xmlns:a16="http://schemas.microsoft.com/office/drawing/2014/main" id="{ACA6C91C-58FE-49DB-8E38-DC798272B199}"/>
            </a:ext>
          </a:extLst>
        </xdr:cNvPr>
        <xdr:cNvSpPr txBox="1">
          <a:spLocks noChangeArrowheads="1"/>
        </xdr:cNvSpPr>
      </xdr:nvSpPr>
      <xdr:spPr bwMode="auto">
        <a:xfrm>
          <a:off x="3371850" y="304800"/>
          <a:ext cx="2962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－1. 全       国       銀       行</a:t>
          </a:r>
          <a:endParaRPr lang="ja-JP" altLang="en-US"/>
        </a:p>
      </xdr:txBody>
    </xdr:sp>
    <xdr:clientData/>
  </xdr:twoCellAnchor>
  <xdr:twoCellAnchor>
    <xdr:from>
      <xdr:col>12</xdr:col>
      <xdr:colOff>274320</xdr:colOff>
      <xdr:row>2</xdr:row>
      <xdr:rowOff>0</xdr:rowOff>
    </xdr:from>
    <xdr:to>
      <xdr:col>16</xdr:col>
      <xdr:colOff>647676</xdr:colOff>
      <xdr:row>3</xdr:row>
      <xdr:rowOff>0</xdr:rowOff>
    </xdr:to>
    <xdr:sp textlink="">
      <xdr:nvSpPr>
        <xdr:cNvPr id="1038" name="テキスト 20">
          <a:extLst>
            <a:ext uri="{FF2B5EF4-FFF2-40B4-BE49-F238E27FC236}">
              <a16:creationId xmlns:a16="http://schemas.microsoft.com/office/drawing/2014/main" id="{166DD095-D868-4502-A1F5-5D511B033047}"/>
            </a:ext>
          </a:extLst>
        </xdr:cNvPr>
        <xdr:cNvSpPr txBox="1">
          <a:spLocks noChangeArrowheads="1"/>
        </xdr:cNvSpPr>
      </xdr:nvSpPr>
      <xdr:spPr bwMode="auto">
        <a:xfrm>
          <a:off x="6924675" y="304800"/>
          <a:ext cx="2771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     主     要     勘     定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6550-5446-4DF0-80A0-CFB0909DB6D6}">
  <dimension ref="A1:W22"/>
  <sheetViews>
    <sheetView showGridLines="0" tabSelected="1" zoomScale="130" zoomScaleNormal="130" workbookViewId="0">
      <selection activeCell="G28" sqref="G28"/>
    </sheetView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406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91" t="s">
        <v>410</v>
      </c>
      <c r="B9" s="394" t="s">
        <v>65</v>
      </c>
      <c r="C9" s="394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7" t="s">
        <v>389</v>
      </c>
      <c r="P9" s="398"/>
      <c r="Q9" s="398"/>
      <c r="R9" s="398"/>
      <c r="S9" s="398"/>
      <c r="T9" s="398"/>
      <c r="U9" s="398"/>
      <c r="V9" s="399"/>
      <c r="W9" s="406" t="s">
        <v>410</v>
      </c>
    </row>
    <row r="10" spans="1:23" s="314" customFormat="1" ht="13.5" customHeight="1">
      <c r="A10" s="392"/>
      <c r="B10" s="395"/>
      <c r="C10" s="395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9" t="s">
        <v>386</v>
      </c>
      <c r="P10" s="410"/>
      <c r="Q10" s="410"/>
      <c r="R10" s="410"/>
      <c r="S10" s="411"/>
      <c r="T10" s="359"/>
      <c r="U10" s="358" t="s">
        <v>385</v>
      </c>
      <c r="V10" s="350" t="s">
        <v>384</v>
      </c>
      <c r="W10" s="407"/>
    </row>
    <row r="11" spans="1:23" s="314" customFormat="1" ht="13.5" customHeight="1">
      <c r="A11" s="392"/>
      <c r="B11" s="395"/>
      <c r="C11" s="395"/>
      <c r="D11" s="412" t="s">
        <v>57</v>
      </c>
      <c r="E11" s="400" t="s">
        <v>62</v>
      </c>
      <c r="F11" s="387" t="s">
        <v>15</v>
      </c>
      <c r="G11" s="355" t="s">
        <v>383</v>
      </c>
      <c r="H11" s="355" t="s">
        <v>17</v>
      </c>
      <c r="I11" s="351" t="s">
        <v>18</v>
      </c>
      <c r="J11" s="400" t="s">
        <v>57</v>
      </c>
      <c r="K11" s="400" t="s">
        <v>61</v>
      </c>
      <c r="L11" s="400" t="s">
        <v>60</v>
      </c>
      <c r="M11" s="402" t="s">
        <v>59</v>
      </c>
      <c r="N11" s="400" t="s">
        <v>127</v>
      </c>
      <c r="O11" s="400" t="s">
        <v>57</v>
      </c>
      <c r="P11" s="404" t="s">
        <v>56</v>
      </c>
      <c r="Q11" s="404" t="s">
        <v>55</v>
      </c>
      <c r="R11" s="358" t="s">
        <v>19</v>
      </c>
      <c r="S11" s="389" t="s">
        <v>113</v>
      </c>
      <c r="T11" s="386" t="s">
        <v>21</v>
      </c>
      <c r="U11" s="351" t="s">
        <v>22</v>
      </c>
      <c r="V11" s="350" t="s">
        <v>23</v>
      </c>
      <c r="W11" s="407"/>
    </row>
    <row r="12" spans="1:23" s="314" customFormat="1" ht="13.5" customHeight="1">
      <c r="A12" s="393"/>
      <c r="B12" s="396"/>
      <c r="C12" s="396"/>
      <c r="D12" s="413"/>
      <c r="E12" s="401"/>
      <c r="F12" s="388" t="s">
        <v>24</v>
      </c>
      <c r="G12" s="347"/>
      <c r="H12" s="348" t="s">
        <v>25</v>
      </c>
      <c r="I12" s="347"/>
      <c r="J12" s="401"/>
      <c r="K12" s="401"/>
      <c r="L12" s="401"/>
      <c r="M12" s="403"/>
      <c r="N12" s="401"/>
      <c r="O12" s="401"/>
      <c r="P12" s="405"/>
      <c r="Q12" s="405"/>
      <c r="R12" s="343" t="s">
        <v>382</v>
      </c>
      <c r="S12" s="390" t="s">
        <v>27</v>
      </c>
      <c r="T12" s="344"/>
      <c r="U12" s="343" t="s">
        <v>28</v>
      </c>
      <c r="V12" s="342" t="s">
        <v>29</v>
      </c>
      <c r="W12" s="408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413</v>
      </c>
      <c r="B14" s="336">
        <v>35</v>
      </c>
      <c r="C14" s="335">
        <v>331</v>
      </c>
      <c r="D14" s="335">
        <v>266860</v>
      </c>
      <c r="E14" s="335">
        <v>247969</v>
      </c>
      <c r="F14" s="335">
        <v>18891</v>
      </c>
      <c r="G14" s="335">
        <v>2082797</v>
      </c>
      <c r="H14" s="335">
        <v>3070</v>
      </c>
      <c r="I14" s="335">
        <v>2033820</v>
      </c>
      <c r="J14" s="335">
        <v>17979032</v>
      </c>
      <c r="K14" s="335">
        <v>35817</v>
      </c>
      <c r="L14" s="335">
        <v>359051</v>
      </c>
      <c r="M14" s="335">
        <v>14357774</v>
      </c>
      <c r="N14" s="335">
        <v>3226364</v>
      </c>
      <c r="O14" s="335">
        <v>28416037</v>
      </c>
      <c r="P14" s="335">
        <v>20381438</v>
      </c>
      <c r="Q14" s="335">
        <v>6592204</v>
      </c>
      <c r="R14" s="335">
        <v>1442369</v>
      </c>
      <c r="S14" s="335">
        <v>27069825</v>
      </c>
      <c r="T14" s="335">
        <v>667157</v>
      </c>
      <c r="U14" s="335">
        <v>7762</v>
      </c>
      <c r="V14" s="334">
        <v>275186</v>
      </c>
      <c r="W14" s="338" t="str">
        <f t="shared" ref="W14:W18" si="0">A14</f>
        <v>令和2年末</v>
      </c>
    </row>
    <row r="15" spans="1:23" s="314" customFormat="1" ht="12.95" customHeight="1">
      <c r="A15" s="337" t="s">
        <v>399</v>
      </c>
      <c r="B15" s="336">
        <v>34</v>
      </c>
      <c r="C15" s="335">
        <v>333</v>
      </c>
      <c r="D15" s="335">
        <v>245606</v>
      </c>
      <c r="E15" s="335">
        <v>229671</v>
      </c>
      <c r="F15" s="335">
        <v>15935</v>
      </c>
      <c r="G15" s="335">
        <v>3619231</v>
      </c>
      <c r="H15" s="335">
        <v>1604</v>
      </c>
      <c r="I15" s="335">
        <v>2105983</v>
      </c>
      <c r="J15" s="335">
        <v>16581503</v>
      </c>
      <c r="K15" s="335">
        <v>36849</v>
      </c>
      <c r="L15" s="335">
        <v>274042</v>
      </c>
      <c r="M15" s="335">
        <v>13800801</v>
      </c>
      <c r="N15" s="335">
        <v>2469780</v>
      </c>
      <c r="O15" s="335">
        <v>29312078</v>
      </c>
      <c r="P15" s="335">
        <v>21019591</v>
      </c>
      <c r="Q15" s="335">
        <v>6524704</v>
      </c>
      <c r="R15" s="335">
        <v>1767753</v>
      </c>
      <c r="S15" s="335">
        <v>27775103</v>
      </c>
      <c r="T15" s="335">
        <v>902150</v>
      </c>
      <c r="U15" s="335">
        <v>196179</v>
      </c>
      <c r="V15" s="334">
        <v>272047</v>
      </c>
      <c r="W15" s="333" t="str">
        <f t="shared" si="0"/>
        <v>3</v>
      </c>
    </row>
    <row r="16" spans="1:23" s="314" customFormat="1" ht="12.95" customHeight="1">
      <c r="A16" s="337" t="s">
        <v>401</v>
      </c>
      <c r="B16" s="336">
        <v>34</v>
      </c>
      <c r="C16" s="335">
        <v>329</v>
      </c>
      <c r="D16" s="335">
        <v>338688</v>
      </c>
      <c r="E16" s="335">
        <v>285110</v>
      </c>
      <c r="F16" s="335">
        <v>53578</v>
      </c>
      <c r="G16" s="335">
        <v>1841259</v>
      </c>
      <c r="H16" s="335">
        <v>1068</v>
      </c>
      <c r="I16" s="335">
        <v>2146076</v>
      </c>
      <c r="J16" s="335">
        <v>18197829</v>
      </c>
      <c r="K16" s="335">
        <v>33292</v>
      </c>
      <c r="L16" s="335">
        <v>275550</v>
      </c>
      <c r="M16" s="335">
        <v>15040119</v>
      </c>
      <c r="N16" s="335">
        <v>2848840</v>
      </c>
      <c r="O16" s="335">
        <v>31356647</v>
      </c>
      <c r="P16" s="335">
        <v>22388897</v>
      </c>
      <c r="Q16" s="335">
        <v>6556887</v>
      </c>
      <c r="R16" s="335">
        <v>2410840</v>
      </c>
      <c r="S16" s="335">
        <v>29140589</v>
      </c>
      <c r="T16" s="335">
        <v>550806</v>
      </c>
      <c r="U16" s="335">
        <v>253355</v>
      </c>
      <c r="V16" s="334">
        <v>262303</v>
      </c>
      <c r="W16" s="333" t="str">
        <f t="shared" si="0"/>
        <v>4</v>
      </c>
    </row>
    <row r="17" spans="1:23" s="314" customFormat="1" ht="12.95" customHeight="1">
      <c r="A17" s="337" t="s">
        <v>409</v>
      </c>
      <c r="B17" s="336">
        <v>34</v>
      </c>
      <c r="C17" s="336">
        <v>329</v>
      </c>
      <c r="D17" s="335">
        <v>294704</v>
      </c>
      <c r="E17" s="335">
        <v>214588</v>
      </c>
      <c r="F17" s="335">
        <v>80116</v>
      </c>
      <c r="G17" s="335">
        <v>2025225</v>
      </c>
      <c r="H17" s="335">
        <v>2209</v>
      </c>
      <c r="I17" s="335">
        <v>2077592</v>
      </c>
      <c r="J17" s="335">
        <v>18745469</v>
      </c>
      <c r="K17" s="335">
        <v>31494</v>
      </c>
      <c r="L17" s="335">
        <v>247762</v>
      </c>
      <c r="M17" s="335">
        <v>15720789</v>
      </c>
      <c r="N17" s="335">
        <v>2745397</v>
      </c>
      <c r="O17" s="335">
        <v>33187671</v>
      </c>
      <c r="P17" s="335">
        <v>23350360</v>
      </c>
      <c r="Q17" s="335">
        <v>7426994</v>
      </c>
      <c r="R17" s="335">
        <v>2410288</v>
      </c>
      <c r="S17" s="335">
        <v>31063791</v>
      </c>
      <c r="T17" s="335">
        <v>648319</v>
      </c>
      <c r="U17" s="329" t="s">
        <v>411</v>
      </c>
      <c r="V17" s="334">
        <v>258005</v>
      </c>
      <c r="W17" s="333" t="str">
        <f t="shared" si="0"/>
        <v>5</v>
      </c>
    </row>
    <row r="18" spans="1:23" s="314" customFormat="1" ht="12.95" customHeight="1">
      <c r="A18" s="332" t="s">
        <v>414</v>
      </c>
      <c r="B18" s="331">
        <v>33</v>
      </c>
      <c r="C18" s="330">
        <v>592</v>
      </c>
      <c r="D18" s="329">
        <v>395667</v>
      </c>
      <c r="E18" s="329">
        <v>312591</v>
      </c>
      <c r="F18" s="329">
        <v>83076</v>
      </c>
      <c r="G18" s="329">
        <v>2481495</v>
      </c>
      <c r="H18" s="329">
        <v>1928</v>
      </c>
      <c r="I18" s="329">
        <v>1991957</v>
      </c>
      <c r="J18" s="329">
        <v>27711841</v>
      </c>
      <c r="K18" s="329">
        <v>28775</v>
      </c>
      <c r="L18" s="329">
        <v>342670</v>
      </c>
      <c r="M18" s="329">
        <v>23412505</v>
      </c>
      <c r="N18" s="329">
        <v>3927864</v>
      </c>
      <c r="O18" s="329">
        <v>49778677</v>
      </c>
      <c r="P18" s="329">
        <v>36894493</v>
      </c>
      <c r="Q18" s="329">
        <v>10330361</v>
      </c>
      <c r="R18" s="329">
        <v>2553790</v>
      </c>
      <c r="S18" s="329">
        <v>47146659</v>
      </c>
      <c r="T18" s="329">
        <v>676000</v>
      </c>
      <c r="U18" s="329" t="s">
        <v>411</v>
      </c>
      <c r="V18" s="328">
        <v>257321</v>
      </c>
      <c r="W18" s="327" t="str">
        <f t="shared" si="0"/>
        <v>6</v>
      </c>
    </row>
    <row r="19" spans="1:23" s="314" customFormat="1" ht="3.75" customHeight="1">
      <c r="A19" s="319"/>
      <c r="B19" s="318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6"/>
    </row>
    <row r="20" spans="1:23" s="315" customFormat="1" ht="10.5" customHeight="1">
      <c r="A20" s="315" t="s">
        <v>402</v>
      </c>
    </row>
    <row r="21" spans="1:23" ht="10.5" customHeight="1">
      <c r="A21" s="315" t="s">
        <v>415</v>
      </c>
    </row>
    <row r="22" spans="1:23">
      <c r="A22" s="314" t="s">
        <v>51</v>
      </c>
    </row>
  </sheetData>
  <mergeCells count="16">
    <mergeCell ref="W9:W12"/>
    <mergeCell ref="O10:S10"/>
    <mergeCell ref="D11:D12"/>
    <mergeCell ref="E11:E12"/>
    <mergeCell ref="J11:J12"/>
    <mergeCell ref="K11:K12"/>
    <mergeCell ref="Q11:Q12"/>
    <mergeCell ref="A9:A12"/>
    <mergeCell ref="B9:B12"/>
    <mergeCell ref="C9:C12"/>
    <mergeCell ref="O9:V9"/>
    <mergeCell ref="L11:L12"/>
    <mergeCell ref="M11:M12"/>
    <mergeCell ref="N11:N12"/>
    <mergeCell ref="O11:O12"/>
    <mergeCell ref="P11:P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127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140</v>
      </c>
      <c r="B14" s="250">
        <v>39</v>
      </c>
      <c r="C14" s="237">
        <v>331</v>
      </c>
      <c r="D14" s="237">
        <v>270802</v>
      </c>
      <c r="E14" s="237">
        <v>221477</v>
      </c>
      <c r="F14" s="237">
        <v>49325</v>
      </c>
      <c r="G14" s="237">
        <v>405991</v>
      </c>
      <c r="H14" s="237">
        <v>30693</v>
      </c>
      <c r="I14" s="237">
        <v>2162063</v>
      </c>
      <c r="J14" s="237">
        <v>12353471</v>
      </c>
      <c r="K14" s="237">
        <v>104132</v>
      </c>
      <c r="L14" s="237">
        <v>744841</v>
      </c>
      <c r="M14" s="237">
        <v>8487448</v>
      </c>
      <c r="N14" s="237">
        <v>3017020</v>
      </c>
      <c r="O14" s="237">
        <v>20422989</v>
      </c>
      <c r="P14" s="237">
        <v>11163833</v>
      </c>
      <c r="Q14" s="237">
        <v>8830752</v>
      </c>
      <c r="R14" s="237">
        <v>428379</v>
      </c>
      <c r="S14" s="237">
        <v>0</v>
      </c>
      <c r="T14" s="237">
        <v>19802369</v>
      </c>
      <c r="U14" s="237">
        <v>9720</v>
      </c>
      <c r="V14" s="237">
        <v>1554</v>
      </c>
      <c r="W14" s="249">
        <v>175070</v>
      </c>
      <c r="X14" s="252" t="str">
        <f>A14</f>
        <v>平成23年末</v>
      </c>
    </row>
    <row r="15" spans="1:24" s="226" customFormat="1" ht="12.95" customHeight="1">
      <c r="A15" s="251" t="s">
        <v>133</v>
      </c>
      <c r="B15" s="250">
        <v>37</v>
      </c>
      <c r="C15" s="237">
        <v>334</v>
      </c>
      <c r="D15" s="237">
        <v>286067</v>
      </c>
      <c r="E15" s="237">
        <v>219229</v>
      </c>
      <c r="F15" s="237">
        <v>66838</v>
      </c>
      <c r="G15" s="237">
        <v>397501</v>
      </c>
      <c r="H15" s="237">
        <v>34380</v>
      </c>
      <c r="I15" s="237">
        <v>2294760</v>
      </c>
      <c r="J15" s="237">
        <v>12362469</v>
      </c>
      <c r="K15" s="237">
        <v>98062</v>
      </c>
      <c r="L15" s="237">
        <v>784408</v>
      </c>
      <c r="M15" s="237">
        <v>8487052</v>
      </c>
      <c r="N15" s="237">
        <v>2992913</v>
      </c>
      <c r="O15" s="237">
        <v>20327812</v>
      </c>
      <c r="P15" s="237">
        <v>11492196</v>
      </c>
      <c r="Q15" s="237">
        <v>8371422</v>
      </c>
      <c r="R15" s="237">
        <v>464168</v>
      </c>
      <c r="S15" s="237">
        <v>0</v>
      </c>
      <c r="T15" s="237">
        <v>19694861</v>
      </c>
      <c r="U15" s="237">
        <v>8370</v>
      </c>
      <c r="V15" s="237">
        <v>1731</v>
      </c>
      <c r="W15" s="249">
        <v>166900</v>
      </c>
      <c r="X15" s="248" t="str">
        <f>A15</f>
        <v>24</v>
      </c>
    </row>
    <row r="16" spans="1:24" s="226" customFormat="1" ht="12.95" customHeight="1">
      <c r="A16" s="251" t="s">
        <v>132</v>
      </c>
      <c r="B16" s="250">
        <v>36</v>
      </c>
      <c r="C16" s="237">
        <v>328</v>
      </c>
      <c r="D16" s="237">
        <v>264547</v>
      </c>
      <c r="E16" s="237">
        <v>221377</v>
      </c>
      <c r="F16" s="237">
        <v>43170</v>
      </c>
      <c r="G16" s="237">
        <v>539921</v>
      </c>
      <c r="H16" s="237">
        <v>35107</v>
      </c>
      <c r="I16" s="237">
        <v>2418482</v>
      </c>
      <c r="J16" s="237">
        <v>12677811</v>
      </c>
      <c r="K16" s="237">
        <v>91332</v>
      </c>
      <c r="L16" s="237">
        <v>549403</v>
      </c>
      <c r="M16" s="237">
        <v>9196724</v>
      </c>
      <c r="N16" s="237">
        <v>2840319</v>
      </c>
      <c r="O16" s="237">
        <v>20604717</v>
      </c>
      <c r="P16" s="237">
        <v>12000761</v>
      </c>
      <c r="Q16" s="237">
        <v>8187671</v>
      </c>
      <c r="R16" s="237">
        <v>416263</v>
      </c>
      <c r="S16" s="237">
        <v>0</v>
      </c>
      <c r="T16" s="237">
        <v>20169655</v>
      </c>
      <c r="U16" s="237">
        <v>10838</v>
      </c>
      <c r="V16" s="237">
        <v>6850</v>
      </c>
      <c r="W16" s="249">
        <v>195935</v>
      </c>
      <c r="X16" s="248" t="str">
        <f>A16</f>
        <v>25</v>
      </c>
    </row>
    <row r="17" spans="1:24" s="226" customFormat="1" ht="12.95" customHeight="1">
      <c r="A17" s="251" t="s">
        <v>139</v>
      </c>
      <c r="B17" s="250">
        <v>36</v>
      </c>
      <c r="C17" s="250">
        <v>329</v>
      </c>
      <c r="D17" s="237">
        <v>301868</v>
      </c>
      <c r="E17" s="237">
        <v>254089</v>
      </c>
      <c r="F17" s="237">
        <v>47779</v>
      </c>
      <c r="G17" s="237">
        <v>813917</v>
      </c>
      <c r="H17" s="237">
        <v>16002</v>
      </c>
      <c r="I17" s="237">
        <v>2485775</v>
      </c>
      <c r="J17" s="237">
        <v>12823198</v>
      </c>
      <c r="K17" s="237">
        <v>87723</v>
      </c>
      <c r="L17" s="237">
        <v>518688</v>
      </c>
      <c r="M17" s="237">
        <v>9547180</v>
      </c>
      <c r="N17" s="237">
        <v>2669579</v>
      </c>
      <c r="O17" s="237">
        <v>21207248</v>
      </c>
      <c r="P17" s="237">
        <v>12663586</v>
      </c>
      <c r="Q17" s="237">
        <v>7953097</v>
      </c>
      <c r="R17" s="237">
        <v>590541</v>
      </c>
      <c r="S17" s="237">
        <v>0</v>
      </c>
      <c r="T17" s="237">
        <v>20560026</v>
      </c>
      <c r="U17" s="237">
        <v>16631</v>
      </c>
      <c r="V17" s="237">
        <v>12657</v>
      </c>
      <c r="W17" s="249">
        <v>226922</v>
      </c>
      <c r="X17" s="248" t="str">
        <f>A17</f>
        <v>26</v>
      </c>
    </row>
    <row r="18" spans="1:24" s="226" customFormat="1" ht="12.95" customHeight="1">
      <c r="A18" s="247" t="s">
        <v>138</v>
      </c>
      <c r="B18" s="246">
        <v>36</v>
      </c>
      <c r="C18" s="245">
        <v>329</v>
      </c>
      <c r="D18" s="244">
        <v>278736</v>
      </c>
      <c r="E18" s="244">
        <v>246416</v>
      </c>
      <c r="F18" s="244">
        <v>32320</v>
      </c>
      <c r="G18" s="244">
        <v>1095553</v>
      </c>
      <c r="H18" s="244">
        <v>18515</v>
      </c>
      <c r="I18" s="244">
        <v>2526319</v>
      </c>
      <c r="J18" s="244">
        <v>13137254</v>
      </c>
      <c r="K18" s="244">
        <v>82932</v>
      </c>
      <c r="L18" s="244">
        <v>449169</v>
      </c>
      <c r="M18" s="244">
        <v>9875059</v>
      </c>
      <c r="N18" s="244">
        <v>2730068</v>
      </c>
      <c r="O18" s="244">
        <v>21895009</v>
      </c>
      <c r="P18" s="244">
        <v>13135464</v>
      </c>
      <c r="Q18" s="244">
        <v>8078390</v>
      </c>
      <c r="R18" s="244">
        <v>681128</v>
      </c>
      <c r="S18" s="244">
        <v>0</v>
      </c>
      <c r="T18" s="244">
        <v>21172663</v>
      </c>
      <c r="U18" s="244">
        <v>16832</v>
      </c>
      <c r="V18" s="244">
        <v>9045</v>
      </c>
      <c r="W18" s="243">
        <v>255733</v>
      </c>
      <c r="X18" s="242" t="str">
        <f>A18</f>
        <v>27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36</v>
      </c>
      <c r="C20" s="233">
        <v>329</v>
      </c>
      <c r="D20" s="233">
        <v>256472</v>
      </c>
      <c r="E20" s="233">
        <v>218454</v>
      </c>
      <c r="F20" s="233">
        <v>38008</v>
      </c>
      <c r="G20" s="233">
        <v>633427</v>
      </c>
      <c r="H20" s="233">
        <v>75860</v>
      </c>
      <c r="I20" s="233">
        <v>2536833</v>
      </c>
      <c r="J20" s="233">
        <v>12788012</v>
      </c>
      <c r="K20" s="233">
        <v>89269</v>
      </c>
      <c r="L20" s="233">
        <v>500929</v>
      </c>
      <c r="M20" s="233">
        <v>9485751</v>
      </c>
      <c r="N20" s="233">
        <v>2712032</v>
      </c>
      <c r="O20" s="233">
        <v>21076727</v>
      </c>
      <c r="P20" s="233">
        <v>12597338</v>
      </c>
      <c r="Q20" s="233">
        <v>7971827</v>
      </c>
      <c r="R20" s="233">
        <v>507538</v>
      </c>
      <c r="S20" s="233"/>
      <c r="T20" s="233">
        <v>20403761</v>
      </c>
      <c r="U20" s="233">
        <v>16583</v>
      </c>
      <c r="V20" s="233">
        <v>13862</v>
      </c>
      <c r="W20" s="232">
        <v>230068</v>
      </c>
      <c r="X20" s="231" t="s">
        <v>100</v>
      </c>
    </row>
    <row r="21" spans="1:24" s="226" customFormat="1" ht="12.95" customHeight="1">
      <c r="A21" s="235" t="s">
        <v>36</v>
      </c>
      <c r="B21" s="234">
        <v>36</v>
      </c>
      <c r="C21" s="233">
        <v>329</v>
      </c>
      <c r="D21" s="233">
        <v>250489</v>
      </c>
      <c r="E21" s="233">
        <v>206173</v>
      </c>
      <c r="F21" s="233">
        <v>44316</v>
      </c>
      <c r="G21" s="233">
        <v>736133</v>
      </c>
      <c r="H21" s="233">
        <v>107585</v>
      </c>
      <c r="I21" s="233">
        <v>2544071</v>
      </c>
      <c r="J21" s="233">
        <v>12884292</v>
      </c>
      <c r="K21" s="233">
        <v>89894</v>
      </c>
      <c r="L21" s="233">
        <v>499987</v>
      </c>
      <c r="M21" s="233">
        <v>9529729</v>
      </c>
      <c r="N21" s="233">
        <v>2764651</v>
      </c>
      <c r="O21" s="233">
        <v>21182823</v>
      </c>
      <c r="P21" s="233">
        <v>12668952</v>
      </c>
      <c r="Q21" s="233">
        <v>7980547</v>
      </c>
      <c r="R21" s="233">
        <v>533303</v>
      </c>
      <c r="S21" s="233"/>
      <c r="T21" s="233">
        <v>20506843</v>
      </c>
      <c r="U21" s="233">
        <v>16604</v>
      </c>
      <c r="V21" s="233">
        <v>11319</v>
      </c>
      <c r="W21" s="232">
        <v>231744</v>
      </c>
      <c r="X21" s="231" t="s">
        <v>36</v>
      </c>
    </row>
    <row r="22" spans="1:24" s="226" customFormat="1" ht="12.95" customHeight="1">
      <c r="A22" s="235" t="s">
        <v>37</v>
      </c>
      <c r="B22" s="234">
        <v>36</v>
      </c>
      <c r="C22" s="233">
        <v>329</v>
      </c>
      <c r="D22" s="233">
        <v>312031</v>
      </c>
      <c r="E22" s="233">
        <v>245026</v>
      </c>
      <c r="F22" s="233">
        <v>67005</v>
      </c>
      <c r="G22" s="233">
        <v>780216</v>
      </c>
      <c r="H22" s="233">
        <v>2818</v>
      </c>
      <c r="I22" s="233">
        <v>2594058</v>
      </c>
      <c r="J22" s="233">
        <v>13080500</v>
      </c>
      <c r="K22" s="233">
        <v>83612</v>
      </c>
      <c r="L22" s="233">
        <v>464211</v>
      </c>
      <c r="M22" s="233">
        <v>9663673</v>
      </c>
      <c r="N22" s="233">
        <v>2868975</v>
      </c>
      <c r="O22" s="233">
        <v>21394201</v>
      </c>
      <c r="P22" s="233">
        <v>12705528</v>
      </c>
      <c r="Q22" s="233">
        <v>7969975</v>
      </c>
      <c r="R22" s="233">
        <v>718672</v>
      </c>
      <c r="S22" s="233"/>
      <c r="T22" s="233">
        <v>20586571</v>
      </c>
      <c r="U22" s="233">
        <v>16923</v>
      </c>
      <c r="V22" s="233">
        <v>10214</v>
      </c>
      <c r="W22" s="232">
        <v>237894</v>
      </c>
      <c r="X22" s="231" t="s">
        <v>37</v>
      </c>
    </row>
    <row r="23" spans="1:24" s="226" customFormat="1" ht="12.95" customHeight="1">
      <c r="A23" s="235" t="s">
        <v>38</v>
      </c>
      <c r="B23" s="234">
        <v>36</v>
      </c>
      <c r="C23" s="233">
        <v>329</v>
      </c>
      <c r="D23" s="233">
        <v>298647</v>
      </c>
      <c r="E23" s="233">
        <v>245312</v>
      </c>
      <c r="F23" s="233">
        <v>53335</v>
      </c>
      <c r="G23" s="233">
        <v>901887</v>
      </c>
      <c r="H23" s="233">
        <v>28090</v>
      </c>
      <c r="I23" s="233">
        <v>2513466</v>
      </c>
      <c r="J23" s="233">
        <v>12848857</v>
      </c>
      <c r="K23" s="233">
        <v>75861</v>
      </c>
      <c r="L23" s="233">
        <v>440397</v>
      </c>
      <c r="M23" s="233">
        <v>9679094</v>
      </c>
      <c r="N23" s="233">
        <v>2653471</v>
      </c>
      <c r="O23" s="233">
        <v>21437458</v>
      </c>
      <c r="P23" s="233">
        <v>12723734</v>
      </c>
      <c r="Q23" s="233">
        <v>8016568</v>
      </c>
      <c r="R23" s="233">
        <v>697130</v>
      </c>
      <c r="S23" s="233"/>
      <c r="T23" s="233">
        <v>20665127</v>
      </c>
      <c r="U23" s="233">
        <v>16899</v>
      </c>
      <c r="V23" s="233">
        <v>11316</v>
      </c>
      <c r="W23" s="232">
        <v>234446</v>
      </c>
      <c r="X23" s="231" t="s">
        <v>38</v>
      </c>
    </row>
    <row r="24" spans="1:24" s="226" customFormat="1" ht="12.95" customHeight="1">
      <c r="A24" s="235" t="s">
        <v>39</v>
      </c>
      <c r="B24" s="234">
        <v>36</v>
      </c>
      <c r="C24" s="233">
        <v>329</v>
      </c>
      <c r="D24" s="233">
        <v>454470</v>
      </c>
      <c r="E24" s="233">
        <v>199566</v>
      </c>
      <c r="F24" s="233">
        <v>254904</v>
      </c>
      <c r="G24" s="233">
        <v>743233</v>
      </c>
      <c r="H24" s="233">
        <v>112390</v>
      </c>
      <c r="I24" s="233">
        <v>2551797</v>
      </c>
      <c r="J24" s="233">
        <v>12901120</v>
      </c>
      <c r="K24" s="233">
        <v>86347</v>
      </c>
      <c r="L24" s="233">
        <v>436138</v>
      </c>
      <c r="M24" s="233">
        <v>9680362</v>
      </c>
      <c r="N24" s="233">
        <v>2698241</v>
      </c>
      <c r="O24" s="233">
        <v>22147121</v>
      </c>
      <c r="P24" s="233">
        <v>12997336</v>
      </c>
      <c r="Q24" s="233">
        <v>8166788</v>
      </c>
      <c r="R24" s="233">
        <v>982975</v>
      </c>
      <c r="S24" s="233"/>
      <c r="T24" s="233">
        <v>20975715</v>
      </c>
      <c r="U24" s="233">
        <v>16998</v>
      </c>
      <c r="V24" s="233">
        <v>11707</v>
      </c>
      <c r="W24" s="232">
        <v>237691</v>
      </c>
      <c r="X24" s="231" t="s">
        <v>39</v>
      </c>
    </row>
    <row r="25" spans="1:24" s="226" customFormat="1" ht="12.95" customHeight="1">
      <c r="A25" s="235" t="s">
        <v>40</v>
      </c>
      <c r="B25" s="234">
        <v>36</v>
      </c>
      <c r="C25" s="233">
        <v>329</v>
      </c>
      <c r="D25" s="233">
        <v>273749</v>
      </c>
      <c r="E25" s="233">
        <v>221530</v>
      </c>
      <c r="F25" s="233">
        <v>52219</v>
      </c>
      <c r="G25" s="233">
        <v>917382</v>
      </c>
      <c r="H25" s="233">
        <v>15927</v>
      </c>
      <c r="I25" s="233">
        <v>2536448</v>
      </c>
      <c r="J25" s="233">
        <v>12988842</v>
      </c>
      <c r="K25" s="233">
        <v>75105</v>
      </c>
      <c r="L25" s="233">
        <v>435003</v>
      </c>
      <c r="M25" s="233">
        <v>9781827</v>
      </c>
      <c r="N25" s="233">
        <v>2696879</v>
      </c>
      <c r="O25" s="233">
        <v>21718905</v>
      </c>
      <c r="P25" s="233">
        <v>12847543</v>
      </c>
      <c r="Q25" s="233">
        <v>8157322</v>
      </c>
      <c r="R25" s="233">
        <v>714014</v>
      </c>
      <c r="S25" s="233"/>
      <c r="T25" s="233">
        <v>20860385</v>
      </c>
      <c r="U25" s="233">
        <v>17071</v>
      </c>
      <c r="V25" s="233">
        <v>9796</v>
      </c>
      <c r="W25" s="232">
        <v>238953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36</v>
      </c>
      <c r="C27" s="233">
        <v>329</v>
      </c>
      <c r="D27" s="233">
        <v>269943</v>
      </c>
      <c r="E27" s="233">
        <v>207958</v>
      </c>
      <c r="F27" s="233">
        <v>61985</v>
      </c>
      <c r="G27" s="233">
        <v>828276</v>
      </c>
      <c r="H27" s="233">
        <v>83825</v>
      </c>
      <c r="I27" s="233">
        <v>2540911</v>
      </c>
      <c r="J27" s="233">
        <v>12965204</v>
      </c>
      <c r="K27" s="233">
        <v>73164</v>
      </c>
      <c r="L27" s="233">
        <v>439237</v>
      </c>
      <c r="M27" s="233">
        <v>9804044</v>
      </c>
      <c r="N27" s="233">
        <v>2648729</v>
      </c>
      <c r="O27" s="233">
        <v>21553163</v>
      </c>
      <c r="P27" s="233">
        <v>12568874</v>
      </c>
      <c r="Q27" s="233">
        <v>8153564</v>
      </c>
      <c r="R27" s="233">
        <v>830703</v>
      </c>
      <c r="S27" s="233"/>
      <c r="T27" s="233">
        <v>20653598</v>
      </c>
      <c r="U27" s="233">
        <v>17104</v>
      </c>
      <c r="V27" s="233">
        <v>11767</v>
      </c>
      <c r="W27" s="232">
        <v>239840</v>
      </c>
      <c r="X27" s="231" t="s">
        <v>41</v>
      </c>
    </row>
    <row r="28" spans="1:24" s="226" customFormat="1" ht="12.95" customHeight="1">
      <c r="A28" s="235" t="s">
        <v>42</v>
      </c>
      <c r="B28" s="234">
        <v>36</v>
      </c>
      <c r="C28" s="233">
        <v>330</v>
      </c>
      <c r="D28" s="233">
        <v>300817</v>
      </c>
      <c r="E28" s="233">
        <v>231493</v>
      </c>
      <c r="F28" s="233">
        <v>69324</v>
      </c>
      <c r="G28" s="233">
        <v>860932</v>
      </c>
      <c r="H28" s="233">
        <v>117077</v>
      </c>
      <c r="I28" s="233">
        <v>2554069</v>
      </c>
      <c r="J28" s="233">
        <v>12941510</v>
      </c>
      <c r="K28" s="233">
        <v>70289</v>
      </c>
      <c r="L28" s="233">
        <v>434875</v>
      </c>
      <c r="M28" s="233">
        <v>9804406</v>
      </c>
      <c r="N28" s="233">
        <v>2631908</v>
      </c>
      <c r="O28" s="233">
        <v>21462590</v>
      </c>
      <c r="P28" s="233">
        <v>12524564</v>
      </c>
      <c r="Q28" s="233">
        <v>8133833</v>
      </c>
      <c r="R28" s="233">
        <v>804169</v>
      </c>
      <c r="S28" s="233"/>
      <c r="T28" s="233">
        <v>20525114</v>
      </c>
      <c r="U28" s="233">
        <v>17044</v>
      </c>
      <c r="V28" s="233">
        <v>10300</v>
      </c>
      <c r="W28" s="232">
        <v>242335</v>
      </c>
      <c r="X28" s="231" t="s">
        <v>42</v>
      </c>
    </row>
    <row r="29" spans="1:24" s="226" customFormat="1" ht="12.95" customHeight="1">
      <c r="A29" s="235" t="s">
        <v>43</v>
      </c>
      <c r="B29" s="234">
        <v>36</v>
      </c>
      <c r="C29" s="233">
        <v>330</v>
      </c>
      <c r="D29" s="233">
        <v>270076</v>
      </c>
      <c r="E29" s="233">
        <v>215516</v>
      </c>
      <c r="F29" s="233">
        <v>54560</v>
      </c>
      <c r="G29" s="233">
        <v>1067067</v>
      </c>
      <c r="H29" s="233">
        <v>4794</v>
      </c>
      <c r="I29" s="233">
        <v>2589527</v>
      </c>
      <c r="J29" s="233">
        <v>13112002</v>
      </c>
      <c r="K29" s="233">
        <v>75985</v>
      </c>
      <c r="L29" s="233">
        <v>430401</v>
      </c>
      <c r="M29" s="233">
        <v>9808162</v>
      </c>
      <c r="N29" s="233">
        <v>2797424</v>
      </c>
      <c r="O29" s="233">
        <v>21574530</v>
      </c>
      <c r="P29" s="233">
        <v>12745380</v>
      </c>
      <c r="Q29" s="233">
        <v>8044242</v>
      </c>
      <c r="R29" s="233">
        <v>784887</v>
      </c>
      <c r="S29" s="233"/>
      <c r="T29" s="233">
        <v>20621444</v>
      </c>
      <c r="U29" s="233">
        <v>16919</v>
      </c>
      <c r="V29" s="233">
        <v>10196</v>
      </c>
      <c r="W29" s="232">
        <v>243478</v>
      </c>
      <c r="X29" s="231" t="s">
        <v>43</v>
      </c>
    </row>
    <row r="30" spans="1:24" s="226" customFormat="1" ht="12.95" customHeight="1">
      <c r="A30" s="235" t="s">
        <v>44</v>
      </c>
      <c r="B30" s="234">
        <v>36</v>
      </c>
      <c r="C30" s="233">
        <v>329</v>
      </c>
      <c r="D30" s="233">
        <v>245375</v>
      </c>
      <c r="E30" s="233">
        <v>208986</v>
      </c>
      <c r="F30" s="233">
        <v>36389</v>
      </c>
      <c r="G30" s="233">
        <v>948950</v>
      </c>
      <c r="H30" s="233">
        <v>63052</v>
      </c>
      <c r="I30" s="233">
        <v>2542275</v>
      </c>
      <c r="J30" s="233">
        <v>12942824</v>
      </c>
      <c r="K30" s="233">
        <v>82263</v>
      </c>
      <c r="L30" s="233">
        <v>425708</v>
      </c>
      <c r="M30" s="233">
        <v>9859621</v>
      </c>
      <c r="N30" s="233">
        <v>2575204</v>
      </c>
      <c r="O30" s="233">
        <v>21620108</v>
      </c>
      <c r="P30" s="233">
        <v>12970342</v>
      </c>
      <c r="Q30" s="233">
        <v>8025244</v>
      </c>
      <c r="R30" s="233">
        <v>624497</v>
      </c>
      <c r="S30" s="233"/>
      <c r="T30" s="233">
        <v>20835140</v>
      </c>
      <c r="U30" s="233">
        <v>16938</v>
      </c>
      <c r="V30" s="233">
        <v>8463</v>
      </c>
      <c r="W30" s="232">
        <v>246236</v>
      </c>
      <c r="X30" s="231" t="s">
        <v>44</v>
      </c>
    </row>
    <row r="31" spans="1:24" s="226" customFormat="1" ht="12.95" customHeight="1">
      <c r="A31" s="235" t="s">
        <v>45</v>
      </c>
      <c r="B31" s="234">
        <v>36</v>
      </c>
      <c r="C31" s="233">
        <v>329</v>
      </c>
      <c r="D31" s="233">
        <v>526856</v>
      </c>
      <c r="E31" s="233">
        <v>244834</v>
      </c>
      <c r="F31" s="233">
        <v>282022</v>
      </c>
      <c r="G31" s="233">
        <v>905274</v>
      </c>
      <c r="H31" s="233">
        <v>71966</v>
      </c>
      <c r="I31" s="233">
        <v>2552258</v>
      </c>
      <c r="J31" s="233">
        <v>13102020</v>
      </c>
      <c r="K31" s="233">
        <v>66694</v>
      </c>
      <c r="L31" s="233">
        <v>438524</v>
      </c>
      <c r="M31" s="233">
        <v>9819705</v>
      </c>
      <c r="N31" s="233">
        <v>2777068</v>
      </c>
      <c r="O31" s="233">
        <v>21844538</v>
      </c>
      <c r="P31" s="233">
        <v>12765258</v>
      </c>
      <c r="Q31" s="233">
        <v>7935183</v>
      </c>
      <c r="R31" s="233">
        <v>1144070</v>
      </c>
      <c r="S31" s="233"/>
      <c r="T31" s="233">
        <v>20634091</v>
      </c>
      <c r="U31" s="233">
        <v>16979</v>
      </c>
      <c r="V31" s="233">
        <v>9211</v>
      </c>
      <c r="W31" s="232">
        <v>249168</v>
      </c>
      <c r="X31" s="231" t="s">
        <v>45</v>
      </c>
    </row>
    <row r="32" spans="1:24" s="226" customFormat="1" ht="12.95" customHeight="1">
      <c r="A32" s="235" t="s">
        <v>46</v>
      </c>
      <c r="B32" s="234">
        <v>36</v>
      </c>
      <c r="C32" s="233">
        <v>329</v>
      </c>
      <c r="D32" s="233">
        <v>278736</v>
      </c>
      <c r="E32" s="233">
        <v>246416</v>
      </c>
      <c r="F32" s="233">
        <v>32320</v>
      </c>
      <c r="G32" s="233">
        <v>1095553</v>
      </c>
      <c r="H32" s="233">
        <v>18515</v>
      </c>
      <c r="I32" s="233">
        <v>2526319</v>
      </c>
      <c r="J32" s="233">
        <v>13137254</v>
      </c>
      <c r="K32" s="233">
        <v>82932</v>
      </c>
      <c r="L32" s="233">
        <v>449169</v>
      </c>
      <c r="M32" s="233">
        <v>9875059</v>
      </c>
      <c r="N32" s="233">
        <v>2730068</v>
      </c>
      <c r="O32" s="233">
        <v>21895009</v>
      </c>
      <c r="P32" s="233">
        <v>13135464</v>
      </c>
      <c r="Q32" s="233">
        <v>8078390</v>
      </c>
      <c r="R32" s="233">
        <v>681128</v>
      </c>
      <c r="S32" s="233"/>
      <c r="T32" s="233">
        <v>21172663</v>
      </c>
      <c r="U32" s="233">
        <v>16832</v>
      </c>
      <c r="V32" s="233">
        <v>9045</v>
      </c>
      <c r="W32" s="232">
        <v>255733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horizontalDpi="4294967293"/>
  <headerFooter alignWithMargins="0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127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137</v>
      </c>
      <c r="B14" s="250">
        <v>38</v>
      </c>
      <c r="C14" s="237">
        <v>328</v>
      </c>
      <c r="D14" s="237">
        <v>278393</v>
      </c>
      <c r="E14" s="237">
        <v>230279</v>
      </c>
      <c r="F14" s="237">
        <v>48114</v>
      </c>
      <c r="G14" s="237">
        <v>349359</v>
      </c>
      <c r="H14" s="237">
        <v>38255</v>
      </c>
      <c r="I14" s="237">
        <v>2116213</v>
      </c>
      <c r="J14" s="237">
        <v>12096131</v>
      </c>
      <c r="K14" s="237">
        <v>105855</v>
      </c>
      <c r="L14" s="237">
        <v>618124</v>
      </c>
      <c r="M14" s="237">
        <v>8457979</v>
      </c>
      <c r="N14" s="237">
        <v>2914140</v>
      </c>
      <c r="O14" s="237">
        <v>19704919</v>
      </c>
      <c r="P14" s="237">
        <v>10535595</v>
      </c>
      <c r="Q14" s="237">
        <v>8762849</v>
      </c>
      <c r="R14" s="237">
        <v>406452</v>
      </c>
      <c r="S14" s="237">
        <v>0</v>
      </c>
      <c r="T14" s="237">
        <v>19173916</v>
      </c>
      <c r="U14" s="237">
        <v>6800</v>
      </c>
      <c r="V14" s="237">
        <v>1303</v>
      </c>
      <c r="W14" s="249">
        <v>208374</v>
      </c>
      <c r="X14" s="252" t="str">
        <f>A14</f>
        <v>平成22年末</v>
      </c>
    </row>
    <row r="15" spans="1:24" s="226" customFormat="1" ht="12.95" customHeight="1">
      <c r="A15" s="251" t="s">
        <v>124</v>
      </c>
      <c r="B15" s="250">
        <v>39</v>
      </c>
      <c r="C15" s="237">
        <v>331</v>
      </c>
      <c r="D15" s="237">
        <v>270802</v>
      </c>
      <c r="E15" s="237">
        <v>221477</v>
      </c>
      <c r="F15" s="237">
        <v>49325</v>
      </c>
      <c r="G15" s="237">
        <v>405991</v>
      </c>
      <c r="H15" s="237">
        <v>30693</v>
      </c>
      <c r="I15" s="237">
        <v>2162063</v>
      </c>
      <c r="J15" s="237">
        <v>12353471</v>
      </c>
      <c r="K15" s="237">
        <v>104132</v>
      </c>
      <c r="L15" s="237">
        <v>744841</v>
      </c>
      <c r="M15" s="237">
        <v>8487448</v>
      </c>
      <c r="N15" s="237">
        <v>3017020</v>
      </c>
      <c r="O15" s="237">
        <v>20422989</v>
      </c>
      <c r="P15" s="237">
        <v>11163833</v>
      </c>
      <c r="Q15" s="237">
        <v>8830752</v>
      </c>
      <c r="R15" s="237">
        <v>428379</v>
      </c>
      <c r="S15" s="237">
        <v>0</v>
      </c>
      <c r="T15" s="237">
        <v>19802369</v>
      </c>
      <c r="U15" s="237">
        <v>9720</v>
      </c>
      <c r="V15" s="237">
        <v>1554</v>
      </c>
      <c r="W15" s="249">
        <v>175070</v>
      </c>
      <c r="X15" s="248" t="str">
        <f>A15</f>
        <v>23</v>
      </c>
    </row>
    <row r="16" spans="1:24" s="226" customFormat="1" ht="12.95" customHeight="1">
      <c r="A16" s="251" t="s">
        <v>128</v>
      </c>
      <c r="B16" s="250">
        <v>37</v>
      </c>
      <c r="C16" s="237">
        <v>334</v>
      </c>
      <c r="D16" s="237">
        <v>286067</v>
      </c>
      <c r="E16" s="237">
        <v>219229</v>
      </c>
      <c r="F16" s="237">
        <v>66838</v>
      </c>
      <c r="G16" s="237">
        <v>397501</v>
      </c>
      <c r="H16" s="237">
        <v>34380</v>
      </c>
      <c r="I16" s="237">
        <v>2294760</v>
      </c>
      <c r="J16" s="237">
        <v>12362469</v>
      </c>
      <c r="K16" s="237">
        <v>98062</v>
      </c>
      <c r="L16" s="237">
        <v>784408</v>
      </c>
      <c r="M16" s="237">
        <v>8487052</v>
      </c>
      <c r="N16" s="237">
        <v>2992913</v>
      </c>
      <c r="O16" s="237">
        <v>20327812</v>
      </c>
      <c r="P16" s="237">
        <v>11492196</v>
      </c>
      <c r="Q16" s="237">
        <v>8371422</v>
      </c>
      <c r="R16" s="237">
        <v>464168</v>
      </c>
      <c r="S16" s="237">
        <v>0</v>
      </c>
      <c r="T16" s="237">
        <v>19694861</v>
      </c>
      <c r="U16" s="237">
        <v>8370</v>
      </c>
      <c r="V16" s="237">
        <v>1731</v>
      </c>
      <c r="W16" s="249">
        <v>166900</v>
      </c>
      <c r="X16" s="248" t="str">
        <f>A16</f>
        <v>24</v>
      </c>
    </row>
    <row r="17" spans="1:24" s="226" customFormat="1" ht="12.95" customHeight="1">
      <c r="A17" s="251" t="s">
        <v>136</v>
      </c>
      <c r="B17" s="250">
        <v>36</v>
      </c>
      <c r="C17" s="250">
        <v>328</v>
      </c>
      <c r="D17" s="237">
        <v>264547</v>
      </c>
      <c r="E17" s="237">
        <v>221377</v>
      </c>
      <c r="F17" s="237">
        <v>43170</v>
      </c>
      <c r="G17" s="237">
        <v>539921</v>
      </c>
      <c r="H17" s="237">
        <v>35107</v>
      </c>
      <c r="I17" s="237">
        <v>2418482</v>
      </c>
      <c r="J17" s="237">
        <v>12677811</v>
      </c>
      <c r="K17" s="237">
        <v>91332</v>
      </c>
      <c r="L17" s="237">
        <v>549403</v>
      </c>
      <c r="M17" s="237">
        <v>9196724</v>
      </c>
      <c r="N17" s="237">
        <v>2840319</v>
      </c>
      <c r="O17" s="237">
        <v>20604717</v>
      </c>
      <c r="P17" s="237">
        <v>12000761</v>
      </c>
      <c r="Q17" s="237">
        <v>8187671</v>
      </c>
      <c r="R17" s="237">
        <v>416263</v>
      </c>
      <c r="S17" s="237">
        <v>0</v>
      </c>
      <c r="T17" s="237">
        <v>20169655</v>
      </c>
      <c r="U17" s="237">
        <v>10838</v>
      </c>
      <c r="V17" s="237">
        <v>6850</v>
      </c>
      <c r="W17" s="249">
        <v>195935</v>
      </c>
      <c r="X17" s="248" t="str">
        <f>A17</f>
        <v>25</v>
      </c>
    </row>
    <row r="18" spans="1:24" s="226" customFormat="1" ht="12.95" customHeight="1">
      <c r="A18" s="247" t="s">
        <v>135</v>
      </c>
      <c r="B18" s="246">
        <v>36</v>
      </c>
      <c r="C18" s="245">
        <v>329</v>
      </c>
      <c r="D18" s="244">
        <v>301868</v>
      </c>
      <c r="E18" s="244">
        <v>254089</v>
      </c>
      <c r="F18" s="244">
        <v>47779</v>
      </c>
      <c r="G18" s="244">
        <v>813917</v>
      </c>
      <c r="H18" s="244">
        <v>16002</v>
      </c>
      <c r="I18" s="244">
        <v>2485775</v>
      </c>
      <c r="J18" s="244">
        <v>12823198</v>
      </c>
      <c r="K18" s="244">
        <v>87723</v>
      </c>
      <c r="L18" s="244">
        <v>518688</v>
      </c>
      <c r="M18" s="244">
        <v>9547180</v>
      </c>
      <c r="N18" s="244">
        <v>2669579</v>
      </c>
      <c r="O18" s="244">
        <v>21207248</v>
      </c>
      <c r="P18" s="244">
        <v>12663586</v>
      </c>
      <c r="Q18" s="244">
        <v>7953097</v>
      </c>
      <c r="R18" s="244">
        <v>590541</v>
      </c>
      <c r="S18" s="244">
        <v>0</v>
      </c>
      <c r="T18" s="244">
        <v>20560026</v>
      </c>
      <c r="U18" s="244">
        <v>16631</v>
      </c>
      <c r="V18" s="244">
        <v>12657</v>
      </c>
      <c r="W18" s="243">
        <v>226922</v>
      </c>
      <c r="X18" s="242" t="str">
        <f>A18</f>
        <v>26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36</v>
      </c>
      <c r="C20" s="233">
        <v>328</v>
      </c>
      <c r="D20" s="233">
        <v>267191</v>
      </c>
      <c r="E20" s="233">
        <v>202373</v>
      </c>
      <c r="F20" s="233">
        <v>64818</v>
      </c>
      <c r="G20" s="233">
        <v>367953</v>
      </c>
      <c r="H20" s="233">
        <v>107290</v>
      </c>
      <c r="I20" s="233">
        <v>2425141</v>
      </c>
      <c r="J20" s="233">
        <v>12572359</v>
      </c>
      <c r="K20" s="233">
        <v>80441</v>
      </c>
      <c r="L20" s="233">
        <v>534616</v>
      </c>
      <c r="M20" s="233">
        <v>9146312</v>
      </c>
      <c r="N20" s="233">
        <v>2810957</v>
      </c>
      <c r="O20" s="233">
        <v>20559043</v>
      </c>
      <c r="P20" s="233">
        <v>11811340</v>
      </c>
      <c r="Q20" s="233">
        <v>8170512</v>
      </c>
      <c r="R20" s="233">
        <v>577166</v>
      </c>
      <c r="S20" s="233"/>
      <c r="T20" s="233">
        <v>19930393</v>
      </c>
      <c r="U20" s="233">
        <v>10815</v>
      </c>
      <c r="V20" s="233">
        <v>6685</v>
      </c>
      <c r="W20" s="232">
        <v>199061</v>
      </c>
      <c r="X20" s="231" t="s">
        <v>100</v>
      </c>
    </row>
    <row r="21" spans="1:24" s="226" customFormat="1" ht="12.95" customHeight="1">
      <c r="A21" s="235" t="s">
        <v>36</v>
      </c>
      <c r="B21" s="234">
        <v>36</v>
      </c>
      <c r="C21" s="233">
        <v>328</v>
      </c>
      <c r="D21" s="233">
        <v>251721</v>
      </c>
      <c r="E21" s="233">
        <v>197005</v>
      </c>
      <c r="F21" s="233">
        <v>54716</v>
      </c>
      <c r="G21" s="233">
        <v>508291</v>
      </c>
      <c r="H21" s="233">
        <v>91652</v>
      </c>
      <c r="I21" s="233">
        <v>2435391</v>
      </c>
      <c r="J21" s="233">
        <v>12571047</v>
      </c>
      <c r="K21" s="233">
        <v>80112</v>
      </c>
      <c r="L21" s="233">
        <v>531724</v>
      </c>
      <c r="M21" s="233">
        <v>9136587</v>
      </c>
      <c r="N21" s="233">
        <v>2822597</v>
      </c>
      <c r="O21" s="233">
        <v>20512588</v>
      </c>
      <c r="P21" s="233">
        <v>11809789</v>
      </c>
      <c r="Q21" s="233">
        <v>8148748</v>
      </c>
      <c r="R21" s="233">
        <v>554026</v>
      </c>
      <c r="S21" s="233"/>
      <c r="T21" s="233">
        <v>19901726</v>
      </c>
      <c r="U21" s="233">
        <v>10807</v>
      </c>
      <c r="V21" s="233">
        <v>6626</v>
      </c>
      <c r="W21" s="232">
        <v>198090</v>
      </c>
      <c r="X21" s="231" t="s">
        <v>36</v>
      </c>
    </row>
    <row r="22" spans="1:24" s="226" customFormat="1" ht="12.95" customHeight="1">
      <c r="A22" s="235" t="s">
        <v>37</v>
      </c>
      <c r="B22" s="234">
        <v>36</v>
      </c>
      <c r="C22" s="233">
        <v>328</v>
      </c>
      <c r="D22" s="233">
        <v>317117</v>
      </c>
      <c r="E22" s="233">
        <v>235267</v>
      </c>
      <c r="F22" s="233">
        <v>81850</v>
      </c>
      <c r="G22" s="233">
        <v>598230</v>
      </c>
      <c r="H22" s="233">
        <v>4587</v>
      </c>
      <c r="I22" s="233">
        <v>2496731</v>
      </c>
      <c r="J22" s="233">
        <v>12772643</v>
      </c>
      <c r="K22" s="233">
        <v>85461</v>
      </c>
      <c r="L22" s="233">
        <v>531466</v>
      </c>
      <c r="M22" s="233">
        <v>9211123</v>
      </c>
      <c r="N22" s="233">
        <v>2944561</v>
      </c>
      <c r="O22" s="233">
        <v>20728893</v>
      </c>
      <c r="P22" s="233">
        <v>12065532</v>
      </c>
      <c r="Q22" s="233">
        <v>8041754</v>
      </c>
      <c r="R22" s="233">
        <v>621584</v>
      </c>
      <c r="S22" s="233"/>
      <c r="T22" s="233">
        <v>20039897</v>
      </c>
      <c r="U22" s="233">
        <v>11177</v>
      </c>
      <c r="V22" s="233">
        <v>7204</v>
      </c>
      <c r="W22" s="232">
        <v>205390</v>
      </c>
      <c r="X22" s="231" t="s">
        <v>37</v>
      </c>
    </row>
    <row r="23" spans="1:24" s="226" customFormat="1" ht="12.95" customHeight="1">
      <c r="A23" s="235" t="s">
        <v>38</v>
      </c>
      <c r="B23" s="234">
        <v>36</v>
      </c>
      <c r="C23" s="233">
        <v>328</v>
      </c>
      <c r="D23" s="233">
        <v>292663</v>
      </c>
      <c r="E23" s="233">
        <v>231399</v>
      </c>
      <c r="F23" s="233">
        <v>61264</v>
      </c>
      <c r="G23" s="233">
        <v>582463</v>
      </c>
      <c r="H23" s="233">
        <v>109142</v>
      </c>
      <c r="I23" s="233">
        <v>2498085</v>
      </c>
      <c r="J23" s="233">
        <v>12514794</v>
      </c>
      <c r="K23" s="233">
        <v>77312</v>
      </c>
      <c r="L23" s="233">
        <v>499126</v>
      </c>
      <c r="M23" s="233">
        <v>9199206</v>
      </c>
      <c r="N23" s="233">
        <v>2739123</v>
      </c>
      <c r="O23" s="233">
        <v>20728122</v>
      </c>
      <c r="P23" s="233">
        <v>12107921</v>
      </c>
      <c r="Q23" s="233">
        <v>7994058</v>
      </c>
      <c r="R23" s="233">
        <v>626117</v>
      </c>
      <c r="S23" s="233"/>
      <c r="T23" s="233">
        <v>20066476</v>
      </c>
      <c r="U23" s="233">
        <v>11173</v>
      </c>
      <c r="V23" s="233">
        <v>7695</v>
      </c>
      <c r="W23" s="232">
        <v>199733</v>
      </c>
      <c r="X23" s="231" t="s">
        <v>38</v>
      </c>
    </row>
    <row r="24" spans="1:24" s="226" customFormat="1" ht="12.95" customHeight="1">
      <c r="A24" s="235" t="s">
        <v>39</v>
      </c>
      <c r="B24" s="234">
        <v>36</v>
      </c>
      <c r="C24" s="233">
        <v>328</v>
      </c>
      <c r="D24" s="233">
        <v>370547</v>
      </c>
      <c r="E24" s="233">
        <v>199672</v>
      </c>
      <c r="F24" s="233">
        <v>170875</v>
      </c>
      <c r="G24" s="233">
        <v>549710</v>
      </c>
      <c r="H24" s="233">
        <v>118475</v>
      </c>
      <c r="I24" s="233">
        <v>2515798</v>
      </c>
      <c r="J24" s="233">
        <v>12519612</v>
      </c>
      <c r="K24" s="233">
        <v>89740</v>
      </c>
      <c r="L24" s="233">
        <v>492702</v>
      </c>
      <c r="M24" s="233">
        <v>9211544</v>
      </c>
      <c r="N24" s="233">
        <v>2725595</v>
      </c>
      <c r="O24" s="233">
        <v>21090758</v>
      </c>
      <c r="P24" s="233">
        <v>12294536</v>
      </c>
      <c r="Q24" s="233">
        <v>7986660</v>
      </c>
      <c r="R24" s="233">
        <v>809536</v>
      </c>
      <c r="S24" s="233"/>
      <c r="T24" s="233">
        <v>20225009</v>
      </c>
      <c r="U24" s="233">
        <v>11161</v>
      </c>
      <c r="V24" s="233">
        <v>7116</v>
      </c>
      <c r="W24" s="232">
        <v>200642</v>
      </c>
      <c r="X24" s="231" t="s">
        <v>39</v>
      </c>
    </row>
    <row r="25" spans="1:24" s="226" customFormat="1" ht="12.95" customHeight="1">
      <c r="A25" s="235" t="s">
        <v>40</v>
      </c>
      <c r="B25" s="234">
        <v>36</v>
      </c>
      <c r="C25" s="233">
        <v>327</v>
      </c>
      <c r="D25" s="233">
        <v>273621</v>
      </c>
      <c r="E25" s="233">
        <v>215005</v>
      </c>
      <c r="F25" s="233">
        <v>58616</v>
      </c>
      <c r="G25" s="233">
        <v>617111</v>
      </c>
      <c r="H25" s="233">
        <v>12841</v>
      </c>
      <c r="I25" s="233">
        <v>2511458</v>
      </c>
      <c r="J25" s="233">
        <v>12883204</v>
      </c>
      <c r="K25" s="233">
        <v>78461</v>
      </c>
      <c r="L25" s="233">
        <v>510783</v>
      </c>
      <c r="M25" s="233">
        <v>9364190</v>
      </c>
      <c r="N25" s="233">
        <v>2929741</v>
      </c>
      <c r="O25" s="233">
        <v>20749567</v>
      </c>
      <c r="P25" s="233">
        <v>12166189</v>
      </c>
      <c r="Q25" s="233">
        <v>8053146</v>
      </c>
      <c r="R25" s="233">
        <v>530206</v>
      </c>
      <c r="S25" s="233"/>
      <c r="T25" s="233">
        <v>20090083</v>
      </c>
      <c r="U25" s="233">
        <v>13278</v>
      </c>
      <c r="V25" s="233">
        <v>7095</v>
      </c>
      <c r="W25" s="232">
        <v>203942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36</v>
      </c>
      <c r="C27" s="233">
        <v>327</v>
      </c>
      <c r="D27" s="233">
        <v>269711</v>
      </c>
      <c r="E27" s="233">
        <v>216468</v>
      </c>
      <c r="F27" s="233">
        <v>53243</v>
      </c>
      <c r="G27" s="233">
        <v>476095</v>
      </c>
      <c r="H27" s="233">
        <v>98728</v>
      </c>
      <c r="I27" s="233">
        <v>2521317</v>
      </c>
      <c r="J27" s="233">
        <v>12737540</v>
      </c>
      <c r="K27" s="233">
        <v>76413</v>
      </c>
      <c r="L27" s="233">
        <v>511994</v>
      </c>
      <c r="M27" s="233">
        <v>9391218</v>
      </c>
      <c r="N27" s="233">
        <v>2757878</v>
      </c>
      <c r="O27" s="233">
        <v>20485230</v>
      </c>
      <c r="P27" s="233">
        <v>11873038</v>
      </c>
      <c r="Q27" s="233">
        <v>8021474</v>
      </c>
      <c r="R27" s="233">
        <v>590693</v>
      </c>
      <c r="S27" s="233"/>
      <c r="T27" s="233">
        <v>19810138</v>
      </c>
      <c r="U27" s="233">
        <v>13309</v>
      </c>
      <c r="V27" s="233">
        <v>7199</v>
      </c>
      <c r="W27" s="232">
        <v>205287</v>
      </c>
      <c r="X27" s="231" t="s">
        <v>41</v>
      </c>
    </row>
    <row r="28" spans="1:24" s="226" customFormat="1" ht="12.95" customHeight="1">
      <c r="A28" s="235" t="s">
        <v>42</v>
      </c>
      <c r="B28" s="234">
        <v>36</v>
      </c>
      <c r="C28" s="233">
        <v>327</v>
      </c>
      <c r="D28" s="233">
        <v>240814</v>
      </c>
      <c r="E28" s="233">
        <v>196962</v>
      </c>
      <c r="F28" s="233">
        <v>43852</v>
      </c>
      <c r="G28" s="233">
        <v>613199</v>
      </c>
      <c r="H28" s="233">
        <v>97930</v>
      </c>
      <c r="I28" s="233">
        <v>2526887</v>
      </c>
      <c r="J28" s="233">
        <v>12841657</v>
      </c>
      <c r="K28" s="233">
        <v>84602</v>
      </c>
      <c r="L28" s="233">
        <v>509221</v>
      </c>
      <c r="M28" s="233">
        <v>9401624</v>
      </c>
      <c r="N28" s="233">
        <v>2846173</v>
      </c>
      <c r="O28" s="233">
        <v>20797006</v>
      </c>
      <c r="P28" s="233">
        <v>12284369</v>
      </c>
      <c r="Q28" s="233">
        <v>8036404</v>
      </c>
      <c r="R28" s="233">
        <v>476207</v>
      </c>
      <c r="S28" s="233"/>
      <c r="T28" s="233">
        <v>20151176</v>
      </c>
      <c r="U28" s="233">
        <v>13328</v>
      </c>
      <c r="V28" s="233">
        <v>7261</v>
      </c>
      <c r="W28" s="232">
        <v>207875</v>
      </c>
      <c r="X28" s="231" t="s">
        <v>42</v>
      </c>
    </row>
    <row r="29" spans="1:24" s="226" customFormat="1" ht="12.95" customHeight="1">
      <c r="A29" s="235" t="s">
        <v>43</v>
      </c>
      <c r="B29" s="234">
        <v>36</v>
      </c>
      <c r="C29" s="233">
        <v>327</v>
      </c>
      <c r="D29" s="233">
        <v>282749</v>
      </c>
      <c r="E29" s="233">
        <v>216119</v>
      </c>
      <c r="F29" s="233">
        <v>66630</v>
      </c>
      <c r="G29" s="233">
        <v>620147</v>
      </c>
      <c r="H29" s="233">
        <v>4428</v>
      </c>
      <c r="I29" s="233">
        <v>2571661</v>
      </c>
      <c r="J29" s="233">
        <v>12913048</v>
      </c>
      <c r="K29" s="233">
        <v>77456</v>
      </c>
      <c r="L29" s="233">
        <v>506432</v>
      </c>
      <c r="M29" s="233">
        <v>9475879</v>
      </c>
      <c r="N29" s="233">
        <v>2853247</v>
      </c>
      <c r="O29" s="233">
        <v>20697285</v>
      </c>
      <c r="P29" s="233">
        <v>12150944</v>
      </c>
      <c r="Q29" s="233">
        <v>7990191</v>
      </c>
      <c r="R29" s="233">
        <v>556124</v>
      </c>
      <c r="S29" s="233"/>
      <c r="T29" s="233">
        <v>19959048</v>
      </c>
      <c r="U29" s="233">
        <v>13998</v>
      </c>
      <c r="V29" s="233">
        <v>7661</v>
      </c>
      <c r="W29" s="232">
        <v>210783</v>
      </c>
      <c r="X29" s="231" t="s">
        <v>43</v>
      </c>
    </row>
    <row r="30" spans="1:24" s="226" customFormat="1" ht="12.95" customHeight="1">
      <c r="A30" s="235" t="s">
        <v>44</v>
      </c>
      <c r="B30" s="234">
        <v>36</v>
      </c>
      <c r="C30" s="233">
        <v>327</v>
      </c>
      <c r="D30" s="233">
        <v>254202</v>
      </c>
      <c r="E30" s="233">
        <v>204884</v>
      </c>
      <c r="F30" s="233">
        <v>49318</v>
      </c>
      <c r="G30" s="233">
        <v>576393</v>
      </c>
      <c r="H30" s="233">
        <v>121814</v>
      </c>
      <c r="I30" s="233">
        <v>2500233</v>
      </c>
      <c r="J30" s="233">
        <v>12819959</v>
      </c>
      <c r="K30" s="233">
        <v>72837</v>
      </c>
      <c r="L30" s="233">
        <v>496720</v>
      </c>
      <c r="M30" s="233">
        <v>9516661</v>
      </c>
      <c r="N30" s="233">
        <v>2733710</v>
      </c>
      <c r="O30" s="233">
        <v>20710180</v>
      </c>
      <c r="P30" s="233">
        <v>12164607</v>
      </c>
      <c r="Q30" s="233">
        <v>7971011</v>
      </c>
      <c r="R30" s="233">
        <v>574536</v>
      </c>
      <c r="S30" s="233"/>
      <c r="T30" s="233">
        <v>20036495</v>
      </c>
      <c r="U30" s="233">
        <v>13996</v>
      </c>
      <c r="V30" s="233">
        <v>8747</v>
      </c>
      <c r="W30" s="232">
        <v>212924</v>
      </c>
      <c r="X30" s="231" t="s">
        <v>44</v>
      </c>
    </row>
    <row r="31" spans="1:24" s="226" customFormat="1" ht="12.95" customHeight="1">
      <c r="A31" s="235" t="s">
        <v>45</v>
      </c>
      <c r="B31" s="234">
        <v>36</v>
      </c>
      <c r="C31" s="233">
        <v>328</v>
      </c>
      <c r="D31" s="233">
        <v>244358</v>
      </c>
      <c r="E31" s="233">
        <v>196318</v>
      </c>
      <c r="F31" s="233">
        <v>48040</v>
      </c>
      <c r="G31" s="233">
        <v>591467</v>
      </c>
      <c r="H31" s="233">
        <v>89782</v>
      </c>
      <c r="I31" s="233">
        <v>2498580</v>
      </c>
      <c r="J31" s="233">
        <v>13018183</v>
      </c>
      <c r="K31" s="233">
        <v>82525</v>
      </c>
      <c r="L31" s="233">
        <v>498596</v>
      </c>
      <c r="M31" s="233">
        <v>9600541</v>
      </c>
      <c r="N31" s="233">
        <v>2836487</v>
      </c>
      <c r="O31" s="233">
        <v>21154209</v>
      </c>
      <c r="P31" s="233">
        <v>12658541</v>
      </c>
      <c r="Q31" s="233">
        <v>7886001</v>
      </c>
      <c r="R31" s="233">
        <v>609643</v>
      </c>
      <c r="S31" s="233"/>
      <c r="T31" s="233">
        <v>20441542</v>
      </c>
      <c r="U31" s="233">
        <v>14182</v>
      </c>
      <c r="V31" s="233">
        <v>12414</v>
      </c>
      <c r="W31" s="232">
        <v>222134</v>
      </c>
      <c r="X31" s="231" t="s">
        <v>45</v>
      </c>
    </row>
    <row r="32" spans="1:24" s="226" customFormat="1" ht="12.95" customHeight="1">
      <c r="A32" s="235" t="s">
        <v>46</v>
      </c>
      <c r="B32" s="234">
        <v>36</v>
      </c>
      <c r="C32" s="233">
        <v>329</v>
      </c>
      <c r="D32" s="233">
        <v>301868</v>
      </c>
      <c r="E32" s="233">
        <v>254089</v>
      </c>
      <c r="F32" s="233">
        <v>47779</v>
      </c>
      <c r="G32" s="233">
        <v>813917</v>
      </c>
      <c r="H32" s="233">
        <v>16002</v>
      </c>
      <c r="I32" s="233">
        <v>2485775</v>
      </c>
      <c r="J32" s="233">
        <v>12823198</v>
      </c>
      <c r="K32" s="233">
        <v>87723</v>
      </c>
      <c r="L32" s="233">
        <v>518688</v>
      </c>
      <c r="M32" s="233">
        <v>9547180</v>
      </c>
      <c r="N32" s="233">
        <v>2669579</v>
      </c>
      <c r="O32" s="233">
        <v>21207248</v>
      </c>
      <c r="P32" s="233">
        <v>12663586</v>
      </c>
      <c r="Q32" s="233">
        <v>7953097</v>
      </c>
      <c r="R32" s="233">
        <v>590541</v>
      </c>
      <c r="S32" s="233"/>
      <c r="T32" s="233">
        <v>20560026</v>
      </c>
      <c r="U32" s="233">
        <v>16631</v>
      </c>
      <c r="V32" s="233">
        <v>12657</v>
      </c>
      <c r="W32" s="232">
        <v>226922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12" scale="96" orientation="landscape" horizontalDpi="4294967293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127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134</v>
      </c>
      <c r="B14" s="250">
        <v>38</v>
      </c>
      <c r="C14" s="237">
        <v>323</v>
      </c>
      <c r="D14" s="237">
        <v>302922</v>
      </c>
      <c r="E14" s="237">
        <v>237909</v>
      </c>
      <c r="F14" s="237">
        <v>65013</v>
      </c>
      <c r="G14" s="237">
        <v>444974</v>
      </c>
      <c r="H14" s="237">
        <v>38308</v>
      </c>
      <c r="I14" s="237">
        <v>1964967</v>
      </c>
      <c r="J14" s="237">
        <v>12286097</v>
      </c>
      <c r="K14" s="237">
        <v>108025</v>
      </c>
      <c r="L14" s="237">
        <v>662913</v>
      </c>
      <c r="M14" s="237">
        <v>8534812</v>
      </c>
      <c r="N14" s="237">
        <v>2980321</v>
      </c>
      <c r="O14" s="237">
        <v>19926460</v>
      </c>
      <c r="P14" s="237">
        <v>10212528</v>
      </c>
      <c r="Q14" s="237">
        <v>9326704</v>
      </c>
      <c r="R14" s="237">
        <v>387208</v>
      </c>
      <c r="S14" s="237">
        <v>0</v>
      </c>
      <c r="T14" s="237">
        <v>19349838</v>
      </c>
      <c r="U14" s="237">
        <v>0</v>
      </c>
      <c r="V14" s="237">
        <v>0</v>
      </c>
      <c r="W14" s="249">
        <v>232274</v>
      </c>
      <c r="X14" s="252" t="str">
        <f>A14</f>
        <v>平成21年末</v>
      </c>
    </row>
    <row r="15" spans="1:24" s="226" customFormat="1" ht="12.95" customHeight="1">
      <c r="A15" s="251" t="s">
        <v>125</v>
      </c>
      <c r="B15" s="250">
        <v>38</v>
      </c>
      <c r="C15" s="237">
        <v>328</v>
      </c>
      <c r="D15" s="237">
        <v>278393</v>
      </c>
      <c r="E15" s="237">
        <v>230279</v>
      </c>
      <c r="F15" s="237">
        <v>48114</v>
      </c>
      <c r="G15" s="237">
        <v>349359</v>
      </c>
      <c r="H15" s="237">
        <v>38255</v>
      </c>
      <c r="I15" s="237">
        <v>2116213</v>
      </c>
      <c r="J15" s="237">
        <v>12096131</v>
      </c>
      <c r="K15" s="237">
        <v>105855</v>
      </c>
      <c r="L15" s="237">
        <v>618124</v>
      </c>
      <c r="M15" s="237">
        <v>8457979</v>
      </c>
      <c r="N15" s="237">
        <v>2914140</v>
      </c>
      <c r="O15" s="237">
        <v>19704919</v>
      </c>
      <c r="P15" s="237">
        <v>10535595</v>
      </c>
      <c r="Q15" s="237">
        <v>8762849</v>
      </c>
      <c r="R15" s="237">
        <v>406452</v>
      </c>
      <c r="S15" s="237">
        <v>0</v>
      </c>
      <c r="T15" s="237">
        <v>19173916</v>
      </c>
      <c r="U15" s="237">
        <v>6800</v>
      </c>
      <c r="V15" s="237">
        <v>1303</v>
      </c>
      <c r="W15" s="249">
        <v>208374</v>
      </c>
      <c r="X15" s="248" t="str">
        <f>A15</f>
        <v>22</v>
      </c>
    </row>
    <row r="16" spans="1:24" s="226" customFormat="1" ht="12.95" customHeight="1">
      <c r="A16" s="251" t="s">
        <v>129</v>
      </c>
      <c r="B16" s="250">
        <v>39</v>
      </c>
      <c r="C16" s="237">
        <v>331</v>
      </c>
      <c r="D16" s="237">
        <v>270802</v>
      </c>
      <c r="E16" s="237">
        <v>221477</v>
      </c>
      <c r="F16" s="237">
        <v>49325</v>
      </c>
      <c r="G16" s="237">
        <v>405991</v>
      </c>
      <c r="H16" s="237">
        <v>30693</v>
      </c>
      <c r="I16" s="237">
        <v>2162063</v>
      </c>
      <c r="J16" s="237">
        <v>12353471</v>
      </c>
      <c r="K16" s="237">
        <v>104132</v>
      </c>
      <c r="L16" s="237">
        <v>744841</v>
      </c>
      <c r="M16" s="237">
        <v>8487448</v>
      </c>
      <c r="N16" s="237">
        <v>3017020</v>
      </c>
      <c r="O16" s="237">
        <v>20422989</v>
      </c>
      <c r="P16" s="237">
        <v>11163833</v>
      </c>
      <c r="Q16" s="237">
        <v>8830752</v>
      </c>
      <c r="R16" s="237">
        <v>428379</v>
      </c>
      <c r="S16" s="237">
        <v>0</v>
      </c>
      <c r="T16" s="237">
        <v>19802369</v>
      </c>
      <c r="U16" s="237">
        <v>9720</v>
      </c>
      <c r="V16" s="237">
        <v>1554</v>
      </c>
      <c r="W16" s="249">
        <v>175070</v>
      </c>
      <c r="X16" s="248" t="str">
        <f>A16</f>
        <v>23</v>
      </c>
    </row>
    <row r="17" spans="1:24" s="226" customFormat="1" ht="12.95" customHeight="1">
      <c r="A17" s="251" t="s">
        <v>133</v>
      </c>
      <c r="B17" s="250">
        <v>37</v>
      </c>
      <c r="C17" s="250">
        <v>334</v>
      </c>
      <c r="D17" s="237">
        <v>286067</v>
      </c>
      <c r="E17" s="237">
        <v>219229</v>
      </c>
      <c r="F17" s="237">
        <v>66838</v>
      </c>
      <c r="G17" s="237">
        <v>397501</v>
      </c>
      <c r="H17" s="237">
        <v>34380</v>
      </c>
      <c r="I17" s="237">
        <v>2294760</v>
      </c>
      <c r="J17" s="237">
        <v>12362469</v>
      </c>
      <c r="K17" s="237">
        <v>98062</v>
      </c>
      <c r="L17" s="237">
        <v>784408</v>
      </c>
      <c r="M17" s="237">
        <v>8487052</v>
      </c>
      <c r="N17" s="237">
        <v>2992913</v>
      </c>
      <c r="O17" s="237">
        <v>20327812</v>
      </c>
      <c r="P17" s="237">
        <v>11492196</v>
      </c>
      <c r="Q17" s="237">
        <v>8371422</v>
      </c>
      <c r="R17" s="237">
        <v>464168</v>
      </c>
      <c r="S17" s="237">
        <v>0</v>
      </c>
      <c r="T17" s="237">
        <v>19694861</v>
      </c>
      <c r="U17" s="237">
        <v>8370</v>
      </c>
      <c r="V17" s="237">
        <v>1731</v>
      </c>
      <c r="W17" s="249">
        <v>166900</v>
      </c>
      <c r="X17" s="248" t="str">
        <f>A17</f>
        <v>24</v>
      </c>
    </row>
    <row r="18" spans="1:24" s="226" customFormat="1" ht="12.95" customHeight="1">
      <c r="A18" s="247" t="s">
        <v>132</v>
      </c>
      <c r="B18" s="246">
        <v>36</v>
      </c>
      <c r="C18" s="245">
        <v>328</v>
      </c>
      <c r="D18" s="244">
        <v>264547</v>
      </c>
      <c r="E18" s="244">
        <v>221377</v>
      </c>
      <c r="F18" s="244">
        <v>43170</v>
      </c>
      <c r="G18" s="244">
        <v>539921</v>
      </c>
      <c r="H18" s="244">
        <v>35107</v>
      </c>
      <c r="I18" s="244">
        <v>2418482</v>
      </c>
      <c r="J18" s="244">
        <v>12677811</v>
      </c>
      <c r="K18" s="244">
        <v>91332</v>
      </c>
      <c r="L18" s="244">
        <v>549403</v>
      </c>
      <c r="M18" s="244">
        <v>9196724</v>
      </c>
      <c r="N18" s="244">
        <v>2840319</v>
      </c>
      <c r="O18" s="244">
        <v>20604717</v>
      </c>
      <c r="P18" s="244">
        <v>12000761</v>
      </c>
      <c r="Q18" s="244">
        <v>8187671</v>
      </c>
      <c r="R18" s="244">
        <v>416263</v>
      </c>
      <c r="S18" s="244">
        <v>0</v>
      </c>
      <c r="T18" s="244">
        <v>20169655</v>
      </c>
      <c r="U18" s="244">
        <v>10838</v>
      </c>
      <c r="V18" s="244">
        <v>6850</v>
      </c>
      <c r="W18" s="243">
        <v>195935</v>
      </c>
      <c r="X18" s="242" t="str">
        <f>A18</f>
        <v>25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8">
        <v>37</v>
      </c>
      <c r="C20" s="237">
        <v>334</v>
      </c>
      <c r="D20" s="237">
        <v>265911</v>
      </c>
      <c r="E20" s="237">
        <v>205181</v>
      </c>
      <c r="F20" s="237">
        <v>60730</v>
      </c>
      <c r="G20" s="237">
        <v>288342</v>
      </c>
      <c r="H20" s="237">
        <v>114702</v>
      </c>
      <c r="I20" s="237">
        <v>2298643</v>
      </c>
      <c r="J20" s="237">
        <v>12249445</v>
      </c>
      <c r="K20" s="237">
        <v>86470</v>
      </c>
      <c r="L20" s="237">
        <v>777446</v>
      </c>
      <c r="M20" s="237">
        <v>8456660</v>
      </c>
      <c r="N20" s="237">
        <v>2928838</v>
      </c>
      <c r="O20" s="237">
        <v>20105457</v>
      </c>
      <c r="P20" s="237">
        <v>11170803</v>
      </c>
      <c r="Q20" s="237">
        <v>8337905</v>
      </c>
      <c r="R20" s="237">
        <v>596727</v>
      </c>
      <c r="S20" s="237"/>
      <c r="T20" s="237">
        <v>19444076</v>
      </c>
      <c r="U20" s="237">
        <v>28670</v>
      </c>
      <c r="V20" s="237">
        <v>1822</v>
      </c>
      <c r="W20" s="286">
        <v>168326</v>
      </c>
      <c r="X20" s="231" t="s">
        <v>100</v>
      </c>
    </row>
    <row r="21" spans="1:24" s="226" customFormat="1" ht="12.95" customHeight="1">
      <c r="A21" s="235" t="s">
        <v>36</v>
      </c>
      <c r="B21" s="238">
        <v>37</v>
      </c>
      <c r="C21" s="237">
        <v>334</v>
      </c>
      <c r="D21" s="237">
        <v>264409</v>
      </c>
      <c r="E21" s="237">
        <v>205534</v>
      </c>
      <c r="F21" s="237">
        <v>60875</v>
      </c>
      <c r="G21" s="237">
        <v>350734</v>
      </c>
      <c r="H21" s="237">
        <v>147512</v>
      </c>
      <c r="I21" s="237">
        <v>2299764</v>
      </c>
      <c r="J21" s="237">
        <v>12252536</v>
      </c>
      <c r="K21" s="237">
        <v>86202</v>
      </c>
      <c r="L21" s="237">
        <v>584700</v>
      </c>
      <c r="M21" s="237">
        <v>8731203</v>
      </c>
      <c r="N21" s="237">
        <v>2850393</v>
      </c>
      <c r="O21" s="237">
        <v>20175016</v>
      </c>
      <c r="P21" s="237">
        <v>11239705</v>
      </c>
      <c r="Q21" s="237">
        <v>8345022</v>
      </c>
      <c r="R21" s="237">
        <v>590259</v>
      </c>
      <c r="S21" s="237"/>
      <c r="T21" s="237">
        <v>19501926</v>
      </c>
      <c r="U21" s="237">
        <v>28670</v>
      </c>
      <c r="V21" s="237">
        <v>5550</v>
      </c>
      <c r="W21" s="286">
        <v>168123</v>
      </c>
      <c r="X21" s="231" t="s">
        <v>36</v>
      </c>
    </row>
    <row r="22" spans="1:24" s="226" customFormat="1" ht="12.95" customHeight="1">
      <c r="A22" s="235" t="s">
        <v>37</v>
      </c>
      <c r="B22" s="238">
        <v>37</v>
      </c>
      <c r="C22" s="237">
        <v>333</v>
      </c>
      <c r="D22" s="237">
        <v>292463</v>
      </c>
      <c r="E22" s="237">
        <v>202892</v>
      </c>
      <c r="F22" s="237">
        <v>89571</v>
      </c>
      <c r="G22" s="237">
        <v>512822</v>
      </c>
      <c r="H22" s="237">
        <v>26108</v>
      </c>
      <c r="I22" s="237">
        <v>2355387</v>
      </c>
      <c r="J22" s="237">
        <v>12633071</v>
      </c>
      <c r="K22" s="237">
        <v>104154</v>
      </c>
      <c r="L22" s="237">
        <v>620959</v>
      </c>
      <c r="M22" s="237">
        <v>8912922</v>
      </c>
      <c r="N22" s="237">
        <v>2995004</v>
      </c>
      <c r="O22" s="237">
        <v>20690051</v>
      </c>
      <c r="P22" s="237">
        <v>11898027</v>
      </c>
      <c r="Q22" s="237">
        <v>8246338</v>
      </c>
      <c r="R22" s="237">
        <v>545661</v>
      </c>
      <c r="S22" s="237"/>
      <c r="T22" s="237">
        <v>19862188</v>
      </c>
      <c r="U22" s="237">
        <v>27430</v>
      </c>
      <c r="V22" s="237">
        <v>6583</v>
      </c>
      <c r="W22" s="286">
        <v>165052</v>
      </c>
      <c r="X22" s="231" t="s">
        <v>37</v>
      </c>
    </row>
    <row r="23" spans="1:24" s="226" customFormat="1" ht="12.95" customHeight="1">
      <c r="A23" s="235" t="s">
        <v>38</v>
      </c>
      <c r="B23" s="238">
        <v>37</v>
      </c>
      <c r="C23" s="237">
        <v>333</v>
      </c>
      <c r="D23" s="237">
        <v>292580</v>
      </c>
      <c r="E23" s="237">
        <v>236549</v>
      </c>
      <c r="F23" s="237">
        <v>56031</v>
      </c>
      <c r="G23" s="237">
        <v>477276</v>
      </c>
      <c r="H23" s="237">
        <v>95387</v>
      </c>
      <c r="I23" s="237">
        <v>2356897</v>
      </c>
      <c r="J23" s="237">
        <v>12313579</v>
      </c>
      <c r="K23" s="237">
        <v>79520</v>
      </c>
      <c r="L23" s="237">
        <v>594962</v>
      </c>
      <c r="M23" s="237">
        <v>8864058</v>
      </c>
      <c r="N23" s="237">
        <v>2775008</v>
      </c>
      <c r="O23" s="237">
        <v>20498982</v>
      </c>
      <c r="P23" s="237">
        <v>11587894</v>
      </c>
      <c r="Q23" s="237">
        <v>8259831</v>
      </c>
      <c r="R23" s="237">
        <v>651228</v>
      </c>
      <c r="S23" s="237"/>
      <c r="T23" s="237">
        <v>19790226</v>
      </c>
      <c r="U23" s="237">
        <v>7130</v>
      </c>
      <c r="V23" s="237">
        <v>7833</v>
      </c>
      <c r="W23" s="286">
        <v>167228</v>
      </c>
      <c r="X23" s="231" t="s">
        <v>38</v>
      </c>
    </row>
    <row r="24" spans="1:24" s="226" customFormat="1" ht="12.95" customHeight="1">
      <c r="A24" s="235" t="s">
        <v>39</v>
      </c>
      <c r="B24" s="238">
        <v>37</v>
      </c>
      <c r="C24" s="237">
        <v>333</v>
      </c>
      <c r="D24" s="237">
        <v>388869</v>
      </c>
      <c r="E24" s="237">
        <v>195784</v>
      </c>
      <c r="F24" s="237">
        <v>193085</v>
      </c>
      <c r="G24" s="237">
        <v>363815</v>
      </c>
      <c r="H24" s="237">
        <v>96776</v>
      </c>
      <c r="I24" s="237">
        <v>2384434</v>
      </c>
      <c r="J24" s="237">
        <v>12399470</v>
      </c>
      <c r="K24" s="237">
        <v>80330</v>
      </c>
      <c r="L24" s="237">
        <v>545313</v>
      </c>
      <c r="M24" s="237">
        <v>8924580</v>
      </c>
      <c r="N24" s="237">
        <v>2849211</v>
      </c>
      <c r="O24" s="237">
        <v>20962844</v>
      </c>
      <c r="P24" s="237">
        <v>11639782</v>
      </c>
      <c r="Q24" s="237">
        <v>8231430</v>
      </c>
      <c r="R24" s="237">
        <v>1091605</v>
      </c>
      <c r="S24" s="237"/>
      <c r="T24" s="237">
        <v>19707346</v>
      </c>
      <c r="U24" s="237">
        <v>7130</v>
      </c>
      <c r="V24" s="237">
        <v>8094</v>
      </c>
      <c r="W24" s="286">
        <v>173716</v>
      </c>
      <c r="X24" s="231" t="s">
        <v>39</v>
      </c>
    </row>
    <row r="25" spans="1:24" s="226" customFormat="1" ht="12.95" customHeight="1">
      <c r="A25" s="235" t="s">
        <v>40</v>
      </c>
      <c r="B25" s="238">
        <v>37</v>
      </c>
      <c r="C25" s="237">
        <v>333</v>
      </c>
      <c r="D25" s="237">
        <v>229294</v>
      </c>
      <c r="E25" s="237">
        <v>184511</v>
      </c>
      <c r="F25" s="237">
        <v>44783</v>
      </c>
      <c r="G25" s="237">
        <v>557107</v>
      </c>
      <c r="H25" s="237">
        <v>34704</v>
      </c>
      <c r="I25" s="237">
        <v>2370531</v>
      </c>
      <c r="J25" s="237">
        <v>12620590</v>
      </c>
      <c r="K25" s="237">
        <v>93847</v>
      </c>
      <c r="L25" s="237">
        <v>545913</v>
      </c>
      <c r="M25" s="237">
        <v>9022697</v>
      </c>
      <c r="N25" s="237">
        <v>2958096</v>
      </c>
      <c r="O25" s="237">
        <v>20753710</v>
      </c>
      <c r="P25" s="237">
        <v>12026054</v>
      </c>
      <c r="Q25" s="237">
        <v>8274683</v>
      </c>
      <c r="R25" s="237">
        <v>452946</v>
      </c>
      <c r="S25" s="237"/>
      <c r="T25" s="237">
        <v>19999900</v>
      </c>
      <c r="U25" s="237">
        <v>8954</v>
      </c>
      <c r="V25" s="237">
        <v>6901</v>
      </c>
      <c r="W25" s="286">
        <v>176148</v>
      </c>
      <c r="X25" s="231" t="s">
        <v>40</v>
      </c>
    </row>
    <row r="26" spans="1:24" s="226" customFormat="1" ht="5.25" customHeight="1">
      <c r="A26" s="235"/>
      <c r="B26" s="238"/>
      <c r="C26" s="237"/>
      <c r="D26" s="237"/>
      <c r="E26" s="237"/>
      <c r="F26" s="237"/>
      <c r="G26" s="237"/>
      <c r="H26" s="237"/>
      <c r="I26" s="237"/>
      <c r="J26" s="237" t="s">
        <v>131</v>
      </c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86"/>
      <c r="X26" s="236"/>
    </row>
    <row r="27" spans="1:24" s="226" customFormat="1" ht="12.95" customHeight="1">
      <c r="A27" s="235" t="s">
        <v>41</v>
      </c>
      <c r="B27" s="238">
        <v>36</v>
      </c>
      <c r="C27" s="237">
        <v>333</v>
      </c>
      <c r="D27" s="237">
        <v>259960</v>
      </c>
      <c r="E27" s="237">
        <v>205695</v>
      </c>
      <c r="F27" s="237">
        <v>54265</v>
      </c>
      <c r="G27" s="237">
        <v>373456</v>
      </c>
      <c r="H27" s="237">
        <v>91063</v>
      </c>
      <c r="I27" s="237">
        <v>2369844</v>
      </c>
      <c r="J27" s="237">
        <v>12337202</v>
      </c>
      <c r="K27" s="237">
        <v>82038</v>
      </c>
      <c r="L27" s="237">
        <v>546490</v>
      </c>
      <c r="M27" s="237">
        <v>9001408</v>
      </c>
      <c r="N27" s="237">
        <v>2707233</v>
      </c>
      <c r="O27" s="237">
        <v>20218386</v>
      </c>
      <c r="P27" s="237">
        <v>11474537</v>
      </c>
      <c r="Q27" s="237">
        <v>8200930</v>
      </c>
      <c r="R27" s="237">
        <v>592897</v>
      </c>
      <c r="S27" s="237"/>
      <c r="T27" s="237">
        <v>19545761</v>
      </c>
      <c r="U27" s="237">
        <v>8952</v>
      </c>
      <c r="V27" s="237">
        <v>6375</v>
      </c>
      <c r="W27" s="286">
        <v>178095</v>
      </c>
      <c r="X27" s="231" t="s">
        <v>41</v>
      </c>
    </row>
    <row r="28" spans="1:24" s="226" customFormat="1" ht="12.95" customHeight="1">
      <c r="A28" s="235" t="s">
        <v>42</v>
      </c>
      <c r="B28" s="238">
        <v>36</v>
      </c>
      <c r="C28" s="237">
        <v>333</v>
      </c>
      <c r="D28" s="237">
        <v>239406</v>
      </c>
      <c r="E28" s="237">
        <v>201959</v>
      </c>
      <c r="F28" s="237">
        <v>37447</v>
      </c>
      <c r="G28" s="237">
        <v>389429</v>
      </c>
      <c r="H28" s="237">
        <v>102819</v>
      </c>
      <c r="I28" s="237">
        <v>2384210</v>
      </c>
      <c r="J28" s="237">
        <v>12447454</v>
      </c>
      <c r="K28" s="237">
        <v>91124</v>
      </c>
      <c r="L28" s="237">
        <v>546713</v>
      </c>
      <c r="M28" s="237">
        <v>9049802</v>
      </c>
      <c r="N28" s="237">
        <v>2759786</v>
      </c>
      <c r="O28" s="237">
        <v>20474005</v>
      </c>
      <c r="P28" s="237">
        <v>11767596</v>
      </c>
      <c r="Q28" s="237">
        <v>8242123</v>
      </c>
      <c r="R28" s="237">
        <v>464259</v>
      </c>
      <c r="S28" s="237"/>
      <c r="T28" s="237">
        <v>19753739</v>
      </c>
      <c r="U28" s="237">
        <v>8953</v>
      </c>
      <c r="V28" s="237">
        <v>6393</v>
      </c>
      <c r="W28" s="286">
        <v>183076</v>
      </c>
      <c r="X28" s="231" t="s">
        <v>42</v>
      </c>
    </row>
    <row r="29" spans="1:24" s="226" customFormat="1" ht="12.95" customHeight="1">
      <c r="A29" s="235" t="s">
        <v>43</v>
      </c>
      <c r="B29" s="238">
        <v>36</v>
      </c>
      <c r="C29" s="237">
        <v>333</v>
      </c>
      <c r="D29" s="237">
        <v>270928</v>
      </c>
      <c r="E29" s="237">
        <v>216346</v>
      </c>
      <c r="F29" s="237">
        <v>54582</v>
      </c>
      <c r="G29" s="237">
        <v>571672</v>
      </c>
      <c r="H29" s="237">
        <v>25040</v>
      </c>
      <c r="I29" s="237">
        <v>2414913</v>
      </c>
      <c r="J29" s="237">
        <v>12719796</v>
      </c>
      <c r="K29" s="237">
        <v>80015</v>
      </c>
      <c r="L29" s="237">
        <v>548242</v>
      </c>
      <c r="M29" s="237">
        <v>9089349</v>
      </c>
      <c r="N29" s="237">
        <v>3002159</v>
      </c>
      <c r="O29" s="237">
        <v>20439300</v>
      </c>
      <c r="P29" s="237">
        <v>11693527</v>
      </c>
      <c r="Q29" s="237">
        <v>8219461</v>
      </c>
      <c r="R29" s="237">
        <v>526286</v>
      </c>
      <c r="S29" s="237"/>
      <c r="T29" s="237">
        <v>19849102</v>
      </c>
      <c r="U29" s="237">
        <v>10191</v>
      </c>
      <c r="V29" s="237">
        <v>6842</v>
      </c>
      <c r="W29" s="286">
        <v>182986</v>
      </c>
      <c r="X29" s="231" t="s">
        <v>43</v>
      </c>
    </row>
    <row r="30" spans="1:24" s="226" customFormat="1" ht="12.95" customHeight="1">
      <c r="A30" s="235" t="s">
        <v>44</v>
      </c>
      <c r="B30" s="238">
        <v>36</v>
      </c>
      <c r="C30" s="237">
        <v>333</v>
      </c>
      <c r="D30" s="237">
        <v>246005</v>
      </c>
      <c r="E30" s="237">
        <v>204283</v>
      </c>
      <c r="F30" s="237">
        <v>41722</v>
      </c>
      <c r="G30" s="237">
        <v>424823</v>
      </c>
      <c r="H30" s="237">
        <v>97454</v>
      </c>
      <c r="I30" s="237">
        <v>2385304</v>
      </c>
      <c r="J30" s="237">
        <v>12399498</v>
      </c>
      <c r="K30" s="237">
        <v>74258</v>
      </c>
      <c r="L30" s="237">
        <v>540517</v>
      </c>
      <c r="M30" s="237">
        <v>9094495</v>
      </c>
      <c r="N30" s="237">
        <v>2690201</v>
      </c>
      <c r="O30" s="237">
        <v>20263162</v>
      </c>
      <c r="P30" s="237">
        <v>11495613</v>
      </c>
      <c r="Q30" s="237">
        <v>8226512</v>
      </c>
      <c r="R30" s="237">
        <v>541013</v>
      </c>
      <c r="S30" s="237"/>
      <c r="T30" s="237">
        <v>19721425</v>
      </c>
      <c r="U30" s="237">
        <v>10194</v>
      </c>
      <c r="V30" s="237">
        <v>6403</v>
      </c>
      <c r="W30" s="286">
        <v>185448</v>
      </c>
      <c r="X30" s="231" t="s">
        <v>44</v>
      </c>
    </row>
    <row r="31" spans="1:24" s="226" customFormat="1" ht="12.95" customHeight="1">
      <c r="A31" s="235" t="s">
        <v>45</v>
      </c>
      <c r="B31" s="238">
        <v>36</v>
      </c>
      <c r="C31" s="237">
        <v>327</v>
      </c>
      <c r="D31" s="237">
        <v>241280</v>
      </c>
      <c r="E31" s="237">
        <v>197664</v>
      </c>
      <c r="F31" s="237">
        <v>43616</v>
      </c>
      <c r="G31" s="237">
        <v>405392</v>
      </c>
      <c r="H31" s="237">
        <v>104625</v>
      </c>
      <c r="I31" s="237">
        <v>2412730</v>
      </c>
      <c r="J31" s="237">
        <v>12660539</v>
      </c>
      <c r="K31" s="237">
        <v>85776</v>
      </c>
      <c r="L31" s="237">
        <v>542983</v>
      </c>
      <c r="M31" s="237">
        <v>9112803</v>
      </c>
      <c r="N31" s="237">
        <v>2918943</v>
      </c>
      <c r="O31" s="237">
        <v>20869671</v>
      </c>
      <c r="P31" s="237">
        <v>12089887</v>
      </c>
      <c r="Q31" s="237">
        <v>8171600</v>
      </c>
      <c r="R31" s="237">
        <v>608161</v>
      </c>
      <c r="S31" s="237"/>
      <c r="T31" s="237">
        <v>20308280</v>
      </c>
      <c r="U31" s="237">
        <v>10209</v>
      </c>
      <c r="V31" s="237">
        <v>7169</v>
      </c>
      <c r="W31" s="286">
        <v>188611</v>
      </c>
      <c r="X31" s="231" t="s">
        <v>45</v>
      </c>
    </row>
    <row r="32" spans="1:24" s="226" customFormat="1" ht="12.95" customHeight="1">
      <c r="A32" s="235" t="s">
        <v>46</v>
      </c>
      <c r="B32" s="238">
        <v>36</v>
      </c>
      <c r="C32" s="237">
        <v>328</v>
      </c>
      <c r="D32" s="237">
        <v>264547</v>
      </c>
      <c r="E32" s="237">
        <v>221377</v>
      </c>
      <c r="F32" s="237">
        <v>43170</v>
      </c>
      <c r="G32" s="237">
        <v>539921</v>
      </c>
      <c r="H32" s="237">
        <v>35107</v>
      </c>
      <c r="I32" s="237">
        <v>2418482</v>
      </c>
      <c r="J32" s="237">
        <v>12677811</v>
      </c>
      <c r="K32" s="237">
        <v>91332</v>
      </c>
      <c r="L32" s="237">
        <v>549403</v>
      </c>
      <c r="M32" s="237">
        <v>9196724</v>
      </c>
      <c r="N32" s="237">
        <v>2840319</v>
      </c>
      <c r="O32" s="237">
        <v>20604717</v>
      </c>
      <c r="P32" s="237">
        <v>12000761</v>
      </c>
      <c r="Q32" s="237">
        <v>8187671</v>
      </c>
      <c r="R32" s="237">
        <v>416263</v>
      </c>
      <c r="S32" s="237"/>
      <c r="T32" s="237">
        <v>20169655</v>
      </c>
      <c r="U32" s="237">
        <v>10838</v>
      </c>
      <c r="V32" s="237">
        <v>6850</v>
      </c>
      <c r="W32" s="286">
        <v>195935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12" scale="96" orientation="landscape" horizontalDpi="4294967293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127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130</v>
      </c>
      <c r="B14" s="250">
        <v>38</v>
      </c>
      <c r="C14" s="237">
        <v>318</v>
      </c>
      <c r="D14" s="237">
        <v>271301</v>
      </c>
      <c r="E14" s="237">
        <v>186470</v>
      </c>
      <c r="F14" s="237">
        <v>84831</v>
      </c>
      <c r="G14" s="237">
        <v>327766</v>
      </c>
      <c r="H14" s="237">
        <v>46770</v>
      </c>
      <c r="I14" s="237">
        <v>1938999</v>
      </c>
      <c r="J14" s="237">
        <v>11861244</v>
      </c>
      <c r="K14" s="237">
        <v>164042</v>
      </c>
      <c r="L14" s="237">
        <v>766770</v>
      </c>
      <c r="M14" s="237">
        <v>7383101</v>
      </c>
      <c r="N14" s="237">
        <v>3547301</v>
      </c>
      <c r="O14" s="237">
        <v>19025087</v>
      </c>
      <c r="P14" s="237">
        <v>10053556</v>
      </c>
      <c r="Q14" s="237">
        <v>8568790</v>
      </c>
      <c r="R14" s="237">
        <v>402722</v>
      </c>
      <c r="S14" s="237">
        <v>18459997</v>
      </c>
      <c r="T14" s="237">
        <v>18459997</v>
      </c>
      <c r="U14" s="237">
        <v>20000</v>
      </c>
      <c r="V14" s="237">
        <v>19151</v>
      </c>
      <c r="W14" s="249">
        <v>272320</v>
      </c>
      <c r="X14" s="252" t="str">
        <f>A14</f>
        <v>平成20年末</v>
      </c>
    </row>
    <row r="15" spans="1:24" s="226" customFormat="1" ht="12.95" customHeight="1">
      <c r="A15" s="251" t="s">
        <v>116</v>
      </c>
      <c r="B15" s="250">
        <v>38</v>
      </c>
      <c r="C15" s="237">
        <v>323</v>
      </c>
      <c r="D15" s="237">
        <v>302922</v>
      </c>
      <c r="E15" s="237">
        <v>237909</v>
      </c>
      <c r="F15" s="237">
        <v>65013</v>
      </c>
      <c r="G15" s="237">
        <v>444974</v>
      </c>
      <c r="H15" s="237">
        <v>38308</v>
      </c>
      <c r="I15" s="237">
        <v>1964967</v>
      </c>
      <c r="J15" s="237">
        <v>12286097</v>
      </c>
      <c r="K15" s="237">
        <v>108025</v>
      </c>
      <c r="L15" s="237">
        <v>662913</v>
      </c>
      <c r="M15" s="237">
        <v>8534812</v>
      </c>
      <c r="N15" s="237">
        <v>2980321</v>
      </c>
      <c r="O15" s="237">
        <v>19926460</v>
      </c>
      <c r="P15" s="237">
        <v>10212528</v>
      </c>
      <c r="Q15" s="237">
        <v>9326704</v>
      </c>
      <c r="R15" s="237">
        <v>387208</v>
      </c>
      <c r="S15" s="237">
        <v>0</v>
      </c>
      <c r="T15" s="237">
        <v>19349838</v>
      </c>
      <c r="U15" s="237">
        <v>0</v>
      </c>
      <c r="V15" s="237">
        <v>0</v>
      </c>
      <c r="W15" s="249">
        <v>232274</v>
      </c>
      <c r="X15" s="248" t="str">
        <f>A15</f>
        <v>21</v>
      </c>
    </row>
    <row r="16" spans="1:24" s="226" customFormat="1" ht="12.95" customHeight="1">
      <c r="A16" s="251" t="s">
        <v>125</v>
      </c>
      <c r="B16" s="250">
        <v>38</v>
      </c>
      <c r="C16" s="237">
        <v>328</v>
      </c>
      <c r="D16" s="237">
        <v>278393</v>
      </c>
      <c r="E16" s="237">
        <v>230279</v>
      </c>
      <c r="F16" s="237">
        <v>48114</v>
      </c>
      <c r="G16" s="237">
        <v>349359</v>
      </c>
      <c r="H16" s="237">
        <v>38255</v>
      </c>
      <c r="I16" s="237">
        <v>2116213</v>
      </c>
      <c r="J16" s="237">
        <v>12096131</v>
      </c>
      <c r="K16" s="237">
        <v>105855</v>
      </c>
      <c r="L16" s="237">
        <v>618124</v>
      </c>
      <c r="M16" s="237">
        <v>8457979</v>
      </c>
      <c r="N16" s="237">
        <v>2914140</v>
      </c>
      <c r="O16" s="237">
        <v>19704919</v>
      </c>
      <c r="P16" s="237">
        <v>10535595</v>
      </c>
      <c r="Q16" s="237">
        <v>8762849</v>
      </c>
      <c r="R16" s="237">
        <v>406452</v>
      </c>
      <c r="S16" s="237">
        <v>0</v>
      </c>
      <c r="T16" s="237">
        <v>19173916</v>
      </c>
      <c r="U16" s="237">
        <v>6800</v>
      </c>
      <c r="V16" s="237">
        <v>1303</v>
      </c>
      <c r="W16" s="249">
        <v>208374</v>
      </c>
      <c r="X16" s="248" t="str">
        <f>A16</f>
        <v>22</v>
      </c>
    </row>
    <row r="17" spans="1:24" s="226" customFormat="1" ht="12.95" customHeight="1">
      <c r="A17" s="251" t="s">
        <v>129</v>
      </c>
      <c r="B17" s="250">
        <v>39</v>
      </c>
      <c r="C17" s="250">
        <v>331</v>
      </c>
      <c r="D17" s="237">
        <v>270802</v>
      </c>
      <c r="E17" s="237">
        <v>221477</v>
      </c>
      <c r="F17" s="237">
        <v>49325</v>
      </c>
      <c r="G17" s="237">
        <v>405991</v>
      </c>
      <c r="H17" s="237">
        <v>30693</v>
      </c>
      <c r="I17" s="237">
        <v>2162063</v>
      </c>
      <c r="J17" s="237">
        <v>12353471</v>
      </c>
      <c r="K17" s="237">
        <v>104132</v>
      </c>
      <c r="L17" s="237">
        <v>744841</v>
      </c>
      <c r="M17" s="237">
        <v>8487448</v>
      </c>
      <c r="N17" s="237">
        <v>3017020</v>
      </c>
      <c r="O17" s="237">
        <v>20422989</v>
      </c>
      <c r="P17" s="237">
        <v>11163833</v>
      </c>
      <c r="Q17" s="237">
        <v>8830752</v>
      </c>
      <c r="R17" s="237">
        <v>428379</v>
      </c>
      <c r="S17" s="237">
        <v>0</v>
      </c>
      <c r="T17" s="237">
        <v>19802369</v>
      </c>
      <c r="U17" s="237">
        <v>9720</v>
      </c>
      <c r="V17" s="237">
        <v>1554</v>
      </c>
      <c r="W17" s="249">
        <v>175070</v>
      </c>
      <c r="X17" s="248" t="str">
        <f>A17</f>
        <v>23</v>
      </c>
    </row>
    <row r="18" spans="1:24" s="226" customFormat="1" ht="12.95" customHeight="1">
      <c r="A18" s="247" t="s">
        <v>128</v>
      </c>
      <c r="B18" s="246">
        <v>37</v>
      </c>
      <c r="C18" s="245">
        <v>334</v>
      </c>
      <c r="D18" s="244">
        <v>286067</v>
      </c>
      <c r="E18" s="244">
        <v>219229</v>
      </c>
      <c r="F18" s="244">
        <v>66838</v>
      </c>
      <c r="G18" s="244">
        <v>397501</v>
      </c>
      <c r="H18" s="244">
        <v>34380</v>
      </c>
      <c r="I18" s="244">
        <v>2294760</v>
      </c>
      <c r="J18" s="244">
        <v>12362469</v>
      </c>
      <c r="K18" s="244">
        <v>98062</v>
      </c>
      <c r="L18" s="244">
        <v>784408</v>
      </c>
      <c r="M18" s="244">
        <v>8487052</v>
      </c>
      <c r="N18" s="244">
        <v>2992913</v>
      </c>
      <c r="O18" s="244">
        <v>20327812</v>
      </c>
      <c r="P18" s="244">
        <v>11492196</v>
      </c>
      <c r="Q18" s="244">
        <v>8371422</v>
      </c>
      <c r="R18" s="244">
        <v>464168</v>
      </c>
      <c r="S18" s="244">
        <v>0</v>
      </c>
      <c r="T18" s="244">
        <v>19694861</v>
      </c>
      <c r="U18" s="244">
        <v>8370</v>
      </c>
      <c r="V18" s="244">
        <v>1731</v>
      </c>
      <c r="W18" s="243">
        <v>166900</v>
      </c>
      <c r="X18" s="242" t="str">
        <f>A18</f>
        <v>24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331</v>
      </c>
      <c r="D20" s="233">
        <v>291905</v>
      </c>
      <c r="E20" s="233">
        <v>216815</v>
      </c>
      <c r="F20" s="233">
        <v>75090</v>
      </c>
      <c r="G20" s="233">
        <v>282675</v>
      </c>
      <c r="H20" s="233">
        <v>65326</v>
      </c>
      <c r="I20" s="233">
        <v>2230028</v>
      </c>
      <c r="J20" s="233">
        <v>12207980</v>
      </c>
      <c r="K20" s="233">
        <v>92473</v>
      </c>
      <c r="L20" s="233">
        <v>732060</v>
      </c>
      <c r="M20" s="233">
        <v>8440392</v>
      </c>
      <c r="N20" s="233">
        <v>2943028</v>
      </c>
      <c r="O20" s="233">
        <v>20362138</v>
      </c>
      <c r="P20" s="233">
        <v>10971889</v>
      </c>
      <c r="Q20" s="233">
        <v>8809661</v>
      </c>
      <c r="R20" s="233">
        <v>580560</v>
      </c>
      <c r="S20" s="233"/>
      <c r="T20" s="233">
        <v>19533666</v>
      </c>
      <c r="U20" s="233">
        <v>19520</v>
      </c>
      <c r="V20" s="233">
        <v>5748</v>
      </c>
      <c r="W20" s="232">
        <v>176114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332</v>
      </c>
      <c r="D21" s="233">
        <v>273958</v>
      </c>
      <c r="E21" s="233">
        <v>209968</v>
      </c>
      <c r="F21" s="233">
        <v>63990</v>
      </c>
      <c r="G21" s="233">
        <v>321765</v>
      </c>
      <c r="H21" s="233">
        <v>113010</v>
      </c>
      <c r="I21" s="233">
        <v>2226205</v>
      </c>
      <c r="J21" s="233">
        <v>12361225</v>
      </c>
      <c r="K21" s="233">
        <v>91691</v>
      </c>
      <c r="L21" s="233">
        <v>734806</v>
      </c>
      <c r="M21" s="233">
        <v>8501044</v>
      </c>
      <c r="N21" s="233">
        <v>3033652</v>
      </c>
      <c r="O21" s="233">
        <v>20551953</v>
      </c>
      <c r="P21" s="233">
        <v>11188517</v>
      </c>
      <c r="Q21" s="233">
        <v>8736692</v>
      </c>
      <c r="R21" s="233">
        <v>626720</v>
      </c>
      <c r="S21" s="233"/>
      <c r="T21" s="233">
        <v>19841004</v>
      </c>
      <c r="U21" s="233">
        <v>9720</v>
      </c>
      <c r="V21" s="233">
        <v>7261</v>
      </c>
      <c r="W21" s="232">
        <v>175338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332</v>
      </c>
      <c r="D22" s="233">
        <v>297966</v>
      </c>
      <c r="E22" s="233">
        <v>215147</v>
      </c>
      <c r="F22" s="233">
        <v>82819</v>
      </c>
      <c r="G22" s="233">
        <v>371067</v>
      </c>
      <c r="H22" s="233">
        <v>25654</v>
      </c>
      <c r="I22" s="233">
        <v>2236222</v>
      </c>
      <c r="J22" s="233">
        <v>12437090</v>
      </c>
      <c r="K22" s="233">
        <v>113234</v>
      </c>
      <c r="L22" s="233">
        <v>595023</v>
      </c>
      <c r="M22" s="233">
        <v>8518072</v>
      </c>
      <c r="N22" s="233">
        <v>3210734</v>
      </c>
      <c r="O22" s="233">
        <v>21088698</v>
      </c>
      <c r="P22" s="233">
        <v>11810780</v>
      </c>
      <c r="Q22" s="233">
        <v>8682032</v>
      </c>
      <c r="R22" s="233">
        <v>595860</v>
      </c>
      <c r="S22" s="233"/>
      <c r="T22" s="233">
        <v>20145485</v>
      </c>
      <c r="U22" s="233">
        <v>10100</v>
      </c>
      <c r="V22" s="233">
        <v>6575</v>
      </c>
      <c r="W22" s="232">
        <v>173087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333</v>
      </c>
      <c r="D23" s="233">
        <v>266946</v>
      </c>
      <c r="E23" s="233">
        <v>208239</v>
      </c>
      <c r="F23" s="233">
        <v>58707</v>
      </c>
      <c r="G23" s="233">
        <v>409866</v>
      </c>
      <c r="H23" s="233">
        <v>93951</v>
      </c>
      <c r="I23" s="233">
        <v>2253739</v>
      </c>
      <c r="J23" s="233">
        <v>12092835</v>
      </c>
      <c r="K23" s="233">
        <v>106626</v>
      </c>
      <c r="L23" s="233">
        <v>580178</v>
      </c>
      <c r="M23" s="233">
        <v>8474231</v>
      </c>
      <c r="N23" s="233">
        <v>2931770</v>
      </c>
      <c r="O23" s="233">
        <v>20751642</v>
      </c>
      <c r="P23" s="233">
        <v>11560133</v>
      </c>
      <c r="Q23" s="233">
        <v>8684445</v>
      </c>
      <c r="R23" s="233">
        <v>507044</v>
      </c>
      <c r="S23" s="233"/>
      <c r="T23" s="233">
        <v>20002174</v>
      </c>
      <c r="U23" s="233">
        <v>18800</v>
      </c>
      <c r="V23" s="233">
        <v>5929</v>
      </c>
      <c r="W23" s="232">
        <v>167287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333</v>
      </c>
      <c r="D24" s="233">
        <v>391377</v>
      </c>
      <c r="E24" s="233">
        <v>206591</v>
      </c>
      <c r="F24" s="233">
        <v>184786</v>
      </c>
      <c r="G24" s="233">
        <v>379471</v>
      </c>
      <c r="H24" s="233">
        <v>98908</v>
      </c>
      <c r="I24" s="233">
        <v>2256293</v>
      </c>
      <c r="J24" s="233">
        <v>11866430</v>
      </c>
      <c r="K24" s="233">
        <v>91409</v>
      </c>
      <c r="L24" s="233">
        <v>562748</v>
      </c>
      <c r="M24" s="233">
        <v>8378750</v>
      </c>
      <c r="N24" s="233">
        <v>2833497</v>
      </c>
      <c r="O24" s="233">
        <v>21108506</v>
      </c>
      <c r="P24" s="233">
        <v>11419156</v>
      </c>
      <c r="Q24" s="233">
        <v>8680102</v>
      </c>
      <c r="R24" s="233">
        <v>1009221</v>
      </c>
      <c r="S24" s="233"/>
      <c r="T24" s="233">
        <v>19858372</v>
      </c>
      <c r="U24" s="233">
        <v>18800</v>
      </c>
      <c r="V24" s="233">
        <v>7345</v>
      </c>
      <c r="W24" s="232">
        <v>167473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333</v>
      </c>
      <c r="D25" s="233">
        <v>250147</v>
      </c>
      <c r="E25" s="233">
        <v>190750</v>
      </c>
      <c r="F25" s="233">
        <v>59397</v>
      </c>
      <c r="G25" s="233">
        <v>467455</v>
      </c>
      <c r="H25" s="233">
        <v>31440</v>
      </c>
      <c r="I25" s="233">
        <v>2250197</v>
      </c>
      <c r="J25" s="233">
        <v>12110280</v>
      </c>
      <c r="K25" s="233">
        <v>105063</v>
      </c>
      <c r="L25" s="233">
        <v>577085</v>
      </c>
      <c r="M25" s="233">
        <v>8514701</v>
      </c>
      <c r="N25" s="233">
        <v>2913397</v>
      </c>
      <c r="O25" s="233">
        <v>21023345</v>
      </c>
      <c r="P25" s="233">
        <v>11757312</v>
      </c>
      <c r="Q25" s="233">
        <v>8716752</v>
      </c>
      <c r="R25" s="233">
        <v>549256</v>
      </c>
      <c r="S25" s="233"/>
      <c r="T25" s="233">
        <v>20276144</v>
      </c>
      <c r="U25" s="233">
        <v>26500</v>
      </c>
      <c r="V25" s="233">
        <v>6344</v>
      </c>
      <c r="W25" s="232">
        <v>169573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334</v>
      </c>
      <c r="D27" s="233">
        <v>263184</v>
      </c>
      <c r="E27" s="233">
        <v>208188</v>
      </c>
      <c r="F27" s="233">
        <v>54996</v>
      </c>
      <c r="G27" s="233">
        <v>288074</v>
      </c>
      <c r="H27" s="233">
        <v>90124</v>
      </c>
      <c r="I27" s="233">
        <v>2266402</v>
      </c>
      <c r="J27" s="233">
        <v>11952682</v>
      </c>
      <c r="K27" s="233">
        <v>89801</v>
      </c>
      <c r="L27" s="233">
        <v>574109</v>
      </c>
      <c r="M27" s="233">
        <v>8373323</v>
      </c>
      <c r="N27" s="233">
        <v>2915416</v>
      </c>
      <c r="O27" s="233">
        <v>20493820</v>
      </c>
      <c r="P27" s="233">
        <v>11209984</v>
      </c>
      <c r="Q27" s="233">
        <v>8695592</v>
      </c>
      <c r="R27" s="233">
        <v>588226</v>
      </c>
      <c r="S27" s="233"/>
      <c r="T27" s="233">
        <v>19749936</v>
      </c>
      <c r="U27" s="233">
        <v>17800</v>
      </c>
      <c r="V27" s="233">
        <v>7046</v>
      </c>
      <c r="W27" s="232">
        <v>169625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334</v>
      </c>
      <c r="D28" s="233">
        <v>276088</v>
      </c>
      <c r="E28" s="233">
        <v>203539</v>
      </c>
      <c r="F28" s="233">
        <v>72549</v>
      </c>
      <c r="G28" s="233">
        <v>395748</v>
      </c>
      <c r="H28" s="233">
        <v>90906</v>
      </c>
      <c r="I28" s="233">
        <v>2281665</v>
      </c>
      <c r="J28" s="233">
        <v>11936832</v>
      </c>
      <c r="K28" s="233">
        <v>84518</v>
      </c>
      <c r="L28" s="233">
        <v>568410</v>
      </c>
      <c r="M28" s="233">
        <v>8368784</v>
      </c>
      <c r="N28" s="233">
        <v>2915095</v>
      </c>
      <c r="O28" s="233">
        <v>20452037</v>
      </c>
      <c r="P28" s="233">
        <v>11082767</v>
      </c>
      <c r="Q28" s="233">
        <v>8746235</v>
      </c>
      <c r="R28" s="233">
        <v>623010</v>
      </c>
      <c r="S28" s="233"/>
      <c r="T28" s="233">
        <v>19644006</v>
      </c>
      <c r="U28" s="233">
        <v>22000</v>
      </c>
      <c r="V28" s="233">
        <v>7781</v>
      </c>
      <c r="W28" s="232">
        <v>165711</v>
      </c>
      <c r="X28" s="231" t="s">
        <v>42</v>
      </c>
    </row>
    <row r="29" spans="1:24" s="226" customFormat="1" ht="12.95" customHeight="1">
      <c r="A29" s="235" t="s">
        <v>43</v>
      </c>
      <c r="B29" s="234">
        <v>37</v>
      </c>
      <c r="C29" s="233">
        <v>333</v>
      </c>
      <c r="D29" s="233">
        <v>257790</v>
      </c>
      <c r="E29" s="233">
        <v>192129</v>
      </c>
      <c r="F29" s="233">
        <v>65661</v>
      </c>
      <c r="G29" s="233">
        <v>479241</v>
      </c>
      <c r="H29" s="233">
        <v>26108</v>
      </c>
      <c r="I29" s="233">
        <v>2269885</v>
      </c>
      <c r="J29" s="233">
        <v>12117071</v>
      </c>
      <c r="K29" s="233">
        <v>99988</v>
      </c>
      <c r="L29" s="233">
        <v>576208</v>
      </c>
      <c r="M29" s="233">
        <v>8482828</v>
      </c>
      <c r="N29" s="233">
        <v>2958016</v>
      </c>
      <c r="O29" s="233">
        <v>20804850</v>
      </c>
      <c r="P29" s="233">
        <v>11614053</v>
      </c>
      <c r="Q29" s="233">
        <v>8707897</v>
      </c>
      <c r="R29" s="233">
        <v>482875</v>
      </c>
      <c r="S29" s="233"/>
      <c r="T29" s="233">
        <v>20135429</v>
      </c>
      <c r="U29" s="233">
        <v>19400</v>
      </c>
      <c r="V29" s="233">
        <v>7682</v>
      </c>
      <c r="W29" s="232">
        <v>164038</v>
      </c>
      <c r="X29" s="231" t="s">
        <v>43</v>
      </c>
    </row>
    <row r="30" spans="1:24" s="226" customFormat="1" ht="12.95" customHeight="1">
      <c r="A30" s="235" t="s">
        <v>44</v>
      </c>
      <c r="B30" s="234">
        <v>37</v>
      </c>
      <c r="C30" s="233">
        <v>333</v>
      </c>
      <c r="D30" s="233">
        <v>248368</v>
      </c>
      <c r="E30" s="233">
        <v>201056</v>
      </c>
      <c r="F30" s="233">
        <v>47312</v>
      </c>
      <c r="G30" s="233">
        <v>285121</v>
      </c>
      <c r="H30" s="233">
        <v>109427</v>
      </c>
      <c r="I30" s="233">
        <v>2298485</v>
      </c>
      <c r="J30" s="233">
        <v>11986171</v>
      </c>
      <c r="K30" s="233">
        <v>82385</v>
      </c>
      <c r="L30" s="233">
        <v>565758</v>
      </c>
      <c r="M30" s="233">
        <v>8452633</v>
      </c>
      <c r="N30" s="233">
        <v>2885366</v>
      </c>
      <c r="O30" s="233">
        <v>20544643</v>
      </c>
      <c r="P30" s="233">
        <v>11362681</v>
      </c>
      <c r="Q30" s="233">
        <v>8583980</v>
      </c>
      <c r="R30" s="233">
        <v>597961</v>
      </c>
      <c r="S30" s="233"/>
      <c r="T30" s="233">
        <v>19833323</v>
      </c>
      <c r="U30" s="233">
        <v>7900</v>
      </c>
      <c r="V30" s="233">
        <v>5496</v>
      </c>
      <c r="W30" s="232">
        <v>162147</v>
      </c>
      <c r="X30" s="231" t="s">
        <v>44</v>
      </c>
    </row>
    <row r="31" spans="1:24" s="226" customFormat="1" ht="12.95" customHeight="1">
      <c r="A31" s="235" t="s">
        <v>45</v>
      </c>
      <c r="B31" s="234">
        <v>37</v>
      </c>
      <c r="C31" s="233">
        <v>333</v>
      </c>
      <c r="D31" s="233">
        <v>275114</v>
      </c>
      <c r="E31" s="233">
        <v>204890</v>
      </c>
      <c r="F31" s="233">
        <v>70224</v>
      </c>
      <c r="G31" s="233">
        <v>264999</v>
      </c>
      <c r="H31" s="233">
        <v>113933</v>
      </c>
      <c r="I31" s="233">
        <v>2297061</v>
      </c>
      <c r="J31" s="233">
        <v>11975983</v>
      </c>
      <c r="K31" s="233">
        <v>81250</v>
      </c>
      <c r="L31" s="233">
        <v>572458</v>
      </c>
      <c r="M31" s="233">
        <v>8371873</v>
      </c>
      <c r="N31" s="233">
        <v>2950366</v>
      </c>
      <c r="O31" s="233">
        <v>20271876</v>
      </c>
      <c r="P31" s="233">
        <v>11265571</v>
      </c>
      <c r="Q31" s="233">
        <v>8312668</v>
      </c>
      <c r="R31" s="233">
        <v>693609</v>
      </c>
      <c r="S31" s="233"/>
      <c r="T31" s="233">
        <v>19351012</v>
      </c>
      <c r="U31" s="233">
        <v>25700</v>
      </c>
      <c r="V31" s="233">
        <v>3284</v>
      </c>
      <c r="W31" s="232">
        <v>162435</v>
      </c>
      <c r="X31" s="231" t="s">
        <v>45</v>
      </c>
    </row>
    <row r="32" spans="1:24" s="226" customFormat="1" ht="12.95" customHeight="1">
      <c r="A32" s="235" t="s">
        <v>46</v>
      </c>
      <c r="B32" s="234">
        <v>37</v>
      </c>
      <c r="C32" s="233">
        <v>334</v>
      </c>
      <c r="D32" s="233">
        <v>286067</v>
      </c>
      <c r="E32" s="233">
        <v>219229</v>
      </c>
      <c r="F32" s="233">
        <v>66838</v>
      </c>
      <c r="G32" s="233">
        <v>397501</v>
      </c>
      <c r="H32" s="233">
        <v>34380</v>
      </c>
      <c r="I32" s="233">
        <v>2294760</v>
      </c>
      <c r="J32" s="233">
        <v>12362469</v>
      </c>
      <c r="K32" s="233">
        <v>98062</v>
      </c>
      <c r="L32" s="233">
        <v>784408</v>
      </c>
      <c r="M32" s="233">
        <v>8487052</v>
      </c>
      <c r="N32" s="233">
        <v>2992913</v>
      </c>
      <c r="O32" s="233">
        <v>20327812</v>
      </c>
      <c r="P32" s="233">
        <v>11492196</v>
      </c>
      <c r="Q32" s="233">
        <v>8371422</v>
      </c>
      <c r="R32" s="233">
        <v>464168</v>
      </c>
      <c r="S32" s="233"/>
      <c r="T32" s="233">
        <v>19694861</v>
      </c>
      <c r="U32" s="233">
        <v>8370</v>
      </c>
      <c r="V32" s="233">
        <v>1731</v>
      </c>
      <c r="W32" s="232">
        <v>166900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12" scale="96" orientation="landscape" horizontalDpi="4294967293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58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123</v>
      </c>
      <c r="B14" s="250">
        <v>39</v>
      </c>
      <c r="C14" s="237">
        <v>319</v>
      </c>
      <c r="D14" s="237">
        <v>229932</v>
      </c>
      <c r="E14" s="237">
        <v>142076</v>
      </c>
      <c r="F14" s="237">
        <v>87856</v>
      </c>
      <c r="G14" s="237">
        <v>263357</v>
      </c>
      <c r="H14" s="237">
        <v>165361</v>
      </c>
      <c r="I14" s="237">
        <v>1918125</v>
      </c>
      <c r="J14" s="237">
        <v>12038135</v>
      </c>
      <c r="K14" s="237">
        <v>189639</v>
      </c>
      <c r="L14" s="237">
        <v>869376</v>
      </c>
      <c r="M14" s="237">
        <v>7909456</v>
      </c>
      <c r="N14" s="237">
        <v>3069634</v>
      </c>
      <c r="O14" s="237">
        <v>18021600</v>
      </c>
      <c r="P14" s="237">
        <v>10188773</v>
      </c>
      <c r="Q14" s="237">
        <v>7460101</v>
      </c>
      <c r="R14" s="237">
        <v>372705</v>
      </c>
      <c r="S14" s="237">
        <v>0</v>
      </c>
      <c r="T14" s="237">
        <v>17623427</v>
      </c>
      <c r="U14" s="237">
        <v>2000</v>
      </c>
      <c r="V14" s="237">
        <v>11799</v>
      </c>
      <c r="W14" s="249">
        <v>371109</v>
      </c>
      <c r="X14" s="252" t="str">
        <f>A14</f>
        <v>平成18年末</v>
      </c>
    </row>
    <row r="15" spans="1:24" s="226" customFormat="1" ht="12.95" customHeight="1">
      <c r="A15" s="251" t="s">
        <v>122</v>
      </c>
      <c r="B15" s="250">
        <v>39</v>
      </c>
      <c r="C15" s="237">
        <v>317</v>
      </c>
      <c r="D15" s="237">
        <v>243630</v>
      </c>
      <c r="E15" s="237">
        <v>138791</v>
      </c>
      <c r="F15" s="237">
        <v>104839</v>
      </c>
      <c r="G15" s="237">
        <v>168448</v>
      </c>
      <c r="H15" s="237">
        <v>163526</v>
      </c>
      <c r="I15" s="237">
        <v>1926045</v>
      </c>
      <c r="J15" s="237">
        <v>11915881</v>
      </c>
      <c r="K15" s="237">
        <v>175395</v>
      </c>
      <c r="L15" s="237">
        <v>785103</v>
      </c>
      <c r="M15" s="237">
        <v>7828460</v>
      </c>
      <c r="N15" s="237">
        <v>3126904</v>
      </c>
      <c r="O15" s="237">
        <v>18430864</v>
      </c>
      <c r="P15" s="237">
        <v>10075919</v>
      </c>
      <c r="Q15" s="237">
        <v>7933776</v>
      </c>
      <c r="R15" s="237">
        <v>421147</v>
      </c>
      <c r="S15" s="237">
        <v>0</v>
      </c>
      <c r="T15" s="237">
        <v>17932523</v>
      </c>
      <c r="U15" s="237">
        <v>0</v>
      </c>
      <c r="V15" s="237">
        <v>3817</v>
      </c>
      <c r="W15" s="249">
        <v>319525</v>
      </c>
      <c r="X15" s="252" t="str">
        <f>A15</f>
        <v>19</v>
      </c>
    </row>
    <row r="16" spans="1:24" s="226" customFormat="1" ht="12.95" customHeight="1">
      <c r="A16" s="251" t="s">
        <v>121</v>
      </c>
      <c r="B16" s="250">
        <v>38</v>
      </c>
      <c r="C16" s="250">
        <v>318</v>
      </c>
      <c r="D16" s="237">
        <v>271301</v>
      </c>
      <c r="E16" s="237">
        <v>186470</v>
      </c>
      <c r="F16" s="237">
        <v>84831</v>
      </c>
      <c r="G16" s="237">
        <v>327766</v>
      </c>
      <c r="H16" s="237">
        <v>46770</v>
      </c>
      <c r="I16" s="237">
        <v>1938999</v>
      </c>
      <c r="J16" s="237">
        <v>11861244</v>
      </c>
      <c r="K16" s="237">
        <v>164042</v>
      </c>
      <c r="L16" s="237">
        <v>766770</v>
      </c>
      <c r="M16" s="237">
        <v>7383101</v>
      </c>
      <c r="N16" s="237">
        <v>3547301</v>
      </c>
      <c r="O16" s="237">
        <v>19025087</v>
      </c>
      <c r="P16" s="237">
        <v>10053556</v>
      </c>
      <c r="Q16" s="237">
        <v>8568790</v>
      </c>
      <c r="R16" s="237">
        <v>402722</v>
      </c>
      <c r="S16" s="237">
        <v>18459997</v>
      </c>
      <c r="T16" s="237">
        <v>18459997</v>
      </c>
      <c r="U16" s="237">
        <v>20000</v>
      </c>
      <c r="V16" s="237">
        <v>19151</v>
      </c>
      <c r="W16" s="249">
        <v>272320</v>
      </c>
      <c r="X16" s="252" t="str">
        <f>A16</f>
        <v>20</v>
      </c>
    </row>
    <row r="17" spans="1:24" s="226" customFormat="1" ht="12.95" customHeight="1">
      <c r="A17" s="251" t="s">
        <v>120</v>
      </c>
      <c r="B17" s="250">
        <v>38</v>
      </c>
      <c r="C17" s="250">
        <v>323</v>
      </c>
      <c r="D17" s="237">
        <v>302922</v>
      </c>
      <c r="E17" s="237">
        <v>237909</v>
      </c>
      <c r="F17" s="237">
        <v>65013</v>
      </c>
      <c r="G17" s="237">
        <v>444974</v>
      </c>
      <c r="H17" s="237">
        <v>38308</v>
      </c>
      <c r="I17" s="237">
        <v>1964967</v>
      </c>
      <c r="J17" s="237">
        <v>12286097</v>
      </c>
      <c r="K17" s="237">
        <v>108025</v>
      </c>
      <c r="L17" s="237">
        <v>662913</v>
      </c>
      <c r="M17" s="237">
        <v>8534812</v>
      </c>
      <c r="N17" s="237">
        <v>2980321</v>
      </c>
      <c r="O17" s="237">
        <v>19926460</v>
      </c>
      <c r="P17" s="237">
        <v>10212528</v>
      </c>
      <c r="Q17" s="237">
        <v>9326704</v>
      </c>
      <c r="R17" s="237">
        <v>387208</v>
      </c>
      <c r="S17" s="237">
        <v>0</v>
      </c>
      <c r="T17" s="237">
        <v>19349838</v>
      </c>
      <c r="U17" s="237">
        <v>0</v>
      </c>
      <c r="V17" s="237">
        <v>0</v>
      </c>
      <c r="W17" s="249">
        <v>232274</v>
      </c>
      <c r="X17" s="252" t="str">
        <f>A17</f>
        <v>21</v>
      </c>
    </row>
    <row r="18" spans="1:24" s="226" customFormat="1" ht="12.95" customHeight="1">
      <c r="A18" s="285" t="s">
        <v>119</v>
      </c>
      <c r="B18" s="246">
        <v>38</v>
      </c>
      <c r="C18" s="245">
        <v>328</v>
      </c>
      <c r="D18" s="244">
        <v>278393</v>
      </c>
      <c r="E18" s="244">
        <v>230279</v>
      </c>
      <c r="F18" s="244">
        <v>48114</v>
      </c>
      <c r="G18" s="244">
        <v>349359</v>
      </c>
      <c r="H18" s="244">
        <v>38255</v>
      </c>
      <c r="I18" s="244">
        <v>2116213</v>
      </c>
      <c r="J18" s="244">
        <v>12096131</v>
      </c>
      <c r="K18" s="244">
        <v>105855</v>
      </c>
      <c r="L18" s="244">
        <v>618124</v>
      </c>
      <c r="M18" s="244">
        <v>8457979</v>
      </c>
      <c r="N18" s="244">
        <v>2914140</v>
      </c>
      <c r="O18" s="244">
        <v>19704919</v>
      </c>
      <c r="P18" s="244">
        <v>10535595</v>
      </c>
      <c r="Q18" s="244">
        <v>8762849</v>
      </c>
      <c r="R18" s="244">
        <v>406452</v>
      </c>
      <c r="S18" s="244">
        <v>0</v>
      </c>
      <c r="T18" s="244">
        <v>19173916</v>
      </c>
      <c r="U18" s="244">
        <v>6800</v>
      </c>
      <c r="V18" s="244">
        <v>1303</v>
      </c>
      <c r="W18" s="243">
        <v>208374</v>
      </c>
      <c r="X18" s="284" t="str">
        <f>A18</f>
        <v>22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38</v>
      </c>
      <c r="C20" s="233">
        <v>323</v>
      </c>
      <c r="D20" s="233">
        <v>240736</v>
      </c>
      <c r="E20" s="233">
        <v>189614</v>
      </c>
      <c r="F20" s="233">
        <v>51122</v>
      </c>
      <c r="G20" s="233">
        <v>234532</v>
      </c>
      <c r="H20" s="233">
        <v>154257</v>
      </c>
      <c r="I20" s="233">
        <v>1972804</v>
      </c>
      <c r="J20" s="233">
        <v>12262006</v>
      </c>
      <c r="K20" s="233">
        <v>105675</v>
      </c>
      <c r="L20" s="233">
        <v>656343</v>
      </c>
      <c r="M20" s="233">
        <v>8511140</v>
      </c>
      <c r="N20" s="233">
        <v>2988821</v>
      </c>
      <c r="O20" s="233">
        <v>19960179</v>
      </c>
      <c r="P20" s="233">
        <v>10260307</v>
      </c>
      <c r="Q20" s="233">
        <v>9294798</v>
      </c>
      <c r="R20" s="233">
        <v>405052</v>
      </c>
      <c r="S20" s="233"/>
      <c r="T20" s="233">
        <v>19324219</v>
      </c>
      <c r="U20" s="233">
        <v>0</v>
      </c>
      <c r="V20" s="233">
        <v>276</v>
      </c>
      <c r="W20" s="232">
        <v>229795</v>
      </c>
      <c r="X20" s="231" t="s">
        <v>100</v>
      </c>
    </row>
    <row r="21" spans="1:24" s="226" customFormat="1" ht="12.95" customHeight="1">
      <c r="A21" s="235" t="s">
        <v>36</v>
      </c>
      <c r="B21" s="234">
        <v>38</v>
      </c>
      <c r="C21" s="233">
        <v>323</v>
      </c>
      <c r="D21" s="233">
        <v>237853</v>
      </c>
      <c r="E21" s="233">
        <v>187179</v>
      </c>
      <c r="F21" s="233">
        <v>50674</v>
      </c>
      <c r="G21" s="233">
        <v>340273</v>
      </c>
      <c r="H21" s="233">
        <v>201939</v>
      </c>
      <c r="I21" s="233">
        <v>1985818</v>
      </c>
      <c r="J21" s="233">
        <v>12242885</v>
      </c>
      <c r="K21" s="233">
        <v>106123</v>
      </c>
      <c r="L21" s="233">
        <v>644802</v>
      </c>
      <c r="M21" s="233">
        <v>8501220</v>
      </c>
      <c r="N21" s="233">
        <v>2990713</v>
      </c>
      <c r="O21" s="233">
        <v>19960573</v>
      </c>
      <c r="P21" s="233">
        <v>10253022</v>
      </c>
      <c r="Q21" s="233">
        <v>9278571</v>
      </c>
      <c r="R21" s="233">
        <v>428960</v>
      </c>
      <c r="S21" s="233"/>
      <c r="T21" s="233">
        <v>19290173</v>
      </c>
      <c r="U21" s="233">
        <v>0</v>
      </c>
      <c r="V21" s="233">
        <v>0</v>
      </c>
      <c r="W21" s="232">
        <v>225517</v>
      </c>
      <c r="X21" s="231" t="s">
        <v>36</v>
      </c>
    </row>
    <row r="22" spans="1:24" s="226" customFormat="1" ht="12.95" customHeight="1">
      <c r="A22" s="235" t="s">
        <v>37</v>
      </c>
      <c r="B22" s="234">
        <v>38</v>
      </c>
      <c r="C22" s="233">
        <v>326</v>
      </c>
      <c r="D22" s="233">
        <v>352326</v>
      </c>
      <c r="E22" s="233">
        <v>231235</v>
      </c>
      <c r="F22" s="233">
        <v>121091</v>
      </c>
      <c r="G22" s="233">
        <v>393786</v>
      </c>
      <c r="H22" s="233">
        <v>36876</v>
      </c>
      <c r="I22" s="233">
        <v>2013057</v>
      </c>
      <c r="J22" s="233">
        <v>12287711</v>
      </c>
      <c r="K22" s="233">
        <v>101226</v>
      </c>
      <c r="L22" s="233">
        <v>642316</v>
      </c>
      <c r="M22" s="233">
        <v>8499310</v>
      </c>
      <c r="N22" s="233">
        <v>3044828</v>
      </c>
      <c r="O22" s="233">
        <v>20357351</v>
      </c>
      <c r="P22" s="233">
        <v>10504635</v>
      </c>
      <c r="Q22" s="233">
        <v>9237473</v>
      </c>
      <c r="R22" s="233">
        <v>615219</v>
      </c>
      <c r="S22" s="233"/>
      <c r="T22" s="233">
        <v>19326558</v>
      </c>
      <c r="U22" s="233">
        <v>0</v>
      </c>
      <c r="V22" s="233">
        <v>0</v>
      </c>
      <c r="W22" s="232">
        <v>221751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327</v>
      </c>
      <c r="D23" s="233">
        <v>272452</v>
      </c>
      <c r="E23" s="233">
        <v>211145</v>
      </c>
      <c r="F23" s="233">
        <v>61307</v>
      </c>
      <c r="G23" s="233">
        <v>241948</v>
      </c>
      <c r="H23" s="233">
        <v>177073</v>
      </c>
      <c r="I23" s="233">
        <v>1990768</v>
      </c>
      <c r="J23" s="233">
        <v>11958252</v>
      </c>
      <c r="K23" s="233">
        <v>92795</v>
      </c>
      <c r="L23" s="233">
        <v>599806</v>
      </c>
      <c r="M23" s="233">
        <v>8471246</v>
      </c>
      <c r="N23" s="233">
        <v>2794380</v>
      </c>
      <c r="O23" s="233">
        <v>20126583</v>
      </c>
      <c r="P23" s="233">
        <v>10325227</v>
      </c>
      <c r="Q23" s="233">
        <v>9233515</v>
      </c>
      <c r="R23" s="233">
        <v>567818</v>
      </c>
      <c r="S23" s="233"/>
      <c r="T23" s="233">
        <v>19406504</v>
      </c>
      <c r="U23" s="233">
        <v>0</v>
      </c>
      <c r="V23" s="233">
        <v>0</v>
      </c>
      <c r="W23" s="232">
        <v>218198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327</v>
      </c>
      <c r="D24" s="233">
        <v>419369</v>
      </c>
      <c r="E24" s="233">
        <v>223746</v>
      </c>
      <c r="F24" s="233">
        <v>195623</v>
      </c>
      <c r="G24" s="233">
        <v>321751</v>
      </c>
      <c r="H24" s="233">
        <v>184302</v>
      </c>
      <c r="I24" s="233">
        <v>2007434</v>
      </c>
      <c r="J24" s="233">
        <v>12030143</v>
      </c>
      <c r="K24" s="233">
        <v>93488</v>
      </c>
      <c r="L24" s="233">
        <v>645518</v>
      </c>
      <c r="M24" s="233">
        <v>8443677</v>
      </c>
      <c r="N24" s="233">
        <v>2847433</v>
      </c>
      <c r="O24" s="233">
        <v>20392235</v>
      </c>
      <c r="P24" s="233">
        <v>10282552</v>
      </c>
      <c r="Q24" s="233">
        <v>9233757</v>
      </c>
      <c r="R24" s="233">
        <v>875902</v>
      </c>
      <c r="S24" s="233"/>
      <c r="T24" s="233">
        <v>19285211</v>
      </c>
      <c r="U24" s="233">
        <v>0</v>
      </c>
      <c r="V24" s="233">
        <v>0</v>
      </c>
      <c r="W24" s="232">
        <v>215213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327</v>
      </c>
      <c r="D25" s="233">
        <v>266872</v>
      </c>
      <c r="E25" s="233">
        <v>213484</v>
      </c>
      <c r="F25" s="233">
        <v>53388</v>
      </c>
      <c r="G25" s="233">
        <v>446734</v>
      </c>
      <c r="H25" s="233">
        <v>37252</v>
      </c>
      <c r="I25" s="233">
        <v>2008980</v>
      </c>
      <c r="J25" s="233">
        <v>12045520</v>
      </c>
      <c r="K25" s="233">
        <v>92223</v>
      </c>
      <c r="L25" s="233">
        <v>612545</v>
      </c>
      <c r="M25" s="233">
        <v>8409061</v>
      </c>
      <c r="N25" s="233">
        <v>2931661</v>
      </c>
      <c r="O25" s="233">
        <v>20047854</v>
      </c>
      <c r="P25" s="233">
        <v>10392712</v>
      </c>
      <c r="Q25" s="233">
        <v>9166572</v>
      </c>
      <c r="R25" s="233">
        <v>488546</v>
      </c>
      <c r="S25" s="233"/>
      <c r="T25" s="233">
        <v>19333465</v>
      </c>
      <c r="U25" s="233">
        <v>0</v>
      </c>
      <c r="V25" s="233">
        <v>265</v>
      </c>
      <c r="W25" s="232">
        <v>212914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327</v>
      </c>
      <c r="D27" s="233">
        <v>256973</v>
      </c>
      <c r="E27" s="233">
        <v>202440</v>
      </c>
      <c r="F27" s="233">
        <v>54533</v>
      </c>
      <c r="G27" s="233">
        <v>295665</v>
      </c>
      <c r="H27" s="233">
        <v>142485</v>
      </c>
      <c r="I27" s="233">
        <v>2041519</v>
      </c>
      <c r="J27" s="233">
        <v>12058220</v>
      </c>
      <c r="K27" s="233">
        <v>104414</v>
      </c>
      <c r="L27" s="233">
        <v>622053</v>
      </c>
      <c r="M27" s="233">
        <v>8438783</v>
      </c>
      <c r="N27" s="233">
        <v>2892940</v>
      </c>
      <c r="O27" s="233">
        <v>19923994</v>
      </c>
      <c r="P27" s="233">
        <v>10490076</v>
      </c>
      <c r="Q27" s="233">
        <v>9014833</v>
      </c>
      <c r="R27" s="233">
        <v>419059</v>
      </c>
      <c r="S27" s="233"/>
      <c r="T27" s="233">
        <v>19243656</v>
      </c>
      <c r="U27" s="233">
        <v>0</v>
      </c>
      <c r="V27" s="233">
        <v>3043</v>
      </c>
      <c r="W27" s="232">
        <v>211124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327</v>
      </c>
      <c r="D28" s="233">
        <v>296924</v>
      </c>
      <c r="E28" s="233">
        <v>222278</v>
      </c>
      <c r="F28" s="233">
        <v>74646</v>
      </c>
      <c r="G28" s="233">
        <v>319271</v>
      </c>
      <c r="H28" s="233">
        <v>134398</v>
      </c>
      <c r="I28" s="233">
        <v>2060587</v>
      </c>
      <c r="J28" s="233">
        <v>11932469</v>
      </c>
      <c r="K28" s="233">
        <v>86873</v>
      </c>
      <c r="L28" s="233">
        <v>616019</v>
      </c>
      <c r="M28" s="233">
        <v>8407721</v>
      </c>
      <c r="N28" s="233">
        <v>2821827</v>
      </c>
      <c r="O28" s="233">
        <v>19526429</v>
      </c>
      <c r="P28" s="233">
        <v>10085572</v>
      </c>
      <c r="Q28" s="233">
        <v>8897627</v>
      </c>
      <c r="R28" s="233">
        <v>543213</v>
      </c>
      <c r="S28" s="233"/>
      <c r="T28" s="233">
        <v>18778673</v>
      </c>
      <c r="U28" s="233">
        <v>0</v>
      </c>
      <c r="V28" s="233">
        <v>2536</v>
      </c>
      <c r="W28" s="232">
        <v>206597</v>
      </c>
      <c r="X28" s="231" t="s">
        <v>42</v>
      </c>
    </row>
    <row r="29" spans="1:24" s="226" customFormat="1" ht="12.95" customHeight="1">
      <c r="A29" s="235" t="s">
        <v>43</v>
      </c>
      <c r="B29" s="234">
        <v>38</v>
      </c>
      <c r="C29" s="233">
        <v>327</v>
      </c>
      <c r="D29" s="233">
        <v>277015</v>
      </c>
      <c r="E29" s="233">
        <v>218930</v>
      </c>
      <c r="F29" s="233">
        <v>58085</v>
      </c>
      <c r="G29" s="233">
        <v>374999</v>
      </c>
      <c r="H29" s="233">
        <v>49115</v>
      </c>
      <c r="I29" s="233">
        <v>2075493</v>
      </c>
      <c r="J29" s="233">
        <v>12076010</v>
      </c>
      <c r="K29" s="233">
        <v>90353</v>
      </c>
      <c r="L29" s="233">
        <v>616564</v>
      </c>
      <c r="M29" s="233">
        <v>8438021</v>
      </c>
      <c r="N29" s="233">
        <v>2931044</v>
      </c>
      <c r="O29" s="233">
        <v>19721315</v>
      </c>
      <c r="P29" s="233">
        <v>10397706</v>
      </c>
      <c r="Q29" s="233">
        <v>8844531</v>
      </c>
      <c r="R29" s="233">
        <v>479049</v>
      </c>
      <c r="S29" s="233"/>
      <c r="T29" s="233">
        <v>19029352</v>
      </c>
      <c r="U29" s="233">
        <v>1000</v>
      </c>
      <c r="V29" s="233">
        <v>2095</v>
      </c>
      <c r="W29" s="232">
        <v>204399</v>
      </c>
      <c r="X29" s="231" t="s">
        <v>43</v>
      </c>
    </row>
    <row r="30" spans="1:24" s="226" customFormat="1" ht="12.95" customHeight="1">
      <c r="A30" s="235" t="s">
        <v>44</v>
      </c>
      <c r="B30" s="234">
        <v>38</v>
      </c>
      <c r="C30" s="233">
        <v>328</v>
      </c>
      <c r="D30" s="233">
        <v>235067</v>
      </c>
      <c r="E30" s="233">
        <v>181760</v>
      </c>
      <c r="F30" s="233">
        <v>53307</v>
      </c>
      <c r="G30" s="233">
        <v>284295</v>
      </c>
      <c r="H30" s="233">
        <v>138566</v>
      </c>
      <c r="I30" s="233">
        <v>2103258</v>
      </c>
      <c r="J30" s="233">
        <v>11813428</v>
      </c>
      <c r="K30" s="233">
        <v>98935</v>
      </c>
      <c r="L30" s="233">
        <v>597809</v>
      </c>
      <c r="M30" s="233">
        <v>8420711</v>
      </c>
      <c r="N30" s="233">
        <v>2695944</v>
      </c>
      <c r="O30" s="233">
        <v>19663966</v>
      </c>
      <c r="P30" s="233">
        <v>10371679</v>
      </c>
      <c r="Q30" s="233">
        <v>8820877</v>
      </c>
      <c r="R30" s="233">
        <v>471384</v>
      </c>
      <c r="S30" s="233"/>
      <c r="T30" s="233">
        <v>19041754</v>
      </c>
      <c r="U30" s="233">
        <v>1000</v>
      </c>
      <c r="V30" s="233">
        <v>4311</v>
      </c>
      <c r="W30" s="232">
        <v>201631</v>
      </c>
      <c r="X30" s="231" t="s">
        <v>44</v>
      </c>
    </row>
    <row r="31" spans="1:24" s="226" customFormat="1" ht="12.95" customHeight="1">
      <c r="A31" s="235" t="s">
        <v>45</v>
      </c>
      <c r="B31" s="234">
        <v>38</v>
      </c>
      <c r="C31" s="233">
        <v>328</v>
      </c>
      <c r="D31" s="233">
        <v>327314</v>
      </c>
      <c r="E31" s="233">
        <v>214886</v>
      </c>
      <c r="F31" s="233">
        <v>112428</v>
      </c>
      <c r="G31" s="233">
        <v>242246</v>
      </c>
      <c r="H31" s="233">
        <v>116580</v>
      </c>
      <c r="I31" s="233">
        <v>2122550</v>
      </c>
      <c r="J31" s="233">
        <v>11894576</v>
      </c>
      <c r="K31" s="233">
        <v>85666</v>
      </c>
      <c r="L31" s="233">
        <v>605146</v>
      </c>
      <c r="M31" s="233">
        <v>8417540</v>
      </c>
      <c r="N31" s="233">
        <v>2786194</v>
      </c>
      <c r="O31" s="233">
        <v>19612998</v>
      </c>
      <c r="P31" s="233">
        <v>10145370</v>
      </c>
      <c r="Q31" s="233">
        <v>8738772</v>
      </c>
      <c r="R31" s="233">
        <v>728829</v>
      </c>
      <c r="S31" s="233"/>
      <c r="T31" s="233">
        <v>18794642</v>
      </c>
      <c r="U31" s="233">
        <v>1000</v>
      </c>
      <c r="V31" s="233">
        <v>4590</v>
      </c>
      <c r="W31" s="232">
        <v>203154</v>
      </c>
      <c r="X31" s="231" t="s">
        <v>45</v>
      </c>
    </row>
    <row r="32" spans="1:24" s="226" customFormat="1" ht="12.95" customHeight="1">
      <c r="A32" s="235" t="s">
        <v>46</v>
      </c>
      <c r="B32" s="234">
        <v>38</v>
      </c>
      <c r="C32" s="233">
        <v>328</v>
      </c>
      <c r="D32" s="233">
        <v>278393</v>
      </c>
      <c r="E32" s="233">
        <v>230279</v>
      </c>
      <c r="F32" s="233">
        <v>48114</v>
      </c>
      <c r="G32" s="233">
        <v>349359</v>
      </c>
      <c r="H32" s="233">
        <v>38255</v>
      </c>
      <c r="I32" s="233">
        <v>2116213</v>
      </c>
      <c r="J32" s="233">
        <v>12096131</v>
      </c>
      <c r="K32" s="233">
        <v>105855</v>
      </c>
      <c r="L32" s="233">
        <v>618124</v>
      </c>
      <c r="M32" s="233">
        <v>8457979</v>
      </c>
      <c r="N32" s="233">
        <v>2914140</v>
      </c>
      <c r="O32" s="233">
        <v>19704919</v>
      </c>
      <c r="P32" s="233">
        <v>10535595</v>
      </c>
      <c r="Q32" s="233">
        <v>8762849</v>
      </c>
      <c r="R32" s="233">
        <v>406452</v>
      </c>
      <c r="S32" s="233"/>
      <c r="T32" s="233">
        <v>19173916</v>
      </c>
      <c r="U32" s="233">
        <v>6800</v>
      </c>
      <c r="V32" s="233">
        <v>1303</v>
      </c>
      <c r="W32" s="232">
        <v>208374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127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126</v>
      </c>
      <c r="B14" s="250">
        <v>39</v>
      </c>
      <c r="C14" s="237">
        <v>317</v>
      </c>
      <c r="D14" s="237">
        <v>243630</v>
      </c>
      <c r="E14" s="237">
        <v>138791</v>
      </c>
      <c r="F14" s="237">
        <v>104839</v>
      </c>
      <c r="G14" s="237">
        <v>168448</v>
      </c>
      <c r="H14" s="237">
        <v>163526</v>
      </c>
      <c r="I14" s="237">
        <v>1926045</v>
      </c>
      <c r="J14" s="237">
        <v>11915881</v>
      </c>
      <c r="K14" s="237">
        <v>175395</v>
      </c>
      <c r="L14" s="237">
        <v>785103</v>
      </c>
      <c r="M14" s="237">
        <v>7828460</v>
      </c>
      <c r="N14" s="237">
        <v>3126904</v>
      </c>
      <c r="O14" s="237">
        <v>18430864</v>
      </c>
      <c r="P14" s="237">
        <v>10075919</v>
      </c>
      <c r="Q14" s="237">
        <v>7933776</v>
      </c>
      <c r="R14" s="237">
        <v>421147</v>
      </c>
      <c r="S14" s="237">
        <v>0</v>
      </c>
      <c r="T14" s="237">
        <v>17932523</v>
      </c>
      <c r="U14" s="237">
        <v>0</v>
      </c>
      <c r="V14" s="237">
        <v>3817</v>
      </c>
      <c r="W14" s="249">
        <v>319525</v>
      </c>
      <c r="X14" s="252" t="str">
        <f>A14</f>
        <v>平成19年末</v>
      </c>
    </row>
    <row r="15" spans="1:24" s="226" customFormat="1" ht="12.95" customHeight="1">
      <c r="A15" s="251" t="s">
        <v>114</v>
      </c>
      <c r="B15" s="250">
        <v>38</v>
      </c>
      <c r="C15" s="237">
        <v>318</v>
      </c>
      <c r="D15" s="237">
        <v>271301</v>
      </c>
      <c r="E15" s="237">
        <v>186470</v>
      </c>
      <c r="F15" s="237">
        <v>84831</v>
      </c>
      <c r="G15" s="237">
        <v>327766</v>
      </c>
      <c r="H15" s="237">
        <v>46770</v>
      </c>
      <c r="I15" s="237">
        <v>1938999</v>
      </c>
      <c r="J15" s="237">
        <v>11861244</v>
      </c>
      <c r="K15" s="237">
        <v>164042</v>
      </c>
      <c r="L15" s="237">
        <v>766770</v>
      </c>
      <c r="M15" s="237">
        <v>7383101</v>
      </c>
      <c r="N15" s="237">
        <v>3547301</v>
      </c>
      <c r="O15" s="237">
        <v>19025087</v>
      </c>
      <c r="P15" s="237">
        <v>10053556</v>
      </c>
      <c r="Q15" s="237">
        <v>8568790</v>
      </c>
      <c r="R15" s="237">
        <v>402722</v>
      </c>
      <c r="S15" s="237">
        <v>18459997</v>
      </c>
      <c r="T15" s="237">
        <v>18459997</v>
      </c>
      <c r="U15" s="237">
        <v>20000</v>
      </c>
      <c r="V15" s="237">
        <v>19151</v>
      </c>
      <c r="W15" s="249">
        <v>272320</v>
      </c>
      <c r="X15" s="252" t="str">
        <f>A15</f>
        <v>20</v>
      </c>
    </row>
    <row r="16" spans="1:24" s="226" customFormat="1" ht="12.75" customHeight="1">
      <c r="A16" s="251" t="s">
        <v>116</v>
      </c>
      <c r="B16" s="250">
        <v>38</v>
      </c>
      <c r="C16" s="250">
        <v>323</v>
      </c>
      <c r="D16" s="237">
        <v>302922</v>
      </c>
      <c r="E16" s="237">
        <v>237909</v>
      </c>
      <c r="F16" s="237">
        <v>65013</v>
      </c>
      <c r="G16" s="237">
        <v>444974</v>
      </c>
      <c r="H16" s="237">
        <v>38308</v>
      </c>
      <c r="I16" s="237">
        <v>1964967</v>
      </c>
      <c r="J16" s="237">
        <v>12286097</v>
      </c>
      <c r="K16" s="237">
        <v>108025</v>
      </c>
      <c r="L16" s="237">
        <v>662913</v>
      </c>
      <c r="M16" s="237">
        <v>8534812</v>
      </c>
      <c r="N16" s="237">
        <v>2980321</v>
      </c>
      <c r="O16" s="237">
        <v>19926460</v>
      </c>
      <c r="P16" s="237">
        <v>10212528</v>
      </c>
      <c r="Q16" s="237">
        <v>9326704</v>
      </c>
      <c r="R16" s="237">
        <v>387208</v>
      </c>
      <c r="S16" s="237">
        <v>0</v>
      </c>
      <c r="T16" s="237">
        <v>19349838</v>
      </c>
      <c r="U16" s="237">
        <v>0</v>
      </c>
      <c r="V16" s="237">
        <v>0</v>
      </c>
      <c r="W16" s="249">
        <v>232274</v>
      </c>
      <c r="X16" s="252" t="str">
        <f>A16</f>
        <v>21</v>
      </c>
    </row>
    <row r="17" spans="1:24" s="226" customFormat="1" ht="12.95" customHeight="1">
      <c r="A17" s="251" t="s">
        <v>125</v>
      </c>
      <c r="B17" s="250">
        <v>38</v>
      </c>
      <c r="C17" s="250">
        <v>328</v>
      </c>
      <c r="D17" s="237">
        <v>278393</v>
      </c>
      <c r="E17" s="237">
        <v>230279</v>
      </c>
      <c r="F17" s="237">
        <v>48114</v>
      </c>
      <c r="G17" s="237">
        <v>349359</v>
      </c>
      <c r="H17" s="237">
        <v>38255</v>
      </c>
      <c r="I17" s="237">
        <v>2116213</v>
      </c>
      <c r="J17" s="237">
        <v>12096131</v>
      </c>
      <c r="K17" s="237">
        <v>105855</v>
      </c>
      <c r="L17" s="237">
        <v>618124</v>
      </c>
      <c r="M17" s="237">
        <v>8457979</v>
      </c>
      <c r="N17" s="237">
        <v>2914140</v>
      </c>
      <c r="O17" s="237">
        <v>19704919</v>
      </c>
      <c r="P17" s="237">
        <v>10535595</v>
      </c>
      <c r="Q17" s="237">
        <v>8762849</v>
      </c>
      <c r="R17" s="237">
        <v>406452</v>
      </c>
      <c r="S17" s="237">
        <v>0</v>
      </c>
      <c r="T17" s="237">
        <v>19173916</v>
      </c>
      <c r="U17" s="237">
        <v>6800</v>
      </c>
      <c r="V17" s="237">
        <v>1303</v>
      </c>
      <c r="W17" s="249">
        <v>208374</v>
      </c>
      <c r="X17" s="252" t="str">
        <f>A17</f>
        <v>22</v>
      </c>
    </row>
    <row r="18" spans="1:24" s="226" customFormat="1" ht="12.95" customHeight="1">
      <c r="A18" s="285" t="s">
        <v>124</v>
      </c>
      <c r="B18" s="246">
        <v>39</v>
      </c>
      <c r="C18" s="245">
        <v>331</v>
      </c>
      <c r="D18" s="244">
        <v>270802</v>
      </c>
      <c r="E18" s="244">
        <v>221477</v>
      </c>
      <c r="F18" s="244">
        <v>49325</v>
      </c>
      <c r="G18" s="244">
        <v>405991</v>
      </c>
      <c r="H18" s="244">
        <v>30693</v>
      </c>
      <c r="I18" s="244">
        <v>2162063</v>
      </c>
      <c r="J18" s="244">
        <v>12353471</v>
      </c>
      <c r="K18" s="244">
        <v>104132</v>
      </c>
      <c r="L18" s="244">
        <v>744841</v>
      </c>
      <c r="M18" s="244">
        <v>8487448</v>
      </c>
      <c r="N18" s="244">
        <v>3017020</v>
      </c>
      <c r="O18" s="244">
        <v>20422989</v>
      </c>
      <c r="P18" s="244">
        <v>11163833</v>
      </c>
      <c r="Q18" s="244">
        <v>8830752</v>
      </c>
      <c r="R18" s="244">
        <v>428379</v>
      </c>
      <c r="S18" s="244">
        <v>0</v>
      </c>
      <c r="T18" s="244">
        <v>19802369</v>
      </c>
      <c r="U18" s="244">
        <v>9720</v>
      </c>
      <c r="V18" s="244">
        <v>1554</v>
      </c>
      <c r="W18" s="243">
        <v>175070</v>
      </c>
      <c r="X18" s="284" t="str">
        <f>A18</f>
        <v>23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38</v>
      </c>
      <c r="C20" s="233">
        <v>328</v>
      </c>
      <c r="D20" s="233">
        <v>276640</v>
      </c>
      <c r="E20" s="233">
        <v>213138</v>
      </c>
      <c r="F20" s="233">
        <v>63502</v>
      </c>
      <c r="G20" s="233">
        <v>239483</v>
      </c>
      <c r="H20" s="233">
        <v>112572</v>
      </c>
      <c r="I20" s="233">
        <v>2138250</v>
      </c>
      <c r="J20" s="233">
        <v>11930577</v>
      </c>
      <c r="K20" s="233">
        <v>96297</v>
      </c>
      <c r="L20" s="233">
        <v>608176</v>
      </c>
      <c r="M20" s="233">
        <v>8419338</v>
      </c>
      <c r="N20" s="233">
        <v>2806735</v>
      </c>
      <c r="O20" s="233">
        <v>19524510</v>
      </c>
      <c r="P20" s="233">
        <v>10228003</v>
      </c>
      <c r="Q20" s="233">
        <v>8723752</v>
      </c>
      <c r="R20" s="233">
        <v>572733</v>
      </c>
      <c r="S20" s="233"/>
      <c r="T20" s="233">
        <v>18806445</v>
      </c>
      <c r="U20" s="233">
        <v>9800</v>
      </c>
      <c r="V20" s="233">
        <v>2886</v>
      </c>
      <c r="W20" s="232">
        <v>208315</v>
      </c>
      <c r="X20" s="231" t="s">
        <v>100</v>
      </c>
    </row>
    <row r="21" spans="1:24" s="226" customFormat="1" ht="12.95" customHeight="1">
      <c r="A21" s="235" t="s">
        <v>36</v>
      </c>
      <c r="B21" s="234">
        <v>38</v>
      </c>
      <c r="C21" s="233">
        <v>328</v>
      </c>
      <c r="D21" s="233">
        <v>269520</v>
      </c>
      <c r="E21" s="233">
        <v>207124</v>
      </c>
      <c r="F21" s="233">
        <v>62396</v>
      </c>
      <c r="G21" s="233">
        <v>305377</v>
      </c>
      <c r="H21" s="233">
        <v>169481</v>
      </c>
      <c r="I21" s="233">
        <v>2130398</v>
      </c>
      <c r="J21" s="233">
        <v>11811562</v>
      </c>
      <c r="K21" s="233">
        <v>96191</v>
      </c>
      <c r="L21" s="233">
        <v>608714</v>
      </c>
      <c r="M21" s="233">
        <v>8241918</v>
      </c>
      <c r="N21" s="233">
        <v>2864711</v>
      </c>
      <c r="O21" s="233">
        <v>19692846</v>
      </c>
      <c r="P21" s="233">
        <v>10345769</v>
      </c>
      <c r="Q21" s="233">
        <v>8759854</v>
      </c>
      <c r="R21" s="233">
        <v>587198</v>
      </c>
      <c r="S21" s="233"/>
      <c r="T21" s="233">
        <v>18941609</v>
      </c>
      <c r="U21" s="233">
        <v>9500</v>
      </c>
      <c r="V21" s="233">
        <v>2451</v>
      </c>
      <c r="W21" s="232">
        <v>207608</v>
      </c>
      <c r="X21" s="231" t="s">
        <v>36</v>
      </c>
    </row>
    <row r="22" spans="1:24" s="226" customFormat="1" ht="12.95" customHeight="1">
      <c r="A22" s="235" t="s">
        <v>37</v>
      </c>
      <c r="B22" s="234">
        <v>38</v>
      </c>
      <c r="C22" s="233">
        <v>329</v>
      </c>
      <c r="D22" s="233">
        <v>375992</v>
      </c>
      <c r="E22" s="233">
        <v>304949</v>
      </c>
      <c r="F22" s="233">
        <v>71043</v>
      </c>
      <c r="G22" s="233">
        <v>450438</v>
      </c>
      <c r="H22" s="233">
        <v>29002</v>
      </c>
      <c r="I22" s="233">
        <v>2132311</v>
      </c>
      <c r="J22" s="233">
        <v>11978133</v>
      </c>
      <c r="K22" s="233">
        <v>102935</v>
      </c>
      <c r="L22" s="233">
        <v>597966</v>
      </c>
      <c r="M22" s="233">
        <v>8306579</v>
      </c>
      <c r="N22" s="233">
        <v>2970621</v>
      </c>
      <c r="O22" s="233">
        <v>20182523</v>
      </c>
      <c r="P22" s="233">
        <v>10920105</v>
      </c>
      <c r="Q22" s="233">
        <v>8716256</v>
      </c>
      <c r="R22" s="233">
        <v>546139</v>
      </c>
      <c r="S22" s="233"/>
      <c r="T22" s="233">
        <v>19273216</v>
      </c>
      <c r="U22" s="233">
        <v>4040</v>
      </c>
      <c r="V22" s="233">
        <v>831</v>
      </c>
      <c r="W22" s="232">
        <v>201869</v>
      </c>
      <c r="X22" s="231" t="s">
        <v>37</v>
      </c>
    </row>
    <row r="23" spans="1:24" s="226" customFormat="1" ht="12.95" customHeight="1">
      <c r="A23" s="235" t="s">
        <v>38</v>
      </c>
      <c r="B23" s="234">
        <v>39</v>
      </c>
      <c r="C23" s="233">
        <v>331</v>
      </c>
      <c r="D23" s="233">
        <v>317816</v>
      </c>
      <c r="E23" s="233">
        <v>252200</v>
      </c>
      <c r="F23" s="233">
        <v>65616</v>
      </c>
      <c r="G23" s="233">
        <v>443720</v>
      </c>
      <c r="H23" s="233">
        <v>71840</v>
      </c>
      <c r="I23" s="233">
        <v>2160699</v>
      </c>
      <c r="J23" s="233">
        <v>11796630</v>
      </c>
      <c r="K23" s="233">
        <v>110022</v>
      </c>
      <c r="L23" s="233">
        <v>578838</v>
      </c>
      <c r="M23" s="233">
        <v>8373267</v>
      </c>
      <c r="N23" s="233">
        <v>2734472</v>
      </c>
      <c r="O23" s="233">
        <v>20420503</v>
      </c>
      <c r="P23" s="233">
        <v>11094263</v>
      </c>
      <c r="Q23" s="233">
        <v>8820963</v>
      </c>
      <c r="R23" s="233">
        <v>505252</v>
      </c>
      <c r="S23" s="233"/>
      <c r="T23" s="233">
        <v>19696056</v>
      </c>
      <c r="U23" s="233">
        <v>19040</v>
      </c>
      <c r="V23" s="233">
        <v>1641</v>
      </c>
      <c r="W23" s="232">
        <v>184468</v>
      </c>
      <c r="X23" s="231" t="s">
        <v>38</v>
      </c>
    </row>
    <row r="24" spans="1:24" s="226" customFormat="1" ht="12.95" customHeight="1">
      <c r="A24" s="235" t="s">
        <v>39</v>
      </c>
      <c r="B24" s="234">
        <v>39</v>
      </c>
      <c r="C24" s="233">
        <v>331</v>
      </c>
      <c r="D24" s="233">
        <v>497833</v>
      </c>
      <c r="E24" s="233">
        <v>251040</v>
      </c>
      <c r="F24" s="233">
        <v>246793</v>
      </c>
      <c r="G24" s="233">
        <v>324840</v>
      </c>
      <c r="H24" s="233">
        <v>78997</v>
      </c>
      <c r="I24" s="233">
        <v>2165440</v>
      </c>
      <c r="J24" s="233">
        <v>11929317</v>
      </c>
      <c r="K24" s="233">
        <v>89307</v>
      </c>
      <c r="L24" s="233">
        <v>709400</v>
      </c>
      <c r="M24" s="233">
        <v>8219277</v>
      </c>
      <c r="N24" s="233">
        <v>2911306</v>
      </c>
      <c r="O24" s="233">
        <v>20408867</v>
      </c>
      <c r="P24" s="233">
        <v>10602838</v>
      </c>
      <c r="Q24" s="233">
        <v>8848749</v>
      </c>
      <c r="R24" s="233">
        <v>957254</v>
      </c>
      <c r="S24" s="233"/>
      <c r="T24" s="233">
        <v>19270449</v>
      </c>
      <c r="U24" s="233">
        <v>24040</v>
      </c>
      <c r="V24" s="233">
        <v>2836</v>
      </c>
      <c r="W24" s="232">
        <v>183709</v>
      </c>
      <c r="X24" s="231" t="s">
        <v>39</v>
      </c>
    </row>
    <row r="25" spans="1:24" s="226" customFormat="1" ht="12.95" customHeight="1">
      <c r="A25" s="235" t="s">
        <v>40</v>
      </c>
      <c r="B25" s="234">
        <v>39</v>
      </c>
      <c r="C25" s="233">
        <v>331</v>
      </c>
      <c r="D25" s="233">
        <v>255397</v>
      </c>
      <c r="E25" s="233">
        <v>206645</v>
      </c>
      <c r="F25" s="233">
        <v>48752</v>
      </c>
      <c r="G25" s="233">
        <v>430199</v>
      </c>
      <c r="H25" s="233">
        <v>26097</v>
      </c>
      <c r="I25" s="233">
        <v>2135047</v>
      </c>
      <c r="J25" s="233">
        <v>12113951</v>
      </c>
      <c r="K25" s="233">
        <v>89716</v>
      </c>
      <c r="L25" s="233">
        <v>705047</v>
      </c>
      <c r="M25" s="233">
        <v>8330709</v>
      </c>
      <c r="N25" s="233">
        <v>2988454</v>
      </c>
      <c r="O25" s="233">
        <v>20351791</v>
      </c>
      <c r="P25" s="233">
        <v>10929070</v>
      </c>
      <c r="Q25" s="233">
        <v>8893613</v>
      </c>
      <c r="R25" s="233">
        <v>529087</v>
      </c>
      <c r="S25" s="233"/>
      <c r="T25" s="233">
        <v>19575108</v>
      </c>
      <c r="U25" s="233">
        <v>9120</v>
      </c>
      <c r="V25" s="233">
        <v>1614</v>
      </c>
      <c r="W25" s="232">
        <v>179591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39</v>
      </c>
      <c r="C27" s="233">
        <v>331</v>
      </c>
      <c r="D27" s="233">
        <v>253441</v>
      </c>
      <c r="E27" s="233">
        <v>201930</v>
      </c>
      <c r="F27" s="233">
        <v>51511</v>
      </c>
      <c r="G27" s="233">
        <v>284778</v>
      </c>
      <c r="H27" s="233">
        <v>127497</v>
      </c>
      <c r="I27" s="233">
        <v>2175639</v>
      </c>
      <c r="J27" s="233">
        <v>12097066</v>
      </c>
      <c r="K27" s="233">
        <v>100365</v>
      </c>
      <c r="L27" s="233">
        <v>708048</v>
      </c>
      <c r="M27" s="233">
        <v>8349597</v>
      </c>
      <c r="N27" s="233">
        <v>2939024</v>
      </c>
      <c r="O27" s="233">
        <v>20296025</v>
      </c>
      <c r="P27" s="233">
        <v>10889788</v>
      </c>
      <c r="Q27" s="233">
        <v>8935610</v>
      </c>
      <c r="R27" s="233">
        <v>470599</v>
      </c>
      <c r="S27" s="233"/>
      <c r="T27" s="233">
        <v>19619726</v>
      </c>
      <c r="U27" s="233">
        <v>9120</v>
      </c>
      <c r="V27" s="233">
        <v>3114</v>
      </c>
      <c r="W27" s="232">
        <v>182207</v>
      </c>
      <c r="X27" s="231" t="s">
        <v>41</v>
      </c>
    </row>
    <row r="28" spans="1:24" s="226" customFormat="1" ht="12.95" customHeight="1">
      <c r="A28" s="235" t="s">
        <v>42</v>
      </c>
      <c r="B28" s="234">
        <v>39</v>
      </c>
      <c r="C28" s="233">
        <v>331</v>
      </c>
      <c r="D28" s="233">
        <v>287223</v>
      </c>
      <c r="E28" s="233">
        <v>227347</v>
      </c>
      <c r="F28" s="233">
        <v>59876</v>
      </c>
      <c r="G28" s="233">
        <v>290605</v>
      </c>
      <c r="H28" s="233">
        <v>99434</v>
      </c>
      <c r="I28" s="233">
        <v>2187428</v>
      </c>
      <c r="J28" s="233">
        <v>12007073</v>
      </c>
      <c r="K28" s="233">
        <v>80892</v>
      </c>
      <c r="L28" s="233">
        <v>709073</v>
      </c>
      <c r="M28" s="233">
        <v>8338477</v>
      </c>
      <c r="N28" s="233">
        <v>2878601</v>
      </c>
      <c r="O28" s="233">
        <v>20050528</v>
      </c>
      <c r="P28" s="233">
        <v>10551961</v>
      </c>
      <c r="Q28" s="233">
        <v>8920341</v>
      </c>
      <c r="R28" s="233">
        <v>578204</v>
      </c>
      <c r="S28" s="233"/>
      <c r="T28" s="233">
        <v>19283237</v>
      </c>
      <c r="U28" s="233">
        <v>35820</v>
      </c>
      <c r="V28" s="233">
        <v>3069</v>
      </c>
      <c r="W28" s="232">
        <v>176066</v>
      </c>
      <c r="X28" s="231" t="s">
        <v>42</v>
      </c>
    </row>
    <row r="29" spans="1:24" s="226" customFormat="1" ht="12.95" customHeight="1">
      <c r="A29" s="235" t="s">
        <v>43</v>
      </c>
      <c r="B29" s="234">
        <v>39</v>
      </c>
      <c r="C29" s="233">
        <v>332</v>
      </c>
      <c r="D29" s="233">
        <v>251312</v>
      </c>
      <c r="E29" s="233">
        <v>205168</v>
      </c>
      <c r="F29" s="233">
        <v>46144</v>
      </c>
      <c r="G29" s="233">
        <v>363583</v>
      </c>
      <c r="H29" s="233">
        <v>27656</v>
      </c>
      <c r="I29" s="233">
        <v>2186154</v>
      </c>
      <c r="J29" s="233">
        <v>12237724</v>
      </c>
      <c r="K29" s="233">
        <v>85097</v>
      </c>
      <c r="L29" s="233">
        <v>726195</v>
      </c>
      <c r="M29" s="233">
        <v>8422546</v>
      </c>
      <c r="N29" s="233">
        <v>3003860</v>
      </c>
      <c r="O29" s="233">
        <v>20293648</v>
      </c>
      <c r="P29" s="233">
        <v>10760053</v>
      </c>
      <c r="Q29" s="233">
        <v>9006449</v>
      </c>
      <c r="R29" s="233">
        <v>527124</v>
      </c>
      <c r="S29" s="233"/>
      <c r="T29" s="233">
        <v>19533860</v>
      </c>
      <c r="U29" s="233">
        <v>25500</v>
      </c>
      <c r="V29" s="233">
        <v>2299</v>
      </c>
      <c r="W29" s="232">
        <v>174359</v>
      </c>
      <c r="X29" s="231" t="s">
        <v>43</v>
      </c>
    </row>
    <row r="30" spans="1:24" s="226" customFormat="1" ht="12.95" customHeight="1">
      <c r="A30" s="235" t="s">
        <v>44</v>
      </c>
      <c r="B30" s="234">
        <v>39</v>
      </c>
      <c r="C30" s="233">
        <v>332</v>
      </c>
      <c r="D30" s="233">
        <v>250308</v>
      </c>
      <c r="E30" s="233">
        <v>205472</v>
      </c>
      <c r="F30" s="233">
        <v>44836</v>
      </c>
      <c r="G30" s="233">
        <v>253056</v>
      </c>
      <c r="H30" s="233">
        <v>96234</v>
      </c>
      <c r="I30" s="233">
        <v>2205807</v>
      </c>
      <c r="J30" s="233">
        <v>12107890</v>
      </c>
      <c r="K30" s="233">
        <v>80138</v>
      </c>
      <c r="L30" s="233">
        <v>709232</v>
      </c>
      <c r="M30" s="233">
        <v>8373496</v>
      </c>
      <c r="N30" s="233">
        <v>2944993</v>
      </c>
      <c r="O30" s="233">
        <v>20209262</v>
      </c>
      <c r="P30" s="233">
        <v>10645432</v>
      </c>
      <c r="Q30" s="233">
        <v>8982042</v>
      </c>
      <c r="R30" s="233">
        <v>581767</v>
      </c>
      <c r="S30" s="233"/>
      <c r="T30" s="233">
        <v>19493142</v>
      </c>
      <c r="U30" s="233">
        <v>8900</v>
      </c>
      <c r="V30" s="233">
        <v>3098</v>
      </c>
      <c r="W30" s="232">
        <v>173630</v>
      </c>
      <c r="X30" s="231" t="s">
        <v>44</v>
      </c>
    </row>
    <row r="31" spans="1:24" s="226" customFormat="1" ht="12.95" customHeight="1">
      <c r="A31" s="235" t="s">
        <v>45</v>
      </c>
      <c r="B31" s="234">
        <v>39</v>
      </c>
      <c r="C31" s="233">
        <v>331</v>
      </c>
      <c r="D31" s="233">
        <v>291379</v>
      </c>
      <c r="E31" s="233">
        <v>216006</v>
      </c>
      <c r="F31" s="233">
        <v>75373</v>
      </c>
      <c r="G31" s="233">
        <v>266696</v>
      </c>
      <c r="H31" s="233">
        <v>85919</v>
      </c>
      <c r="I31" s="233">
        <v>2206026</v>
      </c>
      <c r="J31" s="233">
        <v>12093098</v>
      </c>
      <c r="K31" s="233">
        <v>81663</v>
      </c>
      <c r="L31" s="233">
        <v>715819</v>
      </c>
      <c r="M31" s="233">
        <v>8382330</v>
      </c>
      <c r="N31" s="233">
        <v>2913254</v>
      </c>
      <c r="O31" s="233">
        <v>20372866</v>
      </c>
      <c r="P31" s="233">
        <v>10820851</v>
      </c>
      <c r="Q31" s="233">
        <v>8853113</v>
      </c>
      <c r="R31" s="233">
        <v>698880</v>
      </c>
      <c r="S31" s="233"/>
      <c r="T31" s="233">
        <v>19459872</v>
      </c>
      <c r="U31" s="233">
        <v>8900</v>
      </c>
      <c r="V31" s="233">
        <v>2339</v>
      </c>
      <c r="W31" s="232">
        <v>171191</v>
      </c>
      <c r="X31" s="231" t="s">
        <v>45</v>
      </c>
    </row>
    <row r="32" spans="1:24" s="226" customFormat="1" ht="12.95" customHeight="1">
      <c r="A32" s="235" t="s">
        <v>46</v>
      </c>
      <c r="B32" s="234">
        <v>39</v>
      </c>
      <c r="C32" s="233">
        <v>331</v>
      </c>
      <c r="D32" s="233">
        <v>270802</v>
      </c>
      <c r="E32" s="233">
        <v>221477</v>
      </c>
      <c r="F32" s="233">
        <v>49325</v>
      </c>
      <c r="G32" s="233">
        <v>405991</v>
      </c>
      <c r="H32" s="233">
        <v>30693</v>
      </c>
      <c r="I32" s="233">
        <v>2162063</v>
      </c>
      <c r="J32" s="233">
        <v>12353471</v>
      </c>
      <c r="K32" s="233">
        <v>104132</v>
      </c>
      <c r="L32" s="233">
        <v>744841</v>
      </c>
      <c r="M32" s="233">
        <v>8487448</v>
      </c>
      <c r="N32" s="233">
        <v>3017020</v>
      </c>
      <c r="O32" s="233">
        <v>20422989</v>
      </c>
      <c r="P32" s="233">
        <v>11163833</v>
      </c>
      <c r="Q32" s="233">
        <v>8830752</v>
      </c>
      <c r="R32" s="233">
        <v>428379</v>
      </c>
      <c r="S32" s="233"/>
      <c r="T32" s="233">
        <v>19802369</v>
      </c>
      <c r="U32" s="233">
        <v>9720</v>
      </c>
      <c r="V32" s="233">
        <v>1554</v>
      </c>
      <c r="W32" s="232">
        <v>175070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58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118</v>
      </c>
      <c r="B14" s="250">
        <v>40</v>
      </c>
      <c r="C14" s="237">
        <v>320</v>
      </c>
      <c r="D14" s="237">
        <v>223635</v>
      </c>
      <c r="E14" s="237">
        <v>154422</v>
      </c>
      <c r="F14" s="237">
        <v>69213</v>
      </c>
      <c r="G14" s="237">
        <v>236119</v>
      </c>
      <c r="H14" s="237">
        <v>133671</v>
      </c>
      <c r="I14" s="237">
        <v>1880101</v>
      </c>
      <c r="J14" s="237">
        <v>12064271</v>
      </c>
      <c r="K14" s="237">
        <v>209376</v>
      </c>
      <c r="L14" s="237">
        <v>1095995</v>
      </c>
      <c r="M14" s="237">
        <v>7805945</v>
      </c>
      <c r="N14" s="237">
        <v>2952923</v>
      </c>
      <c r="O14" s="237">
        <v>18115559</v>
      </c>
      <c r="P14" s="237">
        <v>10539355</v>
      </c>
      <c r="Q14" s="237">
        <v>7191165</v>
      </c>
      <c r="R14" s="237">
        <v>385021</v>
      </c>
      <c r="S14" s="237">
        <v>0</v>
      </c>
      <c r="T14" s="237">
        <v>17660615</v>
      </c>
      <c r="U14" s="237">
        <v>7500</v>
      </c>
      <c r="V14" s="237">
        <v>19258</v>
      </c>
      <c r="W14" s="249">
        <v>466981</v>
      </c>
      <c r="X14" s="252" t="str">
        <f>A14</f>
        <v>平成17年末</v>
      </c>
    </row>
    <row r="15" spans="1:24" s="226" customFormat="1" ht="12.95" customHeight="1">
      <c r="A15" s="251" t="s">
        <v>117</v>
      </c>
      <c r="B15" s="250">
        <v>39</v>
      </c>
      <c r="C15" s="237">
        <v>319</v>
      </c>
      <c r="D15" s="237">
        <v>229932</v>
      </c>
      <c r="E15" s="237">
        <v>142076</v>
      </c>
      <c r="F15" s="237">
        <v>87856</v>
      </c>
      <c r="G15" s="237">
        <v>263357</v>
      </c>
      <c r="H15" s="237">
        <v>165361</v>
      </c>
      <c r="I15" s="237">
        <v>1918125</v>
      </c>
      <c r="J15" s="237">
        <v>12038135</v>
      </c>
      <c r="K15" s="237">
        <v>189639</v>
      </c>
      <c r="L15" s="237">
        <v>869376</v>
      </c>
      <c r="M15" s="237">
        <v>7909456</v>
      </c>
      <c r="N15" s="237">
        <v>3069634</v>
      </c>
      <c r="O15" s="237">
        <v>18021600</v>
      </c>
      <c r="P15" s="237">
        <v>10188773</v>
      </c>
      <c r="Q15" s="237">
        <v>7460101</v>
      </c>
      <c r="R15" s="237">
        <v>372705</v>
      </c>
      <c r="S15" s="237">
        <v>0</v>
      </c>
      <c r="T15" s="237">
        <v>17623427</v>
      </c>
      <c r="U15" s="237">
        <v>2000</v>
      </c>
      <c r="V15" s="237">
        <v>11799</v>
      </c>
      <c r="W15" s="249">
        <v>371109</v>
      </c>
      <c r="X15" s="252" t="str">
        <f>A15</f>
        <v>18</v>
      </c>
    </row>
    <row r="16" spans="1:24" s="226" customFormat="1" ht="12.95" customHeight="1">
      <c r="A16" s="251" t="s">
        <v>110</v>
      </c>
      <c r="B16" s="250">
        <v>39</v>
      </c>
      <c r="C16" s="237">
        <v>317</v>
      </c>
      <c r="D16" s="237">
        <v>243630</v>
      </c>
      <c r="E16" s="237">
        <v>138791</v>
      </c>
      <c r="F16" s="237">
        <v>104839</v>
      </c>
      <c r="G16" s="237">
        <v>168448</v>
      </c>
      <c r="H16" s="237">
        <v>163526</v>
      </c>
      <c r="I16" s="237">
        <v>1926045</v>
      </c>
      <c r="J16" s="237">
        <v>11915881</v>
      </c>
      <c r="K16" s="237">
        <v>175395</v>
      </c>
      <c r="L16" s="237">
        <v>785103</v>
      </c>
      <c r="M16" s="237">
        <v>7828460</v>
      </c>
      <c r="N16" s="237">
        <v>3126904</v>
      </c>
      <c r="O16" s="237">
        <v>18430864</v>
      </c>
      <c r="P16" s="237">
        <v>10075919</v>
      </c>
      <c r="Q16" s="237">
        <v>7933776</v>
      </c>
      <c r="R16" s="237">
        <v>421147</v>
      </c>
      <c r="S16" s="237">
        <v>0</v>
      </c>
      <c r="T16" s="237">
        <v>17932523</v>
      </c>
      <c r="U16" s="237">
        <v>0</v>
      </c>
      <c r="V16" s="237">
        <v>3817</v>
      </c>
      <c r="W16" s="249">
        <v>319525</v>
      </c>
      <c r="X16" s="252" t="str">
        <f>A16</f>
        <v>19</v>
      </c>
    </row>
    <row r="17" spans="1:24" s="226" customFormat="1" ht="12.95" customHeight="1">
      <c r="A17" s="251" t="s">
        <v>114</v>
      </c>
      <c r="B17" s="250">
        <v>38</v>
      </c>
      <c r="C17" s="250">
        <v>318</v>
      </c>
      <c r="D17" s="237">
        <v>271301</v>
      </c>
      <c r="E17" s="237">
        <v>186470</v>
      </c>
      <c r="F17" s="237">
        <v>84831</v>
      </c>
      <c r="G17" s="237">
        <v>327766</v>
      </c>
      <c r="H17" s="237">
        <v>46770</v>
      </c>
      <c r="I17" s="237">
        <v>1938999</v>
      </c>
      <c r="J17" s="237">
        <v>11861244</v>
      </c>
      <c r="K17" s="237">
        <v>164042</v>
      </c>
      <c r="L17" s="237">
        <v>766770</v>
      </c>
      <c r="M17" s="237">
        <v>7383101</v>
      </c>
      <c r="N17" s="237">
        <v>3547301</v>
      </c>
      <c r="O17" s="237">
        <v>19025087</v>
      </c>
      <c r="P17" s="237">
        <v>10053556</v>
      </c>
      <c r="Q17" s="237">
        <v>8568790</v>
      </c>
      <c r="R17" s="237">
        <v>402722</v>
      </c>
      <c r="S17" s="237">
        <v>18459997</v>
      </c>
      <c r="T17" s="237">
        <v>18459997</v>
      </c>
      <c r="U17" s="237">
        <v>20000</v>
      </c>
      <c r="V17" s="237">
        <v>19151</v>
      </c>
      <c r="W17" s="249">
        <v>272320</v>
      </c>
      <c r="X17" s="252" t="str">
        <f>A17</f>
        <v>20</v>
      </c>
    </row>
    <row r="18" spans="1:24" s="226" customFormat="1" ht="12.95" customHeight="1">
      <c r="A18" s="285" t="s">
        <v>116</v>
      </c>
      <c r="B18" s="246">
        <v>38</v>
      </c>
      <c r="C18" s="245">
        <v>323</v>
      </c>
      <c r="D18" s="244">
        <v>302922</v>
      </c>
      <c r="E18" s="244">
        <v>237909</v>
      </c>
      <c r="F18" s="244">
        <v>65013</v>
      </c>
      <c r="G18" s="244">
        <v>444974</v>
      </c>
      <c r="H18" s="244">
        <v>38308</v>
      </c>
      <c r="I18" s="244">
        <v>1964967</v>
      </c>
      <c r="J18" s="244">
        <v>12286097</v>
      </c>
      <c r="K18" s="244">
        <v>108025</v>
      </c>
      <c r="L18" s="244">
        <v>662913</v>
      </c>
      <c r="M18" s="244">
        <v>8534812</v>
      </c>
      <c r="N18" s="244">
        <v>2980321</v>
      </c>
      <c r="O18" s="244">
        <v>19926460</v>
      </c>
      <c r="P18" s="244">
        <v>10212528</v>
      </c>
      <c r="Q18" s="244">
        <v>9326704</v>
      </c>
      <c r="R18" s="244">
        <v>387208</v>
      </c>
      <c r="S18" s="244">
        <v>0</v>
      </c>
      <c r="T18" s="244">
        <v>19349838</v>
      </c>
      <c r="U18" s="244">
        <v>0</v>
      </c>
      <c r="V18" s="244">
        <v>0</v>
      </c>
      <c r="W18" s="243">
        <v>232274</v>
      </c>
      <c r="X18" s="284" t="str">
        <f>A18</f>
        <v>21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38</v>
      </c>
      <c r="C20" s="233">
        <v>318</v>
      </c>
      <c r="D20" s="233">
        <v>282319</v>
      </c>
      <c r="E20" s="233">
        <v>209758</v>
      </c>
      <c r="F20" s="233">
        <v>72561</v>
      </c>
      <c r="G20" s="233">
        <v>244494</v>
      </c>
      <c r="H20" s="233">
        <v>134483</v>
      </c>
      <c r="I20" s="233">
        <v>1929768</v>
      </c>
      <c r="J20" s="233">
        <v>11682884</v>
      </c>
      <c r="K20" s="233">
        <v>163492</v>
      </c>
      <c r="L20" s="233">
        <v>736704</v>
      </c>
      <c r="M20" s="233">
        <v>7400714</v>
      </c>
      <c r="N20" s="233">
        <v>3381944</v>
      </c>
      <c r="O20" s="233">
        <v>19058273</v>
      </c>
      <c r="P20" s="233">
        <v>10073093</v>
      </c>
      <c r="Q20" s="233">
        <v>8528132</v>
      </c>
      <c r="R20" s="233">
        <v>457024</v>
      </c>
      <c r="S20" s="233"/>
      <c r="T20" s="233">
        <v>18499206</v>
      </c>
      <c r="U20" s="233">
        <v>20000</v>
      </c>
      <c r="V20" s="233">
        <v>36838</v>
      </c>
      <c r="W20" s="232">
        <v>268401</v>
      </c>
      <c r="X20" s="231" t="s">
        <v>100</v>
      </c>
    </row>
    <row r="21" spans="1:24" s="226" customFormat="1" ht="12.95" customHeight="1">
      <c r="A21" s="235" t="s">
        <v>36</v>
      </c>
      <c r="B21" s="234">
        <v>38</v>
      </c>
      <c r="C21" s="233">
        <v>319</v>
      </c>
      <c r="D21" s="233">
        <v>259515</v>
      </c>
      <c r="E21" s="233">
        <v>189393</v>
      </c>
      <c r="F21" s="233">
        <v>70122</v>
      </c>
      <c r="G21" s="233">
        <v>298688</v>
      </c>
      <c r="H21" s="233">
        <v>137977</v>
      </c>
      <c r="I21" s="233">
        <v>1940806</v>
      </c>
      <c r="J21" s="233">
        <v>11784257</v>
      </c>
      <c r="K21" s="233">
        <v>157587</v>
      </c>
      <c r="L21" s="233">
        <v>740480</v>
      </c>
      <c r="M21" s="233">
        <v>7604210</v>
      </c>
      <c r="N21" s="233">
        <v>3281950</v>
      </c>
      <c r="O21" s="233">
        <v>18970538</v>
      </c>
      <c r="P21" s="233">
        <v>10076494</v>
      </c>
      <c r="Q21" s="233">
        <v>8434168</v>
      </c>
      <c r="R21" s="233">
        <v>459853</v>
      </c>
      <c r="S21" s="233">
        <v>18398242</v>
      </c>
      <c r="T21" s="233">
        <v>18398242</v>
      </c>
      <c r="U21" s="233">
        <v>20000</v>
      </c>
      <c r="V21" s="233">
        <v>26556</v>
      </c>
      <c r="W21" s="232">
        <v>264594</v>
      </c>
      <c r="X21" s="231" t="s">
        <v>36</v>
      </c>
    </row>
    <row r="22" spans="1:24" s="226" customFormat="1" ht="12.95" customHeight="1">
      <c r="A22" s="235" t="s">
        <v>37</v>
      </c>
      <c r="B22" s="234">
        <v>38</v>
      </c>
      <c r="C22" s="233">
        <v>321</v>
      </c>
      <c r="D22" s="233">
        <v>359245</v>
      </c>
      <c r="E22" s="233">
        <v>253238</v>
      </c>
      <c r="F22" s="233">
        <v>106007</v>
      </c>
      <c r="G22" s="233">
        <v>445416</v>
      </c>
      <c r="H22" s="233">
        <v>60430</v>
      </c>
      <c r="I22" s="233">
        <v>1908849</v>
      </c>
      <c r="J22" s="233">
        <v>12470176</v>
      </c>
      <c r="K22" s="233">
        <v>132710</v>
      </c>
      <c r="L22" s="233">
        <v>744714</v>
      </c>
      <c r="M22" s="233">
        <v>8111382</v>
      </c>
      <c r="N22" s="233">
        <v>3481340</v>
      </c>
      <c r="O22" s="233">
        <v>19619312</v>
      </c>
      <c r="P22" s="233">
        <v>10252064</v>
      </c>
      <c r="Q22" s="233">
        <v>8722935</v>
      </c>
      <c r="R22" s="233">
        <v>644285</v>
      </c>
      <c r="S22" s="233"/>
      <c r="T22" s="233">
        <v>18661878</v>
      </c>
      <c r="U22" s="233">
        <v>10000</v>
      </c>
      <c r="V22" s="233">
        <v>20000</v>
      </c>
      <c r="W22" s="232">
        <v>257626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320</v>
      </c>
      <c r="D23" s="233">
        <v>311825</v>
      </c>
      <c r="E23" s="233">
        <v>245685</v>
      </c>
      <c r="F23" s="233">
        <v>66140</v>
      </c>
      <c r="G23" s="233">
        <v>210586</v>
      </c>
      <c r="H23" s="233">
        <v>173563</v>
      </c>
      <c r="I23" s="233">
        <v>1946124</v>
      </c>
      <c r="J23" s="233">
        <v>12217541</v>
      </c>
      <c r="K23" s="233">
        <v>116183</v>
      </c>
      <c r="L23" s="233">
        <v>703509</v>
      </c>
      <c r="M23" s="233">
        <v>8214601</v>
      </c>
      <c r="N23" s="233">
        <v>3183216</v>
      </c>
      <c r="O23" s="233">
        <v>19416315</v>
      </c>
      <c r="P23" s="233">
        <v>9981794</v>
      </c>
      <c r="Q23" s="233">
        <v>8838215</v>
      </c>
      <c r="R23" s="233">
        <v>596281</v>
      </c>
      <c r="S23" s="233"/>
      <c r="T23" s="233">
        <v>18713770</v>
      </c>
      <c r="U23" s="233">
        <v>0</v>
      </c>
      <c r="V23" s="233">
        <v>977</v>
      </c>
      <c r="W23" s="232">
        <v>251789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320</v>
      </c>
      <c r="D24" s="233">
        <v>446447</v>
      </c>
      <c r="E24" s="233">
        <v>198934</v>
      </c>
      <c r="F24" s="233">
        <v>247513</v>
      </c>
      <c r="G24" s="233">
        <v>306662</v>
      </c>
      <c r="H24" s="233">
        <v>170302</v>
      </c>
      <c r="I24" s="233">
        <v>1964188</v>
      </c>
      <c r="J24" s="233">
        <v>12098579</v>
      </c>
      <c r="K24" s="233">
        <v>124071</v>
      </c>
      <c r="L24" s="233">
        <v>687018</v>
      </c>
      <c r="M24" s="233">
        <v>8214358</v>
      </c>
      <c r="N24" s="233">
        <v>3073110</v>
      </c>
      <c r="O24" s="233">
        <v>19656395</v>
      </c>
      <c r="P24" s="233">
        <v>10067054</v>
      </c>
      <c r="Q24" s="233">
        <v>8877708</v>
      </c>
      <c r="R24" s="233">
        <v>711609</v>
      </c>
      <c r="S24" s="233"/>
      <c r="T24" s="233">
        <v>18744705</v>
      </c>
      <c r="U24" s="233">
        <v>0</v>
      </c>
      <c r="V24" s="233">
        <v>1929</v>
      </c>
      <c r="W24" s="232">
        <v>250258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321</v>
      </c>
      <c r="D25" s="233">
        <v>280239</v>
      </c>
      <c r="E25" s="233">
        <v>219600</v>
      </c>
      <c r="F25" s="233">
        <v>60639</v>
      </c>
      <c r="G25" s="233">
        <v>388321</v>
      </c>
      <c r="H25" s="233">
        <v>118227</v>
      </c>
      <c r="I25" s="233">
        <v>1918078</v>
      </c>
      <c r="J25" s="233">
        <v>12135679</v>
      </c>
      <c r="K25" s="233">
        <v>106147</v>
      </c>
      <c r="L25" s="233">
        <v>683135</v>
      </c>
      <c r="M25" s="233">
        <v>8216256</v>
      </c>
      <c r="N25" s="233">
        <v>3130116</v>
      </c>
      <c r="O25" s="233">
        <v>19454061</v>
      </c>
      <c r="P25" s="233">
        <v>9980964</v>
      </c>
      <c r="Q25" s="233">
        <v>8946316</v>
      </c>
      <c r="R25" s="233">
        <v>526759</v>
      </c>
      <c r="S25" s="233"/>
      <c r="T25" s="233">
        <v>18685990</v>
      </c>
      <c r="U25" s="233">
        <v>0</v>
      </c>
      <c r="V25" s="233">
        <v>960</v>
      </c>
      <c r="W25" s="232">
        <v>249568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320</v>
      </c>
      <c r="D27" s="233">
        <v>279208</v>
      </c>
      <c r="E27" s="233">
        <v>200206</v>
      </c>
      <c r="F27" s="233">
        <v>79002</v>
      </c>
      <c r="G27" s="233">
        <v>225722</v>
      </c>
      <c r="H27" s="233">
        <v>172022</v>
      </c>
      <c r="I27" s="233">
        <v>1944711</v>
      </c>
      <c r="J27" s="233">
        <v>12320311</v>
      </c>
      <c r="K27" s="233">
        <v>102650</v>
      </c>
      <c r="L27" s="233">
        <v>680329</v>
      </c>
      <c r="M27" s="233">
        <v>8463304</v>
      </c>
      <c r="N27" s="233">
        <v>3074003</v>
      </c>
      <c r="O27" s="233">
        <v>19443585</v>
      </c>
      <c r="P27" s="233">
        <v>9842996</v>
      </c>
      <c r="Q27" s="233">
        <v>9064621</v>
      </c>
      <c r="R27" s="233">
        <v>535945</v>
      </c>
      <c r="S27" s="233"/>
      <c r="T27" s="233">
        <v>18572756</v>
      </c>
      <c r="U27" s="233">
        <v>0</v>
      </c>
      <c r="V27" s="233">
        <v>0</v>
      </c>
      <c r="W27" s="232">
        <v>248225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320</v>
      </c>
      <c r="D28" s="233">
        <v>275428</v>
      </c>
      <c r="E28" s="233">
        <v>213199</v>
      </c>
      <c r="F28" s="233">
        <v>62229</v>
      </c>
      <c r="G28" s="233">
        <v>291127</v>
      </c>
      <c r="H28" s="233">
        <v>195326</v>
      </c>
      <c r="I28" s="233">
        <v>1903060</v>
      </c>
      <c r="J28" s="233">
        <v>12312746</v>
      </c>
      <c r="K28" s="233">
        <v>96163</v>
      </c>
      <c r="L28" s="233">
        <v>678637</v>
      </c>
      <c r="M28" s="233">
        <v>8485335</v>
      </c>
      <c r="N28" s="233">
        <v>3052579</v>
      </c>
      <c r="O28" s="233">
        <v>19426451</v>
      </c>
      <c r="P28" s="233">
        <v>9684726</v>
      </c>
      <c r="Q28" s="233">
        <v>9167573</v>
      </c>
      <c r="R28" s="233">
        <v>574127</v>
      </c>
      <c r="S28" s="233"/>
      <c r="T28" s="233">
        <v>18577842</v>
      </c>
      <c r="U28" s="233">
        <v>0</v>
      </c>
      <c r="V28" s="233">
        <v>190</v>
      </c>
      <c r="W28" s="232">
        <v>244397</v>
      </c>
      <c r="X28" s="231" t="s">
        <v>42</v>
      </c>
    </row>
    <row r="29" spans="1:24" s="226" customFormat="1" ht="12.95" customHeight="1">
      <c r="A29" s="235" t="s">
        <v>43</v>
      </c>
      <c r="B29" s="234">
        <v>38</v>
      </c>
      <c r="C29" s="233">
        <v>319</v>
      </c>
      <c r="D29" s="233">
        <v>278729</v>
      </c>
      <c r="E29" s="233">
        <v>214643</v>
      </c>
      <c r="F29" s="233">
        <v>64086</v>
      </c>
      <c r="G29" s="233">
        <v>345717</v>
      </c>
      <c r="H29" s="233">
        <v>76665</v>
      </c>
      <c r="I29" s="233">
        <v>1953323</v>
      </c>
      <c r="J29" s="233">
        <v>12309367</v>
      </c>
      <c r="K29" s="233">
        <v>96174</v>
      </c>
      <c r="L29" s="233">
        <v>695856</v>
      </c>
      <c r="M29" s="233">
        <v>8502731</v>
      </c>
      <c r="N29" s="233">
        <v>3014580</v>
      </c>
      <c r="O29" s="233">
        <v>19595716</v>
      </c>
      <c r="P29" s="233">
        <v>9886036</v>
      </c>
      <c r="Q29" s="233">
        <v>9218276</v>
      </c>
      <c r="R29" s="233">
        <v>491381</v>
      </c>
      <c r="S29" s="233"/>
      <c r="T29" s="233">
        <v>18844037</v>
      </c>
      <c r="U29" s="233">
        <v>0</v>
      </c>
      <c r="V29" s="233">
        <v>0</v>
      </c>
      <c r="W29" s="232">
        <v>240546</v>
      </c>
      <c r="X29" s="231" t="s">
        <v>43</v>
      </c>
    </row>
    <row r="30" spans="1:24" s="226" customFormat="1" ht="12.95" customHeight="1">
      <c r="A30" s="235" t="s">
        <v>44</v>
      </c>
      <c r="B30" s="234">
        <v>38</v>
      </c>
      <c r="C30" s="233">
        <v>320</v>
      </c>
      <c r="D30" s="233">
        <v>253164</v>
      </c>
      <c r="E30" s="233">
        <v>202767</v>
      </c>
      <c r="F30" s="233">
        <v>50397</v>
      </c>
      <c r="G30" s="233">
        <v>255253</v>
      </c>
      <c r="H30" s="233">
        <v>182406</v>
      </c>
      <c r="I30" s="233">
        <v>1927827</v>
      </c>
      <c r="J30" s="233">
        <v>12124693</v>
      </c>
      <c r="K30" s="233">
        <v>101496</v>
      </c>
      <c r="L30" s="233">
        <v>662249</v>
      </c>
      <c r="M30" s="233">
        <v>8494006</v>
      </c>
      <c r="N30" s="233">
        <v>2866915</v>
      </c>
      <c r="O30" s="233">
        <v>19713143</v>
      </c>
      <c r="P30" s="233">
        <v>10036792</v>
      </c>
      <c r="Q30" s="233">
        <v>9247450</v>
      </c>
      <c r="R30" s="233">
        <v>428877</v>
      </c>
      <c r="S30" s="233"/>
      <c r="T30" s="233">
        <v>19069751</v>
      </c>
      <c r="U30" s="233">
        <v>0</v>
      </c>
      <c r="V30" s="233">
        <v>45</v>
      </c>
      <c r="W30" s="232">
        <v>237911</v>
      </c>
      <c r="X30" s="231" t="s">
        <v>44</v>
      </c>
    </row>
    <row r="31" spans="1:24" s="226" customFormat="1" ht="12.95" customHeight="1">
      <c r="A31" s="235" t="s">
        <v>45</v>
      </c>
      <c r="B31" s="234">
        <v>38</v>
      </c>
      <c r="C31" s="233">
        <v>321</v>
      </c>
      <c r="D31" s="233">
        <v>308230</v>
      </c>
      <c r="E31" s="233">
        <v>225655</v>
      </c>
      <c r="F31" s="233">
        <v>82575</v>
      </c>
      <c r="G31" s="233">
        <v>263896</v>
      </c>
      <c r="H31" s="233">
        <v>176141</v>
      </c>
      <c r="I31" s="233">
        <v>1961664</v>
      </c>
      <c r="J31" s="233">
        <v>12082628</v>
      </c>
      <c r="K31" s="233">
        <v>88609</v>
      </c>
      <c r="L31" s="233">
        <v>646154</v>
      </c>
      <c r="M31" s="233">
        <v>8456162</v>
      </c>
      <c r="N31" s="233">
        <v>2891669</v>
      </c>
      <c r="O31" s="233">
        <v>19640926</v>
      </c>
      <c r="P31" s="233">
        <v>9780003</v>
      </c>
      <c r="Q31" s="233">
        <v>9188975</v>
      </c>
      <c r="R31" s="233">
        <v>671922</v>
      </c>
      <c r="S31" s="233"/>
      <c r="T31" s="233">
        <v>18805429</v>
      </c>
      <c r="U31" s="233">
        <v>0</v>
      </c>
      <c r="V31" s="233">
        <v>91</v>
      </c>
      <c r="W31" s="232">
        <v>235222</v>
      </c>
      <c r="X31" s="231" t="s">
        <v>45</v>
      </c>
    </row>
    <row r="32" spans="1:24" s="226" customFormat="1" ht="12.95" customHeight="1">
      <c r="A32" s="235" t="s">
        <v>46</v>
      </c>
      <c r="B32" s="234">
        <v>38</v>
      </c>
      <c r="C32" s="233">
        <v>323</v>
      </c>
      <c r="D32" s="233">
        <v>302922</v>
      </c>
      <c r="E32" s="233">
        <v>237909</v>
      </c>
      <c r="F32" s="233">
        <v>65013</v>
      </c>
      <c r="G32" s="233">
        <v>444974</v>
      </c>
      <c r="H32" s="233">
        <v>38308</v>
      </c>
      <c r="I32" s="233">
        <v>1964967</v>
      </c>
      <c r="J32" s="233">
        <v>12286097</v>
      </c>
      <c r="K32" s="233">
        <v>108025</v>
      </c>
      <c r="L32" s="233">
        <v>662913</v>
      </c>
      <c r="M32" s="233">
        <v>8534812</v>
      </c>
      <c r="N32" s="233">
        <v>2980321</v>
      </c>
      <c r="O32" s="233">
        <v>19926460</v>
      </c>
      <c r="P32" s="233">
        <v>10212528</v>
      </c>
      <c r="Q32" s="233">
        <v>9326704</v>
      </c>
      <c r="R32" s="233">
        <v>387208</v>
      </c>
      <c r="S32" s="233"/>
      <c r="T32" s="233">
        <v>19349838</v>
      </c>
      <c r="U32" s="233">
        <v>0</v>
      </c>
      <c r="V32" s="233">
        <v>0</v>
      </c>
      <c r="W32" s="232">
        <v>232274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62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58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115</v>
      </c>
      <c r="B14" s="250">
        <v>41</v>
      </c>
      <c r="C14" s="237">
        <v>320</v>
      </c>
      <c r="D14" s="237">
        <v>294866</v>
      </c>
      <c r="E14" s="237">
        <v>216634</v>
      </c>
      <c r="F14" s="237">
        <v>78232</v>
      </c>
      <c r="G14" s="237">
        <v>372860</v>
      </c>
      <c r="H14" s="237">
        <v>139615</v>
      </c>
      <c r="I14" s="237">
        <v>1696084</v>
      </c>
      <c r="J14" s="237">
        <v>12000918</v>
      </c>
      <c r="K14" s="237">
        <v>311604</v>
      </c>
      <c r="L14" s="237">
        <v>1296770</v>
      </c>
      <c r="M14" s="237">
        <v>7705847</v>
      </c>
      <c r="N14" s="237">
        <v>2686665</v>
      </c>
      <c r="O14" s="237">
        <v>17778969</v>
      </c>
      <c r="P14" s="237">
        <v>9979108</v>
      </c>
      <c r="Q14" s="237">
        <v>7401726</v>
      </c>
      <c r="R14" s="237">
        <v>398115</v>
      </c>
      <c r="S14" s="237">
        <v>0</v>
      </c>
      <c r="T14" s="237">
        <v>17265273</v>
      </c>
      <c r="U14" s="237">
        <v>13500</v>
      </c>
      <c r="V14" s="237">
        <v>1146</v>
      </c>
      <c r="W14" s="249">
        <v>575648</v>
      </c>
      <c r="X14" s="252" t="str">
        <f>A14</f>
        <v>平成16年末</v>
      </c>
    </row>
    <row r="15" spans="1:24" s="226" customFormat="1" ht="12.95" customHeight="1">
      <c r="A15" s="251" t="s">
        <v>108</v>
      </c>
      <c r="B15" s="250">
        <v>40</v>
      </c>
      <c r="C15" s="237">
        <v>320</v>
      </c>
      <c r="D15" s="237">
        <v>223635</v>
      </c>
      <c r="E15" s="237">
        <v>154422</v>
      </c>
      <c r="F15" s="237">
        <v>69213</v>
      </c>
      <c r="G15" s="237">
        <v>236119</v>
      </c>
      <c r="H15" s="237">
        <v>133671</v>
      </c>
      <c r="I15" s="237">
        <v>1880101</v>
      </c>
      <c r="J15" s="237">
        <v>12064271</v>
      </c>
      <c r="K15" s="237">
        <v>209376</v>
      </c>
      <c r="L15" s="237">
        <v>1095995</v>
      </c>
      <c r="M15" s="237">
        <v>7805945</v>
      </c>
      <c r="N15" s="237">
        <v>2952923</v>
      </c>
      <c r="O15" s="237">
        <v>18115559</v>
      </c>
      <c r="P15" s="237">
        <v>10539355</v>
      </c>
      <c r="Q15" s="237">
        <v>7191165</v>
      </c>
      <c r="R15" s="237">
        <v>385021</v>
      </c>
      <c r="S15" s="237">
        <v>0</v>
      </c>
      <c r="T15" s="237">
        <v>17660615</v>
      </c>
      <c r="U15" s="237">
        <v>7500</v>
      </c>
      <c r="V15" s="237">
        <v>19258</v>
      </c>
      <c r="W15" s="249">
        <v>466981</v>
      </c>
      <c r="X15" s="252" t="str">
        <f>A15</f>
        <v>17</v>
      </c>
    </row>
    <row r="16" spans="1:24" s="226" customFormat="1" ht="12.95" customHeight="1">
      <c r="A16" s="251" t="s">
        <v>107</v>
      </c>
      <c r="B16" s="250">
        <v>39</v>
      </c>
      <c r="C16" s="237">
        <v>319</v>
      </c>
      <c r="D16" s="237">
        <v>229932</v>
      </c>
      <c r="E16" s="237">
        <v>142076</v>
      </c>
      <c r="F16" s="237">
        <v>87856</v>
      </c>
      <c r="G16" s="237">
        <v>263357</v>
      </c>
      <c r="H16" s="237">
        <v>165361</v>
      </c>
      <c r="I16" s="237">
        <v>1918125</v>
      </c>
      <c r="J16" s="237">
        <v>12038135</v>
      </c>
      <c r="K16" s="237">
        <v>189639</v>
      </c>
      <c r="L16" s="237">
        <v>869376</v>
      </c>
      <c r="M16" s="237">
        <v>7909456</v>
      </c>
      <c r="N16" s="237">
        <v>3069634</v>
      </c>
      <c r="O16" s="237">
        <v>18021600</v>
      </c>
      <c r="P16" s="237">
        <v>10188773</v>
      </c>
      <c r="Q16" s="237">
        <v>7460101</v>
      </c>
      <c r="R16" s="237">
        <v>372705</v>
      </c>
      <c r="S16" s="237">
        <v>0</v>
      </c>
      <c r="T16" s="237">
        <v>17623427</v>
      </c>
      <c r="U16" s="237">
        <v>2000</v>
      </c>
      <c r="V16" s="237">
        <v>11799</v>
      </c>
      <c r="W16" s="249">
        <v>371109</v>
      </c>
      <c r="X16" s="252" t="str">
        <f>A16</f>
        <v>18</v>
      </c>
    </row>
    <row r="17" spans="1:24" s="226" customFormat="1" ht="12.95" customHeight="1">
      <c r="A17" s="251" t="s">
        <v>110</v>
      </c>
      <c r="B17" s="250">
        <v>39</v>
      </c>
      <c r="C17" s="250">
        <v>317</v>
      </c>
      <c r="D17" s="237">
        <v>243630</v>
      </c>
      <c r="E17" s="237">
        <v>138791</v>
      </c>
      <c r="F17" s="237">
        <v>104839</v>
      </c>
      <c r="G17" s="237">
        <v>168448</v>
      </c>
      <c r="H17" s="237">
        <v>163526</v>
      </c>
      <c r="I17" s="237">
        <v>1926045</v>
      </c>
      <c r="J17" s="237">
        <v>11915881</v>
      </c>
      <c r="K17" s="237">
        <v>175395</v>
      </c>
      <c r="L17" s="237">
        <v>785103</v>
      </c>
      <c r="M17" s="237">
        <v>7828460</v>
      </c>
      <c r="N17" s="237">
        <v>3126904</v>
      </c>
      <c r="O17" s="237">
        <v>18430864</v>
      </c>
      <c r="P17" s="237">
        <v>10075919</v>
      </c>
      <c r="Q17" s="237">
        <v>7933776</v>
      </c>
      <c r="R17" s="237">
        <v>421147</v>
      </c>
      <c r="S17" s="237">
        <v>0</v>
      </c>
      <c r="T17" s="237">
        <v>17932523</v>
      </c>
      <c r="U17" s="237">
        <v>0</v>
      </c>
      <c r="V17" s="237">
        <v>3817</v>
      </c>
      <c r="W17" s="249">
        <v>319525</v>
      </c>
      <c r="X17" s="252" t="str">
        <f>A17</f>
        <v>19</v>
      </c>
    </row>
    <row r="18" spans="1:24" s="226" customFormat="1" ht="12.95" customHeight="1">
      <c r="A18" s="247" t="s">
        <v>114</v>
      </c>
      <c r="B18" s="246">
        <v>38</v>
      </c>
      <c r="C18" s="245">
        <v>318</v>
      </c>
      <c r="D18" s="244">
        <v>271301</v>
      </c>
      <c r="E18" s="244">
        <v>186470</v>
      </c>
      <c r="F18" s="244">
        <v>84831</v>
      </c>
      <c r="G18" s="244">
        <v>327766</v>
      </c>
      <c r="H18" s="244">
        <v>46770</v>
      </c>
      <c r="I18" s="244">
        <v>1938999</v>
      </c>
      <c r="J18" s="244">
        <v>11861244</v>
      </c>
      <c r="K18" s="244">
        <v>164042</v>
      </c>
      <c r="L18" s="244">
        <v>766770</v>
      </c>
      <c r="M18" s="244">
        <v>7383101</v>
      </c>
      <c r="N18" s="244">
        <v>3547301</v>
      </c>
      <c r="O18" s="244">
        <v>19025087</v>
      </c>
      <c r="P18" s="244">
        <v>10053556</v>
      </c>
      <c r="Q18" s="244">
        <v>8568790</v>
      </c>
      <c r="R18" s="244">
        <v>402722</v>
      </c>
      <c r="S18" s="244">
        <v>18459997</v>
      </c>
      <c r="T18" s="244">
        <v>18459997</v>
      </c>
      <c r="U18" s="244">
        <v>20000</v>
      </c>
      <c r="V18" s="244">
        <v>19151</v>
      </c>
      <c r="W18" s="243">
        <v>272320</v>
      </c>
      <c r="X18" s="284" t="str">
        <f>A18</f>
        <v>20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317</v>
      </c>
      <c r="D20" s="233">
        <v>205765</v>
      </c>
      <c r="E20" s="233">
        <v>123494</v>
      </c>
      <c r="F20" s="233">
        <v>82271</v>
      </c>
      <c r="G20" s="233">
        <v>134068</v>
      </c>
      <c r="H20" s="233">
        <v>190632</v>
      </c>
      <c r="I20" s="233">
        <v>1924060</v>
      </c>
      <c r="J20" s="233">
        <v>11676460</v>
      </c>
      <c r="K20" s="233">
        <v>154280</v>
      </c>
      <c r="L20" s="233">
        <v>764767</v>
      </c>
      <c r="M20" s="233">
        <v>7821413</v>
      </c>
      <c r="N20" s="233">
        <v>2935971</v>
      </c>
      <c r="O20" s="233">
        <v>18452628</v>
      </c>
      <c r="P20" s="233">
        <v>9622732</v>
      </c>
      <c r="Q20" s="233">
        <v>8297194</v>
      </c>
      <c r="R20" s="233">
        <v>532674</v>
      </c>
      <c r="S20" s="233">
        <v>18459997</v>
      </c>
      <c r="T20" s="233">
        <v>17847222</v>
      </c>
      <c r="U20" s="233">
        <v>0</v>
      </c>
      <c r="V20" s="233">
        <v>1276</v>
      </c>
      <c r="W20" s="232">
        <v>314967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317</v>
      </c>
      <c r="D21" s="233">
        <v>175968</v>
      </c>
      <c r="E21" s="233">
        <v>104928</v>
      </c>
      <c r="F21" s="233">
        <v>71040</v>
      </c>
      <c r="G21" s="233">
        <v>170541</v>
      </c>
      <c r="H21" s="233">
        <v>196264</v>
      </c>
      <c r="I21" s="233">
        <v>1941771</v>
      </c>
      <c r="J21" s="233">
        <v>11700238</v>
      </c>
      <c r="K21" s="233">
        <v>151390</v>
      </c>
      <c r="L21" s="233">
        <v>770962</v>
      </c>
      <c r="M21" s="233">
        <v>7828330</v>
      </c>
      <c r="N21" s="233">
        <v>2949530</v>
      </c>
      <c r="O21" s="233">
        <v>18319571</v>
      </c>
      <c r="P21" s="233">
        <v>9701109</v>
      </c>
      <c r="Q21" s="233">
        <v>8068271</v>
      </c>
      <c r="R21" s="233">
        <v>550170</v>
      </c>
      <c r="S21" s="233"/>
      <c r="T21" s="233">
        <v>17696674</v>
      </c>
      <c r="U21" s="233">
        <v>0</v>
      </c>
      <c r="V21" s="233">
        <v>0</v>
      </c>
      <c r="W21" s="232">
        <v>309849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319</v>
      </c>
      <c r="D22" s="233">
        <v>208963</v>
      </c>
      <c r="E22" s="233">
        <v>136543</v>
      </c>
      <c r="F22" s="233">
        <v>72420</v>
      </c>
      <c r="G22" s="233">
        <v>239799</v>
      </c>
      <c r="H22" s="233">
        <v>86270</v>
      </c>
      <c r="I22" s="233">
        <v>1973666</v>
      </c>
      <c r="J22" s="233">
        <v>11865049</v>
      </c>
      <c r="K22" s="233">
        <v>161930</v>
      </c>
      <c r="L22" s="233">
        <v>755650</v>
      </c>
      <c r="M22" s="233">
        <v>7906269</v>
      </c>
      <c r="N22" s="233">
        <v>3041175</v>
      </c>
      <c r="O22" s="233">
        <v>18452755</v>
      </c>
      <c r="P22" s="233">
        <v>9761744</v>
      </c>
      <c r="Q22" s="233">
        <v>8076274</v>
      </c>
      <c r="R22" s="233">
        <v>614719</v>
      </c>
      <c r="S22" s="233"/>
      <c r="T22" s="233">
        <v>17818604</v>
      </c>
      <c r="U22" s="233">
        <v>0</v>
      </c>
      <c r="V22" s="233">
        <v>10000</v>
      </c>
      <c r="W22" s="232">
        <v>300971</v>
      </c>
      <c r="X22" s="231" t="s">
        <v>37</v>
      </c>
    </row>
    <row r="23" spans="1:24" s="226" customFormat="1" ht="12.95" customHeight="1">
      <c r="A23" s="235" t="s">
        <v>38</v>
      </c>
      <c r="B23" s="234">
        <v>38</v>
      </c>
      <c r="C23" s="233">
        <v>318</v>
      </c>
      <c r="D23" s="233">
        <v>218834</v>
      </c>
      <c r="E23" s="233">
        <v>141721</v>
      </c>
      <c r="F23" s="233">
        <v>77113</v>
      </c>
      <c r="G23" s="233">
        <v>148711</v>
      </c>
      <c r="H23" s="233">
        <v>221578</v>
      </c>
      <c r="I23" s="233">
        <v>1961094</v>
      </c>
      <c r="J23" s="233">
        <v>11589377</v>
      </c>
      <c r="K23" s="233">
        <v>147228</v>
      </c>
      <c r="L23" s="233">
        <v>733063</v>
      </c>
      <c r="M23" s="233">
        <v>7874917</v>
      </c>
      <c r="N23" s="233">
        <v>2834145</v>
      </c>
      <c r="O23" s="233">
        <v>18648376</v>
      </c>
      <c r="P23" s="233">
        <v>9928035</v>
      </c>
      <c r="Q23" s="233">
        <v>8118271</v>
      </c>
      <c r="R23" s="233">
        <v>602050</v>
      </c>
      <c r="S23" s="233"/>
      <c r="T23" s="233">
        <v>17994251</v>
      </c>
      <c r="U23" s="233">
        <v>0</v>
      </c>
      <c r="V23" s="233">
        <v>10000</v>
      </c>
      <c r="W23" s="232">
        <v>292726</v>
      </c>
      <c r="X23" s="231" t="s">
        <v>38</v>
      </c>
    </row>
    <row r="24" spans="1:24" s="226" customFormat="1" ht="12.95" customHeight="1">
      <c r="A24" s="235" t="s">
        <v>39</v>
      </c>
      <c r="B24" s="234">
        <v>38</v>
      </c>
      <c r="C24" s="233">
        <v>318</v>
      </c>
      <c r="D24" s="233">
        <v>183752</v>
      </c>
      <c r="E24" s="233">
        <v>109618</v>
      </c>
      <c r="F24" s="233">
        <v>74134</v>
      </c>
      <c r="G24" s="233">
        <v>233182</v>
      </c>
      <c r="H24" s="233">
        <v>209993</v>
      </c>
      <c r="I24" s="233">
        <v>1980097</v>
      </c>
      <c r="J24" s="233">
        <v>11627103</v>
      </c>
      <c r="K24" s="233">
        <v>165127</v>
      </c>
      <c r="L24" s="233">
        <v>721099</v>
      </c>
      <c r="M24" s="233">
        <v>7888595</v>
      </c>
      <c r="N24" s="233">
        <v>2852251</v>
      </c>
      <c r="O24" s="233">
        <v>18891571</v>
      </c>
      <c r="P24" s="233">
        <v>10099241</v>
      </c>
      <c r="Q24" s="233">
        <v>8123817</v>
      </c>
      <c r="R24" s="233">
        <v>668494</v>
      </c>
      <c r="S24" s="233"/>
      <c r="T24" s="233">
        <v>18022647</v>
      </c>
      <c r="U24" s="233">
        <v>0</v>
      </c>
      <c r="V24" s="233">
        <v>10000</v>
      </c>
      <c r="W24" s="232">
        <v>291247</v>
      </c>
      <c r="X24" s="231" t="s">
        <v>39</v>
      </c>
    </row>
    <row r="25" spans="1:24" s="226" customFormat="1" ht="12.95" customHeight="1">
      <c r="A25" s="235" t="s">
        <v>40</v>
      </c>
      <c r="B25" s="234">
        <v>38</v>
      </c>
      <c r="C25" s="233">
        <v>318</v>
      </c>
      <c r="D25" s="233">
        <v>189849</v>
      </c>
      <c r="E25" s="233">
        <v>128964</v>
      </c>
      <c r="F25" s="233">
        <v>60885</v>
      </c>
      <c r="G25" s="233">
        <v>234904</v>
      </c>
      <c r="H25" s="233">
        <v>218437</v>
      </c>
      <c r="I25" s="233">
        <v>1977217</v>
      </c>
      <c r="J25" s="233">
        <v>11736106</v>
      </c>
      <c r="K25" s="233">
        <v>144496</v>
      </c>
      <c r="L25" s="233">
        <v>701656</v>
      </c>
      <c r="M25" s="233">
        <v>7889063</v>
      </c>
      <c r="N25" s="233">
        <v>3000873</v>
      </c>
      <c r="O25" s="233">
        <v>18609979</v>
      </c>
      <c r="P25" s="233">
        <v>9904161</v>
      </c>
      <c r="Q25" s="233">
        <v>8201217</v>
      </c>
      <c r="R25" s="233">
        <v>504579</v>
      </c>
      <c r="S25" s="233"/>
      <c r="T25" s="233">
        <v>17906727</v>
      </c>
      <c r="U25" s="233">
        <v>0</v>
      </c>
      <c r="V25" s="233">
        <v>0</v>
      </c>
      <c r="W25" s="232">
        <v>290118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38</v>
      </c>
      <c r="C27" s="233">
        <v>318</v>
      </c>
      <c r="D27" s="233">
        <v>190856</v>
      </c>
      <c r="E27" s="233">
        <v>116642</v>
      </c>
      <c r="F27" s="233">
        <v>74214</v>
      </c>
      <c r="G27" s="233">
        <v>156282</v>
      </c>
      <c r="H27" s="233">
        <v>185965</v>
      </c>
      <c r="I27" s="233">
        <v>1984359</v>
      </c>
      <c r="J27" s="233">
        <v>11741343</v>
      </c>
      <c r="K27" s="233">
        <v>142389</v>
      </c>
      <c r="L27" s="233">
        <v>703773</v>
      </c>
      <c r="M27" s="233">
        <v>7842640</v>
      </c>
      <c r="N27" s="233">
        <v>3052508</v>
      </c>
      <c r="O27" s="233">
        <v>18482795</v>
      </c>
      <c r="P27" s="233">
        <v>9651771</v>
      </c>
      <c r="Q27" s="233">
        <v>8276275</v>
      </c>
      <c r="R27" s="233">
        <v>554730</v>
      </c>
      <c r="S27" s="233"/>
      <c r="T27" s="233">
        <v>17775577</v>
      </c>
      <c r="U27" s="233">
        <v>0</v>
      </c>
      <c r="V27" s="233">
        <v>319</v>
      </c>
      <c r="W27" s="232">
        <v>286446</v>
      </c>
      <c r="X27" s="231" t="s">
        <v>41</v>
      </c>
    </row>
    <row r="28" spans="1:24" s="226" customFormat="1" ht="12.95" customHeight="1">
      <c r="A28" s="235" t="s">
        <v>42</v>
      </c>
      <c r="B28" s="234">
        <v>38</v>
      </c>
      <c r="C28" s="233">
        <v>318</v>
      </c>
      <c r="D28" s="233">
        <v>169656</v>
      </c>
      <c r="E28" s="233">
        <v>107014</v>
      </c>
      <c r="F28" s="233">
        <v>62642</v>
      </c>
      <c r="G28" s="233">
        <v>173526</v>
      </c>
      <c r="H28" s="233">
        <v>214565</v>
      </c>
      <c r="I28" s="233">
        <v>1979030</v>
      </c>
      <c r="J28" s="233">
        <v>11547614</v>
      </c>
      <c r="K28" s="233">
        <v>155562</v>
      </c>
      <c r="L28" s="233">
        <v>699425</v>
      </c>
      <c r="M28" s="233">
        <v>7691378</v>
      </c>
      <c r="N28" s="233">
        <v>3001224</v>
      </c>
      <c r="O28" s="233">
        <v>18609740</v>
      </c>
      <c r="P28" s="233">
        <v>9846383</v>
      </c>
      <c r="Q28" s="233">
        <v>8346894</v>
      </c>
      <c r="R28" s="233">
        <v>416446</v>
      </c>
      <c r="S28" s="233"/>
      <c r="T28" s="233">
        <v>17994159</v>
      </c>
      <c r="U28" s="233">
        <v>10000</v>
      </c>
      <c r="V28" s="233">
        <v>747</v>
      </c>
      <c r="W28" s="232">
        <v>282996</v>
      </c>
      <c r="X28" s="231" t="s">
        <v>42</v>
      </c>
    </row>
    <row r="29" spans="1:24" s="226" customFormat="1" ht="12.95" customHeight="1">
      <c r="A29" s="235" t="s">
        <v>43</v>
      </c>
      <c r="B29" s="234">
        <v>38</v>
      </c>
      <c r="C29" s="233">
        <v>318</v>
      </c>
      <c r="D29" s="233">
        <v>190234</v>
      </c>
      <c r="E29" s="233">
        <v>119806</v>
      </c>
      <c r="F29" s="233">
        <v>70428</v>
      </c>
      <c r="G29" s="233">
        <v>198426</v>
      </c>
      <c r="H29" s="233">
        <v>110581</v>
      </c>
      <c r="I29" s="233">
        <v>1968916</v>
      </c>
      <c r="J29" s="233">
        <v>11779722</v>
      </c>
      <c r="K29" s="233">
        <v>139488</v>
      </c>
      <c r="L29" s="233">
        <v>706023</v>
      </c>
      <c r="M29" s="233">
        <v>7660826</v>
      </c>
      <c r="N29" s="233">
        <v>3273352</v>
      </c>
      <c r="O29" s="233">
        <v>18734425</v>
      </c>
      <c r="P29" s="233">
        <v>9781288</v>
      </c>
      <c r="Q29" s="233">
        <v>8388290</v>
      </c>
      <c r="R29" s="233">
        <v>564827</v>
      </c>
      <c r="S29" s="233"/>
      <c r="T29" s="233">
        <v>17619785</v>
      </c>
      <c r="U29" s="233">
        <v>10000</v>
      </c>
      <c r="V29" s="233">
        <v>0</v>
      </c>
      <c r="W29" s="232">
        <v>279665</v>
      </c>
      <c r="X29" s="231" t="s">
        <v>43</v>
      </c>
    </row>
    <row r="30" spans="1:24" s="226" customFormat="1" ht="12.95" customHeight="1">
      <c r="A30" s="235" t="s">
        <v>44</v>
      </c>
      <c r="B30" s="234">
        <v>38</v>
      </c>
      <c r="C30" s="233">
        <v>318</v>
      </c>
      <c r="D30" s="233">
        <v>170068</v>
      </c>
      <c r="E30" s="233">
        <v>116770</v>
      </c>
      <c r="F30" s="233">
        <v>53298</v>
      </c>
      <c r="G30" s="233">
        <v>115039</v>
      </c>
      <c r="H30" s="233">
        <v>192235</v>
      </c>
      <c r="I30" s="233">
        <v>1948083</v>
      </c>
      <c r="J30" s="233">
        <v>11751654</v>
      </c>
      <c r="K30" s="233">
        <v>134138</v>
      </c>
      <c r="L30" s="233">
        <v>699393</v>
      </c>
      <c r="M30" s="233">
        <v>7707413</v>
      </c>
      <c r="N30" s="233">
        <v>3210682</v>
      </c>
      <c r="O30" s="233">
        <v>18402622</v>
      </c>
      <c r="P30" s="233">
        <v>9566803</v>
      </c>
      <c r="Q30" s="233">
        <v>8355206</v>
      </c>
      <c r="R30" s="233">
        <v>480589</v>
      </c>
      <c r="S30" s="233"/>
      <c r="T30" s="233">
        <v>17798058</v>
      </c>
      <c r="U30" s="233">
        <v>15000</v>
      </c>
      <c r="V30" s="233">
        <v>20984</v>
      </c>
      <c r="W30" s="232">
        <v>275421</v>
      </c>
      <c r="X30" s="231" t="s">
        <v>44</v>
      </c>
    </row>
    <row r="31" spans="1:24" s="226" customFormat="1" ht="12.95" customHeight="1">
      <c r="A31" s="235" t="s">
        <v>45</v>
      </c>
      <c r="B31" s="234">
        <v>38</v>
      </c>
      <c r="C31" s="233">
        <v>318</v>
      </c>
      <c r="D31" s="233">
        <v>190570</v>
      </c>
      <c r="E31" s="233">
        <v>115784</v>
      </c>
      <c r="F31" s="233">
        <v>74786</v>
      </c>
      <c r="G31" s="233">
        <v>148069</v>
      </c>
      <c r="H31" s="233">
        <v>174970</v>
      </c>
      <c r="I31" s="233">
        <v>1943461</v>
      </c>
      <c r="J31" s="233">
        <v>11526212</v>
      </c>
      <c r="K31" s="233">
        <v>153247</v>
      </c>
      <c r="L31" s="233">
        <v>722594</v>
      </c>
      <c r="M31" s="233">
        <v>7262647</v>
      </c>
      <c r="N31" s="233">
        <v>3387696</v>
      </c>
      <c r="O31" s="233">
        <v>18862708</v>
      </c>
      <c r="P31" s="233">
        <v>9962286</v>
      </c>
      <c r="Q31" s="233">
        <v>8346670</v>
      </c>
      <c r="R31" s="233">
        <v>553734</v>
      </c>
      <c r="S31" s="233"/>
      <c r="T31" s="233">
        <v>18186973</v>
      </c>
      <c r="U31" s="233">
        <v>10000</v>
      </c>
      <c r="V31" s="233">
        <v>23161</v>
      </c>
      <c r="W31" s="232">
        <v>271427</v>
      </c>
      <c r="X31" s="231" t="s">
        <v>45</v>
      </c>
    </row>
    <row r="32" spans="1:24" s="226" customFormat="1" ht="12.95" customHeight="1">
      <c r="A32" s="235" t="s">
        <v>46</v>
      </c>
      <c r="B32" s="234">
        <v>38</v>
      </c>
      <c r="C32" s="233">
        <v>318</v>
      </c>
      <c r="D32" s="233">
        <v>271301</v>
      </c>
      <c r="E32" s="233">
        <v>186470</v>
      </c>
      <c r="F32" s="233">
        <v>84831</v>
      </c>
      <c r="G32" s="233">
        <v>327766</v>
      </c>
      <c r="H32" s="233">
        <v>46770</v>
      </c>
      <c r="I32" s="233">
        <v>1938999</v>
      </c>
      <c r="J32" s="233">
        <v>11861244</v>
      </c>
      <c r="K32" s="233">
        <v>164042</v>
      </c>
      <c r="L32" s="233">
        <v>766770</v>
      </c>
      <c r="M32" s="233">
        <v>7383101</v>
      </c>
      <c r="N32" s="233">
        <v>3547301</v>
      </c>
      <c r="O32" s="233">
        <v>19025087</v>
      </c>
      <c r="P32" s="233">
        <v>10053556</v>
      </c>
      <c r="Q32" s="233">
        <v>8568790</v>
      </c>
      <c r="R32" s="233">
        <v>402722</v>
      </c>
      <c r="S32" s="233">
        <v>18459997</v>
      </c>
      <c r="T32" s="233">
        <v>18459997</v>
      </c>
      <c r="U32" s="233">
        <v>20000</v>
      </c>
      <c r="V32" s="233">
        <v>19151</v>
      </c>
      <c r="W32" s="232">
        <v>272320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58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83" t="s">
        <v>113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112</v>
      </c>
      <c r="B14" s="250">
        <v>41</v>
      </c>
      <c r="C14" s="237">
        <v>321</v>
      </c>
      <c r="D14" s="237">
        <v>333054</v>
      </c>
      <c r="E14" s="237">
        <v>228653</v>
      </c>
      <c r="F14" s="237">
        <v>104401</v>
      </c>
      <c r="G14" s="237">
        <v>298313</v>
      </c>
      <c r="H14" s="237">
        <v>80301</v>
      </c>
      <c r="I14" s="237">
        <v>1579128</v>
      </c>
      <c r="J14" s="237">
        <v>12169826</v>
      </c>
      <c r="K14" s="237">
        <v>274851</v>
      </c>
      <c r="L14" s="237">
        <v>1573397</v>
      </c>
      <c r="M14" s="237">
        <v>7519787</v>
      </c>
      <c r="N14" s="237">
        <v>2801766</v>
      </c>
      <c r="O14" s="237">
        <v>17690529</v>
      </c>
      <c r="P14" s="237">
        <v>9770364</v>
      </c>
      <c r="Q14" s="237">
        <v>7525577</v>
      </c>
      <c r="R14" s="237">
        <v>394571</v>
      </c>
      <c r="S14" s="237">
        <v>0</v>
      </c>
      <c r="T14" s="237">
        <v>17229679</v>
      </c>
      <c r="U14" s="237">
        <v>13500</v>
      </c>
      <c r="V14" s="237">
        <v>7186</v>
      </c>
      <c r="W14" s="249">
        <v>686125</v>
      </c>
      <c r="X14" s="252" t="s">
        <v>111</v>
      </c>
    </row>
    <row r="15" spans="1:24" s="226" customFormat="1" ht="12.95" customHeight="1">
      <c r="A15" s="251" t="s">
        <v>101</v>
      </c>
      <c r="B15" s="250">
        <v>41</v>
      </c>
      <c r="C15" s="237">
        <v>320</v>
      </c>
      <c r="D15" s="237">
        <v>294866</v>
      </c>
      <c r="E15" s="237">
        <v>216634</v>
      </c>
      <c r="F15" s="237">
        <v>78232</v>
      </c>
      <c r="G15" s="237">
        <v>372860</v>
      </c>
      <c r="H15" s="237">
        <v>139615</v>
      </c>
      <c r="I15" s="237">
        <v>1696084</v>
      </c>
      <c r="J15" s="237">
        <v>12000918</v>
      </c>
      <c r="K15" s="237">
        <v>311604</v>
      </c>
      <c r="L15" s="237">
        <v>1296770</v>
      </c>
      <c r="M15" s="237">
        <v>7705847</v>
      </c>
      <c r="N15" s="237">
        <v>2686665</v>
      </c>
      <c r="O15" s="237">
        <v>17778969</v>
      </c>
      <c r="P15" s="237">
        <v>9979108</v>
      </c>
      <c r="Q15" s="237">
        <v>7401726</v>
      </c>
      <c r="R15" s="237">
        <v>398115</v>
      </c>
      <c r="S15" s="237">
        <v>0</v>
      </c>
      <c r="T15" s="237">
        <v>17265273</v>
      </c>
      <c r="U15" s="237">
        <v>13500</v>
      </c>
      <c r="V15" s="237">
        <v>1146</v>
      </c>
      <c r="W15" s="249">
        <v>575648</v>
      </c>
      <c r="X15" s="248" t="s">
        <v>101</v>
      </c>
    </row>
    <row r="16" spans="1:24" s="226" customFormat="1" ht="12.95" customHeight="1">
      <c r="A16" s="251" t="s">
        <v>108</v>
      </c>
      <c r="B16" s="250">
        <v>40</v>
      </c>
      <c r="C16" s="237">
        <v>320</v>
      </c>
      <c r="D16" s="237">
        <v>223635</v>
      </c>
      <c r="E16" s="237">
        <v>154422</v>
      </c>
      <c r="F16" s="237">
        <v>69213</v>
      </c>
      <c r="G16" s="237">
        <v>236119</v>
      </c>
      <c r="H16" s="237">
        <v>133671</v>
      </c>
      <c r="I16" s="237">
        <v>1880101</v>
      </c>
      <c r="J16" s="237">
        <v>12064271</v>
      </c>
      <c r="K16" s="237">
        <v>209376</v>
      </c>
      <c r="L16" s="237">
        <v>1095995</v>
      </c>
      <c r="M16" s="237">
        <v>7805945</v>
      </c>
      <c r="N16" s="237">
        <v>2952923</v>
      </c>
      <c r="O16" s="237">
        <v>18115559</v>
      </c>
      <c r="P16" s="237">
        <v>10539355</v>
      </c>
      <c r="Q16" s="237">
        <v>7191165</v>
      </c>
      <c r="R16" s="237">
        <v>385021</v>
      </c>
      <c r="S16" s="237">
        <v>0</v>
      </c>
      <c r="T16" s="237">
        <v>17660615</v>
      </c>
      <c r="U16" s="237">
        <v>7500</v>
      </c>
      <c r="V16" s="237">
        <v>19258</v>
      </c>
      <c r="W16" s="249">
        <v>466981</v>
      </c>
      <c r="X16" s="248" t="s">
        <v>108</v>
      </c>
    </row>
    <row r="17" spans="1:24" s="226" customFormat="1" ht="12.95" customHeight="1">
      <c r="A17" s="251" t="s">
        <v>107</v>
      </c>
      <c r="B17" s="250">
        <v>39</v>
      </c>
      <c r="C17" s="250">
        <v>319</v>
      </c>
      <c r="D17" s="237">
        <v>229932</v>
      </c>
      <c r="E17" s="237">
        <v>142076</v>
      </c>
      <c r="F17" s="237">
        <v>87856</v>
      </c>
      <c r="G17" s="237">
        <v>263357</v>
      </c>
      <c r="H17" s="237">
        <v>165361</v>
      </c>
      <c r="I17" s="237">
        <v>1918125</v>
      </c>
      <c r="J17" s="237">
        <v>12038135</v>
      </c>
      <c r="K17" s="237">
        <v>189639</v>
      </c>
      <c r="L17" s="237">
        <v>869376</v>
      </c>
      <c r="M17" s="237">
        <v>7909456</v>
      </c>
      <c r="N17" s="237">
        <v>3069634</v>
      </c>
      <c r="O17" s="237">
        <v>18021600</v>
      </c>
      <c r="P17" s="237">
        <v>10188773</v>
      </c>
      <c r="Q17" s="237">
        <v>7460101</v>
      </c>
      <c r="R17" s="237">
        <v>372705</v>
      </c>
      <c r="S17" s="237">
        <v>0</v>
      </c>
      <c r="T17" s="237">
        <v>17623427</v>
      </c>
      <c r="U17" s="237">
        <v>2000</v>
      </c>
      <c r="V17" s="237">
        <v>11799</v>
      </c>
      <c r="W17" s="249">
        <v>371109</v>
      </c>
      <c r="X17" s="248" t="s">
        <v>107</v>
      </c>
    </row>
    <row r="18" spans="1:24" s="226" customFormat="1" ht="12.95" customHeight="1">
      <c r="A18" s="247" t="s">
        <v>110</v>
      </c>
      <c r="B18" s="246">
        <v>39</v>
      </c>
      <c r="C18" s="245">
        <v>317</v>
      </c>
      <c r="D18" s="244">
        <v>243630</v>
      </c>
      <c r="E18" s="244">
        <v>138791</v>
      </c>
      <c r="F18" s="244">
        <v>104839</v>
      </c>
      <c r="G18" s="244">
        <v>168448</v>
      </c>
      <c r="H18" s="244">
        <v>163526</v>
      </c>
      <c r="I18" s="244">
        <v>1926045</v>
      </c>
      <c r="J18" s="244">
        <v>11915881</v>
      </c>
      <c r="K18" s="244">
        <v>175395</v>
      </c>
      <c r="L18" s="244">
        <v>785103</v>
      </c>
      <c r="M18" s="244">
        <v>7828460</v>
      </c>
      <c r="N18" s="244">
        <v>3126904</v>
      </c>
      <c r="O18" s="244">
        <v>18430864</v>
      </c>
      <c r="P18" s="244">
        <v>10075919</v>
      </c>
      <c r="Q18" s="244">
        <v>7933776</v>
      </c>
      <c r="R18" s="244">
        <v>421147</v>
      </c>
      <c r="S18" s="244">
        <v>0</v>
      </c>
      <c r="T18" s="244">
        <v>17932523</v>
      </c>
      <c r="U18" s="244">
        <v>0</v>
      </c>
      <c r="V18" s="244">
        <v>3817</v>
      </c>
      <c r="W18" s="243">
        <v>319525</v>
      </c>
      <c r="X18" s="242" t="s">
        <v>110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319</v>
      </c>
      <c r="D20" s="233">
        <v>217401</v>
      </c>
      <c r="E20" s="233">
        <v>135241</v>
      </c>
      <c r="F20" s="233">
        <v>82160</v>
      </c>
      <c r="G20" s="233">
        <v>154310</v>
      </c>
      <c r="H20" s="233">
        <v>165538</v>
      </c>
      <c r="I20" s="233">
        <v>1920176</v>
      </c>
      <c r="J20" s="233">
        <v>11875797</v>
      </c>
      <c r="K20" s="233">
        <v>164981</v>
      </c>
      <c r="L20" s="233">
        <v>846921</v>
      </c>
      <c r="M20" s="233">
        <v>7865459</v>
      </c>
      <c r="N20" s="233">
        <v>2998414</v>
      </c>
      <c r="O20" s="233">
        <v>17804133</v>
      </c>
      <c r="P20" s="233">
        <v>9864995</v>
      </c>
      <c r="Q20" s="233">
        <v>7468853</v>
      </c>
      <c r="R20" s="233">
        <v>470265</v>
      </c>
      <c r="S20" s="233"/>
      <c r="T20" s="233">
        <v>17289881</v>
      </c>
      <c r="U20" s="233">
        <v>2000</v>
      </c>
      <c r="V20" s="233">
        <v>38802</v>
      </c>
      <c r="W20" s="232">
        <v>367097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319</v>
      </c>
      <c r="D21" s="233">
        <v>211903</v>
      </c>
      <c r="E21" s="233">
        <v>130802</v>
      </c>
      <c r="F21" s="233">
        <v>81101</v>
      </c>
      <c r="G21" s="233">
        <v>243640</v>
      </c>
      <c r="H21" s="233">
        <v>180633</v>
      </c>
      <c r="I21" s="233">
        <v>1930661</v>
      </c>
      <c r="J21" s="233">
        <v>11878036</v>
      </c>
      <c r="K21" s="233">
        <v>163012</v>
      </c>
      <c r="L21" s="233">
        <v>837205</v>
      </c>
      <c r="M21" s="233">
        <v>7881662</v>
      </c>
      <c r="N21" s="233">
        <v>2996132</v>
      </c>
      <c r="O21" s="233">
        <v>17996869</v>
      </c>
      <c r="P21" s="233">
        <v>9956508</v>
      </c>
      <c r="Q21" s="233">
        <v>7531335</v>
      </c>
      <c r="R21" s="233">
        <v>509008</v>
      </c>
      <c r="S21" s="233"/>
      <c r="T21" s="233">
        <v>17454145</v>
      </c>
      <c r="U21" s="233">
        <v>2000</v>
      </c>
      <c r="V21" s="233">
        <v>27592</v>
      </c>
      <c r="W21" s="232">
        <v>364390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319</v>
      </c>
      <c r="D22" s="233">
        <v>224933</v>
      </c>
      <c r="E22" s="233">
        <v>130209</v>
      </c>
      <c r="F22" s="233">
        <v>94724</v>
      </c>
      <c r="G22" s="233">
        <v>421726</v>
      </c>
      <c r="H22" s="233">
        <v>52947</v>
      </c>
      <c r="I22" s="233">
        <v>2098249</v>
      </c>
      <c r="J22" s="233">
        <v>11901858</v>
      </c>
      <c r="K22" s="233">
        <v>199057</v>
      </c>
      <c r="L22" s="233">
        <v>858051</v>
      </c>
      <c r="M22" s="233">
        <v>7925255</v>
      </c>
      <c r="N22" s="233">
        <v>2919470</v>
      </c>
      <c r="O22" s="233">
        <v>18284443</v>
      </c>
      <c r="P22" s="233">
        <v>10227178</v>
      </c>
      <c r="Q22" s="233">
        <v>7584921</v>
      </c>
      <c r="R22" s="233">
        <v>472317</v>
      </c>
      <c r="S22" s="233"/>
      <c r="T22" s="233">
        <v>17716442</v>
      </c>
      <c r="U22" s="233">
        <v>2000</v>
      </c>
      <c r="V22" s="233">
        <v>45796</v>
      </c>
      <c r="W22" s="232">
        <v>353070</v>
      </c>
      <c r="X22" s="231" t="s">
        <v>37</v>
      </c>
    </row>
    <row r="23" spans="1:24" s="226" customFormat="1" ht="12.95" customHeight="1">
      <c r="A23" s="235" t="s">
        <v>38</v>
      </c>
      <c r="B23" s="234">
        <v>39</v>
      </c>
      <c r="C23" s="233">
        <v>319</v>
      </c>
      <c r="D23" s="233">
        <v>238419</v>
      </c>
      <c r="E23" s="233">
        <v>133676</v>
      </c>
      <c r="F23" s="233">
        <v>104743</v>
      </c>
      <c r="G23" s="233">
        <v>211711</v>
      </c>
      <c r="H23" s="233">
        <v>248433</v>
      </c>
      <c r="I23" s="233">
        <v>1923537</v>
      </c>
      <c r="J23" s="233">
        <v>11661571</v>
      </c>
      <c r="K23" s="233">
        <v>183670</v>
      </c>
      <c r="L23" s="233">
        <v>820809</v>
      </c>
      <c r="M23" s="233">
        <v>7837627</v>
      </c>
      <c r="N23" s="233">
        <v>2819440</v>
      </c>
      <c r="O23" s="233">
        <v>18486310</v>
      </c>
      <c r="P23" s="233">
        <v>10386016</v>
      </c>
      <c r="Q23" s="233">
        <v>7664177</v>
      </c>
      <c r="R23" s="233">
        <v>436090</v>
      </c>
      <c r="S23" s="233"/>
      <c r="T23" s="233">
        <v>17956529</v>
      </c>
      <c r="U23" s="233">
        <v>2000</v>
      </c>
      <c r="V23" s="233">
        <v>25391</v>
      </c>
      <c r="W23" s="232">
        <v>344228</v>
      </c>
      <c r="X23" s="231" t="s">
        <v>38</v>
      </c>
    </row>
    <row r="24" spans="1:24" s="226" customFormat="1" ht="12.95" customHeight="1">
      <c r="A24" s="235" t="s">
        <v>39</v>
      </c>
      <c r="B24" s="234">
        <v>39</v>
      </c>
      <c r="C24" s="233">
        <v>319</v>
      </c>
      <c r="D24" s="233">
        <v>564394</v>
      </c>
      <c r="E24" s="233">
        <v>125846</v>
      </c>
      <c r="F24" s="233">
        <v>438548</v>
      </c>
      <c r="G24" s="233">
        <v>274714</v>
      </c>
      <c r="H24" s="233">
        <v>220053</v>
      </c>
      <c r="I24" s="233">
        <v>1938726</v>
      </c>
      <c r="J24" s="233">
        <v>11692521</v>
      </c>
      <c r="K24" s="233">
        <v>155578</v>
      </c>
      <c r="L24" s="233">
        <v>752033</v>
      </c>
      <c r="M24" s="233">
        <v>7802635</v>
      </c>
      <c r="N24" s="233">
        <v>2982244</v>
      </c>
      <c r="O24" s="233">
        <v>18849958</v>
      </c>
      <c r="P24" s="233">
        <v>9855235</v>
      </c>
      <c r="Q24" s="233">
        <v>7717670</v>
      </c>
      <c r="R24" s="233">
        <v>1277029</v>
      </c>
      <c r="S24" s="233"/>
      <c r="T24" s="233">
        <v>17590431</v>
      </c>
      <c r="U24" s="233">
        <v>2000</v>
      </c>
      <c r="V24" s="233">
        <v>19126</v>
      </c>
      <c r="W24" s="232">
        <v>344182</v>
      </c>
      <c r="X24" s="231" t="s">
        <v>39</v>
      </c>
    </row>
    <row r="25" spans="1:24" s="226" customFormat="1" ht="12.95" customHeight="1">
      <c r="A25" s="235" t="s">
        <v>40</v>
      </c>
      <c r="B25" s="234">
        <v>39</v>
      </c>
      <c r="C25" s="233">
        <v>319</v>
      </c>
      <c r="D25" s="233">
        <v>230379</v>
      </c>
      <c r="E25" s="233">
        <v>117650</v>
      </c>
      <c r="F25" s="233">
        <v>112729</v>
      </c>
      <c r="G25" s="233">
        <v>229157</v>
      </c>
      <c r="H25" s="233">
        <v>264502</v>
      </c>
      <c r="I25" s="233">
        <v>1930484</v>
      </c>
      <c r="J25" s="233">
        <v>11667263</v>
      </c>
      <c r="K25" s="233">
        <v>175034</v>
      </c>
      <c r="L25" s="233">
        <v>784283</v>
      </c>
      <c r="M25" s="233">
        <v>7797349</v>
      </c>
      <c r="N25" s="233">
        <v>2910572</v>
      </c>
      <c r="O25" s="233">
        <v>18283348</v>
      </c>
      <c r="P25" s="233">
        <v>10173387</v>
      </c>
      <c r="Q25" s="233">
        <v>7723632</v>
      </c>
      <c r="R25" s="233">
        <v>386298</v>
      </c>
      <c r="S25" s="233"/>
      <c r="T25" s="233">
        <v>17836209</v>
      </c>
      <c r="U25" s="233">
        <v>2000</v>
      </c>
      <c r="V25" s="233">
        <v>19589</v>
      </c>
      <c r="W25" s="232">
        <v>342639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39</v>
      </c>
      <c r="C27" s="233">
        <v>319</v>
      </c>
      <c r="D27" s="233">
        <v>209942</v>
      </c>
      <c r="E27" s="233">
        <v>130342</v>
      </c>
      <c r="F27" s="233">
        <v>79600</v>
      </c>
      <c r="G27" s="233">
        <v>147878</v>
      </c>
      <c r="H27" s="233">
        <v>214443</v>
      </c>
      <c r="I27" s="233">
        <v>1938069</v>
      </c>
      <c r="J27" s="233">
        <v>11553750</v>
      </c>
      <c r="K27" s="233">
        <v>149335</v>
      </c>
      <c r="L27" s="233">
        <v>785331</v>
      </c>
      <c r="M27" s="233">
        <v>7706629</v>
      </c>
      <c r="N27" s="233">
        <v>2912418</v>
      </c>
      <c r="O27" s="233">
        <v>18050609</v>
      </c>
      <c r="P27" s="233">
        <v>9788042</v>
      </c>
      <c r="Q27" s="233">
        <v>7741189</v>
      </c>
      <c r="R27" s="233">
        <v>521354</v>
      </c>
      <c r="S27" s="233"/>
      <c r="T27" s="233">
        <v>17491554</v>
      </c>
      <c r="U27" s="233">
        <v>2000</v>
      </c>
      <c r="V27" s="233">
        <v>8325</v>
      </c>
      <c r="W27" s="232">
        <v>341044</v>
      </c>
      <c r="X27" s="231" t="s">
        <v>41</v>
      </c>
    </row>
    <row r="28" spans="1:24" s="226" customFormat="1" ht="12.95" customHeight="1">
      <c r="A28" s="235" t="s">
        <v>42</v>
      </c>
      <c r="B28" s="234">
        <v>39</v>
      </c>
      <c r="C28" s="233">
        <v>318</v>
      </c>
      <c r="D28" s="233">
        <v>229751</v>
      </c>
      <c r="E28" s="233">
        <v>124721</v>
      </c>
      <c r="F28" s="233">
        <v>105030</v>
      </c>
      <c r="G28" s="233">
        <v>206085</v>
      </c>
      <c r="H28" s="233">
        <v>193828</v>
      </c>
      <c r="I28" s="233">
        <v>1939967</v>
      </c>
      <c r="J28" s="233">
        <v>11549991</v>
      </c>
      <c r="K28" s="233">
        <v>144246</v>
      </c>
      <c r="L28" s="233">
        <v>775624</v>
      </c>
      <c r="M28" s="233">
        <v>7746068</v>
      </c>
      <c r="N28" s="233">
        <v>2884027</v>
      </c>
      <c r="O28" s="233">
        <v>18004680</v>
      </c>
      <c r="P28" s="233">
        <v>9663473</v>
      </c>
      <c r="Q28" s="233">
        <v>7775754</v>
      </c>
      <c r="R28" s="233">
        <v>565427</v>
      </c>
      <c r="S28" s="233"/>
      <c r="T28" s="233">
        <v>17403882</v>
      </c>
      <c r="U28" s="233">
        <v>2000</v>
      </c>
      <c r="V28" s="233">
        <v>6964</v>
      </c>
      <c r="W28" s="232">
        <v>329689</v>
      </c>
      <c r="X28" s="231" t="s">
        <v>42</v>
      </c>
    </row>
    <row r="29" spans="1:24" s="226" customFormat="1" ht="12.95" customHeight="1">
      <c r="A29" s="235" t="s">
        <v>43</v>
      </c>
      <c r="B29" s="234">
        <v>39</v>
      </c>
      <c r="C29" s="233">
        <v>318</v>
      </c>
      <c r="D29" s="233">
        <v>217126</v>
      </c>
      <c r="E29" s="233">
        <v>121220</v>
      </c>
      <c r="F29" s="233">
        <v>95906</v>
      </c>
      <c r="G29" s="233">
        <v>369043</v>
      </c>
      <c r="H29" s="233">
        <v>66963</v>
      </c>
      <c r="I29" s="233">
        <v>2074732</v>
      </c>
      <c r="J29" s="233">
        <v>11674446</v>
      </c>
      <c r="K29" s="233">
        <v>169935</v>
      </c>
      <c r="L29" s="233">
        <v>770176</v>
      </c>
      <c r="M29" s="233">
        <v>7779242</v>
      </c>
      <c r="N29" s="233">
        <v>2955068</v>
      </c>
      <c r="O29" s="233">
        <v>18192643</v>
      </c>
      <c r="P29" s="233">
        <v>9909778</v>
      </c>
      <c r="Q29" s="233">
        <v>7814116</v>
      </c>
      <c r="R29" s="233">
        <v>468726</v>
      </c>
      <c r="S29" s="233"/>
      <c r="T29" s="233">
        <v>17683079</v>
      </c>
      <c r="U29" s="233">
        <v>2000</v>
      </c>
      <c r="V29" s="233">
        <v>5771</v>
      </c>
      <c r="W29" s="232">
        <v>318908</v>
      </c>
      <c r="X29" s="231" t="s">
        <v>43</v>
      </c>
    </row>
    <row r="30" spans="1:24" s="226" customFormat="1" ht="12.95" customHeight="1">
      <c r="A30" s="235" t="s">
        <v>44</v>
      </c>
      <c r="B30" s="234">
        <v>39</v>
      </c>
      <c r="C30" s="233">
        <v>318</v>
      </c>
      <c r="D30" s="233">
        <v>184304</v>
      </c>
      <c r="E30" s="233">
        <v>124149</v>
      </c>
      <c r="F30" s="233">
        <v>60155</v>
      </c>
      <c r="G30" s="233">
        <v>129798</v>
      </c>
      <c r="H30" s="233">
        <v>196204</v>
      </c>
      <c r="I30" s="233">
        <v>1921880</v>
      </c>
      <c r="J30" s="233">
        <v>11525464</v>
      </c>
      <c r="K30" s="233">
        <v>143630</v>
      </c>
      <c r="L30" s="233">
        <v>738329</v>
      </c>
      <c r="M30" s="233">
        <v>7758826</v>
      </c>
      <c r="N30" s="233">
        <v>2884649</v>
      </c>
      <c r="O30" s="233">
        <v>18059438</v>
      </c>
      <c r="P30" s="233">
        <v>9683033</v>
      </c>
      <c r="Q30" s="233">
        <v>7895356</v>
      </c>
      <c r="R30" s="233">
        <v>481024</v>
      </c>
      <c r="S30" s="233"/>
      <c r="T30" s="233">
        <v>17529045</v>
      </c>
      <c r="U30" s="233">
        <v>0</v>
      </c>
      <c r="V30" s="233">
        <v>6312</v>
      </c>
      <c r="W30" s="232">
        <v>322659</v>
      </c>
      <c r="X30" s="231" t="s">
        <v>44</v>
      </c>
    </row>
    <row r="31" spans="1:24" s="226" customFormat="1" ht="12.95" customHeight="1">
      <c r="A31" s="235" t="s">
        <v>45</v>
      </c>
      <c r="B31" s="234">
        <v>39</v>
      </c>
      <c r="C31" s="233">
        <v>318</v>
      </c>
      <c r="D31" s="233">
        <v>457322</v>
      </c>
      <c r="E31" s="233">
        <v>112311</v>
      </c>
      <c r="F31" s="233">
        <v>345011</v>
      </c>
      <c r="G31" s="233">
        <v>137349</v>
      </c>
      <c r="H31" s="233">
        <v>177153</v>
      </c>
      <c r="I31" s="233">
        <v>1922131</v>
      </c>
      <c r="J31" s="233">
        <v>11619221</v>
      </c>
      <c r="K31" s="233">
        <v>141399</v>
      </c>
      <c r="L31" s="233">
        <v>752932</v>
      </c>
      <c r="M31" s="233">
        <v>7775834</v>
      </c>
      <c r="N31" s="233">
        <v>2949026</v>
      </c>
      <c r="O31" s="233">
        <v>18581080</v>
      </c>
      <c r="P31" s="233">
        <v>9705539</v>
      </c>
      <c r="Q31" s="233">
        <v>7849836</v>
      </c>
      <c r="R31" s="233">
        <v>1025684</v>
      </c>
      <c r="S31" s="233"/>
      <c r="T31" s="233">
        <v>17551410</v>
      </c>
      <c r="U31" s="233">
        <v>0</v>
      </c>
      <c r="V31" s="233">
        <v>3524</v>
      </c>
      <c r="W31" s="232">
        <v>318060</v>
      </c>
      <c r="X31" s="231" t="s">
        <v>45</v>
      </c>
    </row>
    <row r="32" spans="1:24" s="226" customFormat="1" ht="12.95" customHeight="1">
      <c r="A32" s="235" t="s">
        <v>46</v>
      </c>
      <c r="B32" s="234">
        <v>39</v>
      </c>
      <c r="C32" s="233">
        <v>317</v>
      </c>
      <c r="D32" s="233">
        <v>243630</v>
      </c>
      <c r="E32" s="233">
        <v>138791</v>
      </c>
      <c r="F32" s="233">
        <v>104839</v>
      </c>
      <c r="G32" s="233">
        <v>168448</v>
      </c>
      <c r="H32" s="233">
        <v>163526</v>
      </c>
      <c r="I32" s="233">
        <v>1926045</v>
      </c>
      <c r="J32" s="233">
        <v>11915881</v>
      </c>
      <c r="K32" s="233">
        <v>175395</v>
      </c>
      <c r="L32" s="233">
        <v>785103</v>
      </c>
      <c r="M32" s="233">
        <v>7828460</v>
      </c>
      <c r="N32" s="233">
        <v>3126904</v>
      </c>
      <c r="O32" s="233">
        <v>18430864</v>
      </c>
      <c r="P32" s="233">
        <v>10075919</v>
      </c>
      <c r="Q32" s="233">
        <v>7933776</v>
      </c>
      <c r="R32" s="233">
        <v>421147</v>
      </c>
      <c r="S32" s="233"/>
      <c r="T32" s="233">
        <v>17932523</v>
      </c>
      <c r="U32" s="233">
        <v>0</v>
      </c>
      <c r="V32" s="233">
        <v>3817</v>
      </c>
      <c r="W32" s="232">
        <v>319525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B3" s="280"/>
      <c r="C3" s="280"/>
      <c r="D3" s="280"/>
      <c r="E3" s="280"/>
      <c r="H3" s="281" t="s">
        <v>66</v>
      </c>
      <c r="I3" s="280"/>
      <c r="J3" s="280"/>
      <c r="K3" s="280"/>
      <c r="L3" s="280"/>
      <c r="M3" s="280"/>
      <c r="N3" s="280"/>
      <c r="O3" s="280"/>
      <c r="P3" s="280"/>
      <c r="R3" s="280"/>
      <c r="S3" s="280"/>
      <c r="T3" s="280"/>
      <c r="U3" s="280"/>
      <c r="V3" s="280"/>
      <c r="W3" s="280"/>
      <c r="X3" s="280"/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36" t="s">
        <v>63</v>
      </c>
      <c r="B9" s="441" t="s">
        <v>65</v>
      </c>
      <c r="C9" s="44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31" t="s">
        <v>63</v>
      </c>
    </row>
    <row r="10" spans="1:24" s="226" customFormat="1" ht="13.5" customHeight="1">
      <c r="A10" s="437"/>
      <c r="B10" s="442"/>
      <c r="C10" s="44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32"/>
    </row>
    <row r="11" spans="1:24" s="226" customFormat="1" ht="13.5" customHeight="1">
      <c r="A11" s="437"/>
      <c r="B11" s="442"/>
      <c r="C11" s="442"/>
      <c r="D11" s="439" t="s">
        <v>57</v>
      </c>
      <c r="E11" s="429" t="s">
        <v>62</v>
      </c>
      <c r="F11" s="268" t="s">
        <v>15</v>
      </c>
      <c r="G11" s="269" t="s">
        <v>16</v>
      </c>
      <c r="H11" s="269" t="s">
        <v>17</v>
      </c>
      <c r="I11" s="264" t="s">
        <v>18</v>
      </c>
      <c r="J11" s="429" t="s">
        <v>57</v>
      </c>
      <c r="K11" s="429" t="s">
        <v>61</v>
      </c>
      <c r="L11" s="429" t="s">
        <v>60</v>
      </c>
      <c r="M11" s="434" t="s">
        <v>59</v>
      </c>
      <c r="N11" s="429" t="s">
        <v>58</v>
      </c>
      <c r="O11" s="429" t="s">
        <v>57</v>
      </c>
      <c r="P11" s="429" t="s">
        <v>56</v>
      </c>
      <c r="Q11" s="429" t="s">
        <v>55</v>
      </c>
      <c r="R11" s="267" t="s">
        <v>19</v>
      </c>
      <c r="S11" s="267"/>
      <c r="T11" s="266" t="s">
        <v>72</v>
      </c>
      <c r="U11" s="265" t="s">
        <v>21</v>
      </c>
      <c r="V11" s="264" t="s">
        <v>22</v>
      </c>
      <c r="W11" s="263" t="s">
        <v>23</v>
      </c>
      <c r="X11" s="432"/>
    </row>
    <row r="12" spans="1:24" s="226" customFormat="1" ht="13.5" customHeight="1">
      <c r="A12" s="438"/>
      <c r="B12" s="443"/>
      <c r="C12" s="443"/>
      <c r="D12" s="440"/>
      <c r="E12" s="430"/>
      <c r="F12" s="260" t="s">
        <v>24</v>
      </c>
      <c r="G12" s="261"/>
      <c r="H12" s="262" t="s">
        <v>25</v>
      </c>
      <c r="I12" s="261"/>
      <c r="J12" s="430"/>
      <c r="K12" s="430"/>
      <c r="L12" s="430"/>
      <c r="M12" s="435"/>
      <c r="N12" s="430"/>
      <c r="O12" s="430"/>
      <c r="P12" s="430"/>
      <c r="Q12" s="430"/>
      <c r="R12" s="257" t="s">
        <v>26</v>
      </c>
      <c r="S12" s="257"/>
      <c r="T12" s="259" t="s">
        <v>27</v>
      </c>
      <c r="U12" s="258"/>
      <c r="V12" s="257" t="s">
        <v>28</v>
      </c>
      <c r="W12" s="256" t="s">
        <v>29</v>
      </c>
      <c r="X12" s="433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53" t="s">
        <v>109</v>
      </c>
      <c r="B14" s="250">
        <v>43</v>
      </c>
      <c r="C14" s="237">
        <v>339</v>
      </c>
      <c r="D14" s="237">
        <v>374404</v>
      </c>
      <c r="E14" s="237">
        <v>236091</v>
      </c>
      <c r="F14" s="237">
        <v>138313</v>
      </c>
      <c r="G14" s="237">
        <v>238602</v>
      </c>
      <c r="H14" s="237">
        <v>77822</v>
      </c>
      <c r="I14" s="237">
        <v>1523502</v>
      </c>
      <c r="J14" s="237">
        <v>12909684</v>
      </c>
      <c r="K14" s="237">
        <v>315155</v>
      </c>
      <c r="L14" s="237">
        <v>2145626</v>
      </c>
      <c r="M14" s="237">
        <v>7617397</v>
      </c>
      <c r="N14" s="237">
        <v>2831484</v>
      </c>
      <c r="O14" s="237">
        <v>16957259</v>
      </c>
      <c r="P14" s="237">
        <v>9044968</v>
      </c>
      <c r="Q14" s="237">
        <v>7570453</v>
      </c>
      <c r="R14" s="237">
        <v>341821</v>
      </c>
      <c r="S14" s="237">
        <v>0</v>
      </c>
      <c r="T14" s="237">
        <v>16471126</v>
      </c>
      <c r="U14" s="237">
        <v>17057</v>
      </c>
      <c r="V14" s="237">
        <v>489</v>
      </c>
      <c r="W14" s="249">
        <v>797170</v>
      </c>
      <c r="X14" s="252" t="str">
        <f>A14</f>
        <v>平成14年末</v>
      </c>
    </row>
    <row r="15" spans="1:24" s="226" customFormat="1" ht="12.95" customHeight="1">
      <c r="A15" s="251" t="s">
        <v>96</v>
      </c>
      <c r="B15" s="250">
        <v>41</v>
      </c>
      <c r="C15" s="237">
        <v>321</v>
      </c>
      <c r="D15" s="237">
        <v>333054</v>
      </c>
      <c r="E15" s="237">
        <v>228653</v>
      </c>
      <c r="F15" s="237">
        <v>104401</v>
      </c>
      <c r="G15" s="237">
        <v>298313</v>
      </c>
      <c r="H15" s="237">
        <v>80301</v>
      </c>
      <c r="I15" s="237">
        <v>1579128</v>
      </c>
      <c r="J15" s="237">
        <v>12169826</v>
      </c>
      <c r="K15" s="237">
        <v>274851</v>
      </c>
      <c r="L15" s="237">
        <v>1573397</v>
      </c>
      <c r="M15" s="237">
        <v>7519787</v>
      </c>
      <c r="N15" s="237">
        <v>2801766</v>
      </c>
      <c r="O15" s="237">
        <v>17690529</v>
      </c>
      <c r="P15" s="237">
        <v>9770364</v>
      </c>
      <c r="Q15" s="237">
        <v>7525577</v>
      </c>
      <c r="R15" s="237">
        <v>394571</v>
      </c>
      <c r="S15" s="237">
        <v>0</v>
      </c>
      <c r="T15" s="237">
        <v>17229679</v>
      </c>
      <c r="U15" s="237">
        <v>13500</v>
      </c>
      <c r="V15" s="237">
        <v>7186</v>
      </c>
      <c r="W15" s="249">
        <v>686125</v>
      </c>
      <c r="X15" s="248" t="str">
        <f>A15</f>
        <v>15</v>
      </c>
    </row>
    <row r="16" spans="1:24" s="226" customFormat="1" ht="12.95" customHeight="1">
      <c r="A16" s="251" t="s">
        <v>101</v>
      </c>
      <c r="B16" s="250">
        <v>41</v>
      </c>
      <c r="C16" s="237">
        <v>320</v>
      </c>
      <c r="D16" s="237">
        <v>294866</v>
      </c>
      <c r="E16" s="237">
        <v>216634</v>
      </c>
      <c r="F16" s="237">
        <v>78232</v>
      </c>
      <c r="G16" s="237">
        <v>372860</v>
      </c>
      <c r="H16" s="237">
        <v>139615</v>
      </c>
      <c r="I16" s="237">
        <v>1696084</v>
      </c>
      <c r="J16" s="237">
        <v>12000918</v>
      </c>
      <c r="K16" s="237">
        <v>311604</v>
      </c>
      <c r="L16" s="237">
        <v>1296770</v>
      </c>
      <c r="M16" s="237">
        <v>7705847</v>
      </c>
      <c r="N16" s="237">
        <v>2686665</v>
      </c>
      <c r="O16" s="237">
        <v>17778969</v>
      </c>
      <c r="P16" s="237">
        <v>9979108</v>
      </c>
      <c r="Q16" s="237">
        <v>7401726</v>
      </c>
      <c r="R16" s="237">
        <v>398115</v>
      </c>
      <c r="S16" s="237">
        <v>0</v>
      </c>
      <c r="T16" s="237">
        <v>17265273</v>
      </c>
      <c r="U16" s="237">
        <v>13500</v>
      </c>
      <c r="V16" s="237">
        <v>1146</v>
      </c>
      <c r="W16" s="249">
        <v>575648</v>
      </c>
      <c r="X16" s="248" t="str">
        <f>A16</f>
        <v>16</v>
      </c>
    </row>
    <row r="17" spans="1:24" s="226" customFormat="1" ht="12.95" customHeight="1">
      <c r="A17" s="251" t="s">
        <v>108</v>
      </c>
      <c r="B17" s="250">
        <v>40</v>
      </c>
      <c r="C17" s="250">
        <v>320</v>
      </c>
      <c r="D17" s="237">
        <v>223635</v>
      </c>
      <c r="E17" s="237">
        <v>154422</v>
      </c>
      <c r="F17" s="237">
        <v>69213</v>
      </c>
      <c r="G17" s="237">
        <v>236119</v>
      </c>
      <c r="H17" s="237">
        <v>133671</v>
      </c>
      <c r="I17" s="237">
        <v>1880101</v>
      </c>
      <c r="J17" s="237">
        <v>12064271</v>
      </c>
      <c r="K17" s="237">
        <v>209376</v>
      </c>
      <c r="L17" s="237">
        <v>1095995</v>
      </c>
      <c r="M17" s="237">
        <v>7805945</v>
      </c>
      <c r="N17" s="237">
        <v>2952923</v>
      </c>
      <c r="O17" s="237">
        <v>18115559</v>
      </c>
      <c r="P17" s="237">
        <v>10539355</v>
      </c>
      <c r="Q17" s="237">
        <v>7191165</v>
      </c>
      <c r="R17" s="237">
        <v>385021</v>
      </c>
      <c r="S17" s="237">
        <v>0</v>
      </c>
      <c r="T17" s="237">
        <v>17660615</v>
      </c>
      <c r="U17" s="237">
        <v>7500</v>
      </c>
      <c r="V17" s="237">
        <v>19258</v>
      </c>
      <c r="W17" s="249">
        <v>466981</v>
      </c>
      <c r="X17" s="248" t="str">
        <f>A17</f>
        <v>17</v>
      </c>
    </row>
    <row r="18" spans="1:24" s="226" customFormat="1" ht="12.95" customHeight="1">
      <c r="A18" s="247" t="s">
        <v>107</v>
      </c>
      <c r="B18" s="246">
        <v>39</v>
      </c>
      <c r="C18" s="245">
        <v>319</v>
      </c>
      <c r="D18" s="244">
        <v>229932</v>
      </c>
      <c r="E18" s="244">
        <v>142076</v>
      </c>
      <c r="F18" s="244">
        <v>87856</v>
      </c>
      <c r="G18" s="244">
        <v>263357</v>
      </c>
      <c r="H18" s="244">
        <v>165361</v>
      </c>
      <c r="I18" s="244">
        <v>1918125</v>
      </c>
      <c r="J18" s="244">
        <v>12038135</v>
      </c>
      <c r="K18" s="244">
        <v>189639</v>
      </c>
      <c r="L18" s="244">
        <v>869376</v>
      </c>
      <c r="M18" s="244">
        <v>7909456</v>
      </c>
      <c r="N18" s="244">
        <v>3069634</v>
      </c>
      <c r="O18" s="244">
        <v>18021600</v>
      </c>
      <c r="P18" s="244">
        <v>10188773</v>
      </c>
      <c r="Q18" s="244">
        <v>7460101</v>
      </c>
      <c r="R18" s="244">
        <v>372705</v>
      </c>
      <c r="S18" s="244">
        <v>0</v>
      </c>
      <c r="T18" s="244">
        <v>17623427</v>
      </c>
      <c r="U18" s="244">
        <v>2000</v>
      </c>
      <c r="V18" s="244">
        <v>11799</v>
      </c>
      <c r="W18" s="243">
        <v>371109</v>
      </c>
      <c r="X18" s="242" t="str">
        <f>A18</f>
        <v>18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5" t="s">
        <v>35</v>
      </c>
      <c r="B20" s="234">
        <v>39</v>
      </c>
      <c r="C20" s="233">
        <v>319</v>
      </c>
      <c r="D20" s="233">
        <v>235201</v>
      </c>
      <c r="E20" s="233">
        <v>152473</v>
      </c>
      <c r="F20" s="233">
        <v>82728</v>
      </c>
      <c r="G20" s="233">
        <v>339890</v>
      </c>
      <c r="H20" s="233">
        <v>119717</v>
      </c>
      <c r="I20" s="233">
        <v>1889107</v>
      </c>
      <c r="J20" s="233">
        <v>11860507</v>
      </c>
      <c r="K20" s="233">
        <v>181925</v>
      </c>
      <c r="L20" s="233">
        <v>1047821</v>
      </c>
      <c r="M20" s="233">
        <v>7750838</v>
      </c>
      <c r="N20" s="233">
        <v>2879898</v>
      </c>
      <c r="O20" s="233">
        <v>17925458</v>
      </c>
      <c r="P20" s="233">
        <v>10199896</v>
      </c>
      <c r="Q20" s="233">
        <v>7213518</v>
      </c>
      <c r="R20" s="233">
        <v>512021</v>
      </c>
      <c r="S20" s="233"/>
      <c r="T20" s="233">
        <v>17313975</v>
      </c>
      <c r="U20" s="233">
        <v>7500</v>
      </c>
      <c r="V20" s="233">
        <v>18656</v>
      </c>
      <c r="W20" s="232">
        <v>461615</v>
      </c>
      <c r="X20" s="231" t="s">
        <v>100</v>
      </c>
    </row>
    <row r="21" spans="1:24" s="226" customFormat="1" ht="12.95" customHeight="1">
      <c r="A21" s="235" t="s">
        <v>36</v>
      </c>
      <c r="B21" s="234">
        <v>39</v>
      </c>
      <c r="C21" s="233">
        <v>319</v>
      </c>
      <c r="D21" s="233">
        <v>224211</v>
      </c>
      <c r="E21" s="233">
        <v>142118</v>
      </c>
      <c r="F21" s="233">
        <v>82093</v>
      </c>
      <c r="G21" s="233">
        <v>339583</v>
      </c>
      <c r="H21" s="233">
        <v>152855</v>
      </c>
      <c r="I21" s="233">
        <v>1906103</v>
      </c>
      <c r="J21" s="233">
        <v>11713316</v>
      </c>
      <c r="K21" s="233">
        <v>182156</v>
      </c>
      <c r="L21" s="233">
        <v>1037703</v>
      </c>
      <c r="M21" s="233">
        <v>7734357</v>
      </c>
      <c r="N21" s="233">
        <v>2759074</v>
      </c>
      <c r="O21" s="233">
        <v>18026536</v>
      </c>
      <c r="P21" s="233">
        <v>10263402</v>
      </c>
      <c r="Q21" s="233">
        <v>7211015</v>
      </c>
      <c r="R21" s="233">
        <v>552101</v>
      </c>
      <c r="S21" s="233"/>
      <c r="T21" s="233">
        <v>17425107</v>
      </c>
      <c r="U21" s="233">
        <v>7500</v>
      </c>
      <c r="V21" s="233">
        <v>39450</v>
      </c>
      <c r="W21" s="232">
        <v>448291</v>
      </c>
      <c r="X21" s="231" t="s">
        <v>36</v>
      </c>
    </row>
    <row r="22" spans="1:24" s="226" customFormat="1" ht="12.95" customHeight="1">
      <c r="A22" s="235" t="s">
        <v>37</v>
      </c>
      <c r="B22" s="234">
        <v>39</v>
      </c>
      <c r="C22" s="233">
        <v>319</v>
      </c>
      <c r="D22" s="233">
        <v>240687</v>
      </c>
      <c r="E22" s="233">
        <v>148177</v>
      </c>
      <c r="F22" s="233">
        <v>92510</v>
      </c>
      <c r="G22" s="233">
        <v>528133</v>
      </c>
      <c r="H22" s="233">
        <v>65990</v>
      </c>
      <c r="I22" s="233">
        <v>2091939</v>
      </c>
      <c r="J22" s="233">
        <v>11790343</v>
      </c>
      <c r="K22" s="233">
        <v>189764</v>
      </c>
      <c r="L22" s="233">
        <v>961949</v>
      </c>
      <c r="M22" s="233">
        <v>7785416</v>
      </c>
      <c r="N22" s="233">
        <v>2853182</v>
      </c>
      <c r="O22" s="233">
        <v>18196941</v>
      </c>
      <c r="P22" s="233">
        <v>10447245</v>
      </c>
      <c r="Q22" s="233">
        <v>7168409</v>
      </c>
      <c r="R22" s="233">
        <v>581267</v>
      </c>
      <c r="S22" s="233"/>
      <c r="T22" s="233">
        <v>17661691</v>
      </c>
      <c r="U22" s="233">
        <v>7500</v>
      </c>
      <c r="V22" s="233">
        <v>54034</v>
      </c>
      <c r="W22" s="232">
        <v>437297</v>
      </c>
      <c r="X22" s="231" t="s">
        <v>37</v>
      </c>
    </row>
    <row r="23" spans="1:24" s="226" customFormat="1" ht="12.95" customHeight="1">
      <c r="A23" s="235" t="s">
        <v>38</v>
      </c>
      <c r="B23" s="234">
        <v>39</v>
      </c>
      <c r="C23" s="233">
        <v>319</v>
      </c>
      <c r="D23" s="233">
        <v>253292</v>
      </c>
      <c r="E23" s="233">
        <v>158410</v>
      </c>
      <c r="F23" s="233">
        <v>94882</v>
      </c>
      <c r="G23" s="233">
        <v>384900</v>
      </c>
      <c r="H23" s="233">
        <v>147023</v>
      </c>
      <c r="I23" s="233">
        <v>1920453</v>
      </c>
      <c r="J23" s="233">
        <v>11916845</v>
      </c>
      <c r="K23" s="233">
        <v>202368</v>
      </c>
      <c r="L23" s="233">
        <v>1009784</v>
      </c>
      <c r="M23" s="233">
        <v>7882130</v>
      </c>
      <c r="N23" s="233">
        <v>2822531</v>
      </c>
      <c r="O23" s="233">
        <v>18466465</v>
      </c>
      <c r="P23" s="233">
        <v>10791911</v>
      </c>
      <c r="Q23" s="233">
        <v>7255462</v>
      </c>
      <c r="R23" s="233">
        <v>419069</v>
      </c>
      <c r="S23" s="233"/>
      <c r="T23" s="233">
        <v>17974903</v>
      </c>
      <c r="U23" s="233">
        <v>2000</v>
      </c>
      <c r="V23" s="233">
        <v>53910</v>
      </c>
      <c r="W23" s="232">
        <v>429965</v>
      </c>
      <c r="X23" s="231" t="s">
        <v>38</v>
      </c>
    </row>
    <row r="24" spans="1:24" s="226" customFormat="1" ht="12.95" customHeight="1">
      <c r="A24" s="235" t="s">
        <v>39</v>
      </c>
      <c r="B24" s="234">
        <v>39</v>
      </c>
      <c r="C24" s="233">
        <v>319</v>
      </c>
      <c r="D24" s="233">
        <v>527510</v>
      </c>
      <c r="E24" s="233">
        <v>143310</v>
      </c>
      <c r="F24" s="233">
        <v>384200</v>
      </c>
      <c r="G24" s="233">
        <v>314889</v>
      </c>
      <c r="H24" s="233">
        <v>173667</v>
      </c>
      <c r="I24" s="233">
        <v>1922327</v>
      </c>
      <c r="J24" s="233">
        <v>11827625</v>
      </c>
      <c r="K24" s="233">
        <v>171432</v>
      </c>
      <c r="L24" s="233">
        <v>884997</v>
      </c>
      <c r="M24" s="233">
        <v>7832743</v>
      </c>
      <c r="N24" s="233">
        <v>2938421</v>
      </c>
      <c r="O24" s="233">
        <v>18546414</v>
      </c>
      <c r="P24" s="233">
        <v>10189718</v>
      </c>
      <c r="Q24" s="233">
        <v>7196097</v>
      </c>
      <c r="R24" s="233">
        <v>1160579</v>
      </c>
      <c r="S24" s="233"/>
      <c r="T24" s="233">
        <v>17376182</v>
      </c>
      <c r="U24" s="233">
        <v>2000</v>
      </c>
      <c r="V24" s="233">
        <v>39524</v>
      </c>
      <c r="W24" s="232">
        <v>418777</v>
      </c>
      <c r="X24" s="231" t="s">
        <v>39</v>
      </c>
    </row>
    <row r="25" spans="1:24" s="226" customFormat="1" ht="12.95" customHeight="1">
      <c r="A25" s="235" t="s">
        <v>40</v>
      </c>
      <c r="B25" s="234">
        <v>39</v>
      </c>
      <c r="C25" s="233">
        <v>319</v>
      </c>
      <c r="D25" s="233">
        <v>200287</v>
      </c>
      <c r="E25" s="233">
        <v>132956</v>
      </c>
      <c r="F25" s="233">
        <v>67331</v>
      </c>
      <c r="G25" s="233">
        <v>304808</v>
      </c>
      <c r="H25" s="233">
        <v>147150</v>
      </c>
      <c r="I25" s="233">
        <v>1923699</v>
      </c>
      <c r="J25" s="233">
        <v>11886308</v>
      </c>
      <c r="K25" s="233">
        <v>173245</v>
      </c>
      <c r="L25" s="233">
        <v>859798</v>
      </c>
      <c r="M25" s="233">
        <v>7852670</v>
      </c>
      <c r="N25" s="233">
        <v>3000566</v>
      </c>
      <c r="O25" s="233">
        <v>17902347</v>
      </c>
      <c r="P25" s="233">
        <v>10269486</v>
      </c>
      <c r="Q25" s="233">
        <v>7172620</v>
      </c>
      <c r="R25" s="233">
        <v>460223</v>
      </c>
      <c r="S25" s="233"/>
      <c r="T25" s="233">
        <v>17374617</v>
      </c>
      <c r="U25" s="233">
        <v>2000</v>
      </c>
      <c r="V25" s="233">
        <v>14067</v>
      </c>
      <c r="W25" s="232">
        <v>410428</v>
      </c>
      <c r="X25" s="231" t="s">
        <v>40</v>
      </c>
    </row>
    <row r="26" spans="1:24" s="226" customFormat="1" ht="5.25" customHeight="1">
      <c r="A26" s="235"/>
      <c r="B26" s="238"/>
      <c r="C26" s="237"/>
      <c r="D26" s="233"/>
      <c r="E26" s="233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2"/>
      <c r="X26" s="236"/>
    </row>
    <row r="27" spans="1:24" s="226" customFormat="1" ht="12.95" customHeight="1">
      <c r="A27" s="235" t="s">
        <v>41</v>
      </c>
      <c r="B27" s="234">
        <v>39</v>
      </c>
      <c r="C27" s="233">
        <v>319</v>
      </c>
      <c r="D27" s="233">
        <v>225211</v>
      </c>
      <c r="E27" s="233">
        <v>142244</v>
      </c>
      <c r="F27" s="233">
        <v>82967</v>
      </c>
      <c r="G27" s="233">
        <v>160422</v>
      </c>
      <c r="H27" s="233">
        <v>118426</v>
      </c>
      <c r="I27" s="233">
        <v>1929223</v>
      </c>
      <c r="J27" s="233">
        <v>11916033</v>
      </c>
      <c r="K27" s="233">
        <v>167958</v>
      </c>
      <c r="L27" s="233">
        <v>870796</v>
      </c>
      <c r="M27" s="233">
        <v>7853767</v>
      </c>
      <c r="N27" s="233">
        <v>3023488</v>
      </c>
      <c r="O27" s="233">
        <v>17833830</v>
      </c>
      <c r="P27" s="233">
        <v>10070596</v>
      </c>
      <c r="Q27" s="233">
        <v>7214580</v>
      </c>
      <c r="R27" s="233">
        <v>548632</v>
      </c>
      <c r="S27" s="233"/>
      <c r="T27" s="233">
        <v>17245530</v>
      </c>
      <c r="U27" s="233">
        <v>2000</v>
      </c>
      <c r="V27" s="233">
        <v>34111</v>
      </c>
      <c r="W27" s="232">
        <v>404699</v>
      </c>
      <c r="X27" s="231" t="s">
        <v>41</v>
      </c>
    </row>
    <row r="28" spans="1:24" s="226" customFormat="1" ht="12.95" customHeight="1">
      <c r="A28" s="235" t="s">
        <v>42</v>
      </c>
      <c r="B28" s="234">
        <v>39</v>
      </c>
      <c r="C28" s="233">
        <v>319</v>
      </c>
      <c r="D28" s="233">
        <v>223215</v>
      </c>
      <c r="E28" s="233">
        <v>131603</v>
      </c>
      <c r="F28" s="233">
        <v>91612</v>
      </c>
      <c r="G28" s="233">
        <v>203059</v>
      </c>
      <c r="H28" s="233">
        <v>185243</v>
      </c>
      <c r="I28" s="233">
        <v>1920452</v>
      </c>
      <c r="J28" s="233">
        <v>11806883</v>
      </c>
      <c r="K28" s="233">
        <v>159315</v>
      </c>
      <c r="L28" s="233">
        <v>863204</v>
      </c>
      <c r="M28" s="233">
        <v>7852016</v>
      </c>
      <c r="N28" s="233">
        <v>2932320</v>
      </c>
      <c r="O28" s="233">
        <v>17882292</v>
      </c>
      <c r="P28" s="233">
        <v>9953156</v>
      </c>
      <c r="Q28" s="233">
        <v>7328222</v>
      </c>
      <c r="R28" s="233">
        <v>600890</v>
      </c>
      <c r="S28" s="233"/>
      <c r="T28" s="233">
        <v>17287535</v>
      </c>
      <c r="U28" s="233">
        <v>2000</v>
      </c>
      <c r="V28" s="233">
        <v>49141</v>
      </c>
      <c r="W28" s="232">
        <v>398923</v>
      </c>
      <c r="X28" s="231" t="s">
        <v>42</v>
      </c>
    </row>
    <row r="29" spans="1:24" s="226" customFormat="1" ht="12.95" customHeight="1">
      <c r="A29" s="235" t="s">
        <v>43</v>
      </c>
      <c r="B29" s="234">
        <v>39</v>
      </c>
      <c r="C29" s="233">
        <v>318</v>
      </c>
      <c r="D29" s="233">
        <v>222115</v>
      </c>
      <c r="E29" s="233">
        <v>127297</v>
      </c>
      <c r="F29" s="233">
        <v>94818</v>
      </c>
      <c r="G29" s="233">
        <v>418805</v>
      </c>
      <c r="H29" s="233">
        <v>60812</v>
      </c>
      <c r="I29" s="233">
        <v>2079884</v>
      </c>
      <c r="J29" s="233">
        <v>11947747</v>
      </c>
      <c r="K29" s="233">
        <v>184280</v>
      </c>
      <c r="L29" s="233">
        <v>932782</v>
      </c>
      <c r="M29" s="233">
        <v>7918971</v>
      </c>
      <c r="N29" s="233">
        <v>2911683</v>
      </c>
      <c r="O29" s="233">
        <v>18060892</v>
      </c>
      <c r="P29" s="233">
        <v>10231766</v>
      </c>
      <c r="Q29" s="233">
        <v>7398496</v>
      </c>
      <c r="R29" s="233">
        <v>430605</v>
      </c>
      <c r="S29" s="233"/>
      <c r="T29" s="233">
        <v>17643356</v>
      </c>
      <c r="U29" s="233">
        <v>2000</v>
      </c>
      <c r="V29" s="233">
        <v>22393</v>
      </c>
      <c r="W29" s="232">
        <v>382622</v>
      </c>
      <c r="X29" s="231" t="s">
        <v>43</v>
      </c>
    </row>
    <row r="30" spans="1:24" s="226" customFormat="1" ht="12.95" customHeight="1">
      <c r="A30" s="235" t="s">
        <v>44</v>
      </c>
      <c r="B30" s="234">
        <v>39</v>
      </c>
      <c r="C30" s="233">
        <v>319</v>
      </c>
      <c r="D30" s="233">
        <v>206701</v>
      </c>
      <c r="E30" s="233">
        <v>135162</v>
      </c>
      <c r="F30" s="233">
        <v>71539</v>
      </c>
      <c r="G30" s="233">
        <v>184299</v>
      </c>
      <c r="H30" s="233">
        <v>206195</v>
      </c>
      <c r="I30" s="233">
        <v>1916646</v>
      </c>
      <c r="J30" s="233">
        <v>11795652</v>
      </c>
      <c r="K30" s="233">
        <v>154423</v>
      </c>
      <c r="L30" s="233">
        <v>836465</v>
      </c>
      <c r="M30" s="233">
        <v>7868329</v>
      </c>
      <c r="N30" s="233">
        <v>2936406</v>
      </c>
      <c r="O30" s="233">
        <v>17886628</v>
      </c>
      <c r="P30" s="233">
        <v>9980889</v>
      </c>
      <c r="Q30" s="233">
        <v>7439165</v>
      </c>
      <c r="R30" s="233">
        <v>466549</v>
      </c>
      <c r="S30" s="233"/>
      <c r="T30" s="233">
        <v>17384452</v>
      </c>
      <c r="U30" s="233">
        <v>2000</v>
      </c>
      <c r="V30" s="233">
        <v>35477</v>
      </c>
      <c r="W30" s="232">
        <v>378281</v>
      </c>
      <c r="X30" s="231" t="s">
        <v>44</v>
      </c>
    </row>
    <row r="31" spans="1:24" s="226" customFormat="1" ht="12.95" customHeight="1">
      <c r="A31" s="235" t="s">
        <v>45</v>
      </c>
      <c r="B31" s="234">
        <v>39</v>
      </c>
      <c r="C31" s="233">
        <v>319</v>
      </c>
      <c r="D31" s="233">
        <v>444223</v>
      </c>
      <c r="E31" s="233">
        <v>132504</v>
      </c>
      <c r="F31" s="233">
        <v>311719</v>
      </c>
      <c r="G31" s="233">
        <v>186443</v>
      </c>
      <c r="H31" s="233">
        <v>176397</v>
      </c>
      <c r="I31" s="233">
        <v>1921092</v>
      </c>
      <c r="J31" s="233">
        <v>11854868</v>
      </c>
      <c r="K31" s="233">
        <v>156351</v>
      </c>
      <c r="L31" s="233">
        <v>844238</v>
      </c>
      <c r="M31" s="233">
        <v>7873776</v>
      </c>
      <c r="N31" s="233">
        <v>2980471</v>
      </c>
      <c r="O31" s="233">
        <v>18312240</v>
      </c>
      <c r="P31" s="233">
        <v>9915894</v>
      </c>
      <c r="Q31" s="233">
        <v>7429005</v>
      </c>
      <c r="R31" s="233">
        <v>967316</v>
      </c>
      <c r="S31" s="233"/>
      <c r="T31" s="233">
        <v>17345564</v>
      </c>
      <c r="U31" s="233">
        <v>2000</v>
      </c>
      <c r="V31" s="233">
        <v>15446</v>
      </c>
      <c r="W31" s="232">
        <v>372018</v>
      </c>
      <c r="X31" s="231" t="s">
        <v>45</v>
      </c>
    </row>
    <row r="32" spans="1:24" s="226" customFormat="1" ht="12.95" customHeight="1">
      <c r="A32" s="235" t="s">
        <v>46</v>
      </c>
      <c r="B32" s="234">
        <v>39</v>
      </c>
      <c r="C32" s="233">
        <v>319</v>
      </c>
      <c r="D32" s="233">
        <v>229932</v>
      </c>
      <c r="E32" s="233">
        <v>142076</v>
      </c>
      <c r="F32" s="233">
        <v>87856</v>
      </c>
      <c r="G32" s="233">
        <v>263357</v>
      </c>
      <c r="H32" s="233">
        <v>165361</v>
      </c>
      <c r="I32" s="233">
        <v>1918125</v>
      </c>
      <c r="J32" s="233">
        <v>12038135</v>
      </c>
      <c r="K32" s="233">
        <v>189639</v>
      </c>
      <c r="L32" s="233">
        <v>869376</v>
      </c>
      <c r="M32" s="233">
        <v>7909456</v>
      </c>
      <c r="N32" s="233">
        <v>3069634</v>
      </c>
      <c r="O32" s="233">
        <v>18021600</v>
      </c>
      <c r="P32" s="233">
        <v>10188773</v>
      </c>
      <c r="Q32" s="233">
        <v>7460101</v>
      </c>
      <c r="R32" s="233">
        <v>372705</v>
      </c>
      <c r="S32" s="233"/>
      <c r="T32" s="233">
        <v>17623427</v>
      </c>
      <c r="U32" s="233">
        <v>2000</v>
      </c>
      <c r="V32" s="233">
        <v>11799</v>
      </c>
      <c r="W32" s="232">
        <v>371109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topLeftCell="A5" zoomScale="130" zoomScaleNormal="130" workbookViewId="0">
      <selection activeCell="U18" sqref="U18"/>
    </sheetView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406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91" t="s">
        <v>410</v>
      </c>
      <c r="B9" s="394" t="s">
        <v>65</v>
      </c>
      <c r="C9" s="394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7" t="s">
        <v>389</v>
      </c>
      <c r="P9" s="398"/>
      <c r="Q9" s="398"/>
      <c r="R9" s="398"/>
      <c r="S9" s="398"/>
      <c r="T9" s="398"/>
      <c r="U9" s="398"/>
      <c r="V9" s="399"/>
      <c r="W9" s="406" t="s">
        <v>410</v>
      </c>
    </row>
    <row r="10" spans="1:23" s="314" customFormat="1" ht="13.5" customHeight="1">
      <c r="A10" s="392"/>
      <c r="B10" s="395"/>
      <c r="C10" s="395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9" t="s">
        <v>386</v>
      </c>
      <c r="P10" s="410"/>
      <c r="Q10" s="410"/>
      <c r="R10" s="410"/>
      <c r="S10" s="411"/>
      <c r="T10" s="359"/>
      <c r="U10" s="358" t="s">
        <v>385</v>
      </c>
      <c r="V10" s="350" t="s">
        <v>384</v>
      </c>
      <c r="W10" s="407"/>
    </row>
    <row r="11" spans="1:23" s="314" customFormat="1" ht="13.5" customHeight="1">
      <c r="A11" s="392"/>
      <c r="B11" s="395"/>
      <c r="C11" s="395"/>
      <c r="D11" s="412" t="s">
        <v>57</v>
      </c>
      <c r="E11" s="400" t="s">
        <v>62</v>
      </c>
      <c r="F11" s="381" t="s">
        <v>15</v>
      </c>
      <c r="G11" s="355" t="s">
        <v>383</v>
      </c>
      <c r="H11" s="355" t="s">
        <v>17</v>
      </c>
      <c r="I11" s="351" t="s">
        <v>18</v>
      </c>
      <c r="J11" s="400" t="s">
        <v>57</v>
      </c>
      <c r="K11" s="400" t="s">
        <v>61</v>
      </c>
      <c r="L11" s="400" t="s">
        <v>60</v>
      </c>
      <c r="M11" s="402" t="s">
        <v>59</v>
      </c>
      <c r="N11" s="400" t="s">
        <v>127</v>
      </c>
      <c r="O11" s="400" t="s">
        <v>57</v>
      </c>
      <c r="P11" s="404" t="s">
        <v>56</v>
      </c>
      <c r="Q11" s="404" t="s">
        <v>55</v>
      </c>
      <c r="R11" s="358" t="s">
        <v>19</v>
      </c>
      <c r="S11" s="384" t="s">
        <v>113</v>
      </c>
      <c r="T11" s="383" t="s">
        <v>21</v>
      </c>
      <c r="U11" s="351" t="s">
        <v>22</v>
      </c>
      <c r="V11" s="350" t="s">
        <v>23</v>
      </c>
      <c r="W11" s="407"/>
    </row>
    <row r="12" spans="1:23" s="314" customFormat="1" ht="13.5" customHeight="1">
      <c r="A12" s="393"/>
      <c r="B12" s="396"/>
      <c r="C12" s="396"/>
      <c r="D12" s="413"/>
      <c r="E12" s="401"/>
      <c r="F12" s="382" t="s">
        <v>24</v>
      </c>
      <c r="G12" s="347"/>
      <c r="H12" s="348" t="s">
        <v>25</v>
      </c>
      <c r="I12" s="347"/>
      <c r="J12" s="401"/>
      <c r="K12" s="401"/>
      <c r="L12" s="401"/>
      <c r="M12" s="403"/>
      <c r="N12" s="401"/>
      <c r="O12" s="401"/>
      <c r="P12" s="405"/>
      <c r="Q12" s="405"/>
      <c r="R12" s="343" t="s">
        <v>382</v>
      </c>
      <c r="S12" s="385" t="s">
        <v>27</v>
      </c>
      <c r="T12" s="344"/>
      <c r="U12" s="343" t="s">
        <v>28</v>
      </c>
      <c r="V12" s="342" t="s">
        <v>29</v>
      </c>
      <c r="W12" s="408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379</v>
      </c>
      <c r="B14" s="336">
        <v>35</v>
      </c>
      <c r="C14" s="335">
        <v>330</v>
      </c>
      <c r="D14" s="335">
        <v>287834</v>
      </c>
      <c r="E14" s="335">
        <v>265348</v>
      </c>
      <c r="F14" s="335">
        <v>22486</v>
      </c>
      <c r="G14" s="335">
        <v>844841</v>
      </c>
      <c r="H14" s="335">
        <v>5765</v>
      </c>
      <c r="I14" s="335">
        <v>2274662</v>
      </c>
      <c r="J14" s="335">
        <v>14031934</v>
      </c>
      <c r="K14" s="335">
        <v>57311</v>
      </c>
      <c r="L14" s="335">
        <v>372782</v>
      </c>
      <c r="M14" s="335">
        <v>10991749</v>
      </c>
      <c r="N14" s="335">
        <v>2610066</v>
      </c>
      <c r="O14" s="335">
        <v>25762299</v>
      </c>
      <c r="P14" s="335">
        <v>17336553</v>
      </c>
      <c r="Q14" s="335">
        <v>6689952</v>
      </c>
      <c r="R14" s="335">
        <v>1735770</v>
      </c>
      <c r="S14" s="335">
        <v>24627116</v>
      </c>
      <c r="T14" s="335">
        <v>48874</v>
      </c>
      <c r="U14" s="335">
        <v>13695</v>
      </c>
      <c r="V14" s="334">
        <v>271147</v>
      </c>
      <c r="W14" s="338" t="str">
        <f t="shared" ref="W14:W18" si="0">A14</f>
        <v>令和元年末</v>
      </c>
    </row>
    <row r="15" spans="1:23" s="314" customFormat="1" ht="12.95" customHeight="1">
      <c r="A15" s="337" t="s">
        <v>398</v>
      </c>
      <c r="B15" s="336">
        <v>35</v>
      </c>
      <c r="C15" s="335">
        <v>331</v>
      </c>
      <c r="D15" s="335">
        <v>266860</v>
      </c>
      <c r="E15" s="335">
        <v>247969</v>
      </c>
      <c r="F15" s="335">
        <v>18891</v>
      </c>
      <c r="G15" s="335">
        <v>2082797</v>
      </c>
      <c r="H15" s="335">
        <v>3070</v>
      </c>
      <c r="I15" s="335">
        <v>2033820</v>
      </c>
      <c r="J15" s="335">
        <v>17979032</v>
      </c>
      <c r="K15" s="335">
        <v>35817</v>
      </c>
      <c r="L15" s="335">
        <v>359051</v>
      </c>
      <c r="M15" s="335">
        <v>14357774</v>
      </c>
      <c r="N15" s="335">
        <v>3226364</v>
      </c>
      <c r="O15" s="335">
        <v>28416037</v>
      </c>
      <c r="P15" s="335">
        <v>20381438</v>
      </c>
      <c r="Q15" s="335">
        <v>6592204</v>
      </c>
      <c r="R15" s="335">
        <v>1442369</v>
      </c>
      <c r="S15" s="335">
        <v>27069825</v>
      </c>
      <c r="T15" s="335">
        <v>667157</v>
      </c>
      <c r="U15" s="335">
        <v>7762</v>
      </c>
      <c r="V15" s="334">
        <v>275186</v>
      </c>
      <c r="W15" s="333" t="str">
        <f t="shared" si="0"/>
        <v>2</v>
      </c>
    </row>
    <row r="16" spans="1:23" s="314" customFormat="1" ht="12.95" customHeight="1">
      <c r="A16" s="337" t="s">
        <v>407</v>
      </c>
      <c r="B16" s="336">
        <v>34</v>
      </c>
      <c r="C16" s="335">
        <v>333</v>
      </c>
      <c r="D16" s="335">
        <v>245606</v>
      </c>
      <c r="E16" s="335">
        <v>229671</v>
      </c>
      <c r="F16" s="335">
        <v>15935</v>
      </c>
      <c r="G16" s="335">
        <v>3619231</v>
      </c>
      <c r="H16" s="335">
        <v>1604</v>
      </c>
      <c r="I16" s="335">
        <v>2105983</v>
      </c>
      <c r="J16" s="335">
        <v>16581503</v>
      </c>
      <c r="K16" s="335">
        <v>36849</v>
      </c>
      <c r="L16" s="335">
        <v>274042</v>
      </c>
      <c r="M16" s="335">
        <v>13800801</v>
      </c>
      <c r="N16" s="335">
        <v>2469780</v>
      </c>
      <c r="O16" s="335">
        <v>29312078</v>
      </c>
      <c r="P16" s="335">
        <v>21019591</v>
      </c>
      <c r="Q16" s="335">
        <v>6524704</v>
      </c>
      <c r="R16" s="335">
        <v>1767753</v>
      </c>
      <c r="S16" s="335">
        <v>27775103</v>
      </c>
      <c r="T16" s="335">
        <v>902150</v>
      </c>
      <c r="U16" s="335">
        <v>196179</v>
      </c>
      <c r="V16" s="334">
        <v>272047</v>
      </c>
      <c r="W16" s="333" t="str">
        <f t="shared" si="0"/>
        <v>3</v>
      </c>
    </row>
    <row r="17" spans="1:23" s="314" customFormat="1" ht="12.95" customHeight="1">
      <c r="A17" s="337" t="s">
        <v>408</v>
      </c>
      <c r="B17" s="336">
        <v>34</v>
      </c>
      <c r="C17" s="336">
        <v>329</v>
      </c>
      <c r="D17" s="335">
        <v>338688</v>
      </c>
      <c r="E17" s="335">
        <v>285110</v>
      </c>
      <c r="F17" s="335">
        <v>53578</v>
      </c>
      <c r="G17" s="335">
        <v>1841259</v>
      </c>
      <c r="H17" s="335">
        <v>1068</v>
      </c>
      <c r="I17" s="335">
        <v>2146076</v>
      </c>
      <c r="J17" s="335">
        <v>18197829</v>
      </c>
      <c r="K17" s="335">
        <v>33292</v>
      </c>
      <c r="L17" s="335">
        <v>275550</v>
      </c>
      <c r="M17" s="335">
        <v>15040119</v>
      </c>
      <c r="N17" s="335">
        <v>2848840</v>
      </c>
      <c r="O17" s="335">
        <v>31356647</v>
      </c>
      <c r="P17" s="335">
        <v>22388897</v>
      </c>
      <c r="Q17" s="335">
        <v>6556887</v>
      </c>
      <c r="R17" s="335">
        <v>2410840</v>
      </c>
      <c r="S17" s="335">
        <v>29140589</v>
      </c>
      <c r="T17" s="335">
        <v>550806</v>
      </c>
      <c r="U17" s="335">
        <v>253355</v>
      </c>
      <c r="V17" s="334">
        <v>262303</v>
      </c>
      <c r="W17" s="333" t="str">
        <f t="shared" si="0"/>
        <v>4</v>
      </c>
    </row>
    <row r="18" spans="1:23" s="314" customFormat="1" ht="12.95" customHeight="1">
      <c r="A18" s="332" t="s">
        <v>409</v>
      </c>
      <c r="B18" s="331">
        <v>34</v>
      </c>
      <c r="C18" s="330">
        <v>329</v>
      </c>
      <c r="D18" s="329">
        <v>294704</v>
      </c>
      <c r="E18" s="329">
        <v>214588</v>
      </c>
      <c r="F18" s="329">
        <v>80116</v>
      </c>
      <c r="G18" s="329">
        <v>2025225</v>
      </c>
      <c r="H18" s="329">
        <v>2209</v>
      </c>
      <c r="I18" s="329">
        <v>2077592</v>
      </c>
      <c r="J18" s="329">
        <v>18745469</v>
      </c>
      <c r="K18" s="329">
        <v>31494</v>
      </c>
      <c r="L18" s="329">
        <v>247762</v>
      </c>
      <c r="M18" s="329">
        <v>15720789</v>
      </c>
      <c r="N18" s="329">
        <v>2745397</v>
      </c>
      <c r="O18" s="329">
        <v>33187671</v>
      </c>
      <c r="P18" s="329">
        <v>23350360</v>
      </c>
      <c r="Q18" s="329">
        <v>7426994</v>
      </c>
      <c r="R18" s="329">
        <v>2410288</v>
      </c>
      <c r="S18" s="329">
        <v>31063791</v>
      </c>
      <c r="T18" s="329">
        <v>648319</v>
      </c>
      <c r="U18" s="329" t="s">
        <v>411</v>
      </c>
      <c r="V18" s="328">
        <v>258005</v>
      </c>
      <c r="W18" s="327" t="str">
        <f t="shared" si="0"/>
        <v>5</v>
      </c>
    </row>
    <row r="19" spans="1:23" s="314" customFormat="1" ht="3.75" customHeight="1">
      <c r="A19" s="319"/>
      <c r="B19" s="318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6"/>
    </row>
    <row r="20" spans="1:23" s="315" customFormat="1" ht="10.5" customHeight="1">
      <c r="A20" s="315" t="s">
        <v>402</v>
      </c>
    </row>
    <row r="21" spans="1:23" ht="10.5" customHeight="1">
      <c r="A21" s="315" t="s">
        <v>412</v>
      </c>
    </row>
    <row r="22" spans="1:23">
      <c r="A22" s="314" t="s">
        <v>51</v>
      </c>
    </row>
  </sheetData>
  <mergeCells count="16">
    <mergeCell ref="A9:A12"/>
    <mergeCell ref="B9:B12"/>
    <mergeCell ref="C9:C12"/>
    <mergeCell ref="O9:V9"/>
    <mergeCell ref="L11:L12"/>
    <mergeCell ref="M11:M12"/>
    <mergeCell ref="N11:N12"/>
    <mergeCell ref="O11:O12"/>
    <mergeCell ref="P11:P12"/>
    <mergeCell ref="W9:W12"/>
    <mergeCell ref="O10:S10"/>
    <mergeCell ref="D11:D12"/>
    <mergeCell ref="E11:E12"/>
    <mergeCell ref="J11:J12"/>
    <mergeCell ref="K11:K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8.125" style="52" customWidth="1"/>
    <col min="17" max="17" width="8.5" style="52" customWidth="1"/>
    <col min="18" max="18" width="7.375" style="52" customWidth="1"/>
    <col min="19" max="19" width="0.25" style="52" customWidth="1"/>
    <col min="20" max="20" width="8.625" style="52" customWidth="1"/>
    <col min="21" max="21" width="6.875" style="52" customWidth="1"/>
    <col min="22" max="22" width="7.5" style="52" customWidth="1"/>
    <col min="23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106</v>
      </c>
      <c r="B14" s="150">
        <v>45</v>
      </c>
      <c r="C14" s="149">
        <v>352</v>
      </c>
      <c r="D14" s="149">
        <v>326818</v>
      </c>
      <c r="E14" s="149">
        <v>167091</v>
      </c>
      <c r="F14" s="149">
        <v>159727</v>
      </c>
      <c r="G14" s="149">
        <v>300662</v>
      </c>
      <c r="H14" s="149">
        <v>97873</v>
      </c>
      <c r="I14" s="149">
        <v>5798406</v>
      </c>
      <c r="J14" s="149">
        <v>13999775</v>
      </c>
      <c r="K14" s="149">
        <v>381082</v>
      </c>
      <c r="L14" s="149">
        <v>2464183</v>
      </c>
      <c r="M14" s="149">
        <v>7770802</v>
      </c>
      <c r="N14" s="149">
        <v>3383708</v>
      </c>
      <c r="O14" s="149">
        <v>16300516</v>
      </c>
      <c r="P14" s="149">
        <v>6659269</v>
      </c>
      <c r="Q14" s="149">
        <v>9259883</v>
      </c>
      <c r="R14" s="149">
        <v>381364</v>
      </c>
      <c r="S14" s="149">
        <v>0</v>
      </c>
      <c r="T14" s="149">
        <v>15812889</v>
      </c>
      <c r="U14" s="149">
        <v>392294</v>
      </c>
      <c r="V14" s="149">
        <v>5248</v>
      </c>
      <c r="W14" s="148">
        <v>1137233</v>
      </c>
      <c r="X14" s="108" t="str">
        <f>A14</f>
        <v>平成13年末</v>
      </c>
    </row>
    <row r="15" spans="1:24" s="54" customFormat="1" ht="12.95" customHeight="1">
      <c r="A15" s="115" t="s">
        <v>91</v>
      </c>
      <c r="B15" s="150">
        <v>43</v>
      </c>
      <c r="C15" s="149">
        <v>339</v>
      </c>
      <c r="D15" s="149">
        <v>374404</v>
      </c>
      <c r="E15" s="149">
        <v>236091</v>
      </c>
      <c r="F15" s="149">
        <v>138313</v>
      </c>
      <c r="G15" s="149">
        <v>238602</v>
      </c>
      <c r="H15" s="149">
        <v>77822</v>
      </c>
      <c r="I15" s="149">
        <v>1523502</v>
      </c>
      <c r="J15" s="149">
        <v>12909684</v>
      </c>
      <c r="K15" s="149">
        <v>315155</v>
      </c>
      <c r="L15" s="149">
        <v>2145626</v>
      </c>
      <c r="M15" s="149">
        <v>7617397</v>
      </c>
      <c r="N15" s="149">
        <v>2831484</v>
      </c>
      <c r="O15" s="149">
        <v>16957259</v>
      </c>
      <c r="P15" s="149">
        <v>9044968</v>
      </c>
      <c r="Q15" s="149">
        <v>7570453</v>
      </c>
      <c r="R15" s="149">
        <v>341821</v>
      </c>
      <c r="S15" s="149">
        <v>0</v>
      </c>
      <c r="T15" s="149">
        <v>16471126</v>
      </c>
      <c r="U15" s="149">
        <v>17057</v>
      </c>
      <c r="V15" s="149">
        <v>489</v>
      </c>
      <c r="W15" s="148">
        <v>797170</v>
      </c>
      <c r="X15" s="114" t="str">
        <f>A15</f>
        <v>14</v>
      </c>
    </row>
    <row r="16" spans="1:24" s="54" customFormat="1" ht="12.95" customHeight="1">
      <c r="A16" s="115" t="s">
        <v>105</v>
      </c>
      <c r="B16" s="150">
        <v>41</v>
      </c>
      <c r="C16" s="149">
        <v>321</v>
      </c>
      <c r="D16" s="149">
        <v>333054</v>
      </c>
      <c r="E16" s="149">
        <v>228653</v>
      </c>
      <c r="F16" s="149">
        <v>104401</v>
      </c>
      <c r="G16" s="149">
        <v>298313</v>
      </c>
      <c r="H16" s="149">
        <v>80301</v>
      </c>
      <c r="I16" s="149">
        <v>1579128</v>
      </c>
      <c r="J16" s="149">
        <v>12169826</v>
      </c>
      <c r="K16" s="149">
        <v>274851</v>
      </c>
      <c r="L16" s="149">
        <v>1573397</v>
      </c>
      <c r="M16" s="149">
        <v>7519787</v>
      </c>
      <c r="N16" s="149">
        <v>2801766</v>
      </c>
      <c r="O16" s="149">
        <v>17690529</v>
      </c>
      <c r="P16" s="149">
        <v>9770364</v>
      </c>
      <c r="Q16" s="149">
        <v>7525577</v>
      </c>
      <c r="R16" s="149">
        <v>394571</v>
      </c>
      <c r="S16" s="149">
        <v>0</v>
      </c>
      <c r="T16" s="149">
        <v>17229679</v>
      </c>
      <c r="U16" s="149">
        <v>13500</v>
      </c>
      <c r="V16" s="149">
        <v>7186</v>
      </c>
      <c r="W16" s="148">
        <v>686125</v>
      </c>
      <c r="X16" s="114" t="str">
        <f>A16</f>
        <v>15</v>
      </c>
    </row>
    <row r="17" spans="1:24" s="54" customFormat="1" ht="12.95" customHeight="1">
      <c r="A17" s="115" t="s">
        <v>104</v>
      </c>
      <c r="B17" s="150">
        <v>41</v>
      </c>
      <c r="C17" s="150">
        <v>320</v>
      </c>
      <c r="D17" s="149">
        <v>294866</v>
      </c>
      <c r="E17" s="149">
        <v>216634</v>
      </c>
      <c r="F17" s="149">
        <v>78232</v>
      </c>
      <c r="G17" s="149">
        <v>372860</v>
      </c>
      <c r="H17" s="149">
        <v>139615</v>
      </c>
      <c r="I17" s="149">
        <v>1696084</v>
      </c>
      <c r="J17" s="149">
        <v>12000918</v>
      </c>
      <c r="K17" s="149">
        <v>311604</v>
      </c>
      <c r="L17" s="149">
        <v>1296770</v>
      </c>
      <c r="M17" s="149">
        <v>7705847</v>
      </c>
      <c r="N17" s="149">
        <v>2686665</v>
      </c>
      <c r="O17" s="149">
        <v>17778969</v>
      </c>
      <c r="P17" s="149">
        <v>9979108</v>
      </c>
      <c r="Q17" s="149">
        <v>7401726</v>
      </c>
      <c r="R17" s="149">
        <v>398115</v>
      </c>
      <c r="S17" s="149">
        <v>0</v>
      </c>
      <c r="T17" s="149">
        <v>17265273</v>
      </c>
      <c r="U17" s="149">
        <v>13500</v>
      </c>
      <c r="V17" s="149">
        <v>1146</v>
      </c>
      <c r="W17" s="148">
        <v>575648</v>
      </c>
      <c r="X17" s="114" t="str">
        <f>A17</f>
        <v>16</v>
      </c>
    </row>
    <row r="18" spans="1:24" s="54" customFormat="1" ht="12.95" customHeight="1">
      <c r="A18" s="68" t="s">
        <v>103</v>
      </c>
      <c r="B18" s="160">
        <f t="shared" ref="B18:W18" si="0">B32</f>
        <v>40</v>
      </c>
      <c r="C18" s="147">
        <f t="shared" si="0"/>
        <v>320</v>
      </c>
      <c r="D18" s="146">
        <f t="shared" si="0"/>
        <v>223635</v>
      </c>
      <c r="E18" s="146">
        <f t="shared" si="0"/>
        <v>154422</v>
      </c>
      <c r="F18" s="146">
        <f t="shared" si="0"/>
        <v>69213</v>
      </c>
      <c r="G18" s="146">
        <f t="shared" si="0"/>
        <v>236119</v>
      </c>
      <c r="H18" s="146">
        <f t="shared" si="0"/>
        <v>133671</v>
      </c>
      <c r="I18" s="146">
        <f t="shared" si="0"/>
        <v>1880101</v>
      </c>
      <c r="J18" s="146">
        <f t="shared" si="0"/>
        <v>12064271</v>
      </c>
      <c r="K18" s="146">
        <f t="shared" si="0"/>
        <v>209376</v>
      </c>
      <c r="L18" s="146">
        <f t="shared" si="0"/>
        <v>1095995</v>
      </c>
      <c r="M18" s="146">
        <f t="shared" si="0"/>
        <v>7805945</v>
      </c>
      <c r="N18" s="146">
        <f t="shared" si="0"/>
        <v>2952923</v>
      </c>
      <c r="O18" s="146">
        <f t="shared" si="0"/>
        <v>18115559</v>
      </c>
      <c r="P18" s="146">
        <f t="shared" si="0"/>
        <v>10539355</v>
      </c>
      <c r="Q18" s="146">
        <f t="shared" si="0"/>
        <v>7191165</v>
      </c>
      <c r="R18" s="146">
        <f t="shared" si="0"/>
        <v>385021</v>
      </c>
      <c r="S18" s="146">
        <f t="shared" si="0"/>
        <v>0</v>
      </c>
      <c r="T18" s="146">
        <f t="shared" si="0"/>
        <v>17660615</v>
      </c>
      <c r="U18" s="146">
        <f t="shared" si="0"/>
        <v>7500</v>
      </c>
      <c r="V18" s="146">
        <f t="shared" si="0"/>
        <v>19258</v>
      </c>
      <c r="W18" s="159">
        <f t="shared" si="0"/>
        <v>466981</v>
      </c>
      <c r="X18" s="158" t="str">
        <f>A18</f>
        <v>17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41</v>
      </c>
      <c r="C20" s="143">
        <v>320</v>
      </c>
      <c r="D20" s="143">
        <v>299608</v>
      </c>
      <c r="E20" s="143">
        <f t="shared" ref="E20:E25" si="1">D20-F20</f>
        <v>210996</v>
      </c>
      <c r="F20" s="143">
        <v>88612</v>
      </c>
      <c r="G20" s="143">
        <v>270371</v>
      </c>
      <c r="H20" s="143">
        <v>167934</v>
      </c>
      <c r="I20" s="143">
        <v>1707704</v>
      </c>
      <c r="J20" s="143">
        <v>11807927</v>
      </c>
      <c r="K20" s="143">
        <v>210010</v>
      </c>
      <c r="L20" s="143">
        <v>1276489</v>
      </c>
      <c r="M20" s="143">
        <v>7664905</v>
      </c>
      <c r="N20" s="143">
        <v>2656490</v>
      </c>
      <c r="O20" s="143">
        <v>17595543</v>
      </c>
      <c r="P20" s="143">
        <v>9672890</v>
      </c>
      <c r="Q20" s="143">
        <v>7406069</v>
      </c>
      <c r="R20" s="143">
        <v>516564</v>
      </c>
      <c r="S20" s="143"/>
      <c r="T20" s="143">
        <v>16819733</v>
      </c>
      <c r="U20" s="143">
        <v>13500</v>
      </c>
      <c r="V20" s="143">
        <v>1140</v>
      </c>
      <c r="W20" s="152">
        <f>256475+312780</f>
        <v>569255</v>
      </c>
      <c r="X20" s="151" t="s">
        <v>100</v>
      </c>
    </row>
    <row r="21" spans="1:24" s="54" customFormat="1" ht="12.95" customHeight="1">
      <c r="A21" s="132" t="s">
        <v>36</v>
      </c>
      <c r="B21" s="153">
        <v>41</v>
      </c>
      <c r="C21" s="143">
        <v>321</v>
      </c>
      <c r="D21" s="143">
        <v>278763</v>
      </c>
      <c r="E21" s="143">
        <f t="shared" si="1"/>
        <v>192715</v>
      </c>
      <c r="F21" s="143">
        <v>86048</v>
      </c>
      <c r="G21" s="143">
        <v>373177</v>
      </c>
      <c r="H21" s="143">
        <v>213335</v>
      </c>
      <c r="I21" s="143">
        <v>1728877</v>
      </c>
      <c r="J21" s="143">
        <v>11813904</v>
      </c>
      <c r="K21" s="143">
        <v>207659</v>
      </c>
      <c r="L21" s="143">
        <v>1277001</v>
      </c>
      <c r="M21" s="143">
        <v>7672390</v>
      </c>
      <c r="N21" s="143">
        <v>2656819</v>
      </c>
      <c r="O21" s="143">
        <v>17747622</v>
      </c>
      <c r="P21" s="143">
        <v>9735884</v>
      </c>
      <c r="Q21" s="143">
        <v>7427210</v>
      </c>
      <c r="R21" s="143">
        <v>584509</v>
      </c>
      <c r="S21" s="143"/>
      <c r="T21" s="143">
        <v>16967640</v>
      </c>
      <c r="U21" s="143">
        <v>13500</v>
      </c>
      <c r="V21" s="143">
        <v>1150</v>
      </c>
      <c r="W21" s="152">
        <f>253075+304209</f>
        <v>557284</v>
      </c>
      <c r="X21" s="151" t="s">
        <v>36</v>
      </c>
    </row>
    <row r="22" spans="1:24" s="54" customFormat="1" ht="12.95" customHeight="1">
      <c r="A22" s="132" t="s">
        <v>37</v>
      </c>
      <c r="B22" s="153">
        <v>41</v>
      </c>
      <c r="C22" s="143">
        <v>322</v>
      </c>
      <c r="D22" s="143">
        <v>314410</v>
      </c>
      <c r="E22" s="143">
        <f t="shared" si="1"/>
        <v>217081</v>
      </c>
      <c r="F22" s="143">
        <v>97329</v>
      </c>
      <c r="G22" s="143">
        <v>661146</v>
      </c>
      <c r="H22" s="143">
        <v>14803</v>
      </c>
      <c r="I22" s="143">
        <v>1838952</v>
      </c>
      <c r="J22" s="143">
        <v>11994064</v>
      </c>
      <c r="K22" s="143">
        <v>218123</v>
      </c>
      <c r="L22" s="143">
        <v>1232180</v>
      </c>
      <c r="M22" s="143">
        <v>7770164</v>
      </c>
      <c r="N22" s="143">
        <v>2773561</v>
      </c>
      <c r="O22" s="143">
        <v>18016275</v>
      </c>
      <c r="P22" s="143">
        <v>10096303</v>
      </c>
      <c r="Q22" s="143">
        <v>7327400</v>
      </c>
      <c r="R22" s="143">
        <v>592551</v>
      </c>
      <c r="S22" s="143"/>
      <c r="T22" s="143">
        <v>17233544</v>
      </c>
      <c r="U22" s="143">
        <v>10500</v>
      </c>
      <c r="V22" s="143">
        <v>107</v>
      </c>
      <c r="W22" s="152">
        <f>250102+288872</f>
        <v>538974</v>
      </c>
      <c r="X22" s="151" t="s">
        <v>37</v>
      </c>
    </row>
    <row r="23" spans="1:24" s="54" customFormat="1" ht="12.95" customHeight="1">
      <c r="A23" s="132" t="s">
        <v>38</v>
      </c>
      <c r="B23" s="153">
        <v>41</v>
      </c>
      <c r="C23" s="143">
        <v>322</v>
      </c>
      <c r="D23" s="143">
        <v>349039</v>
      </c>
      <c r="E23" s="143">
        <f t="shared" si="1"/>
        <v>250951</v>
      </c>
      <c r="F23" s="143">
        <v>98088</v>
      </c>
      <c r="G23" s="143">
        <v>447519</v>
      </c>
      <c r="H23" s="143">
        <v>180034</v>
      </c>
      <c r="I23" s="143">
        <v>1735154</v>
      </c>
      <c r="J23" s="143">
        <v>12012676</v>
      </c>
      <c r="K23" s="143">
        <v>234039</v>
      </c>
      <c r="L23" s="143">
        <v>1352651</v>
      </c>
      <c r="M23" s="143">
        <v>7800189</v>
      </c>
      <c r="N23" s="143">
        <v>2625765</v>
      </c>
      <c r="O23" s="143">
        <v>18361618</v>
      </c>
      <c r="P23" s="143">
        <v>10567300</v>
      </c>
      <c r="Q23" s="143">
        <v>7327265</v>
      </c>
      <c r="R23" s="143">
        <v>467030</v>
      </c>
      <c r="S23" s="143"/>
      <c r="T23" s="143">
        <v>17749747</v>
      </c>
      <c r="U23" s="143">
        <v>7500</v>
      </c>
      <c r="V23" s="143">
        <v>287</v>
      </c>
      <c r="W23" s="152">
        <f>233545+280982</f>
        <v>514527</v>
      </c>
      <c r="X23" s="151" t="s">
        <v>38</v>
      </c>
    </row>
    <row r="24" spans="1:24" s="54" customFormat="1" ht="12.95" customHeight="1">
      <c r="A24" s="132" t="s">
        <v>39</v>
      </c>
      <c r="B24" s="153">
        <v>41</v>
      </c>
      <c r="C24" s="143">
        <v>322</v>
      </c>
      <c r="D24" s="143">
        <v>541833</v>
      </c>
      <c r="E24" s="143">
        <f t="shared" si="1"/>
        <v>247072</v>
      </c>
      <c r="F24" s="143">
        <v>294761</v>
      </c>
      <c r="G24" s="143">
        <v>459148</v>
      </c>
      <c r="H24" s="143">
        <v>167035</v>
      </c>
      <c r="I24" s="143">
        <v>1776772</v>
      </c>
      <c r="J24" s="143">
        <v>11924137</v>
      </c>
      <c r="K24" s="143">
        <v>200090</v>
      </c>
      <c r="L24" s="143">
        <v>1178502</v>
      </c>
      <c r="M24" s="143">
        <v>7758324</v>
      </c>
      <c r="N24" s="143">
        <v>2787185</v>
      </c>
      <c r="O24" s="143">
        <v>18483640</v>
      </c>
      <c r="P24" s="143">
        <v>10128813</v>
      </c>
      <c r="Q24" s="143">
        <v>7325136</v>
      </c>
      <c r="R24" s="143">
        <v>1029668</v>
      </c>
      <c r="S24" s="143"/>
      <c r="T24" s="143">
        <v>17397860</v>
      </c>
      <c r="U24" s="143">
        <v>7500</v>
      </c>
      <c r="V24" s="143">
        <v>159</v>
      </c>
      <c r="W24" s="152">
        <f>231071+271841</f>
        <v>502912</v>
      </c>
      <c r="X24" s="151" t="s">
        <v>39</v>
      </c>
    </row>
    <row r="25" spans="1:24" s="54" customFormat="1" ht="12.95" customHeight="1">
      <c r="A25" s="132" t="s">
        <v>40</v>
      </c>
      <c r="B25" s="153">
        <v>41</v>
      </c>
      <c r="C25" s="143">
        <v>320</v>
      </c>
      <c r="D25" s="143">
        <v>337198</v>
      </c>
      <c r="E25" s="143">
        <f t="shared" si="1"/>
        <v>273988</v>
      </c>
      <c r="F25" s="143">
        <v>63210</v>
      </c>
      <c r="G25" s="143">
        <v>506506</v>
      </c>
      <c r="H25" s="143">
        <v>191754</v>
      </c>
      <c r="I25" s="143">
        <v>1811482</v>
      </c>
      <c r="J25" s="143">
        <v>11883530</v>
      </c>
      <c r="K25" s="143">
        <v>193823</v>
      </c>
      <c r="L25" s="143">
        <v>1186238</v>
      </c>
      <c r="M25" s="143">
        <v>7747424</v>
      </c>
      <c r="N25" s="143">
        <v>2756012</v>
      </c>
      <c r="O25" s="143">
        <v>18048443</v>
      </c>
      <c r="P25" s="143">
        <v>10261919</v>
      </c>
      <c r="Q25" s="143">
        <v>7321121</v>
      </c>
      <c r="R25" s="143">
        <v>465379</v>
      </c>
      <c r="S25" s="143"/>
      <c r="T25" s="143">
        <v>17431041</v>
      </c>
      <c r="U25" s="143">
        <v>7500</v>
      </c>
      <c r="V25" s="143">
        <v>1269</v>
      </c>
      <c r="W25" s="152">
        <f>232623+264071</f>
        <v>496694</v>
      </c>
      <c r="X25" s="151" t="s">
        <v>40</v>
      </c>
    </row>
    <row r="26" spans="1:24" s="54" customFormat="1" ht="5.25" customHeight="1">
      <c r="A26" s="132"/>
      <c r="B26" s="155"/>
      <c r="C26" s="149"/>
      <c r="D26" s="143"/>
      <c r="E26" s="14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2"/>
      <c r="X26" s="76"/>
    </row>
    <row r="27" spans="1:24" s="54" customFormat="1" ht="12.95" customHeight="1">
      <c r="A27" s="132" t="s">
        <v>41</v>
      </c>
      <c r="B27" s="153">
        <v>41</v>
      </c>
      <c r="C27" s="143">
        <v>321</v>
      </c>
      <c r="D27" s="143">
        <v>312071</v>
      </c>
      <c r="E27" s="143">
        <f t="shared" ref="E27:E32" si="2">D27-F27</f>
        <v>224708</v>
      </c>
      <c r="F27" s="143">
        <v>87363</v>
      </c>
      <c r="G27" s="143">
        <v>391830</v>
      </c>
      <c r="H27" s="143">
        <v>191198</v>
      </c>
      <c r="I27" s="143">
        <v>1824700</v>
      </c>
      <c r="J27" s="143">
        <v>12003526</v>
      </c>
      <c r="K27" s="143">
        <v>212135</v>
      </c>
      <c r="L27" s="143">
        <v>1186057</v>
      </c>
      <c r="M27" s="143">
        <v>7771718</v>
      </c>
      <c r="N27" s="143">
        <v>2833584</v>
      </c>
      <c r="O27" s="143">
        <v>18172150</v>
      </c>
      <c r="P27" s="143">
        <v>10438809</v>
      </c>
      <c r="Q27" s="143">
        <v>7337608</v>
      </c>
      <c r="R27" s="143">
        <v>395707</v>
      </c>
      <c r="S27" s="143"/>
      <c r="T27" s="143">
        <v>17595618</v>
      </c>
      <c r="U27" s="143">
        <v>7500</v>
      </c>
      <c r="V27" s="143">
        <v>3909</v>
      </c>
      <c r="W27" s="152">
        <f>234471+257360</f>
        <v>491831</v>
      </c>
      <c r="X27" s="151" t="s">
        <v>41</v>
      </c>
    </row>
    <row r="28" spans="1:24" s="54" customFormat="1" ht="12.95" customHeight="1">
      <c r="A28" s="132" t="s">
        <v>42</v>
      </c>
      <c r="B28" s="153">
        <v>41</v>
      </c>
      <c r="C28" s="143">
        <v>321</v>
      </c>
      <c r="D28" s="143">
        <v>241703</v>
      </c>
      <c r="E28" s="143">
        <f t="shared" si="2"/>
        <v>155170</v>
      </c>
      <c r="F28" s="143">
        <v>86533</v>
      </c>
      <c r="G28" s="143">
        <v>320873</v>
      </c>
      <c r="H28" s="143">
        <v>231091</v>
      </c>
      <c r="I28" s="143">
        <v>1847907</v>
      </c>
      <c r="J28" s="143">
        <v>11997667</v>
      </c>
      <c r="K28" s="143">
        <v>179818</v>
      </c>
      <c r="L28" s="143">
        <v>1162413</v>
      </c>
      <c r="M28" s="143">
        <v>7771367</v>
      </c>
      <c r="N28" s="143">
        <v>2884038</v>
      </c>
      <c r="O28" s="143">
        <v>17982391</v>
      </c>
      <c r="P28" s="143">
        <v>10078062</v>
      </c>
      <c r="Q28" s="143">
        <v>7353141</v>
      </c>
      <c r="R28" s="143">
        <v>551164</v>
      </c>
      <c r="S28" s="143"/>
      <c r="T28" s="143">
        <v>17297691</v>
      </c>
      <c r="U28" s="143">
        <v>2000</v>
      </c>
      <c r="V28" s="143">
        <v>3848</v>
      </c>
      <c r="W28" s="152">
        <f>236815+246800</f>
        <v>483615</v>
      </c>
      <c r="X28" s="151" t="s">
        <v>42</v>
      </c>
    </row>
    <row r="29" spans="1:24" s="54" customFormat="1" ht="12.95" customHeight="1">
      <c r="A29" s="132" t="s">
        <v>43</v>
      </c>
      <c r="B29" s="153">
        <v>41</v>
      </c>
      <c r="C29" s="143">
        <v>320</v>
      </c>
      <c r="D29" s="143">
        <v>243744</v>
      </c>
      <c r="E29" s="143">
        <f t="shared" si="2"/>
        <v>150925</v>
      </c>
      <c r="F29" s="143">
        <v>92819</v>
      </c>
      <c r="G29" s="143">
        <v>415217</v>
      </c>
      <c r="H29" s="143">
        <v>64057</v>
      </c>
      <c r="I29" s="143">
        <v>2032242</v>
      </c>
      <c r="J29" s="143">
        <v>12110685</v>
      </c>
      <c r="K29" s="143">
        <v>185944</v>
      </c>
      <c r="L29" s="143">
        <v>1112154</v>
      </c>
      <c r="M29" s="143">
        <v>7784631</v>
      </c>
      <c r="N29" s="143">
        <v>3027931</v>
      </c>
      <c r="O29" s="143">
        <v>18000580</v>
      </c>
      <c r="P29" s="143">
        <v>10222307</v>
      </c>
      <c r="Q29" s="143">
        <v>7315458</v>
      </c>
      <c r="R29" s="143">
        <v>462789</v>
      </c>
      <c r="S29" s="143"/>
      <c r="T29" s="143">
        <v>17482840</v>
      </c>
      <c r="U29" s="143">
        <v>7500</v>
      </c>
      <c r="V29" s="143">
        <v>2716</v>
      </c>
      <c r="W29" s="152">
        <f>237619+240924</f>
        <v>478543</v>
      </c>
      <c r="X29" s="151" t="s">
        <v>43</v>
      </c>
    </row>
    <row r="30" spans="1:24" s="54" customFormat="1" ht="12.95" customHeight="1">
      <c r="A30" s="132" t="s">
        <v>44</v>
      </c>
      <c r="B30" s="153">
        <v>40</v>
      </c>
      <c r="C30" s="143">
        <v>320</v>
      </c>
      <c r="D30" s="143">
        <v>211037</v>
      </c>
      <c r="E30" s="143">
        <f t="shared" si="2"/>
        <v>139083</v>
      </c>
      <c r="F30" s="143">
        <v>71954</v>
      </c>
      <c r="G30" s="143">
        <v>284144</v>
      </c>
      <c r="H30" s="143">
        <v>150507</v>
      </c>
      <c r="I30" s="143">
        <v>1891760</v>
      </c>
      <c r="J30" s="143">
        <v>11742230</v>
      </c>
      <c r="K30" s="143">
        <v>173970</v>
      </c>
      <c r="L30" s="143">
        <v>1051249</v>
      </c>
      <c r="M30" s="143">
        <v>7753667</v>
      </c>
      <c r="N30" s="143">
        <v>2763314</v>
      </c>
      <c r="O30" s="143">
        <v>17914424</v>
      </c>
      <c r="P30" s="143">
        <v>10131259</v>
      </c>
      <c r="Q30" s="143">
        <v>7316312</v>
      </c>
      <c r="R30" s="143">
        <v>466831</v>
      </c>
      <c r="S30" s="143"/>
      <c r="T30" s="143">
        <v>17369771</v>
      </c>
      <c r="U30" s="143">
        <v>7500</v>
      </c>
      <c r="V30" s="143">
        <v>4743</v>
      </c>
      <c r="W30" s="152">
        <f>239171+234739</f>
        <v>473910</v>
      </c>
      <c r="X30" s="151" t="s">
        <v>44</v>
      </c>
    </row>
    <row r="31" spans="1:24" s="54" customFormat="1" ht="12.95" customHeight="1">
      <c r="A31" s="132" t="s">
        <v>45</v>
      </c>
      <c r="B31" s="153">
        <v>40</v>
      </c>
      <c r="C31" s="143">
        <v>320</v>
      </c>
      <c r="D31" s="143">
        <v>425787</v>
      </c>
      <c r="E31" s="143">
        <f t="shared" si="2"/>
        <v>145002</v>
      </c>
      <c r="F31" s="143">
        <v>280785</v>
      </c>
      <c r="G31" s="143">
        <v>403589</v>
      </c>
      <c r="H31" s="143">
        <v>142451</v>
      </c>
      <c r="I31" s="143">
        <v>1856686</v>
      </c>
      <c r="J31" s="143">
        <v>11873023</v>
      </c>
      <c r="K31" s="143">
        <v>173764</v>
      </c>
      <c r="L31" s="143">
        <v>1058277</v>
      </c>
      <c r="M31" s="143">
        <v>7759774</v>
      </c>
      <c r="N31" s="143">
        <v>2881179</v>
      </c>
      <c r="O31" s="143">
        <v>18591150</v>
      </c>
      <c r="P31" s="143">
        <v>10237733</v>
      </c>
      <c r="Q31" s="143">
        <v>7344173</v>
      </c>
      <c r="R31" s="143">
        <v>1009227</v>
      </c>
      <c r="S31" s="143"/>
      <c r="T31" s="143">
        <v>17428721</v>
      </c>
      <c r="U31" s="143">
        <v>7500</v>
      </c>
      <c r="V31" s="143">
        <v>3710</v>
      </c>
      <c r="W31" s="152">
        <f>241077+227901</f>
        <v>468978</v>
      </c>
      <c r="X31" s="151" t="s">
        <v>45</v>
      </c>
    </row>
    <row r="32" spans="1:24" s="54" customFormat="1" ht="12.95" customHeight="1">
      <c r="A32" s="132" t="s">
        <v>46</v>
      </c>
      <c r="B32" s="153">
        <v>40</v>
      </c>
      <c r="C32" s="143">
        <v>320</v>
      </c>
      <c r="D32" s="143">
        <v>223635</v>
      </c>
      <c r="E32" s="143">
        <f t="shared" si="2"/>
        <v>154422</v>
      </c>
      <c r="F32" s="143">
        <v>69213</v>
      </c>
      <c r="G32" s="143">
        <v>236119</v>
      </c>
      <c r="H32" s="143">
        <v>133671</v>
      </c>
      <c r="I32" s="143">
        <v>1880101</v>
      </c>
      <c r="J32" s="143">
        <v>12064271</v>
      </c>
      <c r="K32" s="143">
        <v>209376</v>
      </c>
      <c r="L32" s="143">
        <v>1095995</v>
      </c>
      <c r="M32" s="143">
        <v>7805945</v>
      </c>
      <c r="N32" s="143">
        <v>2952923</v>
      </c>
      <c r="O32" s="143">
        <v>18115559</v>
      </c>
      <c r="P32" s="143">
        <v>10539355</v>
      </c>
      <c r="Q32" s="143">
        <v>7191165</v>
      </c>
      <c r="R32" s="143">
        <v>385021</v>
      </c>
      <c r="S32" s="143"/>
      <c r="T32" s="143">
        <v>17660615</v>
      </c>
      <c r="U32" s="143">
        <v>7500</v>
      </c>
      <c r="V32" s="143">
        <v>19258</v>
      </c>
      <c r="W32" s="152">
        <f>247057+219924</f>
        <v>466981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102</v>
      </c>
      <c r="B14" s="150">
        <v>48</v>
      </c>
      <c r="C14" s="149">
        <v>357</v>
      </c>
      <c r="D14" s="149">
        <v>289618</v>
      </c>
      <c r="E14" s="149">
        <v>145756</v>
      </c>
      <c r="F14" s="149">
        <v>143862</v>
      </c>
      <c r="G14" s="149">
        <v>252974</v>
      </c>
      <c r="H14" s="149">
        <v>88267</v>
      </c>
      <c r="I14" s="149">
        <v>6874704</v>
      </c>
      <c r="J14" s="149">
        <v>14459688</v>
      </c>
      <c r="K14" s="149">
        <v>460011</v>
      </c>
      <c r="L14" s="149">
        <v>2583487</v>
      </c>
      <c r="M14" s="149">
        <v>7790553</v>
      </c>
      <c r="N14" s="149">
        <v>3625637</v>
      </c>
      <c r="O14" s="149">
        <v>15681038</v>
      </c>
      <c r="P14" s="149">
        <v>5525322</v>
      </c>
      <c r="Q14" s="149">
        <v>9796137</v>
      </c>
      <c r="R14" s="149">
        <v>359579</v>
      </c>
      <c r="S14" s="149">
        <v>0</v>
      </c>
      <c r="T14" s="149">
        <v>15267590</v>
      </c>
      <c r="U14" s="149">
        <v>543151</v>
      </c>
      <c r="V14" s="149">
        <v>173812</v>
      </c>
      <c r="W14" s="148">
        <v>1518988</v>
      </c>
      <c r="X14" s="108" t="str">
        <f>A14</f>
        <v>平成12年末</v>
      </c>
    </row>
    <row r="15" spans="1:24" s="54" customFormat="1" ht="12.95" customHeight="1">
      <c r="A15" s="115" t="s">
        <v>92</v>
      </c>
      <c r="B15" s="150">
        <v>45</v>
      </c>
      <c r="C15" s="149">
        <v>352</v>
      </c>
      <c r="D15" s="149">
        <v>326818</v>
      </c>
      <c r="E15" s="149">
        <v>167091</v>
      </c>
      <c r="F15" s="149">
        <v>159727</v>
      </c>
      <c r="G15" s="149">
        <v>300662</v>
      </c>
      <c r="H15" s="149">
        <v>97873</v>
      </c>
      <c r="I15" s="149">
        <v>5798406</v>
      </c>
      <c r="J15" s="149">
        <v>13999775</v>
      </c>
      <c r="K15" s="149">
        <v>381082</v>
      </c>
      <c r="L15" s="149">
        <v>2464183</v>
      </c>
      <c r="M15" s="149">
        <v>7770802</v>
      </c>
      <c r="N15" s="149">
        <v>3383708</v>
      </c>
      <c r="O15" s="149">
        <v>16300516</v>
      </c>
      <c r="P15" s="149">
        <v>6659269</v>
      </c>
      <c r="Q15" s="149">
        <v>9259883</v>
      </c>
      <c r="R15" s="149">
        <v>381364</v>
      </c>
      <c r="S15" s="149">
        <v>0</v>
      </c>
      <c r="T15" s="149">
        <v>15812889</v>
      </c>
      <c r="U15" s="149">
        <v>392294</v>
      </c>
      <c r="V15" s="149">
        <v>5248</v>
      </c>
      <c r="W15" s="148">
        <v>1137233</v>
      </c>
      <c r="X15" s="114" t="str">
        <f>A15</f>
        <v>13</v>
      </c>
    </row>
    <row r="16" spans="1:24" s="54" customFormat="1" ht="12.95" customHeight="1">
      <c r="A16" s="115" t="s">
        <v>91</v>
      </c>
      <c r="B16" s="150">
        <v>43</v>
      </c>
      <c r="C16" s="149">
        <v>339</v>
      </c>
      <c r="D16" s="149">
        <v>374404</v>
      </c>
      <c r="E16" s="149">
        <v>236091</v>
      </c>
      <c r="F16" s="149">
        <v>138313</v>
      </c>
      <c r="G16" s="149">
        <v>238602</v>
      </c>
      <c r="H16" s="149">
        <v>77822</v>
      </c>
      <c r="I16" s="149">
        <v>1523502</v>
      </c>
      <c r="J16" s="149">
        <v>12909684</v>
      </c>
      <c r="K16" s="149">
        <v>315155</v>
      </c>
      <c r="L16" s="149">
        <v>2145626</v>
      </c>
      <c r="M16" s="149">
        <v>7617397</v>
      </c>
      <c r="N16" s="149">
        <v>2831484</v>
      </c>
      <c r="O16" s="149">
        <v>16957259</v>
      </c>
      <c r="P16" s="149">
        <v>9044968</v>
      </c>
      <c r="Q16" s="149">
        <v>7570453</v>
      </c>
      <c r="R16" s="149">
        <v>341821</v>
      </c>
      <c r="S16" s="149">
        <v>0</v>
      </c>
      <c r="T16" s="149">
        <v>16471126</v>
      </c>
      <c r="U16" s="149">
        <v>17057</v>
      </c>
      <c r="V16" s="149">
        <v>489</v>
      </c>
      <c r="W16" s="148">
        <v>797170</v>
      </c>
      <c r="X16" s="114" t="str">
        <f>A16</f>
        <v>14</v>
      </c>
    </row>
    <row r="17" spans="1:24" s="54" customFormat="1" ht="12.95" customHeight="1">
      <c r="A17" s="115" t="s">
        <v>96</v>
      </c>
      <c r="B17" s="150">
        <v>41</v>
      </c>
      <c r="C17" s="150">
        <v>321</v>
      </c>
      <c r="D17" s="149">
        <v>333054</v>
      </c>
      <c r="E17" s="149">
        <v>228653</v>
      </c>
      <c r="F17" s="149">
        <v>104401</v>
      </c>
      <c r="G17" s="149">
        <v>298313</v>
      </c>
      <c r="H17" s="149">
        <v>80301</v>
      </c>
      <c r="I17" s="149">
        <v>1579128</v>
      </c>
      <c r="J17" s="149">
        <v>12169826</v>
      </c>
      <c r="K17" s="149">
        <v>274851</v>
      </c>
      <c r="L17" s="149">
        <v>1573397</v>
      </c>
      <c r="M17" s="149">
        <v>7519787</v>
      </c>
      <c r="N17" s="149">
        <v>2801766</v>
      </c>
      <c r="O17" s="149">
        <v>17690529</v>
      </c>
      <c r="P17" s="149">
        <v>9770364</v>
      </c>
      <c r="Q17" s="149">
        <v>7525577</v>
      </c>
      <c r="R17" s="149">
        <v>394571</v>
      </c>
      <c r="S17" s="149">
        <v>0</v>
      </c>
      <c r="T17" s="149">
        <v>17229679</v>
      </c>
      <c r="U17" s="149">
        <v>13500</v>
      </c>
      <c r="V17" s="149">
        <v>7186</v>
      </c>
      <c r="W17" s="148">
        <v>686125</v>
      </c>
      <c r="X17" s="114" t="str">
        <f>A17</f>
        <v>15</v>
      </c>
    </row>
    <row r="18" spans="1:24" s="54" customFormat="1" ht="12.95" customHeight="1">
      <c r="A18" s="68" t="s">
        <v>101</v>
      </c>
      <c r="B18" s="160">
        <f t="shared" ref="B18:W18" si="0">B32</f>
        <v>41</v>
      </c>
      <c r="C18" s="147">
        <f t="shared" si="0"/>
        <v>320</v>
      </c>
      <c r="D18" s="146">
        <f t="shared" si="0"/>
        <v>294866</v>
      </c>
      <c r="E18" s="146">
        <f t="shared" si="0"/>
        <v>216634</v>
      </c>
      <c r="F18" s="146">
        <f t="shared" si="0"/>
        <v>78232</v>
      </c>
      <c r="G18" s="146">
        <f t="shared" si="0"/>
        <v>372860</v>
      </c>
      <c r="H18" s="146">
        <f t="shared" si="0"/>
        <v>139615</v>
      </c>
      <c r="I18" s="146">
        <f t="shared" si="0"/>
        <v>1696084</v>
      </c>
      <c r="J18" s="146">
        <f t="shared" si="0"/>
        <v>12000918</v>
      </c>
      <c r="K18" s="146">
        <f t="shared" si="0"/>
        <v>311604</v>
      </c>
      <c r="L18" s="146">
        <f t="shared" si="0"/>
        <v>1296770</v>
      </c>
      <c r="M18" s="146">
        <f t="shared" si="0"/>
        <v>7705847</v>
      </c>
      <c r="N18" s="146">
        <f t="shared" si="0"/>
        <v>2686665</v>
      </c>
      <c r="O18" s="146">
        <f t="shared" si="0"/>
        <v>17778969</v>
      </c>
      <c r="P18" s="146">
        <f t="shared" si="0"/>
        <v>9979108</v>
      </c>
      <c r="Q18" s="146">
        <f t="shared" si="0"/>
        <v>7401726</v>
      </c>
      <c r="R18" s="146">
        <f t="shared" si="0"/>
        <v>398115</v>
      </c>
      <c r="S18" s="146">
        <f t="shared" si="0"/>
        <v>0</v>
      </c>
      <c r="T18" s="146">
        <f t="shared" si="0"/>
        <v>17265273</v>
      </c>
      <c r="U18" s="146">
        <f t="shared" si="0"/>
        <v>13500</v>
      </c>
      <c r="V18" s="146">
        <f t="shared" si="0"/>
        <v>1146</v>
      </c>
      <c r="W18" s="159">
        <f t="shared" si="0"/>
        <v>575648</v>
      </c>
      <c r="X18" s="158" t="str">
        <f>A18</f>
        <v>16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41</v>
      </c>
      <c r="C20" s="143">
        <v>320</v>
      </c>
      <c r="D20" s="143">
        <v>291431</v>
      </c>
      <c r="E20" s="143">
        <f t="shared" ref="E20:E25" si="1">D20-F20</f>
        <v>192229</v>
      </c>
      <c r="F20" s="143">
        <v>99202</v>
      </c>
      <c r="G20" s="143">
        <v>235259</v>
      </c>
      <c r="H20" s="143">
        <v>142064</v>
      </c>
      <c r="I20" s="143">
        <v>1578207</v>
      </c>
      <c r="J20" s="143">
        <v>12063599</v>
      </c>
      <c r="K20" s="143">
        <v>271950</v>
      </c>
      <c r="L20" s="143">
        <v>1597600</v>
      </c>
      <c r="M20" s="143">
        <v>7479055</v>
      </c>
      <c r="N20" s="143">
        <v>2714968</v>
      </c>
      <c r="O20" s="143">
        <v>17521494</v>
      </c>
      <c r="P20" s="143">
        <v>9635219</v>
      </c>
      <c r="Q20" s="143">
        <v>7483489</v>
      </c>
      <c r="R20" s="143">
        <v>402767</v>
      </c>
      <c r="S20" s="143"/>
      <c r="T20" s="143">
        <v>17003901</v>
      </c>
      <c r="U20" s="143">
        <v>13500</v>
      </c>
      <c r="V20" s="143">
        <v>1241</v>
      </c>
      <c r="W20" s="152">
        <f>259357+413565</f>
        <v>672922</v>
      </c>
      <c r="X20" s="151" t="s">
        <v>100</v>
      </c>
    </row>
    <row r="21" spans="1:24" s="54" customFormat="1" ht="12.95" customHeight="1">
      <c r="A21" s="132" t="s">
        <v>36</v>
      </c>
      <c r="B21" s="153">
        <v>41</v>
      </c>
      <c r="C21" s="143">
        <v>320</v>
      </c>
      <c r="D21" s="143">
        <v>276017</v>
      </c>
      <c r="E21" s="143">
        <f t="shared" si="1"/>
        <v>169809</v>
      </c>
      <c r="F21" s="143">
        <v>106208</v>
      </c>
      <c r="G21" s="143">
        <v>401602</v>
      </c>
      <c r="H21" s="143">
        <v>194759</v>
      </c>
      <c r="I21" s="143">
        <v>1523917</v>
      </c>
      <c r="J21" s="143">
        <v>11985274</v>
      </c>
      <c r="K21" s="143">
        <v>271143</v>
      </c>
      <c r="L21" s="143">
        <v>1592719</v>
      </c>
      <c r="M21" s="143">
        <v>7448036</v>
      </c>
      <c r="N21" s="143">
        <v>2673346</v>
      </c>
      <c r="O21" s="143">
        <v>17547655</v>
      </c>
      <c r="P21" s="143">
        <v>9625013</v>
      </c>
      <c r="Q21" s="143">
        <v>7468118</v>
      </c>
      <c r="R21" s="143">
        <v>454505</v>
      </c>
      <c r="S21" s="143"/>
      <c r="T21" s="143">
        <v>16991872</v>
      </c>
      <c r="U21" s="143">
        <v>13500</v>
      </c>
      <c r="V21" s="143">
        <v>11221</v>
      </c>
      <c r="W21" s="152">
        <f>258362+404881</f>
        <v>663243</v>
      </c>
      <c r="X21" s="151" t="s">
        <v>36</v>
      </c>
    </row>
    <row r="22" spans="1:24" s="54" customFormat="1" ht="12.95" customHeight="1">
      <c r="A22" s="132" t="s">
        <v>37</v>
      </c>
      <c r="B22" s="153">
        <v>41</v>
      </c>
      <c r="C22" s="143">
        <v>320</v>
      </c>
      <c r="D22" s="143">
        <v>292508</v>
      </c>
      <c r="E22" s="143">
        <f t="shared" si="1"/>
        <v>200572</v>
      </c>
      <c r="F22" s="143">
        <v>91936</v>
      </c>
      <c r="G22" s="143">
        <v>969648</v>
      </c>
      <c r="H22" s="143">
        <v>16528</v>
      </c>
      <c r="I22" s="143">
        <v>1633197</v>
      </c>
      <c r="J22" s="143">
        <v>12207450</v>
      </c>
      <c r="K22" s="143">
        <v>242141</v>
      </c>
      <c r="L22" s="143">
        <v>1427139</v>
      </c>
      <c r="M22" s="143">
        <v>7550814</v>
      </c>
      <c r="N22" s="143">
        <v>2987323</v>
      </c>
      <c r="O22" s="143">
        <v>17870441</v>
      </c>
      <c r="P22" s="143">
        <v>9691362</v>
      </c>
      <c r="Q22" s="143">
        <v>7490393</v>
      </c>
      <c r="R22" s="143">
        <v>688666</v>
      </c>
      <c r="S22" s="143"/>
      <c r="T22" s="143">
        <v>17203122</v>
      </c>
      <c r="U22" s="143">
        <v>13500</v>
      </c>
      <c r="V22" s="143">
        <v>411</v>
      </c>
      <c r="W22" s="152">
        <f>258575+389435</f>
        <v>648010</v>
      </c>
      <c r="X22" s="151" t="s">
        <v>37</v>
      </c>
    </row>
    <row r="23" spans="1:24" s="54" customFormat="1" ht="12.95" customHeight="1">
      <c r="A23" s="132" t="s">
        <v>38</v>
      </c>
      <c r="B23" s="153">
        <v>41</v>
      </c>
      <c r="C23" s="143">
        <v>320</v>
      </c>
      <c r="D23" s="143">
        <v>309531</v>
      </c>
      <c r="E23" s="143">
        <f t="shared" si="1"/>
        <v>207911</v>
      </c>
      <c r="F23" s="143">
        <v>101620</v>
      </c>
      <c r="G23" s="143">
        <v>401009</v>
      </c>
      <c r="H23" s="143">
        <v>209063</v>
      </c>
      <c r="I23" s="143">
        <v>1562182</v>
      </c>
      <c r="J23" s="143">
        <v>11894083</v>
      </c>
      <c r="K23" s="143">
        <v>228161</v>
      </c>
      <c r="L23" s="143">
        <v>1540024</v>
      </c>
      <c r="M23" s="143">
        <v>7522069</v>
      </c>
      <c r="N23" s="143">
        <v>2603799</v>
      </c>
      <c r="O23" s="143">
        <v>17775416</v>
      </c>
      <c r="P23" s="143">
        <v>9717261</v>
      </c>
      <c r="Q23" s="143">
        <v>7506503</v>
      </c>
      <c r="R23" s="143">
        <v>551632</v>
      </c>
      <c r="S23" s="143"/>
      <c r="T23" s="143">
        <v>17171725</v>
      </c>
      <c r="U23" s="143">
        <v>13500</v>
      </c>
      <c r="V23" s="143">
        <v>425</v>
      </c>
      <c r="W23" s="152">
        <f>258101+379413</f>
        <v>637514</v>
      </c>
      <c r="X23" s="151" t="s">
        <v>38</v>
      </c>
    </row>
    <row r="24" spans="1:24" s="54" customFormat="1" ht="12.95" customHeight="1">
      <c r="A24" s="132" t="s">
        <v>39</v>
      </c>
      <c r="B24" s="153">
        <v>41</v>
      </c>
      <c r="C24" s="143">
        <v>320</v>
      </c>
      <c r="D24" s="143">
        <v>507103</v>
      </c>
      <c r="E24" s="143">
        <f t="shared" si="1"/>
        <v>191474</v>
      </c>
      <c r="F24" s="143">
        <v>315629</v>
      </c>
      <c r="G24" s="143">
        <v>435114</v>
      </c>
      <c r="H24" s="143">
        <v>180749</v>
      </c>
      <c r="I24" s="143">
        <v>1580809</v>
      </c>
      <c r="J24" s="143">
        <v>11946413</v>
      </c>
      <c r="K24" s="143">
        <v>223052</v>
      </c>
      <c r="L24" s="143">
        <v>1327711</v>
      </c>
      <c r="M24" s="143">
        <v>7620885</v>
      </c>
      <c r="N24" s="143">
        <v>2774735</v>
      </c>
      <c r="O24" s="143">
        <v>18201068</v>
      </c>
      <c r="P24" s="143">
        <v>9679951</v>
      </c>
      <c r="Q24" s="143">
        <v>7500801</v>
      </c>
      <c r="R24" s="143">
        <v>1020293</v>
      </c>
      <c r="S24" s="143"/>
      <c r="T24" s="143">
        <v>17090003</v>
      </c>
      <c r="U24" s="143">
        <v>13500</v>
      </c>
      <c r="V24" s="143">
        <v>3511</v>
      </c>
      <c r="W24" s="152">
        <f>253591+370976</f>
        <v>624567</v>
      </c>
      <c r="X24" s="151" t="s">
        <v>39</v>
      </c>
    </row>
    <row r="25" spans="1:24" s="54" customFormat="1" ht="12.95" customHeight="1">
      <c r="A25" s="132" t="s">
        <v>40</v>
      </c>
      <c r="B25" s="153">
        <v>41</v>
      </c>
      <c r="C25" s="143">
        <v>320</v>
      </c>
      <c r="D25" s="143">
        <v>262443</v>
      </c>
      <c r="E25" s="143">
        <f t="shared" si="1"/>
        <v>195226</v>
      </c>
      <c r="F25" s="143">
        <v>67217</v>
      </c>
      <c r="G25" s="143">
        <v>535716</v>
      </c>
      <c r="H25" s="143">
        <v>209861</v>
      </c>
      <c r="I25" s="143">
        <v>1604151</v>
      </c>
      <c r="J25" s="143">
        <v>11973486</v>
      </c>
      <c r="K25" s="143">
        <v>221156</v>
      </c>
      <c r="L25" s="143">
        <v>1335739</v>
      </c>
      <c r="M25" s="143">
        <v>7634732</v>
      </c>
      <c r="N25" s="143">
        <v>2781830</v>
      </c>
      <c r="O25" s="143">
        <v>17738735</v>
      </c>
      <c r="P25" s="143">
        <v>9777831</v>
      </c>
      <c r="Q25" s="143">
        <v>7453938</v>
      </c>
      <c r="R25" s="143">
        <v>506943</v>
      </c>
      <c r="S25" s="143"/>
      <c r="T25" s="143">
        <v>16951519</v>
      </c>
      <c r="U25" s="143">
        <v>13500</v>
      </c>
      <c r="V25" s="143">
        <v>3458</v>
      </c>
      <c r="W25" s="152">
        <f>241653+363212</f>
        <v>604865</v>
      </c>
      <c r="X25" s="151" t="s">
        <v>40</v>
      </c>
    </row>
    <row r="26" spans="1:24" s="54" customFormat="1" ht="5.25" customHeight="1">
      <c r="A26" s="132"/>
      <c r="B26" s="155"/>
      <c r="C26" s="149"/>
      <c r="D26" s="143"/>
      <c r="E26" s="14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2"/>
      <c r="X26" s="76"/>
    </row>
    <row r="27" spans="1:24" s="54" customFormat="1" ht="12.95" customHeight="1">
      <c r="A27" s="132" t="s">
        <v>41</v>
      </c>
      <c r="B27" s="153">
        <v>41</v>
      </c>
      <c r="C27" s="143">
        <v>320</v>
      </c>
      <c r="D27" s="143">
        <v>290894</v>
      </c>
      <c r="E27" s="143">
        <f t="shared" ref="E27:E32" si="2">D27-F27</f>
        <v>196380</v>
      </c>
      <c r="F27" s="143">
        <v>94514</v>
      </c>
      <c r="G27" s="143">
        <v>330827</v>
      </c>
      <c r="H27" s="143">
        <v>181955</v>
      </c>
      <c r="I27" s="143">
        <v>1631085</v>
      </c>
      <c r="J27" s="143">
        <v>11843668</v>
      </c>
      <c r="K27" s="143">
        <v>240218</v>
      </c>
      <c r="L27" s="143">
        <v>1338553</v>
      </c>
      <c r="M27" s="143">
        <v>7644085</v>
      </c>
      <c r="N27" s="143">
        <v>2620784</v>
      </c>
      <c r="O27" s="143">
        <v>17867161</v>
      </c>
      <c r="P27" s="143">
        <v>9981448</v>
      </c>
      <c r="Q27" s="143">
        <v>7506496</v>
      </c>
      <c r="R27" s="143">
        <v>379195</v>
      </c>
      <c r="S27" s="143"/>
      <c r="T27" s="143">
        <v>17233205</v>
      </c>
      <c r="U27" s="143">
        <v>13500</v>
      </c>
      <c r="V27" s="143">
        <v>3695</v>
      </c>
      <c r="W27" s="152">
        <f>257030+355255</f>
        <v>612285</v>
      </c>
      <c r="X27" s="151" t="s">
        <v>41</v>
      </c>
    </row>
    <row r="28" spans="1:24" s="54" customFormat="1" ht="12.95" customHeight="1">
      <c r="A28" s="132" t="s">
        <v>42</v>
      </c>
      <c r="B28" s="153">
        <v>41</v>
      </c>
      <c r="C28" s="143">
        <v>320</v>
      </c>
      <c r="D28" s="143">
        <v>291687</v>
      </c>
      <c r="E28" s="143">
        <f t="shared" si="2"/>
        <v>197192</v>
      </c>
      <c r="F28" s="143">
        <v>94495</v>
      </c>
      <c r="G28" s="143">
        <v>344543</v>
      </c>
      <c r="H28" s="143">
        <v>223673</v>
      </c>
      <c r="I28" s="143">
        <v>1621841</v>
      </c>
      <c r="J28" s="143">
        <v>11800118</v>
      </c>
      <c r="K28" s="143">
        <v>203939</v>
      </c>
      <c r="L28" s="143">
        <v>1310418</v>
      </c>
      <c r="M28" s="143">
        <v>7643632</v>
      </c>
      <c r="N28" s="143">
        <v>2642097</v>
      </c>
      <c r="O28" s="143">
        <v>17587022</v>
      </c>
      <c r="P28" s="143">
        <v>9561545</v>
      </c>
      <c r="Q28" s="143">
        <v>7469288</v>
      </c>
      <c r="R28" s="143">
        <v>556171</v>
      </c>
      <c r="S28" s="143"/>
      <c r="T28" s="143">
        <v>16799086</v>
      </c>
      <c r="U28" s="143">
        <v>13500</v>
      </c>
      <c r="V28" s="143">
        <v>3188</v>
      </c>
      <c r="W28" s="152">
        <f>254528+347185</f>
        <v>601713</v>
      </c>
      <c r="X28" s="151" t="s">
        <v>42</v>
      </c>
    </row>
    <row r="29" spans="1:24" s="54" customFormat="1" ht="12.95" customHeight="1">
      <c r="A29" s="132" t="s">
        <v>43</v>
      </c>
      <c r="B29" s="153">
        <v>41</v>
      </c>
      <c r="C29" s="143">
        <v>320</v>
      </c>
      <c r="D29" s="143">
        <v>274894</v>
      </c>
      <c r="E29" s="143">
        <f t="shared" si="2"/>
        <v>193327</v>
      </c>
      <c r="F29" s="143">
        <v>81567</v>
      </c>
      <c r="G29" s="143">
        <v>726705</v>
      </c>
      <c r="H29" s="143">
        <v>10310</v>
      </c>
      <c r="I29" s="143">
        <v>1724205</v>
      </c>
      <c r="J29" s="143">
        <v>11952180</v>
      </c>
      <c r="K29" s="143">
        <v>210014</v>
      </c>
      <c r="L29" s="143">
        <v>1307450</v>
      </c>
      <c r="M29" s="143">
        <v>7683495</v>
      </c>
      <c r="N29" s="143">
        <v>2751189</v>
      </c>
      <c r="O29" s="143">
        <v>17579494</v>
      </c>
      <c r="P29" s="143">
        <v>9584120</v>
      </c>
      <c r="Q29" s="143">
        <v>7482735</v>
      </c>
      <c r="R29" s="143">
        <v>512617</v>
      </c>
      <c r="S29" s="143"/>
      <c r="T29" s="143">
        <v>16987398</v>
      </c>
      <c r="U29" s="143">
        <v>13500</v>
      </c>
      <c r="V29" s="143">
        <v>1221</v>
      </c>
      <c r="W29" s="152">
        <f>255408+339617</f>
        <v>595025</v>
      </c>
      <c r="X29" s="151" t="s">
        <v>43</v>
      </c>
    </row>
    <row r="30" spans="1:24" s="54" customFormat="1" ht="12.95" customHeight="1">
      <c r="A30" s="132" t="s">
        <v>44</v>
      </c>
      <c r="B30" s="153">
        <v>41</v>
      </c>
      <c r="C30" s="143">
        <v>320</v>
      </c>
      <c r="D30" s="143">
        <v>257323</v>
      </c>
      <c r="E30" s="143">
        <f t="shared" si="2"/>
        <v>166729</v>
      </c>
      <c r="F30" s="143">
        <v>90594</v>
      </c>
      <c r="G30" s="143">
        <v>469767</v>
      </c>
      <c r="H30" s="143">
        <v>173163</v>
      </c>
      <c r="I30" s="143">
        <v>1654101</v>
      </c>
      <c r="J30" s="143">
        <v>11755343</v>
      </c>
      <c r="K30" s="143">
        <v>226485</v>
      </c>
      <c r="L30" s="143">
        <v>1275946</v>
      </c>
      <c r="M30" s="143">
        <v>7667838</v>
      </c>
      <c r="N30" s="143">
        <v>2585047</v>
      </c>
      <c r="O30" s="143">
        <v>17685414</v>
      </c>
      <c r="P30" s="143">
        <v>9848162</v>
      </c>
      <c r="Q30" s="143">
        <v>7458412</v>
      </c>
      <c r="R30" s="143">
        <v>378815</v>
      </c>
      <c r="S30" s="143"/>
      <c r="T30" s="143">
        <v>16919286</v>
      </c>
      <c r="U30" s="143">
        <v>13500</v>
      </c>
      <c r="V30" s="143">
        <v>1172</v>
      </c>
      <c r="W30" s="152">
        <f>252711+334418</f>
        <v>587129</v>
      </c>
      <c r="X30" s="151" t="s">
        <v>44</v>
      </c>
    </row>
    <row r="31" spans="1:24" s="54" customFormat="1" ht="12.95" customHeight="1">
      <c r="A31" s="132" t="s">
        <v>45</v>
      </c>
      <c r="B31" s="153">
        <v>41</v>
      </c>
      <c r="C31" s="143">
        <v>320</v>
      </c>
      <c r="D31" s="143">
        <v>509795</v>
      </c>
      <c r="E31" s="143">
        <f t="shared" si="2"/>
        <v>209135</v>
      </c>
      <c r="F31" s="143">
        <v>300660</v>
      </c>
      <c r="G31" s="143">
        <v>388726</v>
      </c>
      <c r="H31" s="143">
        <v>100273</v>
      </c>
      <c r="I31" s="143">
        <v>1718325</v>
      </c>
      <c r="J31" s="143">
        <v>11786996</v>
      </c>
      <c r="K31" s="143">
        <v>201738</v>
      </c>
      <c r="L31" s="143">
        <v>1258429</v>
      </c>
      <c r="M31" s="143">
        <v>7658938</v>
      </c>
      <c r="N31" s="143">
        <v>2667857</v>
      </c>
      <c r="O31" s="143">
        <v>17986271</v>
      </c>
      <c r="P31" s="143">
        <v>9652419</v>
      </c>
      <c r="Q31" s="143">
        <v>7420454</v>
      </c>
      <c r="R31" s="143">
        <v>913378</v>
      </c>
      <c r="S31" s="143"/>
      <c r="T31" s="143">
        <v>16922372</v>
      </c>
      <c r="U31" s="143">
        <v>13500</v>
      </c>
      <c r="V31" s="143">
        <v>1137</v>
      </c>
      <c r="W31" s="152">
        <f>250975+328604</f>
        <v>579579</v>
      </c>
      <c r="X31" s="151" t="s">
        <v>45</v>
      </c>
    </row>
    <row r="32" spans="1:24" s="54" customFormat="1" ht="12.95" customHeight="1">
      <c r="A32" s="132" t="s">
        <v>46</v>
      </c>
      <c r="B32" s="153">
        <v>41</v>
      </c>
      <c r="C32" s="143">
        <v>320</v>
      </c>
      <c r="D32" s="143">
        <v>294866</v>
      </c>
      <c r="E32" s="143">
        <f t="shared" si="2"/>
        <v>216634</v>
      </c>
      <c r="F32" s="143">
        <v>78232</v>
      </c>
      <c r="G32" s="143">
        <v>372860</v>
      </c>
      <c r="H32" s="143">
        <v>139615</v>
      </c>
      <c r="I32" s="143">
        <v>1696084</v>
      </c>
      <c r="J32" s="143">
        <v>12000918</v>
      </c>
      <c r="K32" s="143">
        <v>311604</v>
      </c>
      <c r="L32" s="143">
        <v>1296770</v>
      </c>
      <c r="M32" s="143">
        <v>7705847</v>
      </c>
      <c r="N32" s="143">
        <v>2686665</v>
      </c>
      <c r="O32" s="143">
        <v>17778969</v>
      </c>
      <c r="P32" s="143">
        <v>9979108</v>
      </c>
      <c r="Q32" s="143">
        <v>7401726</v>
      </c>
      <c r="R32" s="143">
        <v>398115</v>
      </c>
      <c r="S32" s="143"/>
      <c r="T32" s="143">
        <v>17265273</v>
      </c>
      <c r="U32" s="143">
        <v>13500</v>
      </c>
      <c r="V32" s="143">
        <v>1146</v>
      </c>
      <c r="W32" s="152">
        <f>255019+320629</f>
        <v>575648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36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99</v>
      </c>
      <c r="B14" s="150">
        <v>49</v>
      </c>
      <c r="C14" s="149">
        <v>363</v>
      </c>
      <c r="D14" s="149">
        <v>345545</v>
      </c>
      <c r="E14" s="149">
        <v>228716</v>
      </c>
      <c r="F14" s="149">
        <v>116829</v>
      </c>
      <c r="G14" s="149">
        <v>522999</v>
      </c>
      <c r="H14" s="149">
        <v>17988</v>
      </c>
      <c r="I14" s="149">
        <v>5906696</v>
      </c>
      <c r="J14" s="149">
        <v>14545512</v>
      </c>
      <c r="K14" s="149">
        <v>502655</v>
      </c>
      <c r="L14" s="149">
        <v>2835331</v>
      </c>
      <c r="M14" s="149">
        <v>7737151</v>
      </c>
      <c r="N14" s="149">
        <v>3470375</v>
      </c>
      <c r="O14" s="149">
        <v>15935172</v>
      </c>
      <c r="P14" s="149">
        <v>5550714</v>
      </c>
      <c r="Q14" s="149">
        <v>10058667</v>
      </c>
      <c r="R14" s="149">
        <v>325791</v>
      </c>
      <c r="S14" s="149">
        <v>0</v>
      </c>
      <c r="T14" s="149">
        <v>15427369</v>
      </c>
      <c r="U14" s="149">
        <v>662800</v>
      </c>
      <c r="V14" s="149">
        <v>205666</v>
      </c>
      <c r="W14" s="148">
        <v>1852844</v>
      </c>
      <c r="X14" s="108" t="str">
        <f>A14</f>
        <v>平成11年末</v>
      </c>
    </row>
    <row r="15" spans="1:24" s="54" customFormat="1" ht="12.95" customHeight="1">
      <c r="A15" s="115" t="s">
        <v>93</v>
      </c>
      <c r="B15" s="150">
        <v>48</v>
      </c>
      <c r="C15" s="149">
        <v>357</v>
      </c>
      <c r="D15" s="149">
        <v>289618</v>
      </c>
      <c r="E15" s="149">
        <v>145756</v>
      </c>
      <c r="F15" s="149">
        <v>143862</v>
      </c>
      <c r="G15" s="149">
        <v>252974</v>
      </c>
      <c r="H15" s="149">
        <v>88267</v>
      </c>
      <c r="I15" s="149">
        <v>6874704</v>
      </c>
      <c r="J15" s="149">
        <v>14459688</v>
      </c>
      <c r="K15" s="149">
        <v>460011</v>
      </c>
      <c r="L15" s="149">
        <v>2583487</v>
      </c>
      <c r="M15" s="149">
        <v>7790553</v>
      </c>
      <c r="N15" s="149">
        <v>3625637</v>
      </c>
      <c r="O15" s="149">
        <v>15681038</v>
      </c>
      <c r="P15" s="149">
        <v>5525322</v>
      </c>
      <c r="Q15" s="149">
        <v>9796137</v>
      </c>
      <c r="R15" s="149">
        <v>359579</v>
      </c>
      <c r="S15" s="149">
        <v>0</v>
      </c>
      <c r="T15" s="149">
        <v>15267590</v>
      </c>
      <c r="U15" s="149">
        <v>543151</v>
      </c>
      <c r="V15" s="149">
        <v>173812</v>
      </c>
      <c r="W15" s="148">
        <v>1518988</v>
      </c>
      <c r="X15" s="114" t="str">
        <f>A15</f>
        <v>12</v>
      </c>
    </row>
    <row r="16" spans="1:24" s="54" customFormat="1" ht="12.95" customHeight="1">
      <c r="A16" s="115" t="s">
        <v>98</v>
      </c>
      <c r="B16" s="150">
        <v>45</v>
      </c>
      <c r="C16" s="149">
        <v>352</v>
      </c>
      <c r="D16" s="149">
        <v>326818</v>
      </c>
      <c r="E16" s="149">
        <v>167091</v>
      </c>
      <c r="F16" s="149">
        <v>159727</v>
      </c>
      <c r="G16" s="149">
        <v>300662</v>
      </c>
      <c r="H16" s="149">
        <v>97873</v>
      </c>
      <c r="I16" s="149">
        <v>5798406</v>
      </c>
      <c r="J16" s="149">
        <v>13999775</v>
      </c>
      <c r="K16" s="149">
        <v>381082</v>
      </c>
      <c r="L16" s="149">
        <v>2464183</v>
      </c>
      <c r="M16" s="149">
        <v>7770802</v>
      </c>
      <c r="N16" s="149">
        <v>3383708</v>
      </c>
      <c r="O16" s="149">
        <v>16300516</v>
      </c>
      <c r="P16" s="149">
        <v>6659269</v>
      </c>
      <c r="Q16" s="149">
        <v>9259883</v>
      </c>
      <c r="R16" s="149">
        <v>381364</v>
      </c>
      <c r="S16" s="149">
        <v>0</v>
      </c>
      <c r="T16" s="149">
        <v>15812889</v>
      </c>
      <c r="U16" s="149">
        <v>392294</v>
      </c>
      <c r="V16" s="149">
        <v>5248</v>
      </c>
      <c r="W16" s="148">
        <v>1137233</v>
      </c>
      <c r="X16" s="114" t="str">
        <f>A16</f>
        <v>13</v>
      </c>
    </row>
    <row r="17" spans="1:24" s="54" customFormat="1" ht="12.95" customHeight="1">
      <c r="A17" s="115" t="s">
        <v>97</v>
      </c>
      <c r="B17" s="150">
        <v>43</v>
      </c>
      <c r="C17" s="150">
        <v>339</v>
      </c>
      <c r="D17" s="149">
        <v>374404</v>
      </c>
      <c r="E17" s="149">
        <v>236091</v>
      </c>
      <c r="F17" s="149">
        <v>138313</v>
      </c>
      <c r="G17" s="149">
        <v>238602</v>
      </c>
      <c r="H17" s="149">
        <v>77822</v>
      </c>
      <c r="I17" s="149">
        <v>1523502</v>
      </c>
      <c r="J17" s="149">
        <v>12909684</v>
      </c>
      <c r="K17" s="149">
        <v>315155</v>
      </c>
      <c r="L17" s="149">
        <v>2145626</v>
      </c>
      <c r="M17" s="149">
        <v>7617397</v>
      </c>
      <c r="N17" s="149">
        <v>2831484</v>
      </c>
      <c r="O17" s="149">
        <v>16957259</v>
      </c>
      <c r="P17" s="149">
        <v>9044968</v>
      </c>
      <c r="Q17" s="149">
        <v>7570453</v>
      </c>
      <c r="R17" s="149">
        <v>341821</v>
      </c>
      <c r="S17" s="149">
        <v>0</v>
      </c>
      <c r="T17" s="149">
        <v>16471126</v>
      </c>
      <c r="U17" s="149">
        <v>17057</v>
      </c>
      <c r="V17" s="149">
        <v>489</v>
      </c>
      <c r="W17" s="148">
        <v>797170</v>
      </c>
      <c r="X17" s="114" t="str">
        <f>A17</f>
        <v>14</v>
      </c>
    </row>
    <row r="18" spans="1:24" s="54" customFormat="1" ht="12.95" customHeight="1">
      <c r="A18" s="113" t="s">
        <v>96</v>
      </c>
      <c r="B18" s="160">
        <f t="shared" ref="B18:W18" si="0">B32</f>
        <v>41</v>
      </c>
      <c r="C18" s="147">
        <f t="shared" si="0"/>
        <v>321</v>
      </c>
      <c r="D18" s="146">
        <f t="shared" si="0"/>
        <v>333054</v>
      </c>
      <c r="E18" s="146">
        <f t="shared" si="0"/>
        <v>228653</v>
      </c>
      <c r="F18" s="146">
        <f t="shared" si="0"/>
        <v>104401</v>
      </c>
      <c r="G18" s="146">
        <f t="shared" si="0"/>
        <v>298313</v>
      </c>
      <c r="H18" s="146">
        <f t="shared" si="0"/>
        <v>80301</v>
      </c>
      <c r="I18" s="146">
        <f t="shared" si="0"/>
        <v>1579128</v>
      </c>
      <c r="J18" s="146">
        <f t="shared" si="0"/>
        <v>12169826</v>
      </c>
      <c r="K18" s="146">
        <f t="shared" si="0"/>
        <v>274851</v>
      </c>
      <c r="L18" s="146">
        <f t="shared" si="0"/>
        <v>1573397</v>
      </c>
      <c r="M18" s="146">
        <f t="shared" si="0"/>
        <v>7519787</v>
      </c>
      <c r="N18" s="146">
        <f t="shared" si="0"/>
        <v>2801766</v>
      </c>
      <c r="O18" s="146">
        <f t="shared" si="0"/>
        <v>17690529</v>
      </c>
      <c r="P18" s="146">
        <f t="shared" si="0"/>
        <v>9770364</v>
      </c>
      <c r="Q18" s="146">
        <f t="shared" si="0"/>
        <v>7525577</v>
      </c>
      <c r="R18" s="146">
        <f t="shared" si="0"/>
        <v>394571</v>
      </c>
      <c r="S18" s="146">
        <f t="shared" si="0"/>
        <v>0</v>
      </c>
      <c r="T18" s="146">
        <f t="shared" si="0"/>
        <v>17229679</v>
      </c>
      <c r="U18" s="146">
        <f t="shared" si="0"/>
        <v>13500</v>
      </c>
      <c r="V18" s="146">
        <f t="shared" si="0"/>
        <v>7186</v>
      </c>
      <c r="W18" s="159">
        <f t="shared" si="0"/>
        <v>686125</v>
      </c>
      <c r="X18" s="158" t="str">
        <f>A18</f>
        <v>15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43</v>
      </c>
      <c r="C20" s="143">
        <v>338</v>
      </c>
      <c r="D20" s="143">
        <v>260616</v>
      </c>
      <c r="E20" s="143">
        <f t="shared" ref="E20:E25" si="1">D20-F20</f>
        <v>176729</v>
      </c>
      <c r="F20" s="143">
        <v>83887</v>
      </c>
      <c r="G20" s="143">
        <v>166090</v>
      </c>
      <c r="H20" s="143">
        <v>145334</v>
      </c>
      <c r="I20" s="143">
        <v>1537232</v>
      </c>
      <c r="J20" s="143">
        <v>12749917</v>
      </c>
      <c r="K20" s="143">
        <v>280775</v>
      </c>
      <c r="L20" s="143">
        <v>2119515</v>
      </c>
      <c r="M20" s="143">
        <v>7550472</v>
      </c>
      <c r="N20" s="143">
        <v>2799125</v>
      </c>
      <c r="O20" s="143">
        <v>16836465</v>
      </c>
      <c r="P20" s="143">
        <v>8891263</v>
      </c>
      <c r="Q20" s="143">
        <v>7527305</v>
      </c>
      <c r="R20" s="143">
        <v>417878</v>
      </c>
      <c r="S20" s="143"/>
      <c r="T20" s="143">
        <v>16310108</v>
      </c>
      <c r="U20" s="143">
        <v>17057</v>
      </c>
      <c r="V20" s="143">
        <v>9762</v>
      </c>
      <c r="W20" s="152">
        <v>789349</v>
      </c>
      <c r="X20" s="151" t="s">
        <v>35</v>
      </c>
    </row>
    <row r="21" spans="1:24" s="54" customFormat="1" ht="12.95" customHeight="1">
      <c r="A21" s="132" t="s">
        <v>36</v>
      </c>
      <c r="B21" s="153">
        <v>43</v>
      </c>
      <c r="C21" s="143">
        <v>338</v>
      </c>
      <c r="D21" s="143">
        <v>286492</v>
      </c>
      <c r="E21" s="143">
        <f t="shared" si="1"/>
        <v>168395</v>
      </c>
      <c r="F21" s="143">
        <v>118097</v>
      </c>
      <c r="G21" s="143">
        <v>175909</v>
      </c>
      <c r="H21" s="143">
        <v>169665</v>
      </c>
      <c r="I21" s="143">
        <v>1551722</v>
      </c>
      <c r="J21" s="143">
        <v>12694435</v>
      </c>
      <c r="K21" s="143">
        <v>275130</v>
      </c>
      <c r="L21" s="143">
        <v>2115588</v>
      </c>
      <c r="M21" s="143">
        <v>7532332</v>
      </c>
      <c r="N21" s="143">
        <v>2771360</v>
      </c>
      <c r="O21" s="143">
        <v>17026680</v>
      </c>
      <c r="P21" s="143">
        <v>8957187</v>
      </c>
      <c r="Q21" s="143">
        <v>7521142</v>
      </c>
      <c r="R21" s="143">
        <v>548336</v>
      </c>
      <c r="S21" s="143"/>
      <c r="T21" s="143">
        <v>16401603</v>
      </c>
      <c r="U21" s="143">
        <v>17057</v>
      </c>
      <c r="V21" s="143">
        <v>1891</v>
      </c>
      <c r="W21" s="152">
        <v>779362</v>
      </c>
      <c r="X21" s="151" t="s">
        <v>36</v>
      </c>
    </row>
    <row r="22" spans="1:24" s="54" customFormat="1" ht="12.95" customHeight="1">
      <c r="A22" s="132" t="s">
        <v>37</v>
      </c>
      <c r="B22" s="153">
        <v>41</v>
      </c>
      <c r="C22" s="143">
        <v>337</v>
      </c>
      <c r="D22" s="143">
        <v>312930</v>
      </c>
      <c r="E22" s="143">
        <f t="shared" si="1"/>
        <v>203211</v>
      </c>
      <c r="F22" s="143">
        <v>109719</v>
      </c>
      <c r="G22" s="143">
        <v>836926</v>
      </c>
      <c r="H22" s="143">
        <v>21376</v>
      </c>
      <c r="I22" s="143">
        <v>1572252</v>
      </c>
      <c r="J22" s="143">
        <v>12764551</v>
      </c>
      <c r="K22" s="143">
        <v>280365</v>
      </c>
      <c r="L22" s="143">
        <v>1884805</v>
      </c>
      <c r="M22" s="143">
        <v>7633412</v>
      </c>
      <c r="N22" s="143">
        <v>2965935</v>
      </c>
      <c r="O22" s="143">
        <v>17535776</v>
      </c>
      <c r="P22" s="143">
        <v>9342075</v>
      </c>
      <c r="Q22" s="143">
        <v>7498653</v>
      </c>
      <c r="R22" s="143">
        <v>695025</v>
      </c>
      <c r="S22" s="143"/>
      <c r="T22" s="143">
        <v>16793967</v>
      </c>
      <c r="U22" s="143">
        <v>17017</v>
      </c>
      <c r="V22" s="143">
        <v>120</v>
      </c>
      <c r="W22" s="152">
        <v>764739</v>
      </c>
      <c r="X22" s="151" t="s">
        <v>37</v>
      </c>
    </row>
    <row r="23" spans="1:24" s="54" customFormat="1" ht="12.95" customHeight="1">
      <c r="A23" s="132" t="s">
        <v>38</v>
      </c>
      <c r="B23" s="153">
        <v>41</v>
      </c>
      <c r="C23" s="143">
        <v>333</v>
      </c>
      <c r="D23" s="143">
        <v>289301</v>
      </c>
      <c r="E23" s="143">
        <f t="shared" si="1"/>
        <v>184806</v>
      </c>
      <c r="F23" s="143">
        <v>104495</v>
      </c>
      <c r="G23" s="143">
        <v>207039</v>
      </c>
      <c r="H23" s="143">
        <v>168238</v>
      </c>
      <c r="I23" s="143">
        <v>1523646</v>
      </c>
      <c r="J23" s="143">
        <v>12513569</v>
      </c>
      <c r="K23" s="143">
        <v>264051</v>
      </c>
      <c r="L23" s="143">
        <v>1992437</v>
      </c>
      <c r="M23" s="143">
        <v>7556446</v>
      </c>
      <c r="N23" s="143">
        <v>2700604</v>
      </c>
      <c r="O23" s="143">
        <v>17373199</v>
      </c>
      <c r="P23" s="143">
        <v>9345154</v>
      </c>
      <c r="Q23" s="143">
        <v>7475627</v>
      </c>
      <c r="R23" s="143">
        <v>552397</v>
      </c>
      <c r="S23" s="143"/>
      <c r="T23" s="143">
        <v>16759743</v>
      </c>
      <c r="U23" s="143">
        <v>13506</v>
      </c>
      <c r="V23" s="143">
        <v>658</v>
      </c>
      <c r="W23" s="152">
        <v>741581</v>
      </c>
      <c r="X23" s="151" t="s">
        <v>38</v>
      </c>
    </row>
    <row r="24" spans="1:24" s="54" customFormat="1" ht="12.95" customHeight="1">
      <c r="A24" s="132" t="s">
        <v>39</v>
      </c>
      <c r="B24" s="153">
        <v>41</v>
      </c>
      <c r="C24" s="143">
        <v>330</v>
      </c>
      <c r="D24" s="143">
        <v>277723</v>
      </c>
      <c r="E24" s="143">
        <f t="shared" si="1"/>
        <v>173335</v>
      </c>
      <c r="F24" s="143">
        <v>104388</v>
      </c>
      <c r="G24" s="143">
        <v>305373</v>
      </c>
      <c r="H24" s="143">
        <v>132884</v>
      </c>
      <c r="I24" s="143">
        <v>1551625</v>
      </c>
      <c r="J24" s="143">
        <v>12364090</v>
      </c>
      <c r="K24" s="143">
        <v>288549</v>
      </c>
      <c r="L24" s="143">
        <v>1821536</v>
      </c>
      <c r="M24" s="143">
        <v>7516179</v>
      </c>
      <c r="N24" s="143">
        <v>2737799</v>
      </c>
      <c r="O24" s="143">
        <v>17538849</v>
      </c>
      <c r="P24" s="143">
        <v>9605286</v>
      </c>
      <c r="Q24" s="143">
        <v>7492378</v>
      </c>
      <c r="R24" s="143">
        <v>441168</v>
      </c>
      <c r="S24" s="143"/>
      <c r="T24" s="143">
        <v>16833081</v>
      </c>
      <c r="U24" s="143">
        <v>13506</v>
      </c>
      <c r="V24" s="143">
        <v>3934</v>
      </c>
      <c r="W24" s="152">
        <v>735239</v>
      </c>
      <c r="X24" s="151" t="s">
        <v>39</v>
      </c>
    </row>
    <row r="25" spans="1:24" s="54" customFormat="1" ht="12.95" customHeight="1">
      <c r="A25" s="132" t="s">
        <v>40</v>
      </c>
      <c r="B25" s="153">
        <v>41</v>
      </c>
      <c r="C25" s="143">
        <v>327</v>
      </c>
      <c r="D25" s="143">
        <v>266208</v>
      </c>
      <c r="E25" s="143">
        <f t="shared" si="1"/>
        <v>177291</v>
      </c>
      <c r="F25" s="143">
        <v>88917</v>
      </c>
      <c r="G25" s="143">
        <v>267087</v>
      </c>
      <c r="H25" s="143">
        <v>168337</v>
      </c>
      <c r="I25" s="143">
        <v>1596967</v>
      </c>
      <c r="J25" s="143">
        <v>12171984</v>
      </c>
      <c r="K25" s="143">
        <v>253492</v>
      </c>
      <c r="L25" s="143">
        <v>1739361</v>
      </c>
      <c r="M25" s="143">
        <v>7478084</v>
      </c>
      <c r="N25" s="143">
        <v>2701023</v>
      </c>
      <c r="O25" s="143">
        <v>17248337</v>
      </c>
      <c r="P25" s="143">
        <v>9381434</v>
      </c>
      <c r="Q25" s="143">
        <v>7428899</v>
      </c>
      <c r="R25" s="143">
        <v>437987</v>
      </c>
      <c r="S25" s="143"/>
      <c r="T25" s="143">
        <v>16518089</v>
      </c>
      <c r="U25" s="143">
        <v>13506</v>
      </c>
      <c r="V25" s="143">
        <v>237</v>
      </c>
      <c r="W25" s="152">
        <v>725758</v>
      </c>
      <c r="X25" s="151" t="s">
        <v>40</v>
      </c>
    </row>
    <row r="26" spans="1:24" s="54" customFormat="1" ht="5.25" customHeight="1">
      <c r="A26" s="132"/>
      <c r="B26" s="155"/>
      <c r="C26" s="149"/>
      <c r="D26" s="143"/>
      <c r="E26" s="14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2"/>
      <c r="X26" s="76"/>
    </row>
    <row r="27" spans="1:24" s="54" customFormat="1" ht="12.95" customHeight="1">
      <c r="A27" s="132" t="s">
        <v>41</v>
      </c>
      <c r="B27" s="153">
        <v>41</v>
      </c>
      <c r="C27" s="143">
        <v>322</v>
      </c>
      <c r="D27" s="143">
        <v>285021</v>
      </c>
      <c r="E27" s="143">
        <f t="shared" ref="E27:E32" si="2">D27-F27</f>
        <v>200882</v>
      </c>
      <c r="F27" s="143">
        <v>84139</v>
      </c>
      <c r="G27" s="143">
        <v>187380</v>
      </c>
      <c r="H27" s="143">
        <v>141510</v>
      </c>
      <c r="I27" s="143">
        <v>1611738</v>
      </c>
      <c r="J27" s="143">
        <v>12136108</v>
      </c>
      <c r="K27" s="143">
        <v>249938</v>
      </c>
      <c r="L27" s="143">
        <v>1722156</v>
      </c>
      <c r="M27" s="143">
        <v>7496672</v>
      </c>
      <c r="N27" s="143">
        <v>2667319</v>
      </c>
      <c r="O27" s="143">
        <v>17239785</v>
      </c>
      <c r="P27" s="143">
        <v>9299314</v>
      </c>
      <c r="Q27" s="143">
        <v>7470828</v>
      </c>
      <c r="R27" s="143">
        <v>469623</v>
      </c>
      <c r="S27" s="143"/>
      <c r="T27" s="143">
        <v>16622074</v>
      </c>
      <c r="U27" s="143">
        <v>13506</v>
      </c>
      <c r="V27" s="143">
        <v>191</v>
      </c>
      <c r="W27" s="152">
        <v>714292</v>
      </c>
      <c r="X27" s="151" t="s">
        <v>41</v>
      </c>
    </row>
    <row r="28" spans="1:24" s="54" customFormat="1" ht="12.95" customHeight="1">
      <c r="A28" s="132" t="s">
        <v>42</v>
      </c>
      <c r="B28" s="153">
        <v>41</v>
      </c>
      <c r="C28" s="143">
        <v>322</v>
      </c>
      <c r="D28" s="143">
        <v>277730</v>
      </c>
      <c r="E28" s="143">
        <f t="shared" si="2"/>
        <v>170762</v>
      </c>
      <c r="F28" s="143">
        <v>106968</v>
      </c>
      <c r="G28" s="143">
        <v>241195</v>
      </c>
      <c r="H28" s="143">
        <v>162832</v>
      </c>
      <c r="I28" s="143">
        <v>1623873</v>
      </c>
      <c r="J28" s="143">
        <v>12175343</v>
      </c>
      <c r="K28" s="143">
        <v>275567</v>
      </c>
      <c r="L28" s="143">
        <v>1711822</v>
      </c>
      <c r="M28" s="143">
        <v>7501473</v>
      </c>
      <c r="N28" s="143">
        <v>2686450</v>
      </c>
      <c r="O28" s="143">
        <v>17381864</v>
      </c>
      <c r="P28" s="143">
        <v>9437219</v>
      </c>
      <c r="Q28" s="143">
        <v>7504537</v>
      </c>
      <c r="R28" s="143">
        <v>440086</v>
      </c>
      <c r="S28" s="143"/>
      <c r="T28" s="143">
        <v>16778916</v>
      </c>
      <c r="U28" s="143">
        <v>13506</v>
      </c>
      <c r="V28" s="143">
        <v>120</v>
      </c>
      <c r="W28" s="152">
        <v>712665</v>
      </c>
      <c r="X28" s="151" t="s">
        <v>42</v>
      </c>
    </row>
    <row r="29" spans="1:24" s="54" customFormat="1" ht="12.95" customHeight="1">
      <c r="A29" s="132" t="s">
        <v>43</v>
      </c>
      <c r="B29" s="153">
        <v>41</v>
      </c>
      <c r="C29" s="143">
        <v>322</v>
      </c>
      <c r="D29" s="143">
        <v>285748</v>
      </c>
      <c r="E29" s="143">
        <f t="shared" si="2"/>
        <v>182978</v>
      </c>
      <c r="F29" s="143">
        <v>102770</v>
      </c>
      <c r="G29" s="143">
        <v>563559</v>
      </c>
      <c r="H29" s="143">
        <v>96630</v>
      </c>
      <c r="I29" s="143">
        <v>1639407</v>
      </c>
      <c r="J29" s="143">
        <v>12332762</v>
      </c>
      <c r="K29" s="143">
        <v>244794</v>
      </c>
      <c r="L29" s="143">
        <v>1773524</v>
      </c>
      <c r="M29" s="143">
        <v>7495739</v>
      </c>
      <c r="N29" s="143">
        <v>2818684</v>
      </c>
      <c r="O29" s="143">
        <v>17462431</v>
      </c>
      <c r="P29" s="143">
        <v>9466909</v>
      </c>
      <c r="Q29" s="143">
        <v>7511535</v>
      </c>
      <c r="R29" s="143">
        <v>483967</v>
      </c>
      <c r="S29" s="143"/>
      <c r="T29" s="143">
        <v>16953054</v>
      </c>
      <c r="U29" s="143">
        <v>13506</v>
      </c>
      <c r="V29" s="143">
        <v>111</v>
      </c>
      <c r="W29" s="152">
        <v>704596</v>
      </c>
      <c r="X29" s="151" t="s">
        <v>43</v>
      </c>
    </row>
    <row r="30" spans="1:24" s="54" customFormat="1" ht="12.95" customHeight="1">
      <c r="A30" s="132" t="s">
        <v>44</v>
      </c>
      <c r="B30" s="153">
        <v>41</v>
      </c>
      <c r="C30" s="143">
        <v>321</v>
      </c>
      <c r="D30" s="143">
        <v>253444</v>
      </c>
      <c r="E30" s="143">
        <f t="shared" si="2"/>
        <v>184023</v>
      </c>
      <c r="F30" s="143">
        <v>69421</v>
      </c>
      <c r="G30" s="143">
        <v>178102</v>
      </c>
      <c r="H30" s="143">
        <v>166726</v>
      </c>
      <c r="I30" s="143">
        <v>1610003</v>
      </c>
      <c r="J30" s="143">
        <v>11947294</v>
      </c>
      <c r="K30" s="143">
        <v>235788</v>
      </c>
      <c r="L30" s="143">
        <v>1557231</v>
      </c>
      <c r="M30" s="143">
        <v>7463509</v>
      </c>
      <c r="N30" s="143">
        <v>2690746</v>
      </c>
      <c r="O30" s="143">
        <v>17372658</v>
      </c>
      <c r="P30" s="143">
        <v>9398097</v>
      </c>
      <c r="Q30" s="143">
        <v>7519111</v>
      </c>
      <c r="R30" s="143">
        <v>455433</v>
      </c>
      <c r="S30" s="143"/>
      <c r="T30" s="143">
        <v>16805582</v>
      </c>
      <c r="U30" s="143">
        <v>13506</v>
      </c>
      <c r="V30" s="143">
        <v>111</v>
      </c>
      <c r="W30" s="152">
        <v>694088</v>
      </c>
      <c r="X30" s="151" t="s">
        <v>44</v>
      </c>
    </row>
    <row r="31" spans="1:24" s="54" customFormat="1" ht="12.95" customHeight="1">
      <c r="A31" s="132" t="s">
        <v>45</v>
      </c>
      <c r="B31" s="153">
        <v>41</v>
      </c>
      <c r="C31" s="143">
        <v>321</v>
      </c>
      <c r="D31" s="143">
        <v>272784</v>
      </c>
      <c r="E31" s="143">
        <f t="shared" si="2"/>
        <v>165213</v>
      </c>
      <c r="F31" s="143">
        <v>107571</v>
      </c>
      <c r="G31" s="143">
        <v>353636</v>
      </c>
      <c r="H31" s="143">
        <v>141931</v>
      </c>
      <c r="I31" s="143">
        <v>1608564</v>
      </c>
      <c r="J31" s="143">
        <v>12025967</v>
      </c>
      <c r="K31" s="143">
        <v>262399</v>
      </c>
      <c r="L31" s="143">
        <v>1596812</v>
      </c>
      <c r="M31" s="143">
        <v>7492807</v>
      </c>
      <c r="N31" s="143">
        <v>2673925</v>
      </c>
      <c r="O31" s="143">
        <v>17668549</v>
      </c>
      <c r="P31" s="143">
        <v>9681819</v>
      </c>
      <c r="Q31" s="143">
        <v>7532308</v>
      </c>
      <c r="R31" s="143">
        <v>454402</v>
      </c>
      <c r="S31" s="143"/>
      <c r="T31" s="143">
        <v>17068321</v>
      </c>
      <c r="U31" s="143">
        <v>13500</v>
      </c>
      <c r="V31" s="143">
        <v>709</v>
      </c>
      <c r="W31" s="152">
        <v>685656</v>
      </c>
      <c r="X31" s="151" t="s">
        <v>45</v>
      </c>
    </row>
    <row r="32" spans="1:24" s="54" customFormat="1" ht="12.95" customHeight="1">
      <c r="A32" s="132" t="s">
        <v>46</v>
      </c>
      <c r="B32" s="153">
        <v>41</v>
      </c>
      <c r="C32" s="143">
        <v>321</v>
      </c>
      <c r="D32" s="143">
        <v>333054</v>
      </c>
      <c r="E32" s="143">
        <f t="shared" si="2"/>
        <v>228653</v>
      </c>
      <c r="F32" s="143">
        <v>104401</v>
      </c>
      <c r="G32" s="143">
        <v>298313</v>
      </c>
      <c r="H32" s="143">
        <v>80301</v>
      </c>
      <c r="I32" s="143">
        <v>1579128</v>
      </c>
      <c r="J32" s="143">
        <v>12169826</v>
      </c>
      <c r="K32" s="143">
        <v>274851</v>
      </c>
      <c r="L32" s="143">
        <v>1573397</v>
      </c>
      <c r="M32" s="143">
        <v>7519787</v>
      </c>
      <c r="N32" s="143">
        <v>2801766</v>
      </c>
      <c r="O32" s="143">
        <v>17690529</v>
      </c>
      <c r="P32" s="143">
        <v>9770364</v>
      </c>
      <c r="Q32" s="143">
        <v>7525577</v>
      </c>
      <c r="R32" s="143">
        <v>394571</v>
      </c>
      <c r="S32" s="143"/>
      <c r="T32" s="143">
        <v>17229679</v>
      </c>
      <c r="U32" s="143">
        <v>13500</v>
      </c>
      <c r="V32" s="143">
        <v>7186</v>
      </c>
      <c r="W32" s="152">
        <v>686125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  <row r="35" spans="1:24" ht="16.5">
      <c r="A35" s="223"/>
      <c r="H35" s="221"/>
    </row>
    <row r="36" spans="1:24" ht="16.5">
      <c r="A36" s="222"/>
      <c r="H36" s="221"/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161" customWidth="1"/>
    <col min="2" max="2" width="3.375" style="161" customWidth="1"/>
    <col min="3" max="3" width="4.625" style="161" customWidth="1"/>
    <col min="4" max="4" width="6" style="161" customWidth="1"/>
    <col min="5" max="5" width="6.75" style="161" customWidth="1"/>
    <col min="6" max="6" width="6.875" style="161" customWidth="1"/>
    <col min="7" max="7" width="7.875" style="161" customWidth="1"/>
    <col min="8" max="8" width="8.5" style="161" customWidth="1"/>
    <col min="9" max="9" width="8.75" style="161" customWidth="1"/>
    <col min="10" max="10" width="8.625" style="161" customWidth="1"/>
    <col min="11" max="11" width="8.125" style="161" customWidth="1"/>
    <col min="12" max="12" width="8.5" style="161" customWidth="1"/>
    <col min="13" max="13" width="7.875" style="161" customWidth="1"/>
    <col min="14" max="14" width="7.375" style="161" customWidth="1"/>
    <col min="15" max="15" width="8.5" style="161" customWidth="1"/>
    <col min="16" max="16" width="7.875" style="161" customWidth="1"/>
    <col min="17" max="17" width="8.5" style="161" customWidth="1"/>
    <col min="18" max="18" width="7.125" style="161" customWidth="1"/>
    <col min="19" max="19" width="0.25" style="161" customWidth="1"/>
    <col min="20" max="20" width="8.625" style="161" customWidth="1"/>
    <col min="21" max="21" width="6.875" style="161" customWidth="1"/>
    <col min="22" max="23" width="8" style="161" customWidth="1"/>
    <col min="24" max="24" width="8.125" style="161" customWidth="1"/>
    <col min="25" max="16384" width="11.25" style="161"/>
  </cols>
  <sheetData>
    <row r="1" spans="1:24">
      <c r="A1" s="220" t="s">
        <v>0</v>
      </c>
    </row>
    <row r="2" spans="1:24" ht="10.5" customHeight="1"/>
    <row r="3" spans="1:24">
      <c r="B3" s="218"/>
      <c r="C3" s="218"/>
      <c r="D3" s="218"/>
      <c r="E3" s="218"/>
      <c r="H3" s="219" t="s">
        <v>66</v>
      </c>
      <c r="I3" s="218"/>
      <c r="J3" s="218"/>
      <c r="K3" s="218"/>
      <c r="L3" s="218"/>
      <c r="M3" s="218"/>
      <c r="N3" s="218"/>
      <c r="O3" s="218"/>
      <c r="P3" s="218"/>
      <c r="R3" s="218"/>
      <c r="S3" s="218"/>
      <c r="T3" s="218"/>
      <c r="U3" s="218"/>
      <c r="V3" s="218"/>
      <c r="W3" s="218"/>
      <c r="X3" s="218"/>
    </row>
    <row r="4" spans="1:24" ht="6" customHeight="1"/>
    <row r="5" spans="1:24">
      <c r="A5" s="162" t="s">
        <v>1</v>
      </c>
    </row>
    <row r="6" spans="1:24" ht="6" customHeight="1">
      <c r="A6" s="162"/>
    </row>
    <row r="7" spans="1:24" ht="10.5" customHeight="1">
      <c r="A7" s="209" t="s">
        <v>2</v>
      </c>
    </row>
    <row r="8" spans="1:24" ht="1.5" customHeight="1">
      <c r="A8" s="162"/>
    </row>
    <row r="9" spans="1:24" s="163" customFormat="1" ht="10.5" customHeight="1">
      <c r="A9" s="459" t="s">
        <v>63</v>
      </c>
      <c r="B9" s="466" t="s">
        <v>65</v>
      </c>
      <c r="C9" s="466" t="s">
        <v>64</v>
      </c>
      <c r="D9" s="217"/>
      <c r="E9" s="217"/>
      <c r="F9" s="217"/>
      <c r="G9" s="217" t="s">
        <v>3</v>
      </c>
      <c r="H9" s="217"/>
      <c r="I9" s="217"/>
      <c r="J9" s="215"/>
      <c r="K9" s="215"/>
      <c r="L9" s="215"/>
      <c r="M9" s="215"/>
      <c r="N9" s="215"/>
      <c r="O9" s="216"/>
      <c r="P9" s="215" t="s">
        <v>4</v>
      </c>
      <c r="Q9" s="215"/>
      <c r="R9" s="215"/>
      <c r="S9" s="215"/>
      <c r="T9" s="215"/>
      <c r="U9" s="215"/>
      <c r="V9" s="215"/>
      <c r="W9" s="215"/>
      <c r="X9" s="469" t="s">
        <v>63</v>
      </c>
    </row>
    <row r="10" spans="1:24" s="163" customFormat="1" ht="13.5" customHeight="1">
      <c r="A10" s="460"/>
      <c r="B10" s="467"/>
      <c r="C10" s="467"/>
      <c r="D10" s="214" t="s">
        <v>7</v>
      </c>
      <c r="E10" s="213"/>
      <c r="F10" s="212"/>
      <c r="G10" s="210"/>
      <c r="H10" s="211" t="s">
        <v>8</v>
      </c>
      <c r="I10" s="210"/>
      <c r="J10" s="209" t="s">
        <v>9</v>
      </c>
      <c r="M10" s="201" t="s">
        <v>10</v>
      </c>
      <c r="O10" s="164"/>
      <c r="P10" s="209" t="s">
        <v>11</v>
      </c>
      <c r="U10" s="208"/>
      <c r="V10" s="205" t="s">
        <v>8</v>
      </c>
      <c r="W10" s="201" t="s">
        <v>12</v>
      </c>
      <c r="X10" s="470"/>
    </row>
    <row r="11" spans="1:24" s="163" customFormat="1" ht="13.5" customHeight="1">
      <c r="A11" s="460"/>
      <c r="B11" s="467"/>
      <c r="C11" s="467"/>
      <c r="D11" s="462" t="s">
        <v>57</v>
      </c>
      <c r="E11" s="464" t="s">
        <v>62</v>
      </c>
      <c r="F11" s="206" t="s">
        <v>15</v>
      </c>
      <c r="G11" s="207" t="s">
        <v>16</v>
      </c>
      <c r="H11" s="207" t="s">
        <v>17</v>
      </c>
      <c r="I11" s="202" t="s">
        <v>18</v>
      </c>
      <c r="J11" s="464" t="s">
        <v>57</v>
      </c>
      <c r="K11" s="464" t="s">
        <v>61</v>
      </c>
      <c r="L11" s="464" t="s">
        <v>60</v>
      </c>
      <c r="M11" s="472" t="s">
        <v>59</v>
      </c>
      <c r="N11" s="464" t="s">
        <v>58</v>
      </c>
      <c r="O11" s="464" t="s">
        <v>57</v>
      </c>
      <c r="P11" s="464" t="s">
        <v>56</v>
      </c>
      <c r="Q11" s="464" t="s">
        <v>55</v>
      </c>
      <c r="R11" s="205" t="s">
        <v>19</v>
      </c>
      <c r="S11" s="205"/>
      <c r="T11" s="204" t="s">
        <v>72</v>
      </c>
      <c r="U11" s="203" t="s">
        <v>21</v>
      </c>
      <c r="V11" s="202" t="s">
        <v>22</v>
      </c>
      <c r="W11" s="201" t="s">
        <v>23</v>
      </c>
      <c r="X11" s="470"/>
    </row>
    <row r="12" spans="1:24" s="163" customFormat="1" ht="13.5" customHeight="1">
      <c r="A12" s="461"/>
      <c r="B12" s="468"/>
      <c r="C12" s="468"/>
      <c r="D12" s="463"/>
      <c r="E12" s="465"/>
      <c r="F12" s="198" t="s">
        <v>24</v>
      </c>
      <c r="G12" s="199"/>
      <c r="H12" s="200" t="s">
        <v>25</v>
      </c>
      <c r="I12" s="199"/>
      <c r="J12" s="465"/>
      <c r="K12" s="465"/>
      <c r="L12" s="465"/>
      <c r="M12" s="473"/>
      <c r="N12" s="465"/>
      <c r="O12" s="465"/>
      <c r="P12" s="465"/>
      <c r="Q12" s="465"/>
      <c r="R12" s="195" t="s">
        <v>26</v>
      </c>
      <c r="S12" s="195"/>
      <c r="T12" s="197" t="s">
        <v>27</v>
      </c>
      <c r="U12" s="196"/>
      <c r="V12" s="195" t="s">
        <v>28</v>
      </c>
      <c r="W12" s="194" t="s">
        <v>29</v>
      </c>
      <c r="X12" s="471"/>
    </row>
    <row r="13" spans="1:24" s="163" customFormat="1" ht="5.25" customHeight="1">
      <c r="A13" s="193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92"/>
    </row>
    <row r="14" spans="1:24" s="163" customFormat="1" ht="12.95" customHeight="1">
      <c r="A14" s="191" t="s">
        <v>95</v>
      </c>
      <c r="B14" s="188">
        <v>50</v>
      </c>
      <c r="C14" s="171">
        <v>373</v>
      </c>
      <c r="D14" s="171">
        <v>277850</v>
      </c>
      <c r="E14" s="171">
        <v>99659</v>
      </c>
      <c r="F14" s="171">
        <v>178191</v>
      </c>
      <c r="G14" s="171">
        <v>208524</v>
      </c>
      <c r="H14" s="171">
        <v>186842</v>
      </c>
      <c r="I14" s="171">
        <v>5214200</v>
      </c>
      <c r="J14" s="171">
        <v>14999093</v>
      </c>
      <c r="K14" s="171">
        <v>578696</v>
      </c>
      <c r="L14" s="171">
        <v>2830032</v>
      </c>
      <c r="M14" s="171">
        <v>7958937</v>
      </c>
      <c r="N14" s="171">
        <v>3631428</v>
      </c>
      <c r="O14" s="171">
        <v>15840720</v>
      </c>
      <c r="P14" s="171">
        <v>4854813</v>
      </c>
      <c r="Q14" s="171">
        <v>10641864</v>
      </c>
      <c r="R14" s="171">
        <v>344043</v>
      </c>
      <c r="S14" s="171">
        <v>0</v>
      </c>
      <c r="T14" s="171">
        <v>15067309</v>
      </c>
      <c r="U14" s="171">
        <v>694670</v>
      </c>
      <c r="V14" s="171">
        <v>543110</v>
      </c>
      <c r="W14" s="187">
        <v>2160666</v>
      </c>
      <c r="X14" s="190" t="str">
        <f>A14</f>
        <v>平成10年末</v>
      </c>
    </row>
    <row r="15" spans="1:24" s="163" customFormat="1" ht="12.95" customHeight="1">
      <c r="A15" s="189" t="s">
        <v>94</v>
      </c>
      <c r="B15" s="188">
        <v>49</v>
      </c>
      <c r="C15" s="171">
        <v>363</v>
      </c>
      <c r="D15" s="171">
        <v>345545</v>
      </c>
      <c r="E15" s="171">
        <v>228716</v>
      </c>
      <c r="F15" s="171">
        <v>116829</v>
      </c>
      <c r="G15" s="171">
        <v>522999</v>
      </c>
      <c r="H15" s="171">
        <v>17988</v>
      </c>
      <c r="I15" s="171">
        <v>5906696</v>
      </c>
      <c r="J15" s="171">
        <v>14545512</v>
      </c>
      <c r="K15" s="171">
        <v>502655</v>
      </c>
      <c r="L15" s="171">
        <v>2835331</v>
      </c>
      <c r="M15" s="171">
        <v>7737151</v>
      </c>
      <c r="N15" s="171">
        <v>3470375</v>
      </c>
      <c r="O15" s="171">
        <v>15935172</v>
      </c>
      <c r="P15" s="171">
        <v>5550714</v>
      </c>
      <c r="Q15" s="171">
        <v>10058667</v>
      </c>
      <c r="R15" s="171">
        <v>325791</v>
      </c>
      <c r="S15" s="171">
        <v>0</v>
      </c>
      <c r="T15" s="171">
        <v>15427369</v>
      </c>
      <c r="U15" s="171">
        <v>662800</v>
      </c>
      <c r="V15" s="171">
        <v>205666</v>
      </c>
      <c r="W15" s="187">
        <v>1852844</v>
      </c>
      <c r="X15" s="186" t="str">
        <f>A15</f>
        <v>11</v>
      </c>
    </row>
    <row r="16" spans="1:24" s="163" customFormat="1" ht="12.95" customHeight="1">
      <c r="A16" s="189" t="s">
        <v>93</v>
      </c>
      <c r="B16" s="188">
        <v>48</v>
      </c>
      <c r="C16" s="171">
        <v>357</v>
      </c>
      <c r="D16" s="171">
        <v>289618</v>
      </c>
      <c r="E16" s="171">
        <v>145756</v>
      </c>
      <c r="F16" s="171">
        <v>143862</v>
      </c>
      <c r="G16" s="171">
        <v>252974</v>
      </c>
      <c r="H16" s="171">
        <v>88267</v>
      </c>
      <c r="I16" s="171">
        <v>6874704</v>
      </c>
      <c r="J16" s="171">
        <v>14459688</v>
      </c>
      <c r="K16" s="171">
        <v>460011</v>
      </c>
      <c r="L16" s="171">
        <v>2583487</v>
      </c>
      <c r="M16" s="171">
        <v>7790553</v>
      </c>
      <c r="N16" s="171">
        <v>3625637</v>
      </c>
      <c r="O16" s="171">
        <v>15681038</v>
      </c>
      <c r="P16" s="171">
        <v>5525322</v>
      </c>
      <c r="Q16" s="171">
        <v>9796137</v>
      </c>
      <c r="R16" s="171">
        <v>359579</v>
      </c>
      <c r="S16" s="171">
        <v>0</v>
      </c>
      <c r="T16" s="171">
        <v>15267590</v>
      </c>
      <c r="U16" s="171">
        <v>543151</v>
      </c>
      <c r="V16" s="171">
        <v>173812</v>
      </c>
      <c r="W16" s="187">
        <v>1518988</v>
      </c>
      <c r="X16" s="186" t="str">
        <f>A16</f>
        <v>12</v>
      </c>
    </row>
    <row r="17" spans="1:24" s="163" customFormat="1" ht="12.95" customHeight="1">
      <c r="A17" s="189" t="s">
        <v>92</v>
      </c>
      <c r="B17" s="188">
        <v>45</v>
      </c>
      <c r="C17" s="188">
        <v>352</v>
      </c>
      <c r="D17" s="171">
        <v>326818</v>
      </c>
      <c r="E17" s="171">
        <v>167091</v>
      </c>
      <c r="F17" s="171">
        <v>159727</v>
      </c>
      <c r="G17" s="171">
        <v>300662</v>
      </c>
      <c r="H17" s="171">
        <v>97873</v>
      </c>
      <c r="I17" s="171">
        <v>5798406</v>
      </c>
      <c r="J17" s="171">
        <v>13999775</v>
      </c>
      <c r="K17" s="171">
        <v>381082</v>
      </c>
      <c r="L17" s="171">
        <v>2464183</v>
      </c>
      <c r="M17" s="171">
        <v>7770802</v>
      </c>
      <c r="N17" s="171">
        <v>3383708</v>
      </c>
      <c r="O17" s="171">
        <v>16300516</v>
      </c>
      <c r="P17" s="171">
        <v>6659269</v>
      </c>
      <c r="Q17" s="171">
        <v>9259883</v>
      </c>
      <c r="R17" s="171">
        <v>381364</v>
      </c>
      <c r="S17" s="171">
        <v>0</v>
      </c>
      <c r="T17" s="171">
        <v>15812889</v>
      </c>
      <c r="U17" s="171">
        <v>392294</v>
      </c>
      <c r="V17" s="171">
        <v>5248</v>
      </c>
      <c r="W17" s="187">
        <v>1137233</v>
      </c>
      <c r="X17" s="186" t="str">
        <f>A17</f>
        <v>13</v>
      </c>
    </row>
    <row r="18" spans="1:24" s="163" customFormat="1" ht="12.95" customHeight="1">
      <c r="A18" s="185" t="s">
        <v>91</v>
      </c>
      <c r="B18" s="184">
        <f t="shared" ref="B18:W18" si="0">B32</f>
        <v>43</v>
      </c>
      <c r="C18" s="183">
        <f t="shared" si="0"/>
        <v>339</v>
      </c>
      <c r="D18" s="182">
        <f t="shared" si="0"/>
        <v>374404</v>
      </c>
      <c r="E18" s="182">
        <f t="shared" si="0"/>
        <v>236091</v>
      </c>
      <c r="F18" s="182">
        <f t="shared" si="0"/>
        <v>138313</v>
      </c>
      <c r="G18" s="182">
        <f t="shared" si="0"/>
        <v>238602</v>
      </c>
      <c r="H18" s="182">
        <f t="shared" si="0"/>
        <v>77822</v>
      </c>
      <c r="I18" s="182">
        <f t="shared" si="0"/>
        <v>1523502</v>
      </c>
      <c r="J18" s="182">
        <f t="shared" si="0"/>
        <v>12909684</v>
      </c>
      <c r="K18" s="182">
        <f t="shared" si="0"/>
        <v>315155</v>
      </c>
      <c r="L18" s="182">
        <f t="shared" si="0"/>
        <v>2145626</v>
      </c>
      <c r="M18" s="182">
        <f t="shared" si="0"/>
        <v>7617397</v>
      </c>
      <c r="N18" s="182">
        <f t="shared" si="0"/>
        <v>2831484</v>
      </c>
      <c r="O18" s="182">
        <f t="shared" si="0"/>
        <v>16957259</v>
      </c>
      <c r="P18" s="182">
        <f t="shared" si="0"/>
        <v>9044968</v>
      </c>
      <c r="Q18" s="182">
        <f t="shared" si="0"/>
        <v>7570453</v>
      </c>
      <c r="R18" s="182">
        <f t="shared" si="0"/>
        <v>341821</v>
      </c>
      <c r="S18" s="182">
        <f t="shared" si="0"/>
        <v>0</v>
      </c>
      <c r="T18" s="182">
        <f t="shared" si="0"/>
        <v>16471126</v>
      </c>
      <c r="U18" s="182">
        <f t="shared" si="0"/>
        <v>17057</v>
      </c>
      <c r="V18" s="182">
        <f t="shared" si="0"/>
        <v>489</v>
      </c>
      <c r="W18" s="181">
        <f t="shared" si="0"/>
        <v>797170</v>
      </c>
      <c r="X18" s="180" t="str">
        <f>A18</f>
        <v>14</v>
      </c>
    </row>
    <row r="19" spans="1:24" s="163" customFormat="1" ht="5.25" customHeight="1">
      <c r="B19" s="179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7"/>
    </row>
    <row r="20" spans="1:24" s="163" customFormat="1" ht="12.95" customHeight="1">
      <c r="A20" s="173" t="s">
        <v>35</v>
      </c>
      <c r="B20" s="172">
        <v>44</v>
      </c>
      <c r="C20" s="170">
        <v>356</v>
      </c>
      <c r="D20" s="170">
        <v>265873</v>
      </c>
      <c r="E20" s="171">
        <f t="shared" ref="E20:E25" si="1">D20-F20</f>
        <v>170032</v>
      </c>
      <c r="F20" s="170">
        <v>95841</v>
      </c>
      <c r="G20" s="170">
        <v>277129</v>
      </c>
      <c r="H20" s="170">
        <v>158934</v>
      </c>
      <c r="I20" s="170">
        <v>1375627</v>
      </c>
      <c r="J20" s="170">
        <v>13804168</v>
      </c>
      <c r="K20" s="170">
        <v>333685</v>
      </c>
      <c r="L20" s="170">
        <v>2429334</v>
      </c>
      <c r="M20" s="170">
        <v>7673362</v>
      </c>
      <c r="N20" s="170">
        <v>3367785</v>
      </c>
      <c r="O20" s="170">
        <v>16213460</v>
      </c>
      <c r="P20" s="170">
        <v>6690938</v>
      </c>
      <c r="Q20" s="170">
        <v>9141811</v>
      </c>
      <c r="R20" s="170">
        <v>371711</v>
      </c>
      <c r="S20" s="170"/>
      <c r="T20" s="170">
        <v>15587511</v>
      </c>
      <c r="U20" s="170">
        <v>35037</v>
      </c>
      <c r="V20" s="170">
        <v>1664</v>
      </c>
      <c r="W20" s="169">
        <v>1105797</v>
      </c>
      <c r="X20" s="168" t="s">
        <v>35</v>
      </c>
    </row>
    <row r="21" spans="1:24" s="163" customFormat="1" ht="12.95" customHeight="1">
      <c r="A21" s="173" t="s">
        <v>36</v>
      </c>
      <c r="B21" s="172">
        <v>44</v>
      </c>
      <c r="C21" s="170">
        <v>357</v>
      </c>
      <c r="D21" s="170">
        <v>282575</v>
      </c>
      <c r="E21" s="171">
        <f t="shared" si="1"/>
        <v>156808</v>
      </c>
      <c r="F21" s="170">
        <v>125767</v>
      </c>
      <c r="G21" s="170">
        <v>309513</v>
      </c>
      <c r="H21" s="170">
        <v>168353</v>
      </c>
      <c r="I21" s="170">
        <v>1377106</v>
      </c>
      <c r="J21" s="170">
        <v>13578541</v>
      </c>
      <c r="K21" s="170">
        <v>331079</v>
      </c>
      <c r="L21" s="170">
        <v>2370583</v>
      </c>
      <c r="M21" s="170">
        <v>7591404</v>
      </c>
      <c r="N21" s="170">
        <v>3285437</v>
      </c>
      <c r="O21" s="170">
        <v>16502777</v>
      </c>
      <c r="P21" s="170">
        <v>7092010</v>
      </c>
      <c r="Q21" s="170">
        <v>8921784</v>
      </c>
      <c r="R21" s="170">
        <v>488961</v>
      </c>
      <c r="S21" s="170"/>
      <c r="T21" s="170">
        <v>15805395</v>
      </c>
      <c r="U21" s="170">
        <v>35036</v>
      </c>
      <c r="V21" s="170">
        <v>14565</v>
      </c>
      <c r="W21" s="169">
        <v>1064651</v>
      </c>
      <c r="X21" s="168" t="s">
        <v>36</v>
      </c>
    </row>
    <row r="22" spans="1:24" s="163" customFormat="1" ht="12.95" customHeight="1">
      <c r="A22" s="173" t="s">
        <v>37</v>
      </c>
      <c r="B22" s="172">
        <v>44</v>
      </c>
      <c r="C22" s="170">
        <v>357</v>
      </c>
      <c r="D22" s="170">
        <v>297462</v>
      </c>
      <c r="E22" s="171">
        <f t="shared" si="1"/>
        <v>157742</v>
      </c>
      <c r="F22" s="170">
        <v>139720</v>
      </c>
      <c r="G22" s="170">
        <v>1014844</v>
      </c>
      <c r="H22" s="170">
        <v>31414</v>
      </c>
      <c r="I22" s="170">
        <v>1373076</v>
      </c>
      <c r="J22" s="170">
        <v>13390863</v>
      </c>
      <c r="K22" s="170">
        <v>364344</v>
      </c>
      <c r="L22" s="170">
        <v>2199043</v>
      </c>
      <c r="M22" s="170">
        <v>7759613</v>
      </c>
      <c r="N22" s="170">
        <v>3067821</v>
      </c>
      <c r="O22" s="170">
        <v>16530807</v>
      </c>
      <c r="P22" s="170">
        <v>8198346</v>
      </c>
      <c r="Q22" s="170">
        <v>7813821</v>
      </c>
      <c r="R22" s="170">
        <v>518621</v>
      </c>
      <c r="S22" s="170"/>
      <c r="T22" s="170">
        <v>16075442</v>
      </c>
      <c r="U22" s="170">
        <v>35087</v>
      </c>
      <c r="V22" s="170">
        <v>5966</v>
      </c>
      <c r="W22" s="169">
        <v>997547</v>
      </c>
      <c r="X22" s="168" t="s">
        <v>37</v>
      </c>
    </row>
    <row r="23" spans="1:24" s="163" customFormat="1" ht="12.95" customHeight="1">
      <c r="A23" s="173" t="s">
        <v>38</v>
      </c>
      <c r="B23" s="172">
        <v>43</v>
      </c>
      <c r="C23" s="170">
        <v>355</v>
      </c>
      <c r="D23" s="170">
        <v>323021</v>
      </c>
      <c r="E23" s="171">
        <f t="shared" si="1"/>
        <v>194754</v>
      </c>
      <c r="F23" s="170">
        <v>128267</v>
      </c>
      <c r="G23" s="170">
        <v>261458</v>
      </c>
      <c r="H23" s="170">
        <v>169036</v>
      </c>
      <c r="I23" s="170">
        <v>1322940</v>
      </c>
      <c r="J23" s="170">
        <v>13623240</v>
      </c>
      <c r="K23" s="170">
        <v>311372</v>
      </c>
      <c r="L23" s="170">
        <v>2492988</v>
      </c>
      <c r="M23" s="170">
        <v>7721070</v>
      </c>
      <c r="N23" s="170">
        <v>3097770</v>
      </c>
      <c r="O23" s="170">
        <v>16943474</v>
      </c>
      <c r="P23" s="170">
        <v>8680748</v>
      </c>
      <c r="Q23" s="170">
        <v>7663470</v>
      </c>
      <c r="R23" s="170">
        <v>599236</v>
      </c>
      <c r="S23" s="170"/>
      <c r="T23" s="170">
        <v>16181307</v>
      </c>
      <c r="U23" s="170">
        <v>23080</v>
      </c>
      <c r="V23" s="170">
        <v>6598</v>
      </c>
      <c r="W23" s="169">
        <v>962725</v>
      </c>
      <c r="X23" s="168" t="s">
        <v>38</v>
      </c>
    </row>
    <row r="24" spans="1:24" s="163" customFormat="1" ht="12.95" customHeight="1">
      <c r="A24" s="173" t="s">
        <v>39</v>
      </c>
      <c r="B24" s="172">
        <v>43</v>
      </c>
      <c r="C24" s="170">
        <v>353</v>
      </c>
      <c r="D24" s="170">
        <v>661779</v>
      </c>
      <c r="E24" s="171">
        <f t="shared" si="1"/>
        <v>170037</v>
      </c>
      <c r="F24" s="170">
        <v>491742</v>
      </c>
      <c r="G24" s="170">
        <v>881075</v>
      </c>
      <c r="H24" s="170">
        <v>181652</v>
      </c>
      <c r="I24" s="170">
        <v>1355169</v>
      </c>
      <c r="J24" s="170">
        <v>13468885</v>
      </c>
      <c r="K24" s="170">
        <v>302883</v>
      </c>
      <c r="L24" s="170">
        <v>2276924</v>
      </c>
      <c r="M24" s="170">
        <v>7677205</v>
      </c>
      <c r="N24" s="170">
        <v>3211841</v>
      </c>
      <c r="O24" s="170">
        <v>17295659</v>
      </c>
      <c r="P24" s="170">
        <v>8664226</v>
      </c>
      <c r="Q24" s="170">
        <v>7644404</v>
      </c>
      <c r="R24" s="170">
        <v>987007</v>
      </c>
      <c r="S24" s="170"/>
      <c r="T24" s="170">
        <v>16216504</v>
      </c>
      <c r="U24" s="170">
        <v>23080</v>
      </c>
      <c r="V24" s="170">
        <v>5700</v>
      </c>
      <c r="W24" s="169">
        <v>936636</v>
      </c>
      <c r="X24" s="168" t="s">
        <v>39</v>
      </c>
    </row>
    <row r="25" spans="1:24" s="163" customFormat="1" ht="12.95" customHeight="1">
      <c r="A25" s="173" t="s">
        <v>40</v>
      </c>
      <c r="B25" s="172">
        <v>43</v>
      </c>
      <c r="C25" s="170">
        <v>352</v>
      </c>
      <c r="D25" s="170">
        <v>287277</v>
      </c>
      <c r="E25" s="171">
        <f t="shared" si="1"/>
        <v>153289</v>
      </c>
      <c r="F25" s="170">
        <v>133988</v>
      </c>
      <c r="G25" s="170">
        <v>245817</v>
      </c>
      <c r="H25" s="170">
        <v>190527</v>
      </c>
      <c r="I25" s="170">
        <v>1371928</v>
      </c>
      <c r="J25" s="170">
        <v>13300116</v>
      </c>
      <c r="K25" s="170">
        <v>331821</v>
      </c>
      <c r="L25" s="170">
        <v>2199435</v>
      </c>
      <c r="M25" s="170">
        <v>7657131</v>
      </c>
      <c r="N25" s="170">
        <v>3111699</v>
      </c>
      <c r="O25" s="170">
        <v>16849120</v>
      </c>
      <c r="P25" s="170">
        <v>8865404</v>
      </c>
      <c r="Q25" s="170">
        <v>7655323</v>
      </c>
      <c r="R25" s="170">
        <v>328377</v>
      </c>
      <c r="S25" s="170"/>
      <c r="T25" s="170">
        <v>16097993</v>
      </c>
      <c r="U25" s="170">
        <v>23080</v>
      </c>
      <c r="V25" s="170">
        <v>4300</v>
      </c>
      <c r="W25" s="169">
        <v>914732</v>
      </c>
      <c r="X25" s="168" t="s">
        <v>40</v>
      </c>
    </row>
    <row r="26" spans="1:24" s="163" customFormat="1" ht="5.25" customHeight="1">
      <c r="A26" s="173"/>
      <c r="B26" s="176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5"/>
      <c r="X26" s="174"/>
    </row>
    <row r="27" spans="1:24" s="163" customFormat="1" ht="12.95" customHeight="1">
      <c r="A27" s="173" t="s">
        <v>41</v>
      </c>
      <c r="B27" s="172">
        <v>43</v>
      </c>
      <c r="C27" s="170">
        <v>348</v>
      </c>
      <c r="D27" s="170">
        <v>272745</v>
      </c>
      <c r="E27" s="171">
        <f t="shared" ref="E27:E32" si="2">D27-F27</f>
        <v>171228</v>
      </c>
      <c r="F27" s="170">
        <v>101517</v>
      </c>
      <c r="G27" s="170">
        <v>248350</v>
      </c>
      <c r="H27" s="170">
        <v>165682</v>
      </c>
      <c r="I27" s="170">
        <v>1347588</v>
      </c>
      <c r="J27" s="170">
        <v>13086105</v>
      </c>
      <c r="K27" s="170">
        <v>291797</v>
      </c>
      <c r="L27" s="170">
        <v>2135700</v>
      </c>
      <c r="M27" s="170">
        <v>7595707</v>
      </c>
      <c r="N27" s="170">
        <v>3062870</v>
      </c>
      <c r="O27" s="170">
        <v>16535328</v>
      </c>
      <c r="P27" s="170">
        <v>8545987</v>
      </c>
      <c r="Q27" s="170">
        <v>7565179</v>
      </c>
      <c r="R27" s="170">
        <v>424142</v>
      </c>
      <c r="S27" s="170"/>
      <c r="T27" s="170">
        <v>15946346</v>
      </c>
      <c r="U27" s="170">
        <v>23080</v>
      </c>
      <c r="V27" s="170">
        <v>0</v>
      </c>
      <c r="W27" s="169">
        <v>891479</v>
      </c>
      <c r="X27" s="168" t="s">
        <v>41</v>
      </c>
    </row>
    <row r="28" spans="1:24" s="163" customFormat="1" ht="12.95" customHeight="1">
      <c r="A28" s="173" t="s">
        <v>42</v>
      </c>
      <c r="B28" s="172">
        <v>43</v>
      </c>
      <c r="C28" s="170">
        <v>344</v>
      </c>
      <c r="D28" s="170">
        <v>258591</v>
      </c>
      <c r="E28" s="171">
        <f t="shared" si="2"/>
        <v>151440</v>
      </c>
      <c r="F28" s="170">
        <v>107151</v>
      </c>
      <c r="G28" s="170">
        <v>340568</v>
      </c>
      <c r="H28" s="170">
        <v>223297</v>
      </c>
      <c r="I28" s="170">
        <v>1394523</v>
      </c>
      <c r="J28" s="170">
        <v>12969106</v>
      </c>
      <c r="K28" s="170">
        <v>313658</v>
      </c>
      <c r="L28" s="170">
        <v>2184717</v>
      </c>
      <c r="M28" s="170">
        <v>7609907</v>
      </c>
      <c r="N28" s="170">
        <v>2860789</v>
      </c>
      <c r="O28" s="170">
        <v>16782445</v>
      </c>
      <c r="P28" s="170">
        <v>8704629</v>
      </c>
      <c r="Q28" s="170">
        <v>7685415</v>
      </c>
      <c r="R28" s="170">
        <v>392383</v>
      </c>
      <c r="S28" s="170"/>
      <c r="T28" s="170">
        <v>16158552</v>
      </c>
      <c r="U28" s="170">
        <v>23080</v>
      </c>
      <c r="V28" s="170">
        <v>10</v>
      </c>
      <c r="W28" s="169">
        <v>870683</v>
      </c>
      <c r="X28" s="168" t="s">
        <v>42</v>
      </c>
    </row>
    <row r="29" spans="1:24" s="163" customFormat="1" ht="12.95" customHeight="1">
      <c r="A29" s="173" t="s">
        <v>43</v>
      </c>
      <c r="B29" s="172">
        <v>43</v>
      </c>
      <c r="C29" s="170">
        <v>342</v>
      </c>
      <c r="D29" s="170">
        <v>276583</v>
      </c>
      <c r="E29" s="171">
        <f t="shared" si="2"/>
        <v>164200</v>
      </c>
      <c r="F29" s="170">
        <v>112383</v>
      </c>
      <c r="G29" s="170">
        <v>583295</v>
      </c>
      <c r="H29" s="170">
        <v>206679</v>
      </c>
      <c r="I29" s="170">
        <v>1485683</v>
      </c>
      <c r="J29" s="170">
        <v>12841928</v>
      </c>
      <c r="K29" s="170">
        <v>275655</v>
      </c>
      <c r="L29" s="170">
        <v>2147518</v>
      </c>
      <c r="M29" s="170">
        <v>7560883</v>
      </c>
      <c r="N29" s="170">
        <v>2857846</v>
      </c>
      <c r="O29" s="170">
        <v>16776640</v>
      </c>
      <c r="P29" s="170">
        <v>8634484</v>
      </c>
      <c r="Q29" s="170">
        <v>7674415</v>
      </c>
      <c r="R29" s="170">
        <v>467720</v>
      </c>
      <c r="S29" s="170"/>
      <c r="T29" s="170">
        <v>16130705</v>
      </c>
      <c r="U29" s="170">
        <v>23080</v>
      </c>
      <c r="V29" s="170">
        <v>131</v>
      </c>
      <c r="W29" s="169">
        <v>849657</v>
      </c>
      <c r="X29" s="168" t="s">
        <v>43</v>
      </c>
    </row>
    <row r="30" spans="1:24" s="163" customFormat="1" ht="12.95" customHeight="1">
      <c r="A30" s="173" t="s">
        <v>44</v>
      </c>
      <c r="B30" s="172">
        <v>43</v>
      </c>
      <c r="C30" s="170">
        <v>341</v>
      </c>
      <c r="D30" s="170">
        <v>250847</v>
      </c>
      <c r="E30" s="171">
        <f t="shared" si="2"/>
        <v>164735</v>
      </c>
      <c r="F30" s="170">
        <v>86112</v>
      </c>
      <c r="G30" s="170">
        <v>157847</v>
      </c>
      <c r="H30" s="170">
        <v>211863</v>
      </c>
      <c r="I30" s="170">
        <v>1474313</v>
      </c>
      <c r="J30" s="170">
        <v>12937162</v>
      </c>
      <c r="K30" s="170">
        <v>269965</v>
      </c>
      <c r="L30" s="170">
        <v>2159506</v>
      </c>
      <c r="M30" s="170">
        <v>7555553</v>
      </c>
      <c r="N30" s="170">
        <v>2952119</v>
      </c>
      <c r="O30" s="170">
        <v>16804954</v>
      </c>
      <c r="P30" s="170">
        <v>8744752</v>
      </c>
      <c r="Q30" s="170">
        <v>7630723</v>
      </c>
      <c r="R30" s="170">
        <v>429460</v>
      </c>
      <c r="S30" s="170"/>
      <c r="T30" s="170">
        <v>16233170</v>
      </c>
      <c r="U30" s="170">
        <v>17064</v>
      </c>
      <c r="V30" s="170">
        <v>613</v>
      </c>
      <c r="W30" s="169">
        <v>830335</v>
      </c>
      <c r="X30" s="168" t="s">
        <v>44</v>
      </c>
    </row>
    <row r="31" spans="1:24" s="163" customFormat="1" ht="12.95" customHeight="1">
      <c r="A31" s="173" t="s">
        <v>45</v>
      </c>
      <c r="B31" s="172">
        <v>43</v>
      </c>
      <c r="C31" s="170">
        <v>340</v>
      </c>
      <c r="D31" s="170">
        <v>277457</v>
      </c>
      <c r="E31" s="171">
        <f t="shared" si="2"/>
        <v>162131</v>
      </c>
      <c r="F31" s="170">
        <v>115326</v>
      </c>
      <c r="G31" s="170">
        <v>211274</v>
      </c>
      <c r="H31" s="170">
        <v>136212</v>
      </c>
      <c r="I31" s="170">
        <v>1518236</v>
      </c>
      <c r="J31" s="170">
        <v>12987737</v>
      </c>
      <c r="K31" s="170">
        <v>302201</v>
      </c>
      <c r="L31" s="170">
        <v>2151817</v>
      </c>
      <c r="M31" s="170">
        <v>7623011</v>
      </c>
      <c r="N31" s="170">
        <v>2910686</v>
      </c>
      <c r="O31" s="170">
        <v>17246995</v>
      </c>
      <c r="P31" s="170">
        <v>9232811</v>
      </c>
      <c r="Q31" s="170">
        <v>7614706</v>
      </c>
      <c r="R31" s="170">
        <v>399461</v>
      </c>
      <c r="S31" s="170"/>
      <c r="T31" s="170">
        <v>16642946</v>
      </c>
      <c r="U31" s="170">
        <v>17057</v>
      </c>
      <c r="V31" s="170">
        <v>736</v>
      </c>
      <c r="W31" s="169">
        <v>812482</v>
      </c>
      <c r="X31" s="168" t="s">
        <v>45</v>
      </c>
    </row>
    <row r="32" spans="1:24" s="163" customFormat="1" ht="12.95" customHeight="1">
      <c r="A32" s="173" t="s">
        <v>46</v>
      </c>
      <c r="B32" s="172">
        <v>43</v>
      </c>
      <c r="C32" s="170">
        <v>339</v>
      </c>
      <c r="D32" s="170">
        <v>374404</v>
      </c>
      <c r="E32" s="171">
        <f t="shared" si="2"/>
        <v>236091</v>
      </c>
      <c r="F32" s="170">
        <v>138313</v>
      </c>
      <c r="G32" s="170">
        <v>238602</v>
      </c>
      <c r="H32" s="170">
        <v>77822</v>
      </c>
      <c r="I32" s="170">
        <v>1523502</v>
      </c>
      <c r="J32" s="170">
        <v>12909684</v>
      </c>
      <c r="K32" s="170">
        <v>315155</v>
      </c>
      <c r="L32" s="170">
        <v>2145626</v>
      </c>
      <c r="M32" s="170">
        <v>7617397</v>
      </c>
      <c r="N32" s="170">
        <v>2831484</v>
      </c>
      <c r="O32" s="170">
        <v>16957259</v>
      </c>
      <c r="P32" s="170">
        <v>9044968</v>
      </c>
      <c r="Q32" s="170">
        <v>7570453</v>
      </c>
      <c r="R32" s="170">
        <v>341821</v>
      </c>
      <c r="S32" s="170"/>
      <c r="T32" s="170">
        <v>16471126</v>
      </c>
      <c r="U32" s="170">
        <v>17057</v>
      </c>
      <c r="V32" s="170">
        <v>489</v>
      </c>
      <c r="W32" s="169">
        <v>797170</v>
      </c>
      <c r="X32" s="168" t="s">
        <v>46</v>
      </c>
    </row>
    <row r="33" spans="1:24" s="163" customFormat="1" ht="5.25" customHeight="1">
      <c r="A33" s="167"/>
      <c r="B33" s="166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4"/>
    </row>
    <row r="34" spans="1:24" s="162" customFormat="1" ht="10.5" customHeight="1">
      <c r="A34" s="163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90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89</v>
      </c>
      <c r="B14" s="150">
        <v>51</v>
      </c>
      <c r="C14" s="149">
        <v>384</v>
      </c>
      <c r="D14" s="149">
        <v>354851</v>
      </c>
      <c r="E14" s="149">
        <v>109985</v>
      </c>
      <c r="F14" s="149">
        <v>244866</v>
      </c>
      <c r="G14" s="149">
        <v>243661</v>
      </c>
      <c r="H14" s="149">
        <v>130699</v>
      </c>
      <c r="I14" s="149">
        <v>5094118</v>
      </c>
      <c r="J14" s="149">
        <v>15270802</v>
      </c>
      <c r="K14" s="149">
        <v>723698</v>
      </c>
      <c r="L14" s="149">
        <v>2794969</v>
      </c>
      <c r="M14" s="149">
        <v>7965923</v>
      </c>
      <c r="N14" s="149">
        <v>3786212</v>
      </c>
      <c r="O14" s="149">
        <v>15228486</v>
      </c>
      <c r="P14" s="149">
        <v>4725310</v>
      </c>
      <c r="Q14" s="149">
        <v>10048578</v>
      </c>
      <c r="R14" s="149">
        <v>454598</v>
      </c>
      <c r="S14" s="149">
        <v>0</v>
      </c>
      <c r="T14" s="149">
        <v>14608585</v>
      </c>
      <c r="U14" s="149">
        <v>654289</v>
      </c>
      <c r="V14" s="149">
        <v>527269</v>
      </c>
      <c r="W14" s="148">
        <v>2624810</v>
      </c>
      <c r="X14" s="108" t="str">
        <f>A14</f>
        <v>平成 9年末</v>
      </c>
    </row>
    <row r="15" spans="1:24" s="54" customFormat="1" ht="12.95" customHeight="1">
      <c r="A15" s="115" t="s">
        <v>74</v>
      </c>
      <c r="B15" s="150">
        <v>50</v>
      </c>
      <c r="C15" s="149">
        <v>373</v>
      </c>
      <c r="D15" s="149">
        <v>277850</v>
      </c>
      <c r="E15" s="149">
        <v>99659</v>
      </c>
      <c r="F15" s="149">
        <v>178191</v>
      </c>
      <c r="G15" s="149">
        <v>208524</v>
      </c>
      <c r="H15" s="149">
        <v>186842</v>
      </c>
      <c r="I15" s="149">
        <v>5214200</v>
      </c>
      <c r="J15" s="149">
        <v>14999093</v>
      </c>
      <c r="K15" s="149">
        <v>578696</v>
      </c>
      <c r="L15" s="149">
        <v>2830032</v>
      </c>
      <c r="M15" s="149">
        <v>7958937</v>
      </c>
      <c r="N15" s="149">
        <v>3631428</v>
      </c>
      <c r="O15" s="149">
        <v>15840720</v>
      </c>
      <c r="P15" s="149">
        <v>4854813</v>
      </c>
      <c r="Q15" s="149">
        <v>10641864</v>
      </c>
      <c r="R15" s="149">
        <v>344043</v>
      </c>
      <c r="S15" s="149">
        <v>0</v>
      </c>
      <c r="T15" s="149">
        <v>15067309</v>
      </c>
      <c r="U15" s="149">
        <v>694670</v>
      </c>
      <c r="V15" s="149">
        <v>543110</v>
      </c>
      <c r="W15" s="148">
        <v>2160666</v>
      </c>
      <c r="X15" s="114" t="str">
        <f>A15</f>
        <v xml:space="preserve"> 10</v>
      </c>
    </row>
    <row r="16" spans="1:24" s="54" customFormat="1" ht="12.95" customHeight="1">
      <c r="A16" s="115" t="s">
        <v>79</v>
      </c>
      <c r="B16" s="150">
        <v>49</v>
      </c>
      <c r="C16" s="149">
        <v>363</v>
      </c>
      <c r="D16" s="149">
        <v>345545</v>
      </c>
      <c r="E16" s="149">
        <v>228716</v>
      </c>
      <c r="F16" s="149">
        <v>116829</v>
      </c>
      <c r="G16" s="149">
        <v>522999</v>
      </c>
      <c r="H16" s="149">
        <v>17988</v>
      </c>
      <c r="I16" s="149">
        <v>5906696</v>
      </c>
      <c r="J16" s="149">
        <v>14545512</v>
      </c>
      <c r="K16" s="149">
        <v>502655</v>
      </c>
      <c r="L16" s="149">
        <v>2835331</v>
      </c>
      <c r="M16" s="149">
        <v>7737151</v>
      </c>
      <c r="N16" s="149">
        <v>3470375</v>
      </c>
      <c r="O16" s="149">
        <v>15935172</v>
      </c>
      <c r="P16" s="149">
        <v>5550714</v>
      </c>
      <c r="Q16" s="149">
        <v>10058667</v>
      </c>
      <c r="R16" s="149">
        <v>325791</v>
      </c>
      <c r="S16" s="149">
        <v>0</v>
      </c>
      <c r="T16" s="149">
        <v>15427369</v>
      </c>
      <c r="U16" s="149">
        <v>662800</v>
      </c>
      <c r="V16" s="149">
        <v>205666</v>
      </c>
      <c r="W16" s="148">
        <v>1852844</v>
      </c>
      <c r="X16" s="114" t="str">
        <f>A16</f>
        <v xml:space="preserve"> 11</v>
      </c>
    </row>
    <row r="17" spans="1:24" s="54" customFormat="1" ht="12.95" customHeight="1">
      <c r="A17" s="115" t="s">
        <v>84</v>
      </c>
      <c r="B17" s="150">
        <v>48</v>
      </c>
      <c r="C17" s="150">
        <v>357</v>
      </c>
      <c r="D17" s="149">
        <v>289618</v>
      </c>
      <c r="E17" s="149">
        <v>145756</v>
      </c>
      <c r="F17" s="149">
        <v>143862</v>
      </c>
      <c r="G17" s="149">
        <v>252974</v>
      </c>
      <c r="H17" s="149">
        <v>88267</v>
      </c>
      <c r="I17" s="149">
        <v>6874704</v>
      </c>
      <c r="J17" s="149">
        <v>14459688</v>
      </c>
      <c r="K17" s="149">
        <v>460011</v>
      </c>
      <c r="L17" s="149">
        <v>2583487</v>
      </c>
      <c r="M17" s="149">
        <v>7790553</v>
      </c>
      <c r="N17" s="149">
        <v>3625637</v>
      </c>
      <c r="O17" s="149">
        <v>15681038</v>
      </c>
      <c r="P17" s="149">
        <v>5525322</v>
      </c>
      <c r="Q17" s="149">
        <v>9796137</v>
      </c>
      <c r="R17" s="149">
        <v>359579</v>
      </c>
      <c r="S17" s="149">
        <v>0</v>
      </c>
      <c r="T17" s="149">
        <v>15267590</v>
      </c>
      <c r="U17" s="149">
        <v>543151</v>
      </c>
      <c r="V17" s="149">
        <v>173812</v>
      </c>
      <c r="W17" s="148">
        <v>1518988</v>
      </c>
      <c r="X17" s="114" t="str">
        <f>A17</f>
        <v xml:space="preserve"> 12</v>
      </c>
    </row>
    <row r="18" spans="1:24" s="54" customFormat="1" ht="12.95" customHeight="1">
      <c r="A18" s="68" t="s">
        <v>88</v>
      </c>
      <c r="B18" s="160">
        <v>45</v>
      </c>
      <c r="C18" s="147">
        <v>352</v>
      </c>
      <c r="D18" s="146">
        <v>326818</v>
      </c>
      <c r="E18" s="146">
        <v>167091</v>
      </c>
      <c r="F18" s="146">
        <v>159727</v>
      </c>
      <c r="G18" s="146">
        <v>300662</v>
      </c>
      <c r="H18" s="146">
        <v>97873</v>
      </c>
      <c r="I18" s="146">
        <v>5798406</v>
      </c>
      <c r="J18" s="146">
        <v>13999775</v>
      </c>
      <c r="K18" s="146">
        <v>381082</v>
      </c>
      <c r="L18" s="146">
        <v>2464183</v>
      </c>
      <c r="M18" s="146">
        <v>7770802</v>
      </c>
      <c r="N18" s="146">
        <v>3383708</v>
      </c>
      <c r="O18" s="146">
        <v>16300516</v>
      </c>
      <c r="P18" s="146">
        <v>6659269</v>
      </c>
      <c r="Q18" s="146">
        <v>9259883</v>
      </c>
      <c r="R18" s="146">
        <v>381364</v>
      </c>
      <c r="S18" s="146">
        <v>0</v>
      </c>
      <c r="T18" s="146">
        <v>15812889</v>
      </c>
      <c r="U18" s="146">
        <v>392294</v>
      </c>
      <c r="V18" s="146">
        <v>5248</v>
      </c>
      <c r="W18" s="159">
        <v>1137233</v>
      </c>
      <c r="X18" s="158" t="str">
        <f>A18</f>
        <v xml:space="preserve"> 13</v>
      </c>
    </row>
    <row r="19" spans="1:24" s="54" customFormat="1" ht="5.25" customHeight="1">
      <c r="B19" s="1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156"/>
    </row>
    <row r="20" spans="1:24" s="54" customFormat="1" ht="12.95" customHeight="1">
      <c r="A20" s="132" t="s">
        <v>35</v>
      </c>
      <c r="B20" s="153">
        <v>48</v>
      </c>
      <c r="C20" s="143">
        <v>357</v>
      </c>
      <c r="D20" s="143">
        <v>233528</v>
      </c>
      <c r="E20" s="143">
        <v>122776</v>
      </c>
      <c r="F20" s="143">
        <v>110752</v>
      </c>
      <c r="G20" s="143">
        <v>256394</v>
      </c>
      <c r="H20" s="143">
        <v>171894</v>
      </c>
      <c r="I20" s="143">
        <v>6856332</v>
      </c>
      <c r="J20" s="143">
        <v>14222062</v>
      </c>
      <c r="K20" s="143">
        <v>409873</v>
      </c>
      <c r="L20" s="143">
        <v>2512592</v>
      </c>
      <c r="M20" s="143">
        <v>7780700</v>
      </c>
      <c r="N20" s="143">
        <v>3518897</v>
      </c>
      <c r="O20" s="143">
        <v>15581383</v>
      </c>
      <c r="P20" s="143">
        <v>5301882</v>
      </c>
      <c r="Q20" s="143">
        <v>9832666</v>
      </c>
      <c r="R20" s="143">
        <v>446835</v>
      </c>
      <c r="S20" s="143"/>
      <c r="T20" s="143">
        <v>15104258</v>
      </c>
      <c r="U20" s="143">
        <v>543061</v>
      </c>
      <c r="V20" s="143">
        <v>393224</v>
      </c>
      <c r="W20" s="152">
        <v>1473931</v>
      </c>
      <c r="X20" s="151" t="s">
        <v>35</v>
      </c>
    </row>
    <row r="21" spans="1:24" s="54" customFormat="1" ht="12.95" customHeight="1">
      <c r="A21" s="132" t="s">
        <v>36</v>
      </c>
      <c r="B21" s="153">
        <v>47</v>
      </c>
      <c r="C21" s="143">
        <v>355</v>
      </c>
      <c r="D21" s="143">
        <v>259302</v>
      </c>
      <c r="E21" s="143">
        <v>124736</v>
      </c>
      <c r="F21" s="143">
        <v>134566</v>
      </c>
      <c r="G21" s="143">
        <v>196510</v>
      </c>
      <c r="H21" s="143">
        <v>230324</v>
      </c>
      <c r="I21" s="143">
        <v>7728855</v>
      </c>
      <c r="J21" s="143">
        <v>14124289</v>
      </c>
      <c r="K21" s="143">
        <v>400620</v>
      </c>
      <c r="L21" s="143">
        <v>2492988</v>
      </c>
      <c r="M21" s="143">
        <v>7751958</v>
      </c>
      <c r="N21" s="143">
        <v>3478723</v>
      </c>
      <c r="O21" s="143">
        <v>15629719</v>
      </c>
      <c r="P21" s="143">
        <v>5281725</v>
      </c>
      <c r="Q21" s="143">
        <v>9764703</v>
      </c>
      <c r="R21" s="143">
        <v>583291</v>
      </c>
      <c r="S21" s="143"/>
      <c r="T21" s="143">
        <v>15004181</v>
      </c>
      <c r="U21" s="143">
        <v>533053</v>
      </c>
      <c r="V21" s="143">
        <v>289892</v>
      </c>
      <c r="W21" s="152">
        <v>1451013</v>
      </c>
      <c r="X21" s="151" t="s">
        <v>36</v>
      </c>
    </row>
    <row r="22" spans="1:24" s="54" customFormat="1" ht="12.95" customHeight="1">
      <c r="A22" s="132" t="s">
        <v>37</v>
      </c>
      <c r="B22" s="153">
        <v>47</v>
      </c>
      <c r="C22" s="143">
        <v>355</v>
      </c>
      <c r="D22" s="143">
        <v>297669</v>
      </c>
      <c r="E22" s="143">
        <v>121819</v>
      </c>
      <c r="F22" s="143">
        <v>175850</v>
      </c>
      <c r="G22" s="143">
        <v>242194</v>
      </c>
      <c r="H22" s="143">
        <v>225604</v>
      </c>
      <c r="I22" s="143">
        <v>7500715</v>
      </c>
      <c r="J22" s="143">
        <v>14397492</v>
      </c>
      <c r="K22" s="143">
        <v>448384</v>
      </c>
      <c r="L22" s="143">
        <v>2381252</v>
      </c>
      <c r="M22" s="143">
        <v>7933139</v>
      </c>
      <c r="N22" s="143">
        <v>3634717</v>
      </c>
      <c r="O22" s="143">
        <v>16449556</v>
      </c>
      <c r="P22" s="143">
        <v>6128518</v>
      </c>
      <c r="Q22" s="143">
        <v>9594311</v>
      </c>
      <c r="R22" s="143">
        <v>726727</v>
      </c>
      <c r="S22" s="143"/>
      <c r="T22" s="143">
        <v>15570325</v>
      </c>
      <c r="U22" s="143">
        <v>536089</v>
      </c>
      <c r="V22" s="143">
        <v>273072</v>
      </c>
      <c r="W22" s="152">
        <v>1414899</v>
      </c>
      <c r="X22" s="151" t="s">
        <v>37</v>
      </c>
    </row>
    <row r="23" spans="1:24" s="54" customFormat="1" ht="12.95" customHeight="1">
      <c r="A23" s="132" t="s">
        <v>38</v>
      </c>
      <c r="B23" s="153">
        <v>46</v>
      </c>
      <c r="C23" s="143">
        <v>356</v>
      </c>
      <c r="D23" s="143">
        <v>300634</v>
      </c>
      <c r="E23" s="143">
        <v>134222</v>
      </c>
      <c r="F23" s="143">
        <v>166412</v>
      </c>
      <c r="G23" s="143">
        <v>253277</v>
      </c>
      <c r="H23" s="143">
        <v>270912</v>
      </c>
      <c r="I23" s="143">
        <v>9777876</v>
      </c>
      <c r="J23" s="143">
        <v>14231571</v>
      </c>
      <c r="K23" s="143">
        <v>422411</v>
      </c>
      <c r="L23" s="143">
        <v>2593327</v>
      </c>
      <c r="M23" s="143">
        <v>7866481</v>
      </c>
      <c r="N23" s="143">
        <v>3349352</v>
      </c>
      <c r="O23" s="143">
        <v>16270215</v>
      </c>
      <c r="P23" s="143">
        <v>6102358</v>
      </c>
      <c r="Q23" s="143">
        <v>9660258</v>
      </c>
      <c r="R23" s="143">
        <v>507599</v>
      </c>
      <c r="S23" s="143"/>
      <c r="T23" s="143">
        <v>15605555</v>
      </c>
      <c r="U23" s="143">
        <v>445684</v>
      </c>
      <c r="V23" s="143">
        <v>196043</v>
      </c>
      <c r="W23" s="152">
        <v>1388717</v>
      </c>
      <c r="X23" s="151" t="s">
        <v>38</v>
      </c>
    </row>
    <row r="24" spans="1:24" s="54" customFormat="1" ht="12.95" customHeight="1">
      <c r="A24" s="132" t="s">
        <v>39</v>
      </c>
      <c r="B24" s="153">
        <v>46</v>
      </c>
      <c r="C24" s="143">
        <v>356</v>
      </c>
      <c r="D24" s="143">
        <v>548821</v>
      </c>
      <c r="E24" s="143">
        <v>136436</v>
      </c>
      <c r="F24" s="143">
        <v>412385</v>
      </c>
      <c r="G24" s="143">
        <v>279443</v>
      </c>
      <c r="H24" s="143">
        <v>257240</v>
      </c>
      <c r="I24" s="143">
        <v>9624880</v>
      </c>
      <c r="J24" s="143">
        <v>13891920</v>
      </c>
      <c r="K24" s="143">
        <v>378536</v>
      </c>
      <c r="L24" s="143">
        <v>2282281</v>
      </c>
      <c r="M24" s="143">
        <v>7803675</v>
      </c>
      <c r="N24" s="143">
        <v>3427428</v>
      </c>
      <c r="O24" s="143">
        <v>16609744</v>
      </c>
      <c r="P24" s="143">
        <v>5931873</v>
      </c>
      <c r="Q24" s="143">
        <v>9620749</v>
      </c>
      <c r="R24" s="143">
        <v>1057122</v>
      </c>
      <c r="S24" s="143"/>
      <c r="T24" s="143">
        <v>15719810</v>
      </c>
      <c r="U24" s="143">
        <v>445653</v>
      </c>
      <c r="V24" s="143">
        <v>157147</v>
      </c>
      <c r="W24" s="152">
        <v>1361317</v>
      </c>
      <c r="X24" s="151" t="s">
        <v>39</v>
      </c>
    </row>
    <row r="25" spans="1:24" s="54" customFormat="1" ht="12.95" customHeight="1">
      <c r="A25" s="132" t="s">
        <v>40</v>
      </c>
      <c r="B25" s="153">
        <v>46</v>
      </c>
      <c r="C25" s="143">
        <v>356</v>
      </c>
      <c r="D25" s="143">
        <v>259044</v>
      </c>
      <c r="E25" s="143">
        <v>127453</v>
      </c>
      <c r="F25" s="143">
        <v>131591</v>
      </c>
      <c r="G25" s="143">
        <v>166548</v>
      </c>
      <c r="H25" s="143">
        <v>267330</v>
      </c>
      <c r="I25" s="143">
        <v>9321357</v>
      </c>
      <c r="J25" s="143">
        <v>13956765</v>
      </c>
      <c r="K25" s="143">
        <v>412189</v>
      </c>
      <c r="L25" s="143">
        <v>2301923</v>
      </c>
      <c r="M25" s="143">
        <v>7828414</v>
      </c>
      <c r="N25" s="143">
        <v>3414239</v>
      </c>
      <c r="O25" s="143">
        <v>16079168</v>
      </c>
      <c r="P25" s="143">
        <v>6125696</v>
      </c>
      <c r="Q25" s="143">
        <v>9612092</v>
      </c>
      <c r="R25" s="143">
        <v>341380</v>
      </c>
      <c r="S25" s="143"/>
      <c r="T25" s="143">
        <v>15504218</v>
      </c>
      <c r="U25" s="143">
        <v>445777</v>
      </c>
      <c r="V25" s="143">
        <v>110671</v>
      </c>
      <c r="W25" s="152">
        <v>1322445</v>
      </c>
      <c r="X25" s="151" t="s">
        <v>40</v>
      </c>
    </row>
    <row r="26" spans="1:24" s="54" customFormat="1" ht="5.25" customHeight="1">
      <c r="A26" s="132"/>
      <c r="B26" s="155"/>
      <c r="C26" s="149"/>
      <c r="D26" s="149"/>
      <c r="E26" s="143" t="s">
        <v>87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54"/>
      <c r="X26" s="76"/>
    </row>
    <row r="27" spans="1:24" s="54" customFormat="1" ht="12.95" customHeight="1">
      <c r="A27" s="132" t="s">
        <v>41</v>
      </c>
      <c r="B27" s="153">
        <v>46</v>
      </c>
      <c r="C27" s="143">
        <v>356</v>
      </c>
      <c r="D27" s="143">
        <v>241375</v>
      </c>
      <c r="E27" s="143">
        <v>134324</v>
      </c>
      <c r="F27" s="143">
        <v>107051</v>
      </c>
      <c r="G27" s="143">
        <v>226335</v>
      </c>
      <c r="H27" s="143">
        <v>236032</v>
      </c>
      <c r="I27" s="143">
        <v>8737701</v>
      </c>
      <c r="J27" s="143">
        <v>13849792</v>
      </c>
      <c r="K27" s="143">
        <v>367330</v>
      </c>
      <c r="L27" s="143">
        <v>2303623</v>
      </c>
      <c r="M27" s="143">
        <v>7754962</v>
      </c>
      <c r="N27" s="143">
        <v>3423877</v>
      </c>
      <c r="O27" s="143">
        <v>15881351</v>
      </c>
      <c r="P27" s="143">
        <v>5809940</v>
      </c>
      <c r="Q27" s="143">
        <v>9589077</v>
      </c>
      <c r="R27" s="143">
        <v>482334</v>
      </c>
      <c r="S27" s="143"/>
      <c r="T27" s="143">
        <v>15302212</v>
      </c>
      <c r="U27" s="143">
        <v>445665</v>
      </c>
      <c r="V27" s="143">
        <v>101799</v>
      </c>
      <c r="W27" s="152">
        <v>1281877</v>
      </c>
      <c r="X27" s="151" t="s">
        <v>41</v>
      </c>
    </row>
    <row r="28" spans="1:24" s="54" customFormat="1" ht="12.95" customHeight="1">
      <c r="A28" s="132" t="s">
        <v>42</v>
      </c>
      <c r="B28" s="153">
        <v>46</v>
      </c>
      <c r="C28" s="143">
        <v>356</v>
      </c>
      <c r="D28" s="143">
        <v>258816</v>
      </c>
      <c r="E28" s="143">
        <v>127329</v>
      </c>
      <c r="F28" s="143">
        <v>131487</v>
      </c>
      <c r="G28" s="143">
        <v>206030</v>
      </c>
      <c r="H28" s="143">
        <v>231721</v>
      </c>
      <c r="I28" s="143">
        <v>8434271</v>
      </c>
      <c r="J28" s="143">
        <v>13883947</v>
      </c>
      <c r="K28" s="143">
        <v>354316</v>
      </c>
      <c r="L28" s="143">
        <v>2305879</v>
      </c>
      <c r="M28" s="143">
        <v>7793137</v>
      </c>
      <c r="N28" s="143">
        <v>3430615</v>
      </c>
      <c r="O28" s="143">
        <v>15912696</v>
      </c>
      <c r="P28" s="143">
        <v>5839688</v>
      </c>
      <c r="Q28" s="143">
        <v>9546891</v>
      </c>
      <c r="R28" s="143">
        <v>526117</v>
      </c>
      <c r="S28" s="143"/>
      <c r="T28" s="143">
        <v>15267930</v>
      </c>
      <c r="U28" s="143">
        <v>438665</v>
      </c>
      <c r="V28" s="143">
        <v>156750</v>
      </c>
      <c r="W28" s="152">
        <v>1255331</v>
      </c>
      <c r="X28" s="151" t="s">
        <v>42</v>
      </c>
    </row>
    <row r="29" spans="1:24" s="54" customFormat="1" ht="12.95" customHeight="1">
      <c r="A29" s="132" t="s">
        <v>43</v>
      </c>
      <c r="B29" s="153">
        <v>46</v>
      </c>
      <c r="C29" s="143">
        <v>354</v>
      </c>
      <c r="D29" s="143">
        <v>320974</v>
      </c>
      <c r="E29" s="143">
        <v>125652</v>
      </c>
      <c r="F29" s="143">
        <v>195322</v>
      </c>
      <c r="G29" s="143">
        <v>327393</v>
      </c>
      <c r="H29" s="143">
        <v>125632</v>
      </c>
      <c r="I29" s="143">
        <v>7034510</v>
      </c>
      <c r="J29" s="143">
        <v>14153888</v>
      </c>
      <c r="K29" s="143">
        <v>389100</v>
      </c>
      <c r="L29" s="143">
        <v>2354420</v>
      </c>
      <c r="M29" s="143">
        <v>7825600</v>
      </c>
      <c r="N29" s="143">
        <v>3584768</v>
      </c>
      <c r="O29" s="143">
        <v>16104268</v>
      </c>
      <c r="P29" s="143">
        <v>6197379</v>
      </c>
      <c r="Q29" s="143">
        <v>9463026</v>
      </c>
      <c r="R29" s="143">
        <v>443863</v>
      </c>
      <c r="S29" s="143"/>
      <c r="T29" s="143">
        <v>15591255</v>
      </c>
      <c r="U29" s="143">
        <v>403658</v>
      </c>
      <c r="V29" s="143">
        <v>74039</v>
      </c>
      <c r="W29" s="152">
        <v>1230598</v>
      </c>
      <c r="X29" s="151" t="s">
        <v>43</v>
      </c>
    </row>
    <row r="30" spans="1:24" s="54" customFormat="1" ht="12.95" customHeight="1">
      <c r="A30" s="132" t="s">
        <v>44</v>
      </c>
      <c r="B30" s="153">
        <v>46</v>
      </c>
      <c r="C30" s="143">
        <v>354</v>
      </c>
      <c r="D30" s="143">
        <v>242245</v>
      </c>
      <c r="E30" s="143">
        <v>139625</v>
      </c>
      <c r="F30" s="143">
        <v>102620</v>
      </c>
      <c r="G30" s="143">
        <v>225494</v>
      </c>
      <c r="H30" s="143">
        <v>178480</v>
      </c>
      <c r="I30" s="143">
        <v>6884034</v>
      </c>
      <c r="J30" s="143">
        <v>13837298</v>
      </c>
      <c r="K30" s="143">
        <v>333382</v>
      </c>
      <c r="L30" s="143">
        <v>2338973</v>
      </c>
      <c r="M30" s="143">
        <v>7765839</v>
      </c>
      <c r="N30" s="143">
        <v>3399104</v>
      </c>
      <c r="O30" s="143">
        <v>15989613</v>
      </c>
      <c r="P30" s="143">
        <v>6063642</v>
      </c>
      <c r="Q30" s="143">
        <v>9482499</v>
      </c>
      <c r="R30" s="143">
        <v>443472</v>
      </c>
      <c r="S30" s="143"/>
      <c r="T30" s="143">
        <v>15474634</v>
      </c>
      <c r="U30" s="143">
        <v>369301</v>
      </c>
      <c r="V30" s="143">
        <v>251</v>
      </c>
      <c r="W30" s="152">
        <v>1201841</v>
      </c>
      <c r="X30" s="151" t="s">
        <v>44</v>
      </c>
    </row>
    <row r="31" spans="1:24" s="54" customFormat="1" ht="12.95" customHeight="1">
      <c r="A31" s="132" t="s">
        <v>45</v>
      </c>
      <c r="B31" s="153">
        <v>46</v>
      </c>
      <c r="C31" s="143">
        <v>353</v>
      </c>
      <c r="D31" s="143">
        <v>494596</v>
      </c>
      <c r="E31" s="143">
        <v>157496</v>
      </c>
      <c r="F31" s="143">
        <v>337100</v>
      </c>
      <c r="G31" s="143">
        <v>255945</v>
      </c>
      <c r="H31" s="143">
        <v>148831</v>
      </c>
      <c r="I31" s="143">
        <v>6743792</v>
      </c>
      <c r="J31" s="143">
        <v>13731450</v>
      </c>
      <c r="K31" s="143">
        <v>331313</v>
      </c>
      <c r="L31" s="143">
        <v>2318057</v>
      </c>
      <c r="M31" s="143">
        <v>7746050</v>
      </c>
      <c r="N31" s="143">
        <v>3336030</v>
      </c>
      <c r="O31" s="143">
        <v>16290009</v>
      </c>
      <c r="P31" s="143">
        <v>6129005</v>
      </c>
      <c r="Q31" s="143">
        <v>9282717</v>
      </c>
      <c r="R31" s="143">
        <v>878287</v>
      </c>
      <c r="S31" s="143"/>
      <c r="T31" s="143">
        <v>15601598</v>
      </c>
      <c r="U31" s="143">
        <v>369295</v>
      </c>
      <c r="V31" s="143">
        <v>244</v>
      </c>
      <c r="W31" s="152">
        <v>1173436</v>
      </c>
      <c r="X31" s="151" t="s">
        <v>45</v>
      </c>
    </row>
    <row r="32" spans="1:24" s="54" customFormat="1" ht="12.95" customHeight="1">
      <c r="A32" s="132" t="s">
        <v>46</v>
      </c>
      <c r="B32" s="153">
        <v>45</v>
      </c>
      <c r="C32" s="143">
        <v>352</v>
      </c>
      <c r="D32" s="143">
        <v>326818</v>
      </c>
      <c r="E32" s="143">
        <v>167091</v>
      </c>
      <c r="F32" s="143">
        <v>159727</v>
      </c>
      <c r="G32" s="143">
        <v>300662</v>
      </c>
      <c r="H32" s="143">
        <v>97873</v>
      </c>
      <c r="I32" s="143">
        <v>5798406</v>
      </c>
      <c r="J32" s="143">
        <v>13999775</v>
      </c>
      <c r="K32" s="143">
        <v>381082</v>
      </c>
      <c r="L32" s="143">
        <v>2464183</v>
      </c>
      <c r="M32" s="143">
        <v>7770802</v>
      </c>
      <c r="N32" s="143">
        <v>3383708</v>
      </c>
      <c r="O32" s="143">
        <v>16300516</v>
      </c>
      <c r="P32" s="143">
        <v>6659269</v>
      </c>
      <c r="Q32" s="143">
        <v>9259883</v>
      </c>
      <c r="R32" s="143">
        <v>381364</v>
      </c>
      <c r="S32" s="143"/>
      <c r="T32" s="143">
        <v>15812889</v>
      </c>
      <c r="U32" s="143">
        <v>392294</v>
      </c>
      <c r="V32" s="143">
        <v>5248</v>
      </c>
      <c r="W32" s="152">
        <v>1137233</v>
      </c>
      <c r="X32" s="151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86</v>
      </c>
      <c r="B14" s="150">
        <v>52</v>
      </c>
      <c r="C14" s="149">
        <v>385</v>
      </c>
      <c r="D14" s="149">
        <v>505888</v>
      </c>
      <c r="E14" s="149">
        <v>105725</v>
      </c>
      <c r="F14" s="149">
        <v>400163</v>
      </c>
      <c r="G14" s="149">
        <v>292911</v>
      </c>
      <c r="H14" s="149">
        <v>171054</v>
      </c>
      <c r="I14" s="149">
        <v>5001844</v>
      </c>
      <c r="J14" s="149">
        <v>15347012</v>
      </c>
      <c r="K14" s="149">
        <v>772176</v>
      </c>
      <c r="L14" s="149">
        <v>2925310</v>
      </c>
      <c r="M14" s="149">
        <v>7908778</v>
      </c>
      <c r="N14" s="149">
        <v>3740748</v>
      </c>
      <c r="O14" s="149">
        <v>15094794</v>
      </c>
      <c r="P14" s="149">
        <v>4431906</v>
      </c>
      <c r="Q14" s="149">
        <v>9974421</v>
      </c>
      <c r="R14" s="149">
        <v>688467</v>
      </c>
      <c r="S14" s="149">
        <v>0</v>
      </c>
      <c r="T14" s="149">
        <v>14264949</v>
      </c>
      <c r="U14" s="149">
        <v>614483</v>
      </c>
      <c r="V14" s="149">
        <v>703058</v>
      </c>
      <c r="W14" s="148">
        <v>3173151</v>
      </c>
      <c r="X14" s="108" t="s">
        <v>85</v>
      </c>
    </row>
    <row r="15" spans="1:24" s="54" customFormat="1" ht="12.95" customHeight="1">
      <c r="A15" s="115" t="s">
        <v>67</v>
      </c>
      <c r="B15" s="150">
        <v>51</v>
      </c>
      <c r="C15" s="149">
        <v>384</v>
      </c>
      <c r="D15" s="149">
        <v>354851</v>
      </c>
      <c r="E15" s="149">
        <v>109985</v>
      </c>
      <c r="F15" s="149">
        <v>244866</v>
      </c>
      <c r="G15" s="149">
        <v>243661</v>
      </c>
      <c r="H15" s="149">
        <v>130699</v>
      </c>
      <c r="I15" s="149">
        <v>5094118</v>
      </c>
      <c r="J15" s="149">
        <v>15270802</v>
      </c>
      <c r="K15" s="149">
        <v>723698</v>
      </c>
      <c r="L15" s="149">
        <v>2794969</v>
      </c>
      <c r="M15" s="149">
        <v>7965923</v>
      </c>
      <c r="N15" s="149">
        <v>3786212</v>
      </c>
      <c r="O15" s="149">
        <v>15228486</v>
      </c>
      <c r="P15" s="149">
        <v>4725310</v>
      </c>
      <c r="Q15" s="149">
        <v>10048578</v>
      </c>
      <c r="R15" s="149">
        <v>454598</v>
      </c>
      <c r="S15" s="149">
        <v>0</v>
      </c>
      <c r="T15" s="149">
        <v>14608585</v>
      </c>
      <c r="U15" s="149">
        <v>654289</v>
      </c>
      <c r="V15" s="149">
        <v>527269</v>
      </c>
      <c r="W15" s="148">
        <v>2624810</v>
      </c>
      <c r="X15" s="114" t="s">
        <v>67</v>
      </c>
    </row>
    <row r="16" spans="1:24" s="54" customFormat="1" ht="12.95" customHeight="1">
      <c r="A16" s="115" t="s">
        <v>74</v>
      </c>
      <c r="B16" s="150">
        <v>50</v>
      </c>
      <c r="C16" s="149">
        <v>373</v>
      </c>
      <c r="D16" s="149">
        <v>277850</v>
      </c>
      <c r="E16" s="149">
        <v>99659</v>
      </c>
      <c r="F16" s="149">
        <v>178191</v>
      </c>
      <c r="G16" s="149">
        <v>208524</v>
      </c>
      <c r="H16" s="149">
        <v>186842</v>
      </c>
      <c r="I16" s="149">
        <v>5214200</v>
      </c>
      <c r="J16" s="149">
        <v>14999093</v>
      </c>
      <c r="K16" s="149">
        <v>578696</v>
      </c>
      <c r="L16" s="149">
        <v>2830032</v>
      </c>
      <c r="M16" s="149">
        <v>7958937</v>
      </c>
      <c r="N16" s="149">
        <v>3631428</v>
      </c>
      <c r="O16" s="149">
        <v>15840720</v>
      </c>
      <c r="P16" s="149">
        <v>4854813</v>
      </c>
      <c r="Q16" s="149">
        <v>10641864</v>
      </c>
      <c r="R16" s="149">
        <v>344043</v>
      </c>
      <c r="S16" s="149">
        <v>0</v>
      </c>
      <c r="T16" s="149">
        <v>15067309</v>
      </c>
      <c r="U16" s="149">
        <v>694670</v>
      </c>
      <c r="V16" s="149">
        <v>543110</v>
      </c>
      <c r="W16" s="148">
        <v>2160666</v>
      </c>
      <c r="X16" s="114" t="s">
        <v>74</v>
      </c>
    </row>
    <row r="17" spans="1:24" s="54" customFormat="1" ht="12.95" customHeight="1">
      <c r="A17" s="115" t="s">
        <v>79</v>
      </c>
      <c r="B17" s="150">
        <v>49</v>
      </c>
      <c r="C17" s="150">
        <v>363</v>
      </c>
      <c r="D17" s="149">
        <v>345545</v>
      </c>
      <c r="E17" s="149">
        <v>228716</v>
      </c>
      <c r="F17" s="149">
        <v>116829</v>
      </c>
      <c r="G17" s="149">
        <v>522999</v>
      </c>
      <c r="H17" s="149">
        <v>17988</v>
      </c>
      <c r="I17" s="149">
        <v>5906696</v>
      </c>
      <c r="J17" s="149">
        <v>14545512</v>
      </c>
      <c r="K17" s="149">
        <v>502655</v>
      </c>
      <c r="L17" s="149">
        <v>2835331</v>
      </c>
      <c r="M17" s="149">
        <v>7737151</v>
      </c>
      <c r="N17" s="149">
        <v>3470375</v>
      </c>
      <c r="O17" s="149">
        <v>15935172</v>
      </c>
      <c r="P17" s="149">
        <v>5550714</v>
      </c>
      <c r="Q17" s="149">
        <v>10058667</v>
      </c>
      <c r="R17" s="149">
        <v>325791</v>
      </c>
      <c r="S17" s="149">
        <v>0</v>
      </c>
      <c r="T17" s="149">
        <v>15427369</v>
      </c>
      <c r="U17" s="149">
        <v>662800</v>
      </c>
      <c r="V17" s="149">
        <v>205666</v>
      </c>
      <c r="W17" s="148">
        <v>1852844</v>
      </c>
      <c r="X17" s="114" t="s">
        <v>79</v>
      </c>
    </row>
    <row r="18" spans="1:24" s="54" customFormat="1" ht="12.95" customHeight="1">
      <c r="A18" s="113" t="s">
        <v>84</v>
      </c>
      <c r="B18" s="147">
        <v>48</v>
      </c>
      <c r="C18" s="147">
        <v>357</v>
      </c>
      <c r="D18" s="146">
        <v>289618</v>
      </c>
      <c r="E18" s="146">
        <v>145756</v>
      </c>
      <c r="F18" s="146">
        <v>143862</v>
      </c>
      <c r="G18" s="146">
        <v>252974</v>
      </c>
      <c r="H18" s="146">
        <v>88267</v>
      </c>
      <c r="I18" s="146">
        <v>6874704</v>
      </c>
      <c r="J18" s="146">
        <v>14459688</v>
      </c>
      <c r="K18" s="146">
        <v>460011</v>
      </c>
      <c r="L18" s="146">
        <v>2583487</v>
      </c>
      <c r="M18" s="146">
        <v>7790553</v>
      </c>
      <c r="N18" s="146">
        <v>3625637</v>
      </c>
      <c r="O18" s="146">
        <v>15681038</v>
      </c>
      <c r="P18" s="146">
        <v>5525322</v>
      </c>
      <c r="Q18" s="146">
        <v>9796137</v>
      </c>
      <c r="R18" s="146">
        <v>359579</v>
      </c>
      <c r="S18" s="146">
        <v>0</v>
      </c>
      <c r="T18" s="146">
        <v>15267590</v>
      </c>
      <c r="U18" s="146">
        <v>543151</v>
      </c>
      <c r="V18" s="146">
        <v>173812</v>
      </c>
      <c r="W18" s="145">
        <v>1518988</v>
      </c>
      <c r="X18" s="111" t="s">
        <v>83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.95" customHeight="1">
      <c r="A20" s="107" t="s">
        <v>35</v>
      </c>
      <c r="B20" s="144">
        <v>49</v>
      </c>
      <c r="C20" s="143">
        <v>363</v>
      </c>
      <c r="D20" s="143">
        <v>230996</v>
      </c>
      <c r="E20" s="143">
        <v>108569</v>
      </c>
      <c r="F20" s="143">
        <v>122427</v>
      </c>
      <c r="G20" s="143">
        <v>188017</v>
      </c>
      <c r="H20" s="143">
        <v>471060</v>
      </c>
      <c r="I20" s="143">
        <v>7059565</v>
      </c>
      <c r="J20" s="143">
        <v>14260155</v>
      </c>
      <c r="K20" s="143">
        <v>444639</v>
      </c>
      <c r="L20" s="143">
        <v>2809810</v>
      </c>
      <c r="M20" s="143">
        <v>7691813</v>
      </c>
      <c r="N20" s="143">
        <v>3313893</v>
      </c>
      <c r="O20" s="143">
        <v>15660343</v>
      </c>
      <c r="P20" s="143">
        <v>5029945</v>
      </c>
      <c r="Q20" s="143">
        <v>10132290</v>
      </c>
      <c r="R20" s="143">
        <v>498108</v>
      </c>
      <c r="S20" s="143"/>
      <c r="T20" s="143">
        <v>15249137</v>
      </c>
      <c r="U20" s="143">
        <v>662247</v>
      </c>
      <c r="V20" s="143">
        <v>506743</v>
      </c>
      <c r="W20" s="142">
        <v>1834212</v>
      </c>
      <c r="X20" s="103" t="s">
        <v>35</v>
      </c>
    </row>
    <row r="21" spans="1:24" s="54" customFormat="1" ht="12.95" customHeight="1">
      <c r="A21" s="107" t="s">
        <v>36</v>
      </c>
      <c r="B21" s="144">
        <v>49</v>
      </c>
      <c r="C21" s="143">
        <v>362</v>
      </c>
      <c r="D21" s="143">
        <v>258745</v>
      </c>
      <c r="E21" s="143">
        <v>97834</v>
      </c>
      <c r="F21" s="143">
        <v>160911</v>
      </c>
      <c r="G21" s="143">
        <v>294116</v>
      </c>
      <c r="H21" s="143">
        <v>144058</v>
      </c>
      <c r="I21" s="143">
        <v>6289296</v>
      </c>
      <c r="J21" s="143">
        <v>14234121</v>
      </c>
      <c r="K21" s="143">
        <v>439359</v>
      </c>
      <c r="L21" s="143">
        <v>2805620</v>
      </c>
      <c r="M21" s="143">
        <v>7705933</v>
      </c>
      <c r="N21" s="143">
        <v>3283209</v>
      </c>
      <c r="O21" s="143">
        <v>15709546</v>
      </c>
      <c r="P21" s="143">
        <v>5041884</v>
      </c>
      <c r="Q21" s="143">
        <v>10018054</v>
      </c>
      <c r="R21" s="143">
        <v>649608</v>
      </c>
      <c r="S21" s="143"/>
      <c r="T21" s="143">
        <v>15107776</v>
      </c>
      <c r="U21" s="143">
        <v>661316</v>
      </c>
      <c r="V21" s="143">
        <v>260370</v>
      </c>
      <c r="W21" s="142">
        <v>1816990</v>
      </c>
      <c r="X21" s="103" t="s">
        <v>36</v>
      </c>
    </row>
    <row r="22" spans="1:24" s="54" customFormat="1" ht="12.95" customHeight="1">
      <c r="A22" s="107" t="s">
        <v>37</v>
      </c>
      <c r="B22" s="144">
        <v>49</v>
      </c>
      <c r="C22" s="143">
        <v>362</v>
      </c>
      <c r="D22" s="143">
        <v>309490</v>
      </c>
      <c r="E22" s="143">
        <v>106104</v>
      </c>
      <c r="F22" s="143">
        <v>203386</v>
      </c>
      <c r="G22" s="143">
        <v>752621</v>
      </c>
      <c r="H22" s="143">
        <v>180239</v>
      </c>
      <c r="I22" s="143">
        <v>6392411</v>
      </c>
      <c r="J22" s="143">
        <v>14378917</v>
      </c>
      <c r="K22" s="143">
        <v>448721</v>
      </c>
      <c r="L22" s="143">
        <v>2617879</v>
      </c>
      <c r="M22" s="143">
        <v>7822929</v>
      </c>
      <c r="N22" s="143">
        <v>3489388</v>
      </c>
      <c r="O22" s="143">
        <v>16015694</v>
      </c>
      <c r="P22" s="143">
        <v>5589260</v>
      </c>
      <c r="Q22" s="143">
        <v>9541596</v>
      </c>
      <c r="R22" s="143">
        <v>884838</v>
      </c>
      <c r="S22" s="143"/>
      <c r="T22" s="143">
        <v>15051981</v>
      </c>
      <c r="U22" s="143">
        <v>661094</v>
      </c>
      <c r="V22" s="143">
        <v>157414</v>
      </c>
      <c r="W22" s="142">
        <v>1783526</v>
      </c>
      <c r="X22" s="103" t="s">
        <v>37</v>
      </c>
    </row>
    <row r="23" spans="1:24" s="54" customFormat="1" ht="12.95" customHeight="1">
      <c r="A23" s="107" t="s">
        <v>38</v>
      </c>
      <c r="B23" s="144">
        <v>48</v>
      </c>
      <c r="C23" s="143">
        <v>363</v>
      </c>
      <c r="D23" s="143">
        <v>301111</v>
      </c>
      <c r="E23" s="143">
        <v>122779</v>
      </c>
      <c r="F23" s="143">
        <v>178332</v>
      </c>
      <c r="G23" s="143">
        <v>247420</v>
      </c>
      <c r="H23" s="143">
        <v>256752</v>
      </c>
      <c r="I23" s="143">
        <v>6719681</v>
      </c>
      <c r="J23" s="143">
        <v>14219232</v>
      </c>
      <c r="K23" s="143">
        <v>472267</v>
      </c>
      <c r="L23" s="143">
        <v>2740543</v>
      </c>
      <c r="M23" s="143">
        <v>7786060</v>
      </c>
      <c r="N23" s="143">
        <v>3220362</v>
      </c>
      <c r="O23" s="143">
        <v>16027699</v>
      </c>
      <c r="P23" s="143">
        <v>5598461</v>
      </c>
      <c r="Q23" s="143">
        <v>9965866</v>
      </c>
      <c r="R23" s="143">
        <v>463372</v>
      </c>
      <c r="S23" s="143"/>
      <c r="T23" s="143">
        <v>15420241</v>
      </c>
      <c r="U23" s="143">
        <v>661342</v>
      </c>
      <c r="V23" s="143">
        <v>173549</v>
      </c>
      <c r="W23" s="142">
        <v>1744993</v>
      </c>
      <c r="X23" s="103" t="s">
        <v>38</v>
      </c>
    </row>
    <row r="24" spans="1:24" s="54" customFormat="1" ht="12.95" customHeight="1">
      <c r="A24" s="107" t="s">
        <v>39</v>
      </c>
      <c r="B24" s="144">
        <v>48</v>
      </c>
      <c r="C24" s="143">
        <v>363</v>
      </c>
      <c r="D24" s="143">
        <v>386559</v>
      </c>
      <c r="E24" s="143">
        <v>113081</v>
      </c>
      <c r="F24" s="143">
        <v>273478</v>
      </c>
      <c r="G24" s="143">
        <v>218079</v>
      </c>
      <c r="H24" s="143">
        <v>350812</v>
      </c>
      <c r="I24" s="143">
        <v>6818132</v>
      </c>
      <c r="J24" s="143">
        <v>14065786</v>
      </c>
      <c r="K24" s="143">
        <v>420600</v>
      </c>
      <c r="L24" s="143">
        <v>2431490</v>
      </c>
      <c r="M24" s="143">
        <v>7725817</v>
      </c>
      <c r="N24" s="143">
        <v>3487879</v>
      </c>
      <c r="O24" s="143">
        <v>16553703</v>
      </c>
      <c r="P24" s="143">
        <v>5475541</v>
      </c>
      <c r="Q24" s="143">
        <v>10079326</v>
      </c>
      <c r="R24" s="143">
        <v>998836</v>
      </c>
      <c r="S24" s="143"/>
      <c r="T24" s="143">
        <v>15655599</v>
      </c>
      <c r="U24" s="143">
        <v>660770</v>
      </c>
      <c r="V24" s="143">
        <v>122113</v>
      </c>
      <c r="W24" s="142">
        <v>1766381</v>
      </c>
      <c r="X24" s="103" t="s">
        <v>39</v>
      </c>
    </row>
    <row r="25" spans="1:24" s="54" customFormat="1" ht="12.95" customHeight="1">
      <c r="A25" s="107" t="s">
        <v>40</v>
      </c>
      <c r="B25" s="144">
        <v>48</v>
      </c>
      <c r="C25" s="143">
        <v>361</v>
      </c>
      <c r="D25" s="143">
        <v>223355</v>
      </c>
      <c r="E25" s="143">
        <v>116018</v>
      </c>
      <c r="F25" s="143">
        <v>107337</v>
      </c>
      <c r="G25" s="143">
        <v>196316</v>
      </c>
      <c r="H25" s="143">
        <v>307636</v>
      </c>
      <c r="I25" s="143">
        <v>6429367</v>
      </c>
      <c r="J25" s="143">
        <v>14217389</v>
      </c>
      <c r="K25" s="143">
        <v>423111</v>
      </c>
      <c r="L25" s="143">
        <v>2465752</v>
      </c>
      <c r="M25" s="143">
        <v>7736786</v>
      </c>
      <c r="N25" s="143">
        <v>3591740</v>
      </c>
      <c r="O25" s="143">
        <v>16094615</v>
      </c>
      <c r="P25" s="143">
        <v>5627168</v>
      </c>
      <c r="Q25" s="143">
        <v>9990048</v>
      </c>
      <c r="R25" s="143">
        <v>477399</v>
      </c>
      <c r="S25" s="143"/>
      <c r="T25" s="143">
        <v>15372436</v>
      </c>
      <c r="U25" s="143">
        <v>660715</v>
      </c>
      <c r="V25" s="143">
        <v>141262</v>
      </c>
      <c r="W25" s="142">
        <v>1747544</v>
      </c>
      <c r="X25" s="103" t="s">
        <v>40</v>
      </c>
    </row>
    <row r="26" spans="1:24" s="54" customFormat="1" ht="5.25" customHeight="1">
      <c r="A26" s="107"/>
      <c r="B26" s="150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8"/>
      <c r="X26" s="108"/>
    </row>
    <row r="27" spans="1:24" s="54" customFormat="1" ht="12.95" customHeight="1">
      <c r="A27" s="107" t="s">
        <v>41</v>
      </c>
      <c r="B27" s="144">
        <v>48</v>
      </c>
      <c r="C27" s="143">
        <v>360</v>
      </c>
      <c r="D27" s="143">
        <v>240657</v>
      </c>
      <c r="E27" s="143">
        <v>122454</v>
      </c>
      <c r="F27" s="143">
        <v>118203</v>
      </c>
      <c r="G27" s="143">
        <v>174692</v>
      </c>
      <c r="H27" s="143">
        <v>138325</v>
      </c>
      <c r="I27" s="143">
        <v>6618789</v>
      </c>
      <c r="J27" s="143">
        <v>14071549</v>
      </c>
      <c r="K27" s="143">
        <v>416895</v>
      </c>
      <c r="L27" s="143">
        <v>2492338</v>
      </c>
      <c r="M27" s="143">
        <v>7722604</v>
      </c>
      <c r="N27" s="143">
        <v>3439712</v>
      </c>
      <c r="O27" s="143">
        <v>15728987</v>
      </c>
      <c r="P27" s="143">
        <v>5373021</v>
      </c>
      <c r="Q27" s="143">
        <v>9863457</v>
      </c>
      <c r="R27" s="143">
        <v>492509</v>
      </c>
      <c r="S27" s="143"/>
      <c r="T27" s="143">
        <v>15090048</v>
      </c>
      <c r="U27" s="143">
        <v>660499</v>
      </c>
      <c r="V27" s="143">
        <v>153229</v>
      </c>
      <c r="W27" s="142">
        <v>1721826</v>
      </c>
      <c r="X27" s="103" t="s">
        <v>41</v>
      </c>
    </row>
    <row r="28" spans="1:24" s="54" customFormat="1" ht="12.95" customHeight="1">
      <c r="A28" s="107" t="s">
        <v>42</v>
      </c>
      <c r="B28" s="144">
        <v>48</v>
      </c>
      <c r="C28" s="143">
        <v>359</v>
      </c>
      <c r="D28" s="143">
        <v>258777</v>
      </c>
      <c r="E28" s="143">
        <v>124287</v>
      </c>
      <c r="F28" s="143">
        <v>134490</v>
      </c>
      <c r="G28" s="143">
        <v>173225</v>
      </c>
      <c r="H28" s="143">
        <v>183079</v>
      </c>
      <c r="I28" s="143">
        <v>6526442</v>
      </c>
      <c r="J28" s="143">
        <v>14070211</v>
      </c>
      <c r="K28" s="143">
        <v>406726</v>
      </c>
      <c r="L28" s="143">
        <v>2475099</v>
      </c>
      <c r="M28" s="143">
        <v>7705682</v>
      </c>
      <c r="N28" s="143">
        <v>3482704</v>
      </c>
      <c r="O28" s="143">
        <v>15537123</v>
      </c>
      <c r="P28" s="143">
        <v>5175031</v>
      </c>
      <c r="Q28" s="143">
        <v>9801497</v>
      </c>
      <c r="R28" s="143">
        <v>560595</v>
      </c>
      <c r="S28" s="143"/>
      <c r="T28" s="143">
        <v>14929881</v>
      </c>
      <c r="U28" s="143">
        <v>645457</v>
      </c>
      <c r="V28" s="143">
        <v>290697</v>
      </c>
      <c r="W28" s="142">
        <v>1645856</v>
      </c>
      <c r="X28" s="103" t="s">
        <v>42</v>
      </c>
    </row>
    <row r="29" spans="1:24" s="54" customFormat="1" ht="12.95" customHeight="1">
      <c r="A29" s="107" t="s">
        <v>43</v>
      </c>
      <c r="B29" s="144">
        <v>48</v>
      </c>
      <c r="C29" s="143">
        <v>359</v>
      </c>
      <c r="D29" s="143">
        <v>278832</v>
      </c>
      <c r="E29" s="143">
        <v>116722</v>
      </c>
      <c r="F29" s="143">
        <v>162110</v>
      </c>
      <c r="G29" s="143">
        <v>160865</v>
      </c>
      <c r="H29" s="143">
        <v>218077</v>
      </c>
      <c r="I29" s="143">
        <v>6431461</v>
      </c>
      <c r="J29" s="143">
        <v>14437794</v>
      </c>
      <c r="K29" s="143">
        <v>448098</v>
      </c>
      <c r="L29" s="143">
        <v>2544741</v>
      </c>
      <c r="M29" s="143">
        <v>7773610</v>
      </c>
      <c r="N29" s="143">
        <v>3671345</v>
      </c>
      <c r="O29" s="143">
        <v>15671609</v>
      </c>
      <c r="P29" s="143">
        <v>5581091</v>
      </c>
      <c r="Q29" s="143">
        <v>9720650</v>
      </c>
      <c r="R29" s="143">
        <v>369868</v>
      </c>
      <c r="S29" s="143"/>
      <c r="T29" s="143">
        <v>15144306</v>
      </c>
      <c r="U29" s="143">
        <v>545487</v>
      </c>
      <c r="V29" s="143">
        <v>318964</v>
      </c>
      <c r="W29" s="142">
        <v>1622246</v>
      </c>
      <c r="X29" s="103" t="s">
        <v>43</v>
      </c>
    </row>
    <row r="30" spans="1:24" s="54" customFormat="1" ht="12.95" customHeight="1">
      <c r="A30" s="107" t="s">
        <v>44</v>
      </c>
      <c r="B30" s="144">
        <v>48</v>
      </c>
      <c r="C30" s="143">
        <v>358</v>
      </c>
      <c r="D30" s="143">
        <v>252162</v>
      </c>
      <c r="E30" s="143">
        <v>128089</v>
      </c>
      <c r="F30" s="143">
        <v>124073</v>
      </c>
      <c r="G30" s="143">
        <v>150307</v>
      </c>
      <c r="H30" s="143">
        <v>183653</v>
      </c>
      <c r="I30" s="143">
        <v>6433963</v>
      </c>
      <c r="J30" s="143">
        <v>14106644</v>
      </c>
      <c r="K30" s="143">
        <v>388874</v>
      </c>
      <c r="L30" s="143">
        <v>2502652</v>
      </c>
      <c r="M30" s="143">
        <v>7762589</v>
      </c>
      <c r="N30" s="143">
        <v>3452529</v>
      </c>
      <c r="O30" s="143">
        <v>15503714</v>
      </c>
      <c r="P30" s="143">
        <v>5240768</v>
      </c>
      <c r="Q30" s="143">
        <v>9769215</v>
      </c>
      <c r="R30" s="143">
        <v>493731</v>
      </c>
      <c r="S30" s="143"/>
      <c r="T30" s="143">
        <v>15010556</v>
      </c>
      <c r="U30" s="143">
        <v>545086</v>
      </c>
      <c r="V30" s="143">
        <v>259405</v>
      </c>
      <c r="W30" s="142">
        <v>1595946</v>
      </c>
      <c r="X30" s="103" t="s">
        <v>44</v>
      </c>
    </row>
    <row r="31" spans="1:24" s="54" customFormat="1" ht="12.95" customHeight="1">
      <c r="A31" s="107" t="s">
        <v>45</v>
      </c>
      <c r="B31" s="144">
        <v>48</v>
      </c>
      <c r="C31" s="143">
        <v>357</v>
      </c>
      <c r="D31" s="143">
        <v>336411</v>
      </c>
      <c r="E31" s="143">
        <v>132966</v>
      </c>
      <c r="F31" s="143">
        <v>203445</v>
      </c>
      <c r="G31" s="143">
        <v>148769</v>
      </c>
      <c r="H31" s="143">
        <v>178260</v>
      </c>
      <c r="I31" s="143">
        <v>7198813</v>
      </c>
      <c r="J31" s="143">
        <v>14097221</v>
      </c>
      <c r="K31" s="143">
        <v>393830</v>
      </c>
      <c r="L31" s="143">
        <v>2451136</v>
      </c>
      <c r="M31" s="143">
        <v>7745754</v>
      </c>
      <c r="N31" s="143">
        <v>3506501</v>
      </c>
      <c r="O31" s="143">
        <v>15861616</v>
      </c>
      <c r="P31" s="143">
        <v>5294225</v>
      </c>
      <c r="Q31" s="143">
        <v>9692361</v>
      </c>
      <c r="R31" s="143">
        <v>875030</v>
      </c>
      <c r="S31" s="143"/>
      <c r="T31" s="143">
        <v>15250851</v>
      </c>
      <c r="U31" s="143">
        <v>543048</v>
      </c>
      <c r="V31" s="143">
        <v>238989</v>
      </c>
      <c r="W31" s="142">
        <v>1586579</v>
      </c>
      <c r="X31" s="103" t="s">
        <v>45</v>
      </c>
    </row>
    <row r="32" spans="1:24" s="54" customFormat="1" ht="12.95" customHeight="1">
      <c r="A32" s="107" t="s">
        <v>46</v>
      </c>
      <c r="B32" s="144">
        <v>48</v>
      </c>
      <c r="C32" s="143">
        <v>357</v>
      </c>
      <c r="D32" s="143">
        <v>289618</v>
      </c>
      <c r="E32" s="143">
        <v>145756</v>
      </c>
      <c r="F32" s="143">
        <v>143862</v>
      </c>
      <c r="G32" s="143">
        <v>252974</v>
      </c>
      <c r="H32" s="143">
        <v>88267</v>
      </c>
      <c r="I32" s="143">
        <v>6874704</v>
      </c>
      <c r="J32" s="143">
        <v>14459688</v>
      </c>
      <c r="K32" s="143">
        <v>460011</v>
      </c>
      <c r="L32" s="143">
        <v>2583487</v>
      </c>
      <c r="M32" s="143">
        <v>7790553</v>
      </c>
      <c r="N32" s="143">
        <v>3625637</v>
      </c>
      <c r="O32" s="143">
        <v>15681038</v>
      </c>
      <c r="P32" s="143">
        <v>5525322</v>
      </c>
      <c r="Q32" s="143">
        <v>9796137</v>
      </c>
      <c r="R32" s="143">
        <v>359579</v>
      </c>
      <c r="S32" s="143"/>
      <c r="T32" s="143">
        <v>15267590</v>
      </c>
      <c r="U32" s="143">
        <v>543151</v>
      </c>
      <c r="V32" s="143">
        <v>173812</v>
      </c>
      <c r="W32" s="142">
        <v>1518988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82</v>
      </c>
      <c r="B14" s="150">
        <v>53</v>
      </c>
      <c r="C14" s="149">
        <v>389</v>
      </c>
      <c r="D14" s="149">
        <v>501312</v>
      </c>
      <c r="E14" s="149">
        <v>65353</v>
      </c>
      <c r="F14" s="149">
        <v>435959</v>
      </c>
      <c r="G14" s="149">
        <v>323494</v>
      </c>
      <c r="H14" s="149">
        <v>167912</v>
      </c>
      <c r="I14" s="149">
        <v>5007200</v>
      </c>
      <c r="J14" s="149">
        <v>14998646</v>
      </c>
      <c r="K14" s="149">
        <v>815182</v>
      </c>
      <c r="L14" s="149">
        <v>2962520</v>
      </c>
      <c r="M14" s="149">
        <v>7643636</v>
      </c>
      <c r="N14" s="149">
        <v>3577308</v>
      </c>
      <c r="O14" s="149">
        <v>14523849</v>
      </c>
      <c r="P14" s="149">
        <v>4044108</v>
      </c>
      <c r="Q14" s="149">
        <v>10021352</v>
      </c>
      <c r="R14" s="149">
        <v>458389</v>
      </c>
      <c r="S14" s="149">
        <v>0</v>
      </c>
      <c r="T14" s="149">
        <v>13973385</v>
      </c>
      <c r="U14" s="149">
        <v>628286</v>
      </c>
      <c r="V14" s="149">
        <v>698808</v>
      </c>
      <c r="W14" s="148">
        <v>3548289</v>
      </c>
      <c r="X14" s="108" t="s">
        <v>81</v>
      </c>
    </row>
    <row r="15" spans="1:24" s="54" customFormat="1" ht="12.95" customHeight="1">
      <c r="A15" s="115" t="s">
        <v>52</v>
      </c>
      <c r="B15" s="150">
        <v>52</v>
      </c>
      <c r="C15" s="149">
        <v>385</v>
      </c>
      <c r="D15" s="149">
        <v>505888</v>
      </c>
      <c r="E15" s="149">
        <v>105725</v>
      </c>
      <c r="F15" s="149">
        <v>400163</v>
      </c>
      <c r="G15" s="149">
        <v>292911</v>
      </c>
      <c r="H15" s="149">
        <v>171054</v>
      </c>
      <c r="I15" s="149">
        <v>5001844</v>
      </c>
      <c r="J15" s="149">
        <v>15347012</v>
      </c>
      <c r="K15" s="149">
        <v>772176</v>
      </c>
      <c r="L15" s="149">
        <v>2925310</v>
      </c>
      <c r="M15" s="149">
        <v>7908778</v>
      </c>
      <c r="N15" s="149">
        <v>3740748</v>
      </c>
      <c r="O15" s="149">
        <v>15094794</v>
      </c>
      <c r="P15" s="149">
        <v>4431906</v>
      </c>
      <c r="Q15" s="149">
        <v>9974421</v>
      </c>
      <c r="R15" s="149">
        <v>688467</v>
      </c>
      <c r="S15" s="149">
        <v>0</v>
      </c>
      <c r="T15" s="149">
        <v>14264949</v>
      </c>
      <c r="U15" s="149">
        <v>614483</v>
      </c>
      <c r="V15" s="149">
        <v>703058</v>
      </c>
      <c r="W15" s="148">
        <v>3173151</v>
      </c>
      <c r="X15" s="114" t="s">
        <v>52</v>
      </c>
    </row>
    <row r="16" spans="1:24" s="54" customFormat="1" ht="12.95" customHeight="1">
      <c r="A16" s="115" t="s">
        <v>67</v>
      </c>
      <c r="B16" s="150">
        <v>51</v>
      </c>
      <c r="C16" s="149">
        <v>384</v>
      </c>
      <c r="D16" s="149">
        <v>354851</v>
      </c>
      <c r="E16" s="149">
        <v>109985</v>
      </c>
      <c r="F16" s="149">
        <v>244866</v>
      </c>
      <c r="G16" s="149">
        <v>243661</v>
      </c>
      <c r="H16" s="149">
        <v>130699</v>
      </c>
      <c r="I16" s="149">
        <v>5094118</v>
      </c>
      <c r="J16" s="149">
        <v>15270802</v>
      </c>
      <c r="K16" s="149">
        <v>723698</v>
      </c>
      <c r="L16" s="149">
        <v>2794969</v>
      </c>
      <c r="M16" s="149">
        <v>7965923</v>
      </c>
      <c r="N16" s="149">
        <v>3786212</v>
      </c>
      <c r="O16" s="149">
        <v>15228486</v>
      </c>
      <c r="P16" s="149">
        <v>4725310</v>
      </c>
      <c r="Q16" s="149">
        <v>10048578</v>
      </c>
      <c r="R16" s="149">
        <v>454598</v>
      </c>
      <c r="S16" s="149">
        <v>0</v>
      </c>
      <c r="T16" s="149">
        <v>14608585</v>
      </c>
      <c r="U16" s="149">
        <v>654289</v>
      </c>
      <c r="V16" s="149">
        <v>527269</v>
      </c>
      <c r="W16" s="148">
        <v>2624810</v>
      </c>
      <c r="X16" s="114" t="s">
        <v>67</v>
      </c>
    </row>
    <row r="17" spans="1:24" s="54" customFormat="1" ht="12.95" customHeight="1">
      <c r="A17" s="115" t="s">
        <v>74</v>
      </c>
      <c r="B17" s="150">
        <v>50</v>
      </c>
      <c r="C17" s="150">
        <v>373</v>
      </c>
      <c r="D17" s="149">
        <v>277850</v>
      </c>
      <c r="E17" s="149">
        <v>99659</v>
      </c>
      <c r="F17" s="149">
        <v>178191</v>
      </c>
      <c r="G17" s="149">
        <v>208524</v>
      </c>
      <c r="H17" s="149">
        <v>186842</v>
      </c>
      <c r="I17" s="149">
        <v>5214200</v>
      </c>
      <c r="J17" s="149">
        <v>14999093</v>
      </c>
      <c r="K17" s="149">
        <v>578696</v>
      </c>
      <c r="L17" s="149">
        <v>2830032</v>
      </c>
      <c r="M17" s="149">
        <v>7958937</v>
      </c>
      <c r="N17" s="149">
        <v>3631428</v>
      </c>
      <c r="O17" s="149">
        <v>15840720</v>
      </c>
      <c r="P17" s="149">
        <v>4854813</v>
      </c>
      <c r="Q17" s="149">
        <v>10641864</v>
      </c>
      <c r="R17" s="149">
        <v>344043</v>
      </c>
      <c r="S17" s="149">
        <v>0</v>
      </c>
      <c r="T17" s="149">
        <v>15067309</v>
      </c>
      <c r="U17" s="149">
        <v>694670</v>
      </c>
      <c r="V17" s="149">
        <v>543110</v>
      </c>
      <c r="W17" s="148">
        <v>2160666</v>
      </c>
      <c r="X17" s="114" t="s">
        <v>74</v>
      </c>
    </row>
    <row r="18" spans="1:24" s="54" customFormat="1" ht="12.95" customHeight="1">
      <c r="A18" s="113" t="s">
        <v>80</v>
      </c>
      <c r="B18" s="147">
        <v>49</v>
      </c>
      <c r="C18" s="147">
        <v>363</v>
      </c>
      <c r="D18" s="146">
        <v>345545</v>
      </c>
      <c r="E18" s="146">
        <v>228716</v>
      </c>
      <c r="F18" s="146">
        <v>116829</v>
      </c>
      <c r="G18" s="146">
        <v>522999</v>
      </c>
      <c r="H18" s="146">
        <v>17988</v>
      </c>
      <c r="I18" s="146">
        <v>5906696</v>
      </c>
      <c r="J18" s="146">
        <v>14545512</v>
      </c>
      <c r="K18" s="146">
        <v>502655</v>
      </c>
      <c r="L18" s="146">
        <v>2835331</v>
      </c>
      <c r="M18" s="146">
        <v>7737151</v>
      </c>
      <c r="N18" s="146">
        <v>3470375</v>
      </c>
      <c r="O18" s="146">
        <v>15935172</v>
      </c>
      <c r="P18" s="146">
        <v>5550714</v>
      </c>
      <c r="Q18" s="146">
        <v>10058667</v>
      </c>
      <c r="R18" s="146">
        <v>325791</v>
      </c>
      <c r="S18" s="146">
        <v>0</v>
      </c>
      <c r="T18" s="146">
        <v>15427369</v>
      </c>
      <c r="U18" s="146">
        <v>662800</v>
      </c>
      <c r="V18" s="146">
        <v>205666</v>
      </c>
      <c r="W18" s="145">
        <v>1852844</v>
      </c>
      <c r="X18" s="111" t="s">
        <v>79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.95" customHeight="1">
      <c r="A20" s="107" t="s">
        <v>35</v>
      </c>
      <c r="B20" s="144">
        <v>49</v>
      </c>
      <c r="C20" s="143">
        <v>370</v>
      </c>
      <c r="D20" s="143">
        <v>278034</v>
      </c>
      <c r="E20" s="143">
        <v>83220</v>
      </c>
      <c r="F20" s="143">
        <v>194814</v>
      </c>
      <c r="G20" s="143">
        <v>192799</v>
      </c>
      <c r="H20" s="143">
        <v>184401</v>
      </c>
      <c r="I20" s="143">
        <v>5184849</v>
      </c>
      <c r="J20" s="143">
        <v>14867393</v>
      </c>
      <c r="K20" s="143">
        <v>560538</v>
      </c>
      <c r="L20" s="143">
        <v>2809638</v>
      </c>
      <c r="M20" s="143">
        <v>7929099</v>
      </c>
      <c r="N20" s="143">
        <v>3568118</v>
      </c>
      <c r="O20" s="143">
        <v>15832381</v>
      </c>
      <c r="P20" s="143">
        <v>4845978</v>
      </c>
      <c r="Q20" s="143">
        <v>10596600</v>
      </c>
      <c r="R20" s="143">
        <v>389803</v>
      </c>
      <c r="S20" s="143"/>
      <c r="T20" s="143">
        <v>15065847</v>
      </c>
      <c r="U20" s="143">
        <v>707567</v>
      </c>
      <c r="V20" s="143">
        <v>636773</v>
      </c>
      <c r="W20" s="142">
        <v>2131507</v>
      </c>
      <c r="X20" s="103" t="s">
        <v>35</v>
      </c>
    </row>
    <row r="21" spans="1:24" s="54" customFormat="1" ht="12.95" customHeight="1">
      <c r="A21" s="107" t="s">
        <v>36</v>
      </c>
      <c r="B21" s="144">
        <v>49</v>
      </c>
      <c r="C21" s="143">
        <v>370</v>
      </c>
      <c r="D21" s="143">
        <v>279659</v>
      </c>
      <c r="E21" s="143">
        <v>77817</v>
      </c>
      <c r="F21" s="143">
        <v>201842</v>
      </c>
      <c r="G21" s="143">
        <v>194442</v>
      </c>
      <c r="H21" s="143">
        <v>205741</v>
      </c>
      <c r="I21" s="143">
        <v>5130321</v>
      </c>
      <c r="J21" s="143">
        <v>14764249</v>
      </c>
      <c r="K21" s="143">
        <v>545908</v>
      </c>
      <c r="L21" s="143">
        <v>2830888</v>
      </c>
      <c r="M21" s="143">
        <v>7912293</v>
      </c>
      <c r="N21" s="143">
        <v>3475160</v>
      </c>
      <c r="O21" s="143">
        <v>15775101</v>
      </c>
      <c r="P21" s="143">
        <v>4811043</v>
      </c>
      <c r="Q21" s="143">
        <v>10525845</v>
      </c>
      <c r="R21" s="143">
        <v>438213</v>
      </c>
      <c r="S21" s="143"/>
      <c r="T21" s="143">
        <v>14908261</v>
      </c>
      <c r="U21" s="143">
        <v>707478</v>
      </c>
      <c r="V21" s="143">
        <v>340845</v>
      </c>
      <c r="W21" s="142">
        <v>2112649</v>
      </c>
      <c r="X21" s="103" t="s">
        <v>36</v>
      </c>
    </row>
    <row r="22" spans="1:24" s="54" customFormat="1" ht="12.95" customHeight="1">
      <c r="A22" s="107" t="s">
        <v>37</v>
      </c>
      <c r="B22" s="144">
        <v>49</v>
      </c>
      <c r="C22" s="143">
        <v>369</v>
      </c>
      <c r="D22" s="143">
        <v>312220</v>
      </c>
      <c r="E22" s="143">
        <v>94194</v>
      </c>
      <c r="F22" s="143">
        <v>218026</v>
      </c>
      <c r="G22" s="143">
        <v>342057</v>
      </c>
      <c r="H22" s="143">
        <v>347382</v>
      </c>
      <c r="I22" s="143">
        <v>5153067</v>
      </c>
      <c r="J22" s="143">
        <v>14319468</v>
      </c>
      <c r="K22" s="143">
        <v>495454</v>
      </c>
      <c r="L22" s="143">
        <v>2656166</v>
      </c>
      <c r="M22" s="143">
        <v>7888100</v>
      </c>
      <c r="N22" s="143">
        <v>3279748</v>
      </c>
      <c r="O22" s="143">
        <v>15942909</v>
      </c>
      <c r="P22" s="143">
        <v>4917911</v>
      </c>
      <c r="Q22" s="143">
        <v>10071290</v>
      </c>
      <c r="R22" s="143">
        <v>953708</v>
      </c>
      <c r="S22" s="143"/>
      <c r="T22" s="143">
        <v>14561099</v>
      </c>
      <c r="U22" s="143">
        <v>682762</v>
      </c>
      <c r="V22" s="143">
        <v>285298</v>
      </c>
      <c r="W22" s="142">
        <v>2097056</v>
      </c>
      <c r="X22" s="103" t="s">
        <v>37</v>
      </c>
    </row>
    <row r="23" spans="1:24" s="54" customFormat="1" ht="12.95" customHeight="1">
      <c r="A23" s="107" t="s">
        <v>38</v>
      </c>
      <c r="B23" s="144">
        <v>49</v>
      </c>
      <c r="C23" s="143">
        <v>367</v>
      </c>
      <c r="D23" s="143">
        <v>287944</v>
      </c>
      <c r="E23" s="143">
        <v>108506</v>
      </c>
      <c r="F23" s="143">
        <v>179438</v>
      </c>
      <c r="G23" s="143">
        <v>229675</v>
      </c>
      <c r="H23" s="143">
        <v>381712</v>
      </c>
      <c r="I23" s="143">
        <v>5308650</v>
      </c>
      <c r="J23" s="143">
        <v>14470685</v>
      </c>
      <c r="K23" s="143">
        <v>478220</v>
      </c>
      <c r="L23" s="143">
        <v>2834057</v>
      </c>
      <c r="M23" s="143">
        <v>7831259</v>
      </c>
      <c r="N23" s="143">
        <v>3327149</v>
      </c>
      <c r="O23" s="143">
        <v>16024343</v>
      </c>
      <c r="P23" s="143">
        <v>4996892</v>
      </c>
      <c r="Q23" s="143">
        <v>10378625</v>
      </c>
      <c r="R23" s="143">
        <v>648826</v>
      </c>
      <c r="S23" s="143"/>
      <c r="T23" s="143">
        <v>15102118</v>
      </c>
      <c r="U23" s="143">
        <v>682619</v>
      </c>
      <c r="V23" s="143">
        <v>222169</v>
      </c>
      <c r="W23" s="142">
        <v>2044900</v>
      </c>
      <c r="X23" s="103" t="s">
        <v>38</v>
      </c>
    </row>
    <row r="24" spans="1:24" s="54" customFormat="1" ht="12.95" customHeight="1">
      <c r="A24" s="107" t="s">
        <v>39</v>
      </c>
      <c r="B24" s="144">
        <v>49</v>
      </c>
      <c r="C24" s="143">
        <v>366</v>
      </c>
      <c r="D24" s="143">
        <v>502290</v>
      </c>
      <c r="E24" s="143">
        <v>93198</v>
      </c>
      <c r="F24" s="143">
        <v>409092</v>
      </c>
      <c r="G24" s="143">
        <v>189470</v>
      </c>
      <c r="H24" s="143">
        <v>364523</v>
      </c>
      <c r="I24" s="143">
        <v>5554429</v>
      </c>
      <c r="J24" s="143">
        <v>14266139</v>
      </c>
      <c r="K24" s="143">
        <v>470112</v>
      </c>
      <c r="L24" s="143">
        <v>2654482</v>
      </c>
      <c r="M24" s="143">
        <v>7822287</v>
      </c>
      <c r="N24" s="143">
        <v>3319258</v>
      </c>
      <c r="O24" s="143">
        <v>16396668</v>
      </c>
      <c r="P24" s="143">
        <v>4949248</v>
      </c>
      <c r="Q24" s="143">
        <v>10469178</v>
      </c>
      <c r="R24" s="143">
        <v>978242</v>
      </c>
      <c r="S24" s="143"/>
      <c r="T24" s="143">
        <v>15168972</v>
      </c>
      <c r="U24" s="143">
        <v>682507</v>
      </c>
      <c r="V24" s="143">
        <v>212666</v>
      </c>
      <c r="W24" s="142">
        <v>2059767</v>
      </c>
      <c r="X24" s="103" t="s">
        <v>39</v>
      </c>
    </row>
    <row r="25" spans="1:24" s="54" customFormat="1" ht="12.95" customHeight="1">
      <c r="A25" s="107" t="s">
        <v>40</v>
      </c>
      <c r="B25" s="144">
        <v>49</v>
      </c>
      <c r="C25" s="143">
        <v>366</v>
      </c>
      <c r="D25" s="143">
        <v>284446</v>
      </c>
      <c r="E25" s="143">
        <v>92329</v>
      </c>
      <c r="F25" s="143">
        <v>192117</v>
      </c>
      <c r="G25" s="143">
        <v>187448</v>
      </c>
      <c r="H25" s="143">
        <v>338742</v>
      </c>
      <c r="I25" s="143">
        <v>5706090</v>
      </c>
      <c r="J25" s="143">
        <v>14315250</v>
      </c>
      <c r="K25" s="143">
        <v>470325</v>
      </c>
      <c r="L25" s="143">
        <v>2632999</v>
      </c>
      <c r="M25" s="143">
        <v>7814579</v>
      </c>
      <c r="N25" s="143">
        <v>3397347</v>
      </c>
      <c r="O25" s="143">
        <v>15938665</v>
      </c>
      <c r="P25" s="143">
        <v>5180013</v>
      </c>
      <c r="Q25" s="143">
        <v>10311879</v>
      </c>
      <c r="R25" s="143">
        <v>446773</v>
      </c>
      <c r="S25" s="143"/>
      <c r="T25" s="143">
        <v>15142065</v>
      </c>
      <c r="U25" s="143">
        <v>682611</v>
      </c>
      <c r="V25" s="143">
        <v>256332</v>
      </c>
      <c r="W25" s="142">
        <v>2037150</v>
      </c>
      <c r="X25" s="103" t="s">
        <v>40</v>
      </c>
    </row>
    <row r="26" spans="1:24" s="54" customFormat="1" ht="5.25" customHeight="1">
      <c r="A26" s="107"/>
      <c r="B26" s="150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8"/>
      <c r="X26" s="108"/>
    </row>
    <row r="27" spans="1:24" s="54" customFormat="1" ht="12.95" customHeight="1">
      <c r="A27" s="107" t="s">
        <v>41</v>
      </c>
      <c r="B27" s="144">
        <v>49</v>
      </c>
      <c r="C27" s="143">
        <v>364</v>
      </c>
      <c r="D27" s="143">
        <v>263851</v>
      </c>
      <c r="E27" s="143">
        <v>89758</v>
      </c>
      <c r="F27" s="143">
        <v>174093</v>
      </c>
      <c r="G27" s="143">
        <v>150357</v>
      </c>
      <c r="H27" s="143">
        <v>1178512</v>
      </c>
      <c r="I27" s="143">
        <v>5736843</v>
      </c>
      <c r="J27" s="143">
        <v>14250142</v>
      </c>
      <c r="K27" s="143">
        <v>512132</v>
      </c>
      <c r="L27" s="143">
        <v>2613607</v>
      </c>
      <c r="M27" s="143">
        <v>7835980</v>
      </c>
      <c r="N27" s="143">
        <v>3288423</v>
      </c>
      <c r="O27" s="143">
        <v>15998321</v>
      </c>
      <c r="P27" s="143">
        <v>5341931</v>
      </c>
      <c r="Q27" s="143">
        <v>10327485</v>
      </c>
      <c r="R27" s="143">
        <v>328905</v>
      </c>
      <c r="S27" s="143"/>
      <c r="T27" s="143">
        <v>15337820</v>
      </c>
      <c r="U27" s="143">
        <v>683237</v>
      </c>
      <c r="V27" s="143">
        <v>216583</v>
      </c>
      <c r="W27" s="142">
        <v>1970150</v>
      </c>
      <c r="X27" s="103" t="s">
        <v>41</v>
      </c>
    </row>
    <row r="28" spans="1:24" s="54" customFormat="1" ht="12.95" customHeight="1">
      <c r="A28" s="107" t="s">
        <v>42</v>
      </c>
      <c r="B28" s="144">
        <v>49</v>
      </c>
      <c r="C28" s="143">
        <v>364</v>
      </c>
      <c r="D28" s="143">
        <v>246071</v>
      </c>
      <c r="E28" s="143">
        <v>91268</v>
      </c>
      <c r="F28" s="143">
        <v>154803</v>
      </c>
      <c r="G28" s="143">
        <v>200748</v>
      </c>
      <c r="H28" s="143">
        <v>185042</v>
      </c>
      <c r="I28" s="143">
        <v>5826541</v>
      </c>
      <c r="J28" s="143">
        <v>14112687</v>
      </c>
      <c r="K28" s="143">
        <v>450040</v>
      </c>
      <c r="L28" s="143">
        <v>2621793</v>
      </c>
      <c r="M28" s="143">
        <v>7765546</v>
      </c>
      <c r="N28" s="143">
        <v>3275308</v>
      </c>
      <c r="O28" s="143">
        <v>15645004</v>
      </c>
      <c r="P28" s="143">
        <v>4956017</v>
      </c>
      <c r="Q28" s="143">
        <v>10143930</v>
      </c>
      <c r="R28" s="143">
        <v>545057</v>
      </c>
      <c r="S28" s="143"/>
      <c r="T28" s="143">
        <v>14840902</v>
      </c>
      <c r="U28" s="143">
        <v>682802</v>
      </c>
      <c r="V28" s="143">
        <v>339869</v>
      </c>
      <c r="W28" s="142">
        <v>1945794</v>
      </c>
      <c r="X28" s="103" t="s">
        <v>42</v>
      </c>
    </row>
    <row r="29" spans="1:24" s="54" customFormat="1" ht="12.95" customHeight="1">
      <c r="A29" s="107" t="s">
        <v>43</v>
      </c>
      <c r="B29" s="144">
        <v>49</v>
      </c>
      <c r="C29" s="143">
        <v>364</v>
      </c>
      <c r="D29" s="143">
        <v>234393</v>
      </c>
      <c r="E29" s="143">
        <v>94431</v>
      </c>
      <c r="F29" s="143">
        <v>139962</v>
      </c>
      <c r="G29" s="143">
        <v>211923</v>
      </c>
      <c r="H29" s="143">
        <v>149017</v>
      </c>
      <c r="I29" s="143">
        <v>5955253</v>
      </c>
      <c r="J29" s="143">
        <v>14329604</v>
      </c>
      <c r="K29" s="143">
        <v>448683</v>
      </c>
      <c r="L29" s="143">
        <v>2731407</v>
      </c>
      <c r="M29" s="143">
        <v>7748701</v>
      </c>
      <c r="N29" s="143">
        <v>3400813</v>
      </c>
      <c r="O29" s="143">
        <v>15557747</v>
      </c>
      <c r="P29" s="143">
        <v>5129894</v>
      </c>
      <c r="Q29" s="143">
        <v>9990928</v>
      </c>
      <c r="R29" s="143">
        <v>436925</v>
      </c>
      <c r="S29" s="143"/>
      <c r="T29" s="143">
        <v>14973623</v>
      </c>
      <c r="U29" s="143">
        <v>672606</v>
      </c>
      <c r="V29" s="143">
        <v>252097</v>
      </c>
      <c r="W29" s="142">
        <v>1912111</v>
      </c>
      <c r="X29" s="103" t="s">
        <v>43</v>
      </c>
    </row>
    <row r="30" spans="1:24" s="54" customFormat="1" ht="12.95" customHeight="1">
      <c r="A30" s="107" t="s">
        <v>44</v>
      </c>
      <c r="B30" s="144">
        <v>49</v>
      </c>
      <c r="C30" s="143">
        <v>361</v>
      </c>
      <c r="D30" s="143">
        <v>244590</v>
      </c>
      <c r="E30" s="143">
        <v>83250</v>
      </c>
      <c r="F30" s="143">
        <v>161340</v>
      </c>
      <c r="G30" s="143">
        <v>193283</v>
      </c>
      <c r="H30" s="143">
        <v>143591</v>
      </c>
      <c r="I30" s="143">
        <v>5981223</v>
      </c>
      <c r="J30" s="143">
        <v>14184796</v>
      </c>
      <c r="K30" s="143">
        <v>477485</v>
      </c>
      <c r="L30" s="143">
        <v>2801165</v>
      </c>
      <c r="M30" s="143">
        <v>7730693</v>
      </c>
      <c r="N30" s="143">
        <v>3175453</v>
      </c>
      <c r="O30" s="143">
        <v>15661320</v>
      </c>
      <c r="P30" s="143">
        <v>5174907</v>
      </c>
      <c r="Q30" s="143">
        <v>10126142</v>
      </c>
      <c r="R30" s="143">
        <v>360271</v>
      </c>
      <c r="S30" s="143"/>
      <c r="T30" s="143">
        <v>15066067</v>
      </c>
      <c r="U30" s="143">
        <v>662759</v>
      </c>
      <c r="V30" s="143">
        <v>218539</v>
      </c>
      <c r="W30" s="142">
        <v>1890674</v>
      </c>
      <c r="X30" s="103" t="s">
        <v>44</v>
      </c>
    </row>
    <row r="31" spans="1:24" s="54" customFormat="1" ht="12.95" customHeight="1">
      <c r="A31" s="107" t="s">
        <v>45</v>
      </c>
      <c r="B31" s="144">
        <v>49</v>
      </c>
      <c r="C31" s="143">
        <v>361</v>
      </c>
      <c r="D31" s="143">
        <v>319288</v>
      </c>
      <c r="E31" s="143">
        <v>100542</v>
      </c>
      <c r="F31" s="143">
        <v>218746</v>
      </c>
      <c r="G31" s="143">
        <v>211000</v>
      </c>
      <c r="H31" s="143">
        <v>345321</v>
      </c>
      <c r="I31" s="143">
        <v>5863847</v>
      </c>
      <c r="J31" s="143">
        <v>14114628</v>
      </c>
      <c r="K31" s="143">
        <v>434889</v>
      </c>
      <c r="L31" s="143">
        <v>2691906</v>
      </c>
      <c r="M31" s="143">
        <v>7708749</v>
      </c>
      <c r="N31" s="143">
        <v>3279084</v>
      </c>
      <c r="O31" s="143">
        <v>16060110</v>
      </c>
      <c r="P31" s="143">
        <v>5106689</v>
      </c>
      <c r="Q31" s="143">
        <v>10035110</v>
      </c>
      <c r="R31" s="143">
        <v>918311</v>
      </c>
      <c r="S31" s="143"/>
      <c r="T31" s="143">
        <v>15191279</v>
      </c>
      <c r="U31" s="143">
        <v>662171</v>
      </c>
      <c r="V31" s="143">
        <v>251947</v>
      </c>
      <c r="W31" s="142">
        <v>1879448</v>
      </c>
      <c r="X31" s="103" t="s">
        <v>45</v>
      </c>
    </row>
    <row r="32" spans="1:24" s="54" customFormat="1" ht="12.95" customHeight="1">
      <c r="A32" s="107" t="s">
        <v>46</v>
      </c>
      <c r="B32" s="144">
        <v>49</v>
      </c>
      <c r="C32" s="143">
        <v>363</v>
      </c>
      <c r="D32" s="143">
        <v>345545</v>
      </c>
      <c r="E32" s="143">
        <v>228716</v>
      </c>
      <c r="F32" s="143">
        <v>116829</v>
      </c>
      <c r="G32" s="143">
        <v>522999</v>
      </c>
      <c r="H32" s="143">
        <v>17988</v>
      </c>
      <c r="I32" s="143">
        <v>5906696</v>
      </c>
      <c r="J32" s="143">
        <v>14545512</v>
      </c>
      <c r="K32" s="143">
        <v>502655</v>
      </c>
      <c r="L32" s="143">
        <v>2835331</v>
      </c>
      <c r="M32" s="143">
        <v>7737151</v>
      </c>
      <c r="N32" s="143">
        <v>3470375</v>
      </c>
      <c r="O32" s="143">
        <v>15935172</v>
      </c>
      <c r="P32" s="143">
        <v>5550714</v>
      </c>
      <c r="Q32" s="143">
        <v>10058667</v>
      </c>
      <c r="R32" s="143">
        <v>325791</v>
      </c>
      <c r="S32" s="143"/>
      <c r="T32" s="143">
        <v>15427369</v>
      </c>
      <c r="U32" s="143">
        <v>662800</v>
      </c>
      <c r="V32" s="143">
        <v>205666</v>
      </c>
      <c r="W32" s="142">
        <v>1852844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1" width="8.125" style="52" customWidth="1"/>
    <col min="12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58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.95" customHeight="1">
      <c r="A14" s="116" t="s">
        <v>78</v>
      </c>
      <c r="B14" s="150">
        <v>53</v>
      </c>
      <c r="C14" s="149">
        <v>391</v>
      </c>
      <c r="D14" s="149">
        <v>527216</v>
      </c>
      <c r="E14" s="149">
        <v>94326</v>
      </c>
      <c r="F14" s="149">
        <v>432890</v>
      </c>
      <c r="G14" s="149">
        <v>257266</v>
      </c>
      <c r="H14" s="149">
        <v>156416</v>
      </c>
      <c r="I14" s="149">
        <v>4670130</v>
      </c>
      <c r="J14" s="149">
        <v>14959346</v>
      </c>
      <c r="K14" s="149">
        <v>887774</v>
      </c>
      <c r="L14" s="149">
        <v>3040422</v>
      </c>
      <c r="M14" s="149">
        <v>7447950</v>
      </c>
      <c r="N14" s="149">
        <v>3583200</v>
      </c>
      <c r="O14" s="149">
        <v>14663514</v>
      </c>
      <c r="P14" s="149">
        <v>3694130</v>
      </c>
      <c r="Q14" s="149">
        <v>10569948</v>
      </c>
      <c r="R14" s="149">
        <v>399436</v>
      </c>
      <c r="S14" s="149"/>
      <c r="T14" s="149">
        <v>14147340</v>
      </c>
      <c r="U14" s="149">
        <v>717211</v>
      </c>
      <c r="V14" s="149">
        <v>706582</v>
      </c>
      <c r="W14" s="148">
        <v>3755819</v>
      </c>
      <c r="X14" s="108" t="s">
        <v>77</v>
      </c>
    </row>
    <row r="15" spans="1:24" s="54" customFormat="1" ht="12.95" customHeight="1">
      <c r="A15" s="115" t="s">
        <v>76</v>
      </c>
      <c r="B15" s="150">
        <v>53</v>
      </c>
      <c r="C15" s="149">
        <v>389</v>
      </c>
      <c r="D15" s="149">
        <v>501312</v>
      </c>
      <c r="E15" s="149">
        <v>65353</v>
      </c>
      <c r="F15" s="149">
        <v>435959</v>
      </c>
      <c r="G15" s="149">
        <v>323494</v>
      </c>
      <c r="H15" s="149">
        <v>167912</v>
      </c>
      <c r="I15" s="149">
        <v>5007200</v>
      </c>
      <c r="J15" s="149">
        <v>14998646</v>
      </c>
      <c r="K15" s="149">
        <v>815182</v>
      </c>
      <c r="L15" s="149">
        <v>2962520</v>
      </c>
      <c r="M15" s="149">
        <v>7643636</v>
      </c>
      <c r="N15" s="149">
        <v>3577308</v>
      </c>
      <c r="O15" s="149">
        <v>14523849</v>
      </c>
      <c r="P15" s="149">
        <v>4044108</v>
      </c>
      <c r="Q15" s="149">
        <v>10021352</v>
      </c>
      <c r="R15" s="149">
        <v>458389</v>
      </c>
      <c r="S15" s="149">
        <v>0</v>
      </c>
      <c r="T15" s="149">
        <v>13973385</v>
      </c>
      <c r="U15" s="149">
        <v>628286</v>
      </c>
      <c r="V15" s="149">
        <v>698808</v>
      </c>
      <c r="W15" s="148">
        <v>3548289</v>
      </c>
      <c r="X15" s="114" t="s">
        <v>34</v>
      </c>
    </row>
    <row r="16" spans="1:24" s="54" customFormat="1" ht="12.95" customHeight="1">
      <c r="A16" s="115" t="s">
        <v>52</v>
      </c>
      <c r="B16" s="150">
        <v>52</v>
      </c>
      <c r="C16" s="149">
        <v>385</v>
      </c>
      <c r="D16" s="149">
        <v>505888</v>
      </c>
      <c r="E16" s="149">
        <v>105725</v>
      </c>
      <c r="F16" s="149">
        <v>400163</v>
      </c>
      <c r="G16" s="149">
        <v>292911</v>
      </c>
      <c r="H16" s="149">
        <v>171054</v>
      </c>
      <c r="I16" s="149">
        <v>5001844</v>
      </c>
      <c r="J16" s="149">
        <v>15347012</v>
      </c>
      <c r="K16" s="149">
        <v>772176</v>
      </c>
      <c r="L16" s="149">
        <v>2925310</v>
      </c>
      <c r="M16" s="149">
        <v>7908778</v>
      </c>
      <c r="N16" s="149">
        <v>3740748</v>
      </c>
      <c r="O16" s="149">
        <v>15094794</v>
      </c>
      <c r="P16" s="149">
        <v>4431906</v>
      </c>
      <c r="Q16" s="149">
        <v>9974421</v>
      </c>
      <c r="R16" s="149">
        <v>688467</v>
      </c>
      <c r="S16" s="149">
        <v>0</v>
      </c>
      <c r="T16" s="149">
        <v>14264949</v>
      </c>
      <c r="U16" s="149">
        <v>614483</v>
      </c>
      <c r="V16" s="149">
        <v>703058</v>
      </c>
      <c r="W16" s="148">
        <v>3173151</v>
      </c>
      <c r="X16" s="114" t="s">
        <v>52</v>
      </c>
    </row>
    <row r="17" spans="1:24" s="54" customFormat="1" ht="12.95" customHeight="1">
      <c r="A17" s="115" t="s">
        <v>67</v>
      </c>
      <c r="B17" s="150">
        <v>51</v>
      </c>
      <c r="C17" s="150">
        <v>384</v>
      </c>
      <c r="D17" s="149">
        <v>354851</v>
      </c>
      <c r="E17" s="149">
        <v>109985</v>
      </c>
      <c r="F17" s="149">
        <v>244866</v>
      </c>
      <c r="G17" s="149">
        <v>243661</v>
      </c>
      <c r="H17" s="149">
        <v>130699</v>
      </c>
      <c r="I17" s="149">
        <v>5094118</v>
      </c>
      <c r="J17" s="149">
        <v>15270802</v>
      </c>
      <c r="K17" s="149">
        <v>723698</v>
      </c>
      <c r="L17" s="149">
        <v>2794969</v>
      </c>
      <c r="M17" s="149">
        <v>7965923</v>
      </c>
      <c r="N17" s="149">
        <v>3786212</v>
      </c>
      <c r="O17" s="149">
        <v>15228486</v>
      </c>
      <c r="P17" s="149">
        <v>4725310</v>
      </c>
      <c r="Q17" s="149">
        <v>10048578</v>
      </c>
      <c r="R17" s="149">
        <v>454598</v>
      </c>
      <c r="S17" s="149">
        <v>0</v>
      </c>
      <c r="T17" s="149">
        <v>14608585</v>
      </c>
      <c r="U17" s="149">
        <v>654289</v>
      </c>
      <c r="V17" s="149">
        <v>527269</v>
      </c>
      <c r="W17" s="148">
        <v>2624810</v>
      </c>
      <c r="X17" s="114" t="s">
        <v>67</v>
      </c>
    </row>
    <row r="18" spans="1:24" s="54" customFormat="1" ht="12.95" customHeight="1">
      <c r="A18" s="113" t="s">
        <v>75</v>
      </c>
      <c r="B18" s="147">
        <v>50</v>
      </c>
      <c r="C18" s="147">
        <v>373</v>
      </c>
      <c r="D18" s="146">
        <v>277850</v>
      </c>
      <c r="E18" s="146">
        <v>99659</v>
      </c>
      <c r="F18" s="146">
        <v>178191</v>
      </c>
      <c r="G18" s="146">
        <v>208524</v>
      </c>
      <c r="H18" s="146">
        <v>186842</v>
      </c>
      <c r="I18" s="146">
        <v>5214200</v>
      </c>
      <c r="J18" s="146">
        <v>14999093</v>
      </c>
      <c r="K18" s="146">
        <v>578696</v>
      </c>
      <c r="L18" s="146">
        <v>2830032</v>
      </c>
      <c r="M18" s="146">
        <v>7958937</v>
      </c>
      <c r="N18" s="146">
        <v>3631428</v>
      </c>
      <c r="O18" s="146">
        <v>15840720</v>
      </c>
      <c r="P18" s="146">
        <v>4854813</v>
      </c>
      <c r="Q18" s="146">
        <v>10641864</v>
      </c>
      <c r="R18" s="146">
        <v>344043</v>
      </c>
      <c r="S18" s="146">
        <v>0</v>
      </c>
      <c r="T18" s="146">
        <v>15067309</v>
      </c>
      <c r="U18" s="146">
        <v>694670</v>
      </c>
      <c r="V18" s="146">
        <v>543110</v>
      </c>
      <c r="W18" s="145">
        <v>2160666</v>
      </c>
      <c r="X18" s="111" t="s">
        <v>74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.95" customHeight="1">
      <c r="A20" s="107" t="s">
        <v>35</v>
      </c>
      <c r="B20" s="144">
        <v>51</v>
      </c>
      <c r="C20" s="143">
        <v>383</v>
      </c>
      <c r="D20" s="143">
        <v>312040</v>
      </c>
      <c r="E20" s="143">
        <v>80314</v>
      </c>
      <c r="F20" s="143">
        <v>231726</v>
      </c>
      <c r="G20" s="143">
        <v>230272</v>
      </c>
      <c r="H20" s="143">
        <v>136984</v>
      </c>
      <c r="I20" s="143">
        <v>4989578</v>
      </c>
      <c r="J20" s="143">
        <v>15213383</v>
      </c>
      <c r="K20" s="143">
        <v>712108</v>
      </c>
      <c r="L20" s="143">
        <v>2795237</v>
      </c>
      <c r="M20" s="143">
        <v>7944141</v>
      </c>
      <c r="N20" s="143">
        <v>3761897</v>
      </c>
      <c r="O20" s="143">
        <v>15322089</v>
      </c>
      <c r="P20" s="143">
        <v>4695883</v>
      </c>
      <c r="Q20" s="143">
        <v>10226727</v>
      </c>
      <c r="R20" s="143">
        <v>399479</v>
      </c>
      <c r="S20" s="143"/>
      <c r="T20" s="143">
        <v>14720632</v>
      </c>
      <c r="U20" s="143">
        <v>653399</v>
      </c>
      <c r="V20" s="143">
        <v>612603</v>
      </c>
      <c r="W20" s="142">
        <v>2603006</v>
      </c>
      <c r="X20" s="103" t="s">
        <v>35</v>
      </c>
    </row>
    <row r="21" spans="1:24" s="54" customFormat="1" ht="12.95" customHeight="1">
      <c r="A21" s="107" t="s">
        <v>36</v>
      </c>
      <c r="B21" s="144">
        <v>51</v>
      </c>
      <c r="C21" s="143">
        <v>383</v>
      </c>
      <c r="D21" s="143">
        <v>311339</v>
      </c>
      <c r="E21" s="143">
        <v>72709</v>
      </c>
      <c r="F21" s="143">
        <v>238630</v>
      </c>
      <c r="G21" s="143">
        <v>231551</v>
      </c>
      <c r="H21" s="143">
        <v>185690</v>
      </c>
      <c r="I21" s="143">
        <v>4743359</v>
      </c>
      <c r="J21" s="143">
        <v>15107808</v>
      </c>
      <c r="K21" s="143">
        <v>699935</v>
      </c>
      <c r="L21" s="143">
        <v>2813605</v>
      </c>
      <c r="M21" s="143">
        <v>7843015</v>
      </c>
      <c r="N21" s="143">
        <v>3751253</v>
      </c>
      <c r="O21" s="143">
        <v>15011932</v>
      </c>
      <c r="P21" s="143">
        <v>4609158</v>
      </c>
      <c r="Q21" s="143">
        <v>9906854</v>
      </c>
      <c r="R21" s="143">
        <v>495920</v>
      </c>
      <c r="S21" s="143"/>
      <c r="T21" s="143">
        <v>14376258</v>
      </c>
      <c r="U21" s="143">
        <v>653756</v>
      </c>
      <c r="V21" s="143">
        <v>475682</v>
      </c>
      <c r="W21" s="142">
        <v>2580772</v>
      </c>
      <c r="X21" s="103" t="s">
        <v>36</v>
      </c>
    </row>
    <row r="22" spans="1:24" s="54" customFormat="1" ht="12.95" customHeight="1">
      <c r="A22" s="107" t="s">
        <v>37</v>
      </c>
      <c r="B22" s="144">
        <v>51</v>
      </c>
      <c r="C22" s="143">
        <v>383</v>
      </c>
      <c r="D22" s="143">
        <v>323777</v>
      </c>
      <c r="E22" s="143">
        <v>95813</v>
      </c>
      <c r="F22" s="143">
        <v>227964</v>
      </c>
      <c r="G22" s="143">
        <v>343109</v>
      </c>
      <c r="H22" s="143">
        <v>290930</v>
      </c>
      <c r="I22" s="143">
        <v>5031245</v>
      </c>
      <c r="J22" s="143">
        <v>14559923</v>
      </c>
      <c r="K22" s="143">
        <v>641514</v>
      </c>
      <c r="L22" s="143">
        <v>2510981</v>
      </c>
      <c r="M22" s="143">
        <v>7919507</v>
      </c>
      <c r="N22" s="143">
        <v>3487921</v>
      </c>
      <c r="O22" s="143">
        <v>14889442</v>
      </c>
      <c r="P22" s="143">
        <v>4476223</v>
      </c>
      <c r="Q22" s="143">
        <v>9488252</v>
      </c>
      <c r="R22" s="143">
        <v>924967</v>
      </c>
      <c r="S22" s="143"/>
      <c r="T22" s="143">
        <v>13718278</v>
      </c>
      <c r="U22" s="143">
        <v>754131</v>
      </c>
      <c r="V22" s="143">
        <v>561262</v>
      </c>
      <c r="W22" s="142">
        <v>2539160</v>
      </c>
      <c r="X22" s="103" t="s">
        <v>37</v>
      </c>
    </row>
    <row r="23" spans="1:24" s="54" customFormat="1" ht="12.95" customHeight="1">
      <c r="A23" s="107" t="s">
        <v>38</v>
      </c>
      <c r="B23" s="144">
        <v>51</v>
      </c>
      <c r="C23" s="143">
        <v>383</v>
      </c>
      <c r="D23" s="143">
        <v>266052</v>
      </c>
      <c r="E23" s="143">
        <v>89834</v>
      </c>
      <c r="F23" s="143">
        <v>176218</v>
      </c>
      <c r="G23" s="143">
        <v>272443</v>
      </c>
      <c r="H23" s="143">
        <v>301895</v>
      </c>
      <c r="I23" s="143">
        <v>5286113</v>
      </c>
      <c r="J23" s="143">
        <v>14818374</v>
      </c>
      <c r="K23" s="143">
        <v>606276</v>
      </c>
      <c r="L23" s="143">
        <v>2705940</v>
      </c>
      <c r="M23" s="143">
        <v>7849103</v>
      </c>
      <c r="N23" s="143">
        <v>3657055</v>
      </c>
      <c r="O23" s="143">
        <v>15079729</v>
      </c>
      <c r="P23" s="143">
        <v>4615989</v>
      </c>
      <c r="Q23" s="143">
        <v>9864305</v>
      </c>
      <c r="R23" s="143">
        <v>599435</v>
      </c>
      <c r="S23" s="143"/>
      <c r="T23" s="143">
        <v>14186608</v>
      </c>
      <c r="U23" s="143">
        <v>747596</v>
      </c>
      <c r="V23" s="143">
        <v>556780</v>
      </c>
      <c r="W23" s="142">
        <v>2499053</v>
      </c>
      <c r="X23" s="103" t="s">
        <v>38</v>
      </c>
    </row>
    <row r="24" spans="1:24" s="54" customFormat="1" ht="12.95" customHeight="1">
      <c r="A24" s="107" t="s">
        <v>39</v>
      </c>
      <c r="B24" s="144">
        <v>51</v>
      </c>
      <c r="C24" s="143">
        <v>383</v>
      </c>
      <c r="D24" s="143">
        <v>317798</v>
      </c>
      <c r="E24" s="143">
        <v>80476</v>
      </c>
      <c r="F24" s="143">
        <v>237322</v>
      </c>
      <c r="G24" s="143">
        <v>221465</v>
      </c>
      <c r="H24" s="143">
        <v>221512</v>
      </c>
      <c r="I24" s="143">
        <v>4919683</v>
      </c>
      <c r="J24" s="143">
        <v>14758889</v>
      </c>
      <c r="K24" s="143">
        <v>651148</v>
      </c>
      <c r="L24" s="143">
        <v>2613230</v>
      </c>
      <c r="M24" s="143">
        <v>7851176</v>
      </c>
      <c r="N24" s="143">
        <v>3643335</v>
      </c>
      <c r="O24" s="143">
        <v>15413095</v>
      </c>
      <c r="P24" s="143">
        <v>4904615</v>
      </c>
      <c r="Q24" s="143">
        <v>10146009</v>
      </c>
      <c r="R24" s="143">
        <v>362471</v>
      </c>
      <c r="S24" s="143"/>
      <c r="T24" s="143">
        <v>14647066</v>
      </c>
      <c r="U24" s="143">
        <v>747168</v>
      </c>
      <c r="V24" s="143">
        <v>511703</v>
      </c>
      <c r="W24" s="142">
        <v>2457399</v>
      </c>
      <c r="X24" s="103" t="s">
        <v>39</v>
      </c>
    </row>
    <row r="25" spans="1:24" s="54" customFormat="1" ht="12.95" customHeight="1">
      <c r="A25" s="107" t="s">
        <v>40</v>
      </c>
      <c r="B25" s="144">
        <v>51</v>
      </c>
      <c r="C25" s="143">
        <v>382</v>
      </c>
      <c r="D25" s="143">
        <v>290378</v>
      </c>
      <c r="E25" s="143">
        <v>87496</v>
      </c>
      <c r="F25" s="143">
        <v>202882</v>
      </c>
      <c r="G25" s="143">
        <v>220967</v>
      </c>
      <c r="H25" s="143">
        <v>222825</v>
      </c>
      <c r="I25" s="143">
        <v>5112260</v>
      </c>
      <c r="J25" s="143">
        <v>14706039</v>
      </c>
      <c r="K25" s="143">
        <v>596333</v>
      </c>
      <c r="L25" s="143">
        <v>2583407</v>
      </c>
      <c r="M25" s="143">
        <v>7832968</v>
      </c>
      <c r="N25" s="143">
        <v>3693331</v>
      </c>
      <c r="O25" s="143">
        <v>15268221</v>
      </c>
      <c r="P25" s="143">
        <v>4560058</v>
      </c>
      <c r="Q25" s="143">
        <v>10221503</v>
      </c>
      <c r="R25" s="143">
        <v>486660</v>
      </c>
      <c r="S25" s="143"/>
      <c r="T25" s="143">
        <v>14310689</v>
      </c>
      <c r="U25" s="143">
        <v>702832</v>
      </c>
      <c r="V25" s="143">
        <v>582086</v>
      </c>
      <c r="W25" s="142">
        <v>2405551</v>
      </c>
      <c r="X25" s="103" t="s">
        <v>40</v>
      </c>
    </row>
    <row r="26" spans="1:24" s="54" customFormat="1" ht="5.25" customHeight="1">
      <c r="A26" s="107"/>
      <c r="B26" s="144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2"/>
      <c r="X26" s="108"/>
    </row>
    <row r="27" spans="1:24" s="54" customFormat="1" ht="12.95" customHeight="1">
      <c r="A27" s="107" t="s">
        <v>41</v>
      </c>
      <c r="B27" s="144">
        <v>51</v>
      </c>
      <c r="C27" s="143">
        <v>381</v>
      </c>
      <c r="D27" s="143">
        <v>247025</v>
      </c>
      <c r="E27" s="143">
        <v>93559</v>
      </c>
      <c r="F27" s="143">
        <v>153466</v>
      </c>
      <c r="G27" s="143">
        <v>227976</v>
      </c>
      <c r="H27" s="143">
        <v>183837</v>
      </c>
      <c r="I27" s="143">
        <v>4977507</v>
      </c>
      <c r="J27" s="143">
        <v>14747794</v>
      </c>
      <c r="K27" s="143">
        <v>591225</v>
      </c>
      <c r="L27" s="143">
        <v>2575576</v>
      </c>
      <c r="M27" s="143">
        <v>7837665</v>
      </c>
      <c r="N27" s="143">
        <v>3743328</v>
      </c>
      <c r="O27" s="143">
        <v>15278329</v>
      </c>
      <c r="P27" s="143">
        <v>4407504</v>
      </c>
      <c r="Q27" s="143">
        <v>10408525</v>
      </c>
      <c r="R27" s="143">
        <v>462300</v>
      </c>
      <c r="S27" s="143"/>
      <c r="T27" s="143">
        <v>14335627</v>
      </c>
      <c r="U27" s="143">
        <v>703189</v>
      </c>
      <c r="V27" s="143">
        <v>526543</v>
      </c>
      <c r="W27" s="142">
        <v>2340213</v>
      </c>
      <c r="X27" s="103" t="s">
        <v>41</v>
      </c>
    </row>
    <row r="28" spans="1:24" s="54" customFormat="1" ht="12.95" customHeight="1">
      <c r="A28" s="107" t="s">
        <v>42</v>
      </c>
      <c r="B28" s="144">
        <v>51</v>
      </c>
      <c r="C28" s="143">
        <v>379</v>
      </c>
      <c r="D28" s="143">
        <v>285381</v>
      </c>
      <c r="E28" s="143">
        <v>86220</v>
      </c>
      <c r="F28" s="143">
        <v>199161</v>
      </c>
      <c r="G28" s="143">
        <v>242854</v>
      </c>
      <c r="H28" s="143">
        <v>185383</v>
      </c>
      <c r="I28" s="143">
        <v>4765726</v>
      </c>
      <c r="J28" s="143">
        <v>14637493</v>
      </c>
      <c r="K28" s="143">
        <v>565703</v>
      </c>
      <c r="L28" s="143">
        <v>2564052</v>
      </c>
      <c r="M28" s="143">
        <v>7826942</v>
      </c>
      <c r="N28" s="143">
        <v>3680796</v>
      </c>
      <c r="O28" s="143">
        <v>15312330</v>
      </c>
      <c r="P28" s="143">
        <v>4357451</v>
      </c>
      <c r="Q28" s="143">
        <v>10401789</v>
      </c>
      <c r="R28" s="143">
        <v>553090</v>
      </c>
      <c r="S28" s="143"/>
      <c r="T28" s="143">
        <v>14296232</v>
      </c>
      <c r="U28" s="143">
        <v>701729</v>
      </c>
      <c r="V28" s="143">
        <v>569203</v>
      </c>
      <c r="W28" s="142">
        <v>2302263</v>
      </c>
      <c r="X28" s="103" t="s">
        <v>42</v>
      </c>
    </row>
    <row r="29" spans="1:24" s="54" customFormat="1" ht="12.95" customHeight="1">
      <c r="A29" s="107" t="s">
        <v>43</v>
      </c>
      <c r="B29" s="144">
        <v>51</v>
      </c>
      <c r="C29" s="143">
        <v>378</v>
      </c>
      <c r="D29" s="143">
        <v>338203</v>
      </c>
      <c r="E29" s="143">
        <v>82838</v>
      </c>
      <c r="F29" s="143">
        <v>255365</v>
      </c>
      <c r="G29" s="143">
        <v>288391</v>
      </c>
      <c r="H29" s="143">
        <v>244999</v>
      </c>
      <c r="I29" s="143">
        <v>4920135</v>
      </c>
      <c r="J29" s="143">
        <v>14506339</v>
      </c>
      <c r="K29" s="143">
        <v>548330</v>
      </c>
      <c r="L29" s="143">
        <v>2676856</v>
      </c>
      <c r="M29" s="143">
        <v>7804543</v>
      </c>
      <c r="N29" s="143">
        <v>3476610</v>
      </c>
      <c r="O29" s="143">
        <v>15263386</v>
      </c>
      <c r="P29" s="143">
        <v>4350241</v>
      </c>
      <c r="Q29" s="143">
        <v>10373019</v>
      </c>
      <c r="R29" s="143">
        <v>540126</v>
      </c>
      <c r="S29" s="143"/>
      <c r="T29" s="143">
        <v>14387273</v>
      </c>
      <c r="U29" s="143">
        <v>694254</v>
      </c>
      <c r="V29" s="143">
        <v>561053</v>
      </c>
      <c r="W29" s="142">
        <v>2254078</v>
      </c>
      <c r="X29" s="103" t="s">
        <v>43</v>
      </c>
    </row>
    <row r="30" spans="1:24" s="54" customFormat="1" ht="12.95" customHeight="1">
      <c r="A30" s="107" t="s">
        <v>44</v>
      </c>
      <c r="B30" s="144">
        <v>51</v>
      </c>
      <c r="C30" s="143">
        <v>376</v>
      </c>
      <c r="D30" s="143">
        <v>284977</v>
      </c>
      <c r="E30" s="143">
        <v>83755</v>
      </c>
      <c r="F30" s="143">
        <v>201222</v>
      </c>
      <c r="G30" s="143">
        <v>246233</v>
      </c>
      <c r="H30" s="143">
        <v>197660</v>
      </c>
      <c r="I30" s="143">
        <v>5191410</v>
      </c>
      <c r="J30" s="143">
        <v>14759235</v>
      </c>
      <c r="K30" s="143">
        <v>585153</v>
      </c>
      <c r="L30" s="143">
        <v>2810113</v>
      </c>
      <c r="M30" s="143">
        <v>7835656</v>
      </c>
      <c r="N30" s="143">
        <v>3528313</v>
      </c>
      <c r="O30" s="143">
        <v>15372685</v>
      </c>
      <c r="P30" s="143">
        <v>4646904</v>
      </c>
      <c r="Q30" s="143">
        <v>10373258</v>
      </c>
      <c r="R30" s="143">
        <v>352523</v>
      </c>
      <c r="S30" s="143"/>
      <c r="T30" s="143">
        <v>14598277</v>
      </c>
      <c r="U30" s="143">
        <v>694566</v>
      </c>
      <c r="V30" s="143">
        <v>470088</v>
      </c>
      <c r="W30" s="142">
        <v>2223666</v>
      </c>
      <c r="X30" s="103" t="s">
        <v>44</v>
      </c>
    </row>
    <row r="31" spans="1:24" s="54" customFormat="1" ht="12.95" customHeight="1">
      <c r="A31" s="107" t="s">
        <v>45</v>
      </c>
      <c r="B31" s="144">
        <v>50</v>
      </c>
      <c r="C31" s="143">
        <v>374</v>
      </c>
      <c r="D31" s="143">
        <v>557326</v>
      </c>
      <c r="E31" s="143">
        <v>90150</v>
      </c>
      <c r="F31" s="143">
        <v>467176</v>
      </c>
      <c r="G31" s="143">
        <v>241236</v>
      </c>
      <c r="H31" s="143">
        <v>249178</v>
      </c>
      <c r="I31" s="143">
        <v>5106176</v>
      </c>
      <c r="J31" s="143">
        <v>14759187</v>
      </c>
      <c r="K31" s="143">
        <v>514096</v>
      </c>
      <c r="L31" s="143">
        <v>2724941</v>
      </c>
      <c r="M31" s="143">
        <v>7888383</v>
      </c>
      <c r="N31" s="143">
        <v>3631767</v>
      </c>
      <c r="O31" s="143">
        <v>15945111</v>
      </c>
      <c r="P31" s="143">
        <v>4564591</v>
      </c>
      <c r="Q31" s="143">
        <v>10406509</v>
      </c>
      <c r="R31" s="143">
        <v>974011</v>
      </c>
      <c r="S31" s="143"/>
      <c r="T31" s="143">
        <v>14692404</v>
      </c>
      <c r="U31" s="143">
        <v>694052</v>
      </c>
      <c r="V31" s="143">
        <v>575334</v>
      </c>
      <c r="W31" s="142">
        <v>2194085</v>
      </c>
      <c r="X31" s="103" t="s">
        <v>45</v>
      </c>
    </row>
    <row r="32" spans="1:24" s="54" customFormat="1" ht="12.95" customHeight="1">
      <c r="A32" s="107" t="s">
        <v>46</v>
      </c>
      <c r="B32" s="144">
        <v>50</v>
      </c>
      <c r="C32" s="143">
        <v>373</v>
      </c>
      <c r="D32" s="143">
        <v>277850</v>
      </c>
      <c r="E32" s="143">
        <v>99659</v>
      </c>
      <c r="F32" s="143">
        <v>178191</v>
      </c>
      <c r="G32" s="143">
        <v>208524</v>
      </c>
      <c r="H32" s="143">
        <v>186842</v>
      </c>
      <c r="I32" s="143">
        <v>5214200</v>
      </c>
      <c r="J32" s="143">
        <v>14999093</v>
      </c>
      <c r="K32" s="143">
        <v>578696</v>
      </c>
      <c r="L32" s="143">
        <v>2830032</v>
      </c>
      <c r="M32" s="143">
        <v>7958937</v>
      </c>
      <c r="N32" s="143">
        <v>3631428</v>
      </c>
      <c r="O32" s="143">
        <v>15840720</v>
      </c>
      <c r="P32" s="143">
        <v>4854813</v>
      </c>
      <c r="Q32" s="143">
        <v>10641864</v>
      </c>
      <c r="R32" s="143">
        <v>344043</v>
      </c>
      <c r="S32" s="143"/>
      <c r="T32" s="143">
        <v>15067309</v>
      </c>
      <c r="U32" s="143">
        <v>694670</v>
      </c>
      <c r="V32" s="143">
        <v>543110</v>
      </c>
      <c r="W32" s="142">
        <v>2160666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53"/>
    </row>
    <row r="9" spans="1:24" s="54" customFormat="1" ht="10.5" customHeight="1">
      <c r="A9" s="451" t="s">
        <v>63</v>
      </c>
      <c r="B9" s="456" t="s">
        <v>65</v>
      </c>
      <c r="C9" s="456" t="s">
        <v>64</v>
      </c>
      <c r="D9" s="141"/>
      <c r="E9" s="141"/>
      <c r="F9" s="141"/>
      <c r="G9" s="141" t="s">
        <v>3</v>
      </c>
      <c r="H9" s="141"/>
      <c r="I9" s="141"/>
      <c r="J9" s="139"/>
      <c r="K9" s="139"/>
      <c r="L9" s="139"/>
      <c r="M9" s="139"/>
      <c r="N9" s="139"/>
      <c r="O9" s="140"/>
      <c r="P9" s="139" t="s">
        <v>4</v>
      </c>
      <c r="Q9" s="139"/>
      <c r="R9" s="139"/>
      <c r="S9" s="139"/>
      <c r="T9" s="139"/>
      <c r="U9" s="139"/>
      <c r="V9" s="139"/>
      <c r="W9" s="139"/>
      <c r="X9" s="446" t="s">
        <v>63</v>
      </c>
    </row>
    <row r="10" spans="1:24" s="54" customFormat="1" ht="13.5" customHeight="1">
      <c r="A10" s="452"/>
      <c r="B10" s="457"/>
      <c r="C10" s="457"/>
      <c r="D10" s="138" t="s">
        <v>7</v>
      </c>
      <c r="E10" s="137"/>
      <c r="F10" s="136"/>
      <c r="G10" s="134"/>
      <c r="H10" s="135" t="s">
        <v>8</v>
      </c>
      <c r="I10" s="134"/>
      <c r="J10" s="95" t="s">
        <v>9</v>
      </c>
      <c r="M10" s="73" t="s">
        <v>10</v>
      </c>
      <c r="O10" s="99"/>
      <c r="P10" s="95" t="s">
        <v>11</v>
      </c>
      <c r="U10" s="133"/>
      <c r="V10" s="129" t="s">
        <v>8</v>
      </c>
      <c r="W10" s="73" t="s">
        <v>12</v>
      </c>
      <c r="X10" s="447"/>
    </row>
    <row r="11" spans="1:24" s="54" customFormat="1" ht="13.5" customHeight="1">
      <c r="A11" s="452"/>
      <c r="B11" s="457"/>
      <c r="C11" s="457"/>
      <c r="D11" s="454" t="s">
        <v>57</v>
      </c>
      <c r="E11" s="444" t="s">
        <v>62</v>
      </c>
      <c r="F11" s="130" t="s">
        <v>15</v>
      </c>
      <c r="G11" s="131" t="s">
        <v>16</v>
      </c>
      <c r="H11" s="131" t="s">
        <v>17</v>
      </c>
      <c r="I11" s="126" t="s">
        <v>18</v>
      </c>
      <c r="J11" s="444" t="s">
        <v>57</v>
      </c>
      <c r="K11" s="444" t="s">
        <v>61</v>
      </c>
      <c r="L11" s="444" t="s">
        <v>60</v>
      </c>
      <c r="M11" s="449" t="s">
        <v>59</v>
      </c>
      <c r="N11" s="444" t="s">
        <v>73</v>
      </c>
      <c r="O11" s="444" t="s">
        <v>57</v>
      </c>
      <c r="P11" s="444" t="s">
        <v>56</v>
      </c>
      <c r="Q11" s="444" t="s">
        <v>55</v>
      </c>
      <c r="R11" s="129" t="s">
        <v>19</v>
      </c>
      <c r="S11" s="129"/>
      <c r="T11" s="128" t="s">
        <v>72</v>
      </c>
      <c r="U11" s="127" t="s">
        <v>21</v>
      </c>
      <c r="V11" s="126" t="s">
        <v>22</v>
      </c>
      <c r="W11" s="73" t="s">
        <v>23</v>
      </c>
      <c r="X11" s="447"/>
    </row>
    <row r="12" spans="1:24" s="54" customFormat="1" ht="13.5" customHeight="1">
      <c r="A12" s="453"/>
      <c r="B12" s="458"/>
      <c r="C12" s="458"/>
      <c r="D12" s="455"/>
      <c r="E12" s="445"/>
      <c r="F12" s="123" t="s">
        <v>24</v>
      </c>
      <c r="G12" s="124"/>
      <c r="H12" s="125" t="s">
        <v>25</v>
      </c>
      <c r="I12" s="124"/>
      <c r="J12" s="445"/>
      <c r="K12" s="445"/>
      <c r="L12" s="445"/>
      <c r="M12" s="450"/>
      <c r="N12" s="445"/>
      <c r="O12" s="445"/>
      <c r="P12" s="445"/>
      <c r="Q12" s="445"/>
      <c r="R12" s="120" t="s">
        <v>26</v>
      </c>
      <c r="S12" s="120"/>
      <c r="T12" s="122" t="s">
        <v>27</v>
      </c>
      <c r="U12" s="121"/>
      <c r="V12" s="120" t="s">
        <v>28</v>
      </c>
      <c r="W12" s="119" t="s">
        <v>29</v>
      </c>
      <c r="X12" s="448"/>
    </row>
    <row r="13" spans="1:24" s="54" customFormat="1" ht="5.25" customHeight="1">
      <c r="A13" s="11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117"/>
    </row>
    <row r="14" spans="1:24" s="54" customFormat="1" ht="12" customHeight="1">
      <c r="A14" s="116" t="s">
        <v>71</v>
      </c>
      <c r="B14" s="62">
        <v>53</v>
      </c>
      <c r="C14" s="61">
        <v>395</v>
      </c>
      <c r="D14" s="61">
        <v>548093</v>
      </c>
      <c r="E14" s="61">
        <v>69205</v>
      </c>
      <c r="F14" s="61">
        <v>478888</v>
      </c>
      <c r="G14" s="61">
        <v>282203</v>
      </c>
      <c r="H14" s="61">
        <v>241892</v>
      </c>
      <c r="I14" s="61">
        <v>4651036</v>
      </c>
      <c r="J14" s="61">
        <v>15190205</v>
      </c>
      <c r="K14" s="61">
        <v>958307</v>
      </c>
      <c r="L14" s="61">
        <v>3120893</v>
      </c>
      <c r="M14" s="61">
        <v>7482268</v>
      </c>
      <c r="N14" s="61">
        <v>3628737</v>
      </c>
      <c r="O14" s="61">
        <v>13757553</v>
      </c>
      <c r="P14" s="61">
        <v>3685279</v>
      </c>
      <c r="Q14" s="61">
        <v>9231696</v>
      </c>
      <c r="R14" s="61">
        <v>840578</v>
      </c>
      <c r="S14" s="61"/>
      <c r="T14" s="61">
        <v>13156943</v>
      </c>
      <c r="U14" s="61">
        <v>687927</v>
      </c>
      <c r="V14" s="61">
        <v>797758</v>
      </c>
      <c r="W14" s="60">
        <v>3807562</v>
      </c>
      <c r="X14" s="108" t="s">
        <v>70</v>
      </c>
    </row>
    <row r="15" spans="1:24" s="54" customFormat="1" ht="12" customHeight="1">
      <c r="A15" s="115" t="s">
        <v>33</v>
      </c>
      <c r="B15" s="62">
        <v>53</v>
      </c>
      <c r="C15" s="61">
        <v>391</v>
      </c>
      <c r="D15" s="61">
        <v>527216</v>
      </c>
      <c r="E15" s="61">
        <v>94326</v>
      </c>
      <c r="F15" s="61">
        <v>432890</v>
      </c>
      <c r="G15" s="61">
        <v>257266</v>
      </c>
      <c r="H15" s="61">
        <v>156416</v>
      </c>
      <c r="I15" s="61">
        <v>4670130</v>
      </c>
      <c r="J15" s="61">
        <v>14959346</v>
      </c>
      <c r="K15" s="61">
        <v>887774</v>
      </c>
      <c r="L15" s="61">
        <v>3040422</v>
      </c>
      <c r="M15" s="61">
        <v>7447950</v>
      </c>
      <c r="N15" s="61">
        <v>3583200</v>
      </c>
      <c r="O15" s="61">
        <v>14663514</v>
      </c>
      <c r="P15" s="61">
        <v>3694130</v>
      </c>
      <c r="Q15" s="61">
        <v>10569948</v>
      </c>
      <c r="R15" s="61">
        <v>399436</v>
      </c>
      <c r="S15" s="61"/>
      <c r="T15" s="61">
        <v>14147340</v>
      </c>
      <c r="U15" s="61">
        <v>717211</v>
      </c>
      <c r="V15" s="61">
        <v>706582</v>
      </c>
      <c r="W15" s="60">
        <v>3755819</v>
      </c>
      <c r="X15" s="114" t="s">
        <v>33</v>
      </c>
    </row>
    <row r="16" spans="1:24" s="54" customFormat="1" ht="12" customHeight="1">
      <c r="A16" s="115" t="s">
        <v>34</v>
      </c>
      <c r="B16" s="62">
        <v>53</v>
      </c>
      <c r="C16" s="61">
        <v>389</v>
      </c>
      <c r="D16" s="61">
        <v>501312</v>
      </c>
      <c r="E16" s="61">
        <v>65353</v>
      </c>
      <c r="F16" s="61">
        <v>435959</v>
      </c>
      <c r="G16" s="61">
        <v>323494</v>
      </c>
      <c r="H16" s="61">
        <v>167912</v>
      </c>
      <c r="I16" s="61">
        <v>5007200</v>
      </c>
      <c r="J16" s="61">
        <v>14998646</v>
      </c>
      <c r="K16" s="61">
        <v>815182</v>
      </c>
      <c r="L16" s="61">
        <v>2962520</v>
      </c>
      <c r="M16" s="61">
        <v>7643636</v>
      </c>
      <c r="N16" s="61">
        <v>3577308</v>
      </c>
      <c r="O16" s="61">
        <v>14523849</v>
      </c>
      <c r="P16" s="61">
        <v>4044108</v>
      </c>
      <c r="Q16" s="61">
        <v>10021352</v>
      </c>
      <c r="R16" s="61">
        <v>458389</v>
      </c>
      <c r="S16" s="61">
        <v>0</v>
      </c>
      <c r="T16" s="61">
        <v>13973385</v>
      </c>
      <c r="U16" s="61">
        <v>628286</v>
      </c>
      <c r="V16" s="61">
        <v>698808</v>
      </c>
      <c r="W16" s="60">
        <v>3548289</v>
      </c>
      <c r="X16" s="114" t="s">
        <v>34</v>
      </c>
    </row>
    <row r="17" spans="1:24" s="54" customFormat="1" ht="12" customHeight="1">
      <c r="A17" s="115" t="s">
        <v>69</v>
      </c>
      <c r="B17" s="62">
        <v>52</v>
      </c>
      <c r="C17" s="61">
        <v>385</v>
      </c>
      <c r="D17" s="61">
        <v>505888</v>
      </c>
      <c r="E17" s="61">
        <v>105725</v>
      </c>
      <c r="F17" s="61">
        <v>400163</v>
      </c>
      <c r="G17" s="61">
        <v>292911</v>
      </c>
      <c r="H17" s="61">
        <v>171054</v>
      </c>
      <c r="I17" s="61">
        <v>5001844</v>
      </c>
      <c r="J17" s="61">
        <v>15347012</v>
      </c>
      <c r="K17" s="61">
        <v>772176</v>
      </c>
      <c r="L17" s="61">
        <v>2925310</v>
      </c>
      <c r="M17" s="61">
        <v>7908778</v>
      </c>
      <c r="N17" s="61">
        <v>3740748</v>
      </c>
      <c r="O17" s="61">
        <v>15094794</v>
      </c>
      <c r="P17" s="61">
        <v>4431906</v>
      </c>
      <c r="Q17" s="61">
        <v>9974421</v>
      </c>
      <c r="R17" s="61">
        <v>688467</v>
      </c>
      <c r="S17" s="61">
        <v>0</v>
      </c>
      <c r="T17" s="61">
        <v>14264949</v>
      </c>
      <c r="U17" s="61">
        <v>614483</v>
      </c>
      <c r="V17" s="61">
        <v>703058</v>
      </c>
      <c r="W17" s="60">
        <v>3173151</v>
      </c>
      <c r="X17" s="114" t="s">
        <v>52</v>
      </c>
    </row>
    <row r="18" spans="1:24" s="54" customFormat="1" ht="12" customHeight="1">
      <c r="A18" s="113" t="s">
        <v>68</v>
      </c>
      <c r="B18" s="71">
        <v>51</v>
      </c>
      <c r="C18" s="71">
        <v>384</v>
      </c>
      <c r="D18" s="70">
        <v>354851</v>
      </c>
      <c r="E18" s="70">
        <v>109985</v>
      </c>
      <c r="F18" s="70">
        <v>244866</v>
      </c>
      <c r="G18" s="70">
        <v>243661</v>
      </c>
      <c r="H18" s="70">
        <v>130699</v>
      </c>
      <c r="I18" s="70">
        <v>5094118</v>
      </c>
      <c r="J18" s="70">
        <v>15270802</v>
      </c>
      <c r="K18" s="70">
        <v>723698</v>
      </c>
      <c r="L18" s="70">
        <v>2794969</v>
      </c>
      <c r="M18" s="70">
        <v>7965923</v>
      </c>
      <c r="N18" s="70">
        <v>3786212</v>
      </c>
      <c r="O18" s="70">
        <v>15228486</v>
      </c>
      <c r="P18" s="70">
        <v>4725310</v>
      </c>
      <c r="Q18" s="70">
        <v>10048578</v>
      </c>
      <c r="R18" s="70">
        <v>454598</v>
      </c>
      <c r="S18" s="70">
        <v>0</v>
      </c>
      <c r="T18" s="70">
        <v>14608585</v>
      </c>
      <c r="U18" s="70">
        <v>654289</v>
      </c>
      <c r="V18" s="70">
        <v>527269</v>
      </c>
      <c r="W18" s="112">
        <v>2624810</v>
      </c>
      <c r="X18" s="111" t="s">
        <v>67</v>
      </c>
    </row>
    <row r="19" spans="1:24" s="54" customFormat="1" ht="5.25" customHeight="1">
      <c r="A19" s="110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109"/>
    </row>
    <row r="20" spans="1:24" s="54" customFormat="1" ht="12" customHeight="1">
      <c r="A20" s="107" t="s">
        <v>35</v>
      </c>
      <c r="B20" s="106">
        <v>52</v>
      </c>
      <c r="C20" s="105">
        <v>385</v>
      </c>
      <c r="D20" s="61">
        <v>341566</v>
      </c>
      <c r="E20" s="105">
        <v>76580</v>
      </c>
      <c r="F20" s="105">
        <v>264986</v>
      </c>
      <c r="G20" s="105">
        <v>280399</v>
      </c>
      <c r="H20" s="105">
        <v>144543</v>
      </c>
      <c r="I20" s="105">
        <v>5002252</v>
      </c>
      <c r="J20" s="61">
        <v>15066253</v>
      </c>
      <c r="K20" s="105">
        <v>695693</v>
      </c>
      <c r="L20" s="105">
        <v>2907185</v>
      </c>
      <c r="M20" s="105">
        <v>7900908</v>
      </c>
      <c r="N20" s="105">
        <v>3562467</v>
      </c>
      <c r="O20" s="61">
        <v>14669714</v>
      </c>
      <c r="P20" s="105">
        <v>3999540</v>
      </c>
      <c r="Q20" s="105">
        <v>10100300</v>
      </c>
      <c r="R20" s="105">
        <v>569874</v>
      </c>
      <c r="S20" s="61"/>
      <c r="T20" s="105">
        <v>13809958</v>
      </c>
      <c r="U20" s="105">
        <v>612244</v>
      </c>
      <c r="V20" s="105">
        <v>853299</v>
      </c>
      <c r="W20" s="104">
        <v>3177261</v>
      </c>
      <c r="X20" s="103" t="s">
        <v>35</v>
      </c>
    </row>
    <row r="21" spans="1:24" s="54" customFormat="1" ht="12" customHeight="1">
      <c r="A21" s="107" t="s">
        <v>36</v>
      </c>
      <c r="B21" s="106">
        <v>52</v>
      </c>
      <c r="C21" s="105">
        <v>385</v>
      </c>
      <c r="D21" s="61">
        <v>404160</v>
      </c>
      <c r="E21" s="105">
        <v>75703</v>
      </c>
      <c r="F21" s="105">
        <v>328457</v>
      </c>
      <c r="G21" s="105">
        <v>225679</v>
      </c>
      <c r="H21" s="105">
        <v>145599</v>
      </c>
      <c r="I21" s="105">
        <v>5038762</v>
      </c>
      <c r="J21" s="61">
        <v>14974842</v>
      </c>
      <c r="K21" s="105">
        <v>677669</v>
      </c>
      <c r="L21" s="105">
        <v>2860926</v>
      </c>
      <c r="M21" s="105">
        <v>7875361</v>
      </c>
      <c r="N21" s="105">
        <v>3560886</v>
      </c>
      <c r="O21" s="61">
        <v>14574971</v>
      </c>
      <c r="P21" s="105">
        <v>4020002</v>
      </c>
      <c r="Q21" s="105">
        <v>9794628</v>
      </c>
      <c r="R21" s="105">
        <v>760341</v>
      </c>
      <c r="S21" s="61"/>
      <c r="T21" s="105">
        <v>13612097</v>
      </c>
      <c r="U21" s="105">
        <v>644038</v>
      </c>
      <c r="V21" s="105">
        <v>626469</v>
      </c>
      <c r="W21" s="104">
        <v>3039165</v>
      </c>
      <c r="X21" s="103" t="s">
        <v>36</v>
      </c>
    </row>
    <row r="22" spans="1:24" s="54" customFormat="1" ht="12" customHeight="1">
      <c r="A22" s="107" t="s">
        <v>37</v>
      </c>
      <c r="B22" s="106">
        <v>52</v>
      </c>
      <c r="C22" s="105">
        <v>385</v>
      </c>
      <c r="D22" s="61">
        <v>500304</v>
      </c>
      <c r="E22" s="105">
        <v>95156</v>
      </c>
      <c r="F22" s="105">
        <v>405148</v>
      </c>
      <c r="G22" s="105">
        <v>376948</v>
      </c>
      <c r="H22" s="105">
        <v>183125</v>
      </c>
      <c r="I22" s="105">
        <v>5166203</v>
      </c>
      <c r="J22" s="61">
        <v>14819862</v>
      </c>
      <c r="K22" s="105">
        <v>680090</v>
      </c>
      <c r="L22" s="105">
        <v>2618118</v>
      </c>
      <c r="M22" s="105">
        <v>7973306</v>
      </c>
      <c r="N22" s="105">
        <v>3548348</v>
      </c>
      <c r="O22" s="61">
        <v>14850548</v>
      </c>
      <c r="P22" s="105">
        <v>4372254</v>
      </c>
      <c r="Q22" s="105">
        <v>9387705</v>
      </c>
      <c r="R22" s="105">
        <v>1090589</v>
      </c>
      <c r="S22" s="61"/>
      <c r="T22" s="105">
        <v>13633345</v>
      </c>
      <c r="U22" s="105">
        <v>656516</v>
      </c>
      <c r="V22" s="105">
        <v>525371</v>
      </c>
      <c r="W22" s="104">
        <v>3019499</v>
      </c>
      <c r="X22" s="103" t="s">
        <v>37</v>
      </c>
    </row>
    <row r="23" spans="1:24" s="54" customFormat="1" ht="12" customHeight="1">
      <c r="A23" s="107" t="s">
        <v>38</v>
      </c>
      <c r="B23" s="106">
        <v>52</v>
      </c>
      <c r="C23" s="105">
        <v>387</v>
      </c>
      <c r="D23" s="61">
        <v>446682</v>
      </c>
      <c r="E23" s="105">
        <v>80918</v>
      </c>
      <c r="F23" s="105">
        <v>365764</v>
      </c>
      <c r="G23" s="105">
        <v>262128</v>
      </c>
      <c r="H23" s="105">
        <v>242005</v>
      </c>
      <c r="I23" s="105">
        <v>5250611</v>
      </c>
      <c r="J23" s="61">
        <v>14666313</v>
      </c>
      <c r="K23" s="105">
        <v>644506</v>
      </c>
      <c r="L23" s="105">
        <v>2800405</v>
      </c>
      <c r="M23" s="105">
        <v>7859949</v>
      </c>
      <c r="N23" s="105">
        <v>3361453</v>
      </c>
      <c r="O23" s="61">
        <v>15080645</v>
      </c>
      <c r="P23" s="105">
        <v>4514917</v>
      </c>
      <c r="Q23" s="105">
        <v>9816779</v>
      </c>
      <c r="R23" s="105">
        <v>748949</v>
      </c>
      <c r="S23" s="61"/>
      <c r="T23" s="105">
        <v>14106218</v>
      </c>
      <c r="U23" s="105">
        <v>658442</v>
      </c>
      <c r="V23" s="105">
        <v>608719</v>
      </c>
      <c r="W23" s="104">
        <v>2980915</v>
      </c>
      <c r="X23" s="103" t="s">
        <v>38</v>
      </c>
    </row>
    <row r="24" spans="1:24" s="54" customFormat="1" ht="12" customHeight="1">
      <c r="A24" s="107" t="s">
        <v>39</v>
      </c>
      <c r="B24" s="106">
        <v>52</v>
      </c>
      <c r="C24" s="105">
        <v>387</v>
      </c>
      <c r="D24" s="61">
        <v>374612</v>
      </c>
      <c r="E24" s="105">
        <v>73576</v>
      </c>
      <c r="F24" s="105">
        <v>301036</v>
      </c>
      <c r="G24" s="105">
        <v>281836</v>
      </c>
      <c r="H24" s="105">
        <v>209068</v>
      </c>
      <c r="I24" s="105">
        <v>5113570</v>
      </c>
      <c r="J24" s="61">
        <v>14715408</v>
      </c>
      <c r="K24" s="105">
        <v>705317</v>
      </c>
      <c r="L24" s="105">
        <v>2706600</v>
      </c>
      <c r="M24" s="105">
        <v>7862216</v>
      </c>
      <c r="N24" s="105">
        <v>3441275</v>
      </c>
      <c r="O24" s="61">
        <v>15307173</v>
      </c>
      <c r="P24" s="105">
        <v>4555688</v>
      </c>
      <c r="Q24" s="105">
        <v>10063307</v>
      </c>
      <c r="R24" s="105">
        <v>688178</v>
      </c>
      <c r="S24" s="61"/>
      <c r="T24" s="105">
        <v>14463836</v>
      </c>
      <c r="U24" s="105">
        <v>657909</v>
      </c>
      <c r="V24" s="105">
        <v>490929</v>
      </c>
      <c r="W24" s="104">
        <v>2939547</v>
      </c>
      <c r="X24" s="103" t="s">
        <v>39</v>
      </c>
    </row>
    <row r="25" spans="1:24" s="54" customFormat="1" ht="12" customHeight="1">
      <c r="A25" s="107" t="s">
        <v>40</v>
      </c>
      <c r="B25" s="106">
        <v>52</v>
      </c>
      <c r="C25" s="105">
        <v>387</v>
      </c>
      <c r="D25" s="61">
        <v>310327</v>
      </c>
      <c r="E25" s="105">
        <v>78014</v>
      </c>
      <c r="F25" s="105">
        <v>232313</v>
      </c>
      <c r="G25" s="105">
        <v>297458</v>
      </c>
      <c r="H25" s="105">
        <v>239733</v>
      </c>
      <c r="I25" s="105">
        <v>4849006</v>
      </c>
      <c r="J25" s="61">
        <v>14629798</v>
      </c>
      <c r="K25" s="105">
        <v>661432</v>
      </c>
      <c r="L25" s="105">
        <v>2598801</v>
      </c>
      <c r="M25" s="105">
        <v>7835949</v>
      </c>
      <c r="N25" s="105">
        <v>3533616</v>
      </c>
      <c r="O25" s="61">
        <v>15187766</v>
      </c>
      <c r="P25" s="105">
        <v>4285175</v>
      </c>
      <c r="Q25" s="105">
        <v>10107142</v>
      </c>
      <c r="R25" s="105">
        <v>795449</v>
      </c>
      <c r="S25" s="61"/>
      <c r="T25" s="105">
        <v>14157551</v>
      </c>
      <c r="U25" s="105">
        <v>658361</v>
      </c>
      <c r="V25" s="105">
        <v>516752</v>
      </c>
      <c r="W25" s="104">
        <v>2894876</v>
      </c>
      <c r="X25" s="103" t="s">
        <v>40</v>
      </c>
    </row>
    <row r="26" spans="1:24" s="54" customFormat="1" ht="5.25" customHeight="1">
      <c r="A26" s="107"/>
      <c r="B26" s="6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0"/>
      <c r="X26" s="108"/>
    </row>
    <row r="27" spans="1:24" s="54" customFormat="1" ht="12" customHeight="1">
      <c r="A27" s="107" t="s">
        <v>41</v>
      </c>
      <c r="B27" s="106">
        <v>52</v>
      </c>
      <c r="C27" s="105">
        <v>387</v>
      </c>
      <c r="D27" s="61">
        <v>246405</v>
      </c>
      <c r="E27" s="105">
        <v>75825</v>
      </c>
      <c r="F27" s="105">
        <v>170580</v>
      </c>
      <c r="G27" s="105">
        <v>292846</v>
      </c>
      <c r="H27" s="105">
        <v>149458</v>
      </c>
      <c r="I27" s="105">
        <v>4915521</v>
      </c>
      <c r="J27" s="61">
        <v>14862993</v>
      </c>
      <c r="K27" s="105">
        <v>662098</v>
      </c>
      <c r="L27" s="105">
        <v>2684685</v>
      </c>
      <c r="M27" s="105">
        <v>7872815</v>
      </c>
      <c r="N27" s="105">
        <v>3643395</v>
      </c>
      <c r="O27" s="61">
        <v>15103782</v>
      </c>
      <c r="P27" s="105">
        <v>4144678</v>
      </c>
      <c r="Q27" s="105">
        <v>10289168</v>
      </c>
      <c r="R27" s="105">
        <v>669936</v>
      </c>
      <c r="S27" s="61"/>
      <c r="T27" s="105">
        <v>14126960</v>
      </c>
      <c r="U27" s="105">
        <v>683927</v>
      </c>
      <c r="V27" s="105">
        <v>525363</v>
      </c>
      <c r="W27" s="104">
        <v>2919852</v>
      </c>
      <c r="X27" s="103" t="s">
        <v>41</v>
      </c>
    </row>
    <row r="28" spans="1:24" s="54" customFormat="1" ht="12" customHeight="1">
      <c r="A28" s="107" t="s">
        <v>42</v>
      </c>
      <c r="B28" s="106">
        <v>52</v>
      </c>
      <c r="C28" s="105">
        <v>386</v>
      </c>
      <c r="D28" s="61">
        <v>335527</v>
      </c>
      <c r="E28" s="105">
        <v>67635</v>
      </c>
      <c r="F28" s="105">
        <v>267892</v>
      </c>
      <c r="G28" s="105">
        <v>222410</v>
      </c>
      <c r="H28" s="105">
        <v>159370</v>
      </c>
      <c r="I28" s="105">
        <v>5036570</v>
      </c>
      <c r="J28" s="61">
        <v>14848128</v>
      </c>
      <c r="K28" s="105">
        <v>712518</v>
      </c>
      <c r="L28" s="105">
        <v>2617825</v>
      </c>
      <c r="M28" s="105">
        <v>7917109</v>
      </c>
      <c r="N28" s="105">
        <v>3600676</v>
      </c>
      <c r="O28" s="61">
        <v>14980256</v>
      </c>
      <c r="P28" s="105">
        <v>4401735</v>
      </c>
      <c r="Q28" s="105">
        <v>10113966</v>
      </c>
      <c r="R28" s="105">
        <v>464555</v>
      </c>
      <c r="S28" s="61"/>
      <c r="T28" s="105">
        <v>14161336</v>
      </c>
      <c r="U28" s="105">
        <v>658163</v>
      </c>
      <c r="V28" s="105">
        <v>511482</v>
      </c>
      <c r="W28" s="104">
        <v>2797487</v>
      </c>
      <c r="X28" s="103" t="s">
        <v>42</v>
      </c>
    </row>
    <row r="29" spans="1:24" s="54" customFormat="1" ht="12" customHeight="1">
      <c r="A29" s="107" t="s">
        <v>43</v>
      </c>
      <c r="B29" s="106">
        <v>52</v>
      </c>
      <c r="C29" s="105">
        <v>385</v>
      </c>
      <c r="D29" s="61">
        <v>365565</v>
      </c>
      <c r="E29" s="105">
        <v>77480</v>
      </c>
      <c r="F29" s="105">
        <v>288085</v>
      </c>
      <c r="G29" s="105">
        <v>301061</v>
      </c>
      <c r="H29" s="105">
        <v>136908</v>
      </c>
      <c r="I29" s="105">
        <v>5237396</v>
      </c>
      <c r="J29" s="61">
        <v>14782957</v>
      </c>
      <c r="K29" s="105">
        <v>644236</v>
      </c>
      <c r="L29" s="105">
        <v>2583734</v>
      </c>
      <c r="M29" s="105">
        <v>7874864</v>
      </c>
      <c r="N29" s="105">
        <v>3680123</v>
      </c>
      <c r="O29" s="61">
        <v>14720134</v>
      </c>
      <c r="P29" s="105">
        <v>4180441</v>
      </c>
      <c r="Q29" s="105">
        <v>9843503</v>
      </c>
      <c r="R29" s="105">
        <v>696190</v>
      </c>
      <c r="S29" s="61"/>
      <c r="T29" s="105">
        <v>13895338</v>
      </c>
      <c r="U29" s="105">
        <v>659535</v>
      </c>
      <c r="V29" s="105">
        <v>487880</v>
      </c>
      <c r="W29" s="104">
        <v>2823517</v>
      </c>
      <c r="X29" s="103" t="s">
        <v>43</v>
      </c>
    </row>
    <row r="30" spans="1:24" s="54" customFormat="1" ht="12" customHeight="1">
      <c r="A30" s="107" t="s">
        <v>44</v>
      </c>
      <c r="B30" s="106">
        <v>52</v>
      </c>
      <c r="C30" s="105">
        <v>385</v>
      </c>
      <c r="D30" s="61">
        <v>273348</v>
      </c>
      <c r="E30" s="105">
        <v>77054</v>
      </c>
      <c r="F30" s="105">
        <v>196294</v>
      </c>
      <c r="G30" s="105">
        <v>215951</v>
      </c>
      <c r="H30" s="105">
        <v>135253</v>
      </c>
      <c r="I30" s="105">
        <v>5228113</v>
      </c>
      <c r="J30" s="61">
        <v>14735325</v>
      </c>
      <c r="K30" s="105">
        <v>625465</v>
      </c>
      <c r="L30" s="105">
        <v>2686241</v>
      </c>
      <c r="M30" s="105">
        <v>7912717</v>
      </c>
      <c r="N30" s="105">
        <v>3510902</v>
      </c>
      <c r="O30" s="61">
        <v>14506383</v>
      </c>
      <c r="P30" s="105">
        <v>4142320</v>
      </c>
      <c r="Q30" s="105">
        <v>9814429</v>
      </c>
      <c r="R30" s="105">
        <v>549634</v>
      </c>
      <c r="S30" s="61"/>
      <c r="T30" s="105">
        <v>13810587</v>
      </c>
      <c r="U30" s="105">
        <v>657231</v>
      </c>
      <c r="V30" s="105">
        <v>574063</v>
      </c>
      <c r="W30" s="104">
        <v>2781549</v>
      </c>
      <c r="X30" s="103" t="s">
        <v>44</v>
      </c>
    </row>
    <row r="31" spans="1:24" s="54" customFormat="1" ht="12" customHeight="1">
      <c r="A31" s="107" t="s">
        <v>45</v>
      </c>
      <c r="B31" s="106">
        <v>51</v>
      </c>
      <c r="C31" s="105">
        <v>384</v>
      </c>
      <c r="D31" s="61">
        <v>470998</v>
      </c>
      <c r="E31" s="105">
        <v>117746</v>
      </c>
      <c r="F31" s="105">
        <v>353252</v>
      </c>
      <c r="G31" s="105">
        <v>220511</v>
      </c>
      <c r="H31" s="105">
        <v>150982</v>
      </c>
      <c r="I31" s="105">
        <v>5041334</v>
      </c>
      <c r="J31" s="61">
        <v>14960112</v>
      </c>
      <c r="K31" s="105">
        <v>684984</v>
      </c>
      <c r="L31" s="105">
        <v>2720060</v>
      </c>
      <c r="M31" s="105">
        <v>7943435</v>
      </c>
      <c r="N31" s="105">
        <v>3611633</v>
      </c>
      <c r="O31" s="61">
        <v>15087435</v>
      </c>
      <c r="P31" s="105">
        <v>4643961</v>
      </c>
      <c r="Q31" s="105">
        <v>9868518</v>
      </c>
      <c r="R31" s="105">
        <v>574956</v>
      </c>
      <c r="S31" s="61"/>
      <c r="T31" s="105">
        <v>14354338</v>
      </c>
      <c r="U31" s="105">
        <v>656367</v>
      </c>
      <c r="V31" s="105">
        <v>470492</v>
      </c>
      <c r="W31" s="104">
        <v>2718883</v>
      </c>
      <c r="X31" s="103" t="s">
        <v>45</v>
      </c>
    </row>
    <row r="32" spans="1:24" s="54" customFormat="1" ht="12" customHeight="1">
      <c r="A32" s="107" t="s">
        <v>46</v>
      </c>
      <c r="B32" s="106">
        <v>51</v>
      </c>
      <c r="C32" s="105">
        <v>384</v>
      </c>
      <c r="D32" s="61">
        <v>354851</v>
      </c>
      <c r="E32" s="105">
        <v>109985</v>
      </c>
      <c r="F32" s="105">
        <v>244866</v>
      </c>
      <c r="G32" s="105">
        <v>243661</v>
      </c>
      <c r="H32" s="105">
        <v>130699</v>
      </c>
      <c r="I32" s="105">
        <v>5094118</v>
      </c>
      <c r="J32" s="61">
        <v>15270802</v>
      </c>
      <c r="K32" s="105">
        <v>723698</v>
      </c>
      <c r="L32" s="105">
        <v>2794969</v>
      </c>
      <c r="M32" s="105">
        <v>7965923</v>
      </c>
      <c r="N32" s="105">
        <v>3786212</v>
      </c>
      <c r="O32" s="61">
        <v>15228486</v>
      </c>
      <c r="P32" s="105">
        <v>4725310</v>
      </c>
      <c r="Q32" s="105">
        <v>10048578</v>
      </c>
      <c r="R32" s="105">
        <v>454598</v>
      </c>
      <c r="S32" s="61"/>
      <c r="T32" s="105">
        <v>14608585</v>
      </c>
      <c r="U32" s="105">
        <v>654289</v>
      </c>
      <c r="V32" s="105">
        <v>527269</v>
      </c>
      <c r="W32" s="104">
        <v>2624810</v>
      </c>
      <c r="X32" s="103" t="s">
        <v>46</v>
      </c>
    </row>
    <row r="33" spans="1:24" s="54" customFormat="1" ht="5.25" customHeight="1">
      <c r="A33" s="102"/>
      <c r="B33" s="10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99"/>
    </row>
    <row r="34" spans="1:24" s="53" customFormat="1" ht="10.5" customHeight="1">
      <c r="A34" s="54" t="s">
        <v>51</v>
      </c>
    </row>
  </sheetData>
  <mergeCells count="14">
    <mergeCell ref="O11:O12"/>
    <mergeCell ref="X9:X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52" customWidth="1"/>
    <col min="2" max="2" width="3.375" style="52" customWidth="1"/>
    <col min="3" max="3" width="4.625" style="52" customWidth="1"/>
    <col min="4" max="4" width="6" style="52" customWidth="1"/>
    <col min="5" max="5" width="6.75" style="52" customWidth="1"/>
    <col min="6" max="6" width="6.875" style="52" customWidth="1"/>
    <col min="7" max="7" width="7.875" style="52" customWidth="1"/>
    <col min="8" max="8" width="8.5" style="52" customWidth="1"/>
    <col min="9" max="9" width="8.75" style="52" customWidth="1"/>
    <col min="10" max="10" width="8.625" style="52" customWidth="1"/>
    <col min="11" max="12" width="8.5" style="52" customWidth="1"/>
    <col min="13" max="13" width="7.875" style="52" customWidth="1"/>
    <col min="14" max="14" width="7.375" style="52" customWidth="1"/>
    <col min="15" max="15" width="8.5" style="52" customWidth="1"/>
    <col min="16" max="16" width="7.875" style="52" customWidth="1"/>
    <col min="17" max="17" width="8.5" style="52" customWidth="1"/>
    <col min="18" max="18" width="7.125" style="52" customWidth="1"/>
    <col min="19" max="19" width="0.25" style="52" customWidth="1"/>
    <col min="20" max="20" width="8.625" style="52" customWidth="1"/>
    <col min="21" max="21" width="6.875" style="52" customWidth="1"/>
    <col min="22" max="23" width="8" style="52" customWidth="1"/>
    <col min="24" max="24" width="8.125" style="52" customWidth="1"/>
    <col min="25" max="16384" width="11.25" style="52"/>
  </cols>
  <sheetData>
    <row r="1" spans="1:24">
      <c r="A1" s="98" t="s">
        <v>0</v>
      </c>
    </row>
    <row r="2" spans="1:24" ht="10.5" customHeight="1"/>
    <row r="3" spans="1:24">
      <c r="B3" s="96"/>
      <c r="C3" s="96"/>
      <c r="D3" s="96"/>
      <c r="E3" s="96"/>
      <c r="H3" s="97" t="s">
        <v>66</v>
      </c>
      <c r="I3" s="96"/>
      <c r="J3" s="96"/>
      <c r="K3" s="96"/>
      <c r="L3" s="96"/>
      <c r="M3" s="96"/>
      <c r="N3" s="96"/>
      <c r="O3" s="96"/>
      <c r="P3" s="96"/>
      <c r="R3" s="96"/>
      <c r="S3" s="96"/>
      <c r="T3" s="96"/>
      <c r="U3" s="96"/>
      <c r="V3" s="96"/>
      <c r="W3" s="96"/>
      <c r="X3" s="96"/>
    </row>
    <row r="4" spans="1:24" ht="6" customHeight="1"/>
    <row r="5" spans="1:24">
      <c r="A5" s="53" t="s">
        <v>1</v>
      </c>
    </row>
    <row r="6" spans="1:24" ht="6" customHeight="1">
      <c r="A6" s="53"/>
    </row>
    <row r="7" spans="1:24" ht="10.5" customHeight="1">
      <c r="A7" s="95" t="s">
        <v>2</v>
      </c>
    </row>
    <row r="8" spans="1:24" ht="1.5" customHeight="1">
      <c r="A8" s="94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s="54" customFormat="1" ht="10.5" customHeight="1">
      <c r="A9" s="481" t="s">
        <v>63</v>
      </c>
      <c r="B9" s="484" t="s">
        <v>65</v>
      </c>
      <c r="C9" s="487" t="s">
        <v>64</v>
      </c>
      <c r="D9" s="88"/>
      <c r="E9" s="88"/>
      <c r="F9" s="88"/>
      <c r="G9" s="88" t="s">
        <v>3</v>
      </c>
      <c r="H9" s="88"/>
      <c r="I9" s="88"/>
      <c r="J9" s="88"/>
      <c r="K9" s="88"/>
      <c r="L9" s="88"/>
      <c r="M9" s="88"/>
      <c r="N9" s="58"/>
      <c r="O9" s="88"/>
      <c r="P9" s="88" t="s">
        <v>4</v>
      </c>
      <c r="Q9" s="88"/>
      <c r="R9" s="88"/>
      <c r="S9" s="88"/>
      <c r="T9" s="88"/>
      <c r="U9" s="88"/>
      <c r="V9" s="88"/>
      <c r="W9" s="58"/>
      <c r="X9" s="476" t="s">
        <v>63</v>
      </c>
    </row>
    <row r="10" spans="1:24" s="54" customFormat="1" ht="13.5" customHeight="1">
      <c r="A10" s="482"/>
      <c r="B10" s="485"/>
      <c r="C10" s="488"/>
      <c r="D10" s="92" t="s">
        <v>7</v>
      </c>
      <c r="E10" s="91"/>
      <c r="F10" s="91"/>
      <c r="G10" s="90"/>
      <c r="H10" s="86" t="s">
        <v>8</v>
      </c>
      <c r="I10" s="67"/>
      <c r="J10" s="89" t="s">
        <v>9</v>
      </c>
      <c r="K10" s="88"/>
      <c r="L10" s="88"/>
      <c r="M10" s="81" t="s">
        <v>10</v>
      </c>
      <c r="N10" s="58"/>
      <c r="O10" s="88"/>
      <c r="P10" s="89" t="s">
        <v>11</v>
      </c>
      <c r="Q10" s="88"/>
      <c r="R10" s="88"/>
      <c r="S10" s="88"/>
      <c r="T10" s="58"/>
      <c r="U10" s="67"/>
      <c r="V10" s="75" t="s">
        <v>8</v>
      </c>
      <c r="W10" s="75" t="s">
        <v>12</v>
      </c>
      <c r="X10" s="477"/>
    </row>
    <row r="11" spans="1:24" s="54" customFormat="1" ht="13.5" customHeight="1">
      <c r="A11" s="482"/>
      <c r="B11" s="485"/>
      <c r="C11" s="488"/>
      <c r="D11" s="479" t="s">
        <v>57</v>
      </c>
      <c r="E11" s="474" t="s">
        <v>62</v>
      </c>
      <c r="F11" s="87" t="s">
        <v>15</v>
      </c>
      <c r="G11" s="86" t="s">
        <v>16</v>
      </c>
      <c r="H11" s="86" t="s">
        <v>17</v>
      </c>
      <c r="I11" s="75" t="s">
        <v>18</v>
      </c>
      <c r="J11" s="474" t="s">
        <v>57</v>
      </c>
      <c r="K11" s="474" t="s">
        <v>61</v>
      </c>
      <c r="L11" s="474" t="s">
        <v>60</v>
      </c>
      <c r="M11" s="479" t="s">
        <v>59</v>
      </c>
      <c r="N11" s="474" t="s">
        <v>58</v>
      </c>
      <c r="O11" s="474" t="s">
        <v>57</v>
      </c>
      <c r="P11" s="474" t="s">
        <v>56</v>
      </c>
      <c r="Q11" s="474" t="s">
        <v>55</v>
      </c>
      <c r="R11" s="75" t="s">
        <v>19</v>
      </c>
      <c r="S11" s="73"/>
      <c r="T11" s="85" t="s">
        <v>54</v>
      </c>
      <c r="U11" s="84" t="s">
        <v>21</v>
      </c>
      <c r="V11" s="75" t="s">
        <v>22</v>
      </c>
      <c r="W11" s="75" t="s">
        <v>23</v>
      </c>
      <c r="X11" s="477"/>
    </row>
    <row r="12" spans="1:24" s="54" customFormat="1" ht="13.5" customHeight="1">
      <c r="A12" s="483"/>
      <c r="B12" s="486"/>
      <c r="C12" s="489"/>
      <c r="D12" s="480"/>
      <c r="E12" s="475"/>
      <c r="F12" s="82" t="s">
        <v>24</v>
      </c>
      <c r="G12" s="58"/>
      <c r="H12" s="83" t="s">
        <v>25</v>
      </c>
      <c r="I12" s="58"/>
      <c r="J12" s="475"/>
      <c r="K12" s="475"/>
      <c r="L12" s="475"/>
      <c r="M12" s="480"/>
      <c r="N12" s="475"/>
      <c r="O12" s="475"/>
      <c r="P12" s="475"/>
      <c r="Q12" s="475"/>
      <c r="R12" s="79" t="s">
        <v>26</v>
      </c>
      <c r="S12" s="81"/>
      <c r="T12" s="80" t="s">
        <v>27</v>
      </c>
      <c r="U12" s="58"/>
      <c r="V12" s="79" t="s">
        <v>28</v>
      </c>
      <c r="W12" s="79" t="s">
        <v>29</v>
      </c>
      <c r="X12" s="478"/>
    </row>
    <row r="13" spans="1:24" s="54" customFormat="1" ht="5.25" customHeight="1">
      <c r="A13" s="78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77"/>
    </row>
    <row r="14" spans="1:24" s="54" customFormat="1" ht="12" customHeight="1">
      <c r="A14" s="65" t="s">
        <v>53</v>
      </c>
      <c r="B14" s="62">
        <v>53</v>
      </c>
      <c r="C14" s="61">
        <v>400</v>
      </c>
      <c r="D14" s="61">
        <v>503173</v>
      </c>
      <c r="E14" s="61">
        <v>94780</v>
      </c>
      <c r="F14" s="61">
        <v>408398</v>
      </c>
      <c r="G14" s="61">
        <v>355646</v>
      </c>
      <c r="H14" s="61">
        <v>325676</v>
      </c>
      <c r="I14" s="61">
        <v>4397939</v>
      </c>
      <c r="J14" s="61">
        <v>14827353</v>
      </c>
      <c r="K14" s="61">
        <v>1008005</v>
      </c>
      <c r="L14" s="61">
        <v>3029281</v>
      </c>
      <c r="M14" s="61">
        <v>7199609</v>
      </c>
      <c r="N14" s="61">
        <v>3590458</v>
      </c>
      <c r="O14" s="61">
        <v>13614307</v>
      </c>
      <c r="P14" s="61">
        <v>3396688</v>
      </c>
      <c r="Q14" s="61">
        <v>9653191</v>
      </c>
      <c r="R14" s="61">
        <v>564428</v>
      </c>
      <c r="S14" s="61"/>
      <c r="T14" s="61">
        <v>13026781</v>
      </c>
      <c r="U14" s="61">
        <v>668865</v>
      </c>
      <c r="V14" s="61">
        <v>1098346</v>
      </c>
      <c r="W14" s="74">
        <v>3556404</v>
      </c>
      <c r="X14" s="76" t="s">
        <v>53</v>
      </c>
    </row>
    <row r="15" spans="1:24" s="54" customFormat="1" ht="12" customHeight="1">
      <c r="A15" s="75" t="s">
        <v>32</v>
      </c>
      <c r="B15" s="62">
        <v>53</v>
      </c>
      <c r="C15" s="61">
        <v>395</v>
      </c>
      <c r="D15" s="61">
        <v>548093</v>
      </c>
      <c r="E15" s="61">
        <v>69205</v>
      </c>
      <c r="F15" s="61">
        <v>478888</v>
      </c>
      <c r="G15" s="61">
        <v>282203</v>
      </c>
      <c r="H15" s="61">
        <v>241892</v>
      </c>
      <c r="I15" s="61">
        <v>4651036</v>
      </c>
      <c r="J15" s="61">
        <v>15190205</v>
      </c>
      <c r="K15" s="61">
        <v>958307</v>
      </c>
      <c r="L15" s="61">
        <v>3120893</v>
      </c>
      <c r="M15" s="61">
        <v>7482268</v>
      </c>
      <c r="N15" s="61">
        <v>3628737</v>
      </c>
      <c r="O15" s="61">
        <v>13757553</v>
      </c>
      <c r="P15" s="61">
        <v>3685279</v>
      </c>
      <c r="Q15" s="61">
        <v>9231696</v>
      </c>
      <c r="R15" s="61">
        <v>840578</v>
      </c>
      <c r="S15" s="61"/>
      <c r="T15" s="61">
        <v>13156943</v>
      </c>
      <c r="U15" s="61">
        <v>687927</v>
      </c>
      <c r="V15" s="61">
        <v>797758</v>
      </c>
      <c r="W15" s="74">
        <v>3807562</v>
      </c>
      <c r="X15" s="73" t="s">
        <v>32</v>
      </c>
    </row>
    <row r="16" spans="1:24" s="54" customFormat="1" ht="12" customHeight="1">
      <c r="A16" s="75" t="s">
        <v>33</v>
      </c>
      <c r="B16" s="62">
        <v>53</v>
      </c>
      <c r="C16" s="61">
        <v>391</v>
      </c>
      <c r="D16" s="61">
        <v>527216</v>
      </c>
      <c r="E16" s="61">
        <v>94326</v>
      </c>
      <c r="F16" s="61">
        <v>432890</v>
      </c>
      <c r="G16" s="61">
        <v>257266</v>
      </c>
      <c r="H16" s="61">
        <v>156416</v>
      </c>
      <c r="I16" s="61">
        <v>4670130</v>
      </c>
      <c r="J16" s="61">
        <v>14959346</v>
      </c>
      <c r="K16" s="61">
        <v>887774</v>
      </c>
      <c r="L16" s="61">
        <v>3040422</v>
      </c>
      <c r="M16" s="61">
        <v>7447950</v>
      </c>
      <c r="N16" s="61">
        <v>3583200</v>
      </c>
      <c r="O16" s="61">
        <v>14663514</v>
      </c>
      <c r="P16" s="61">
        <v>3694130</v>
      </c>
      <c r="Q16" s="61">
        <v>10569948</v>
      </c>
      <c r="R16" s="61">
        <v>399436</v>
      </c>
      <c r="S16" s="61"/>
      <c r="T16" s="61">
        <v>14147340</v>
      </c>
      <c r="U16" s="61">
        <v>717211</v>
      </c>
      <c r="V16" s="61">
        <v>706582</v>
      </c>
      <c r="W16" s="74">
        <v>3755819</v>
      </c>
      <c r="X16" s="73" t="s">
        <v>33</v>
      </c>
    </row>
    <row r="17" spans="1:24" s="54" customFormat="1" ht="12" customHeight="1">
      <c r="A17" s="75" t="s">
        <v>34</v>
      </c>
      <c r="B17" s="62">
        <v>53</v>
      </c>
      <c r="C17" s="61">
        <v>389</v>
      </c>
      <c r="D17" s="61">
        <v>501312</v>
      </c>
      <c r="E17" s="61">
        <v>65353</v>
      </c>
      <c r="F17" s="61">
        <v>435959</v>
      </c>
      <c r="G17" s="61">
        <v>323494</v>
      </c>
      <c r="H17" s="61">
        <v>167912</v>
      </c>
      <c r="I17" s="61">
        <v>5007200</v>
      </c>
      <c r="J17" s="61">
        <v>14998646</v>
      </c>
      <c r="K17" s="61">
        <v>815182</v>
      </c>
      <c r="L17" s="61">
        <v>2962520</v>
      </c>
      <c r="M17" s="61">
        <v>7643636</v>
      </c>
      <c r="N17" s="61">
        <v>3577308</v>
      </c>
      <c r="O17" s="61">
        <v>14523849</v>
      </c>
      <c r="P17" s="61">
        <v>4044108</v>
      </c>
      <c r="Q17" s="61">
        <v>10021352</v>
      </c>
      <c r="R17" s="61">
        <v>458389</v>
      </c>
      <c r="S17" s="61">
        <v>0</v>
      </c>
      <c r="T17" s="61">
        <v>13973385</v>
      </c>
      <c r="U17" s="61">
        <v>628286</v>
      </c>
      <c r="V17" s="61">
        <v>698808</v>
      </c>
      <c r="W17" s="74">
        <v>3548289</v>
      </c>
      <c r="X17" s="73" t="s">
        <v>34</v>
      </c>
    </row>
    <row r="18" spans="1:24" s="54" customFormat="1" ht="12" customHeight="1">
      <c r="A18" s="72" t="s">
        <v>52</v>
      </c>
      <c r="B18" s="71">
        <v>52</v>
      </c>
      <c r="C18" s="71">
        <v>385</v>
      </c>
      <c r="D18" s="70">
        <v>505888</v>
      </c>
      <c r="E18" s="70">
        <v>105725</v>
      </c>
      <c r="F18" s="70">
        <v>400163</v>
      </c>
      <c r="G18" s="70">
        <v>292911</v>
      </c>
      <c r="H18" s="70">
        <v>171054</v>
      </c>
      <c r="I18" s="70">
        <v>5001844</v>
      </c>
      <c r="J18" s="70">
        <v>15347012</v>
      </c>
      <c r="K18" s="70">
        <v>772176</v>
      </c>
      <c r="L18" s="70">
        <v>2925310</v>
      </c>
      <c r="M18" s="70">
        <v>7908778</v>
      </c>
      <c r="N18" s="70">
        <v>3740748</v>
      </c>
      <c r="O18" s="70">
        <v>15094794</v>
      </c>
      <c r="P18" s="70">
        <v>4431906</v>
      </c>
      <c r="Q18" s="70">
        <v>9974421</v>
      </c>
      <c r="R18" s="70">
        <v>688467</v>
      </c>
      <c r="S18" s="70">
        <v>0</v>
      </c>
      <c r="T18" s="70">
        <v>14264949</v>
      </c>
      <c r="U18" s="70">
        <v>614483</v>
      </c>
      <c r="V18" s="70">
        <v>703058</v>
      </c>
      <c r="W18" s="69">
        <v>3173151</v>
      </c>
      <c r="X18" s="68" t="s">
        <v>52</v>
      </c>
    </row>
    <row r="19" spans="1:24" s="54" customFormat="1" ht="5.25" customHeight="1">
      <c r="A19" s="67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0"/>
      <c r="X19" s="66"/>
    </row>
    <row r="20" spans="1:24" s="54" customFormat="1" ht="12" customHeight="1">
      <c r="A20" s="63" t="s">
        <v>35</v>
      </c>
      <c r="B20" s="62">
        <v>53</v>
      </c>
      <c r="C20" s="61">
        <v>388</v>
      </c>
      <c r="D20" s="61">
        <v>417442</v>
      </c>
      <c r="E20" s="61">
        <v>64322</v>
      </c>
      <c r="F20" s="61">
        <v>353120</v>
      </c>
      <c r="G20" s="61">
        <v>313799</v>
      </c>
      <c r="H20" s="61">
        <v>157897</v>
      </c>
      <c r="I20" s="61">
        <v>4904599</v>
      </c>
      <c r="J20" s="61">
        <v>14804716</v>
      </c>
      <c r="K20" s="61">
        <v>726713</v>
      </c>
      <c r="L20" s="61">
        <v>2964826</v>
      </c>
      <c r="M20" s="61">
        <v>7600662</v>
      </c>
      <c r="N20" s="61">
        <v>3512515</v>
      </c>
      <c r="O20" s="61">
        <v>14239270</v>
      </c>
      <c r="P20" s="61">
        <v>3724078</v>
      </c>
      <c r="Q20" s="61">
        <v>9959726</v>
      </c>
      <c r="R20" s="61">
        <v>555466</v>
      </c>
      <c r="S20" s="61"/>
      <c r="T20" s="61">
        <v>13590779</v>
      </c>
      <c r="U20" s="61">
        <v>627535</v>
      </c>
      <c r="V20" s="61">
        <v>883808</v>
      </c>
      <c r="W20" s="60">
        <v>3529219</v>
      </c>
      <c r="X20" s="59" t="s">
        <v>35</v>
      </c>
    </row>
    <row r="21" spans="1:24" s="54" customFormat="1" ht="12" customHeight="1">
      <c r="A21" s="63" t="s">
        <v>36</v>
      </c>
      <c r="B21" s="62">
        <v>53</v>
      </c>
      <c r="C21" s="61">
        <v>387</v>
      </c>
      <c r="D21" s="61">
        <v>460655</v>
      </c>
      <c r="E21" s="61">
        <v>64075</v>
      </c>
      <c r="F21" s="61">
        <v>396580</v>
      </c>
      <c r="G21" s="61">
        <v>308366</v>
      </c>
      <c r="H21" s="61">
        <v>237121</v>
      </c>
      <c r="I21" s="61">
        <v>4944371</v>
      </c>
      <c r="J21" s="61">
        <v>14772810</v>
      </c>
      <c r="K21" s="61">
        <v>713571</v>
      </c>
      <c r="L21" s="61">
        <v>2929798</v>
      </c>
      <c r="M21" s="61">
        <v>7624262</v>
      </c>
      <c r="N21" s="61">
        <v>3505179</v>
      </c>
      <c r="O21" s="61">
        <v>14100831</v>
      </c>
      <c r="P21" s="61">
        <v>3747836</v>
      </c>
      <c r="Q21" s="61">
        <v>9669465</v>
      </c>
      <c r="R21" s="61">
        <v>683530</v>
      </c>
      <c r="S21" s="61"/>
      <c r="T21" s="61">
        <v>13399591</v>
      </c>
      <c r="U21" s="61">
        <v>629303</v>
      </c>
      <c r="V21" s="61">
        <v>591220</v>
      </c>
      <c r="W21" s="60">
        <v>3504519</v>
      </c>
      <c r="X21" s="59" t="s">
        <v>36</v>
      </c>
    </row>
    <row r="22" spans="1:24" s="54" customFormat="1" ht="12" customHeight="1">
      <c r="A22" s="63" t="s">
        <v>37</v>
      </c>
      <c r="B22" s="62">
        <v>53</v>
      </c>
      <c r="C22" s="61">
        <v>386</v>
      </c>
      <c r="D22" s="61">
        <v>489897</v>
      </c>
      <c r="E22" s="61">
        <v>61762</v>
      </c>
      <c r="F22" s="61">
        <v>428135</v>
      </c>
      <c r="G22" s="61">
        <v>430860</v>
      </c>
      <c r="H22" s="61">
        <v>192913</v>
      </c>
      <c r="I22" s="61">
        <v>4832202</v>
      </c>
      <c r="J22" s="61">
        <v>14613768</v>
      </c>
      <c r="K22" s="61">
        <v>797742</v>
      </c>
      <c r="L22" s="61">
        <v>2646684</v>
      </c>
      <c r="M22" s="61">
        <v>7724693</v>
      </c>
      <c r="N22" s="61">
        <v>3444649</v>
      </c>
      <c r="O22" s="61">
        <v>14339731</v>
      </c>
      <c r="P22" s="61">
        <v>4138548</v>
      </c>
      <c r="Q22" s="61">
        <v>9142055</v>
      </c>
      <c r="R22" s="61">
        <v>1059128</v>
      </c>
      <c r="S22" s="61"/>
      <c r="T22" s="61">
        <v>13216881</v>
      </c>
      <c r="U22" s="61">
        <v>628244</v>
      </c>
      <c r="V22" s="61">
        <v>551307</v>
      </c>
      <c r="W22" s="60">
        <v>3483384</v>
      </c>
      <c r="X22" s="59" t="s">
        <v>37</v>
      </c>
    </row>
    <row r="23" spans="1:24" s="54" customFormat="1" ht="12" customHeight="1">
      <c r="A23" s="63" t="s">
        <v>38</v>
      </c>
      <c r="B23" s="62">
        <v>52</v>
      </c>
      <c r="C23" s="61">
        <v>386</v>
      </c>
      <c r="D23" s="61">
        <v>545657</v>
      </c>
      <c r="E23" s="61">
        <v>81129</v>
      </c>
      <c r="F23" s="61">
        <v>464528</v>
      </c>
      <c r="G23" s="61">
        <v>339304</v>
      </c>
      <c r="H23" s="61">
        <v>251256</v>
      </c>
      <c r="I23" s="61">
        <v>4923763</v>
      </c>
      <c r="J23" s="61">
        <v>14627443</v>
      </c>
      <c r="K23" s="61">
        <v>689780</v>
      </c>
      <c r="L23" s="61">
        <v>2909211</v>
      </c>
      <c r="M23" s="61">
        <v>7643969</v>
      </c>
      <c r="N23" s="61">
        <v>3384483</v>
      </c>
      <c r="O23" s="61">
        <v>14623457</v>
      </c>
      <c r="P23" s="61">
        <v>4170535</v>
      </c>
      <c r="Q23" s="61">
        <v>9488195</v>
      </c>
      <c r="R23" s="61">
        <v>964727</v>
      </c>
      <c r="S23" s="61"/>
      <c r="T23" s="61">
        <v>13757208</v>
      </c>
      <c r="U23" s="61">
        <v>630188</v>
      </c>
      <c r="V23" s="61">
        <v>671246</v>
      </c>
      <c r="W23" s="60">
        <v>3466610</v>
      </c>
      <c r="X23" s="59" t="s">
        <v>38</v>
      </c>
    </row>
    <row r="24" spans="1:24" s="54" customFormat="1" ht="12" customHeight="1">
      <c r="A24" s="63" t="s">
        <v>39</v>
      </c>
      <c r="B24" s="62">
        <v>52</v>
      </c>
      <c r="C24" s="61">
        <v>386</v>
      </c>
      <c r="D24" s="61">
        <v>667738</v>
      </c>
      <c r="E24" s="61">
        <v>70947</v>
      </c>
      <c r="F24" s="61">
        <v>596791</v>
      </c>
      <c r="G24" s="61">
        <v>317223</v>
      </c>
      <c r="H24" s="61">
        <v>201223</v>
      </c>
      <c r="I24" s="61">
        <v>5000172</v>
      </c>
      <c r="J24" s="61">
        <v>14427553</v>
      </c>
      <c r="K24" s="61">
        <v>688451</v>
      </c>
      <c r="L24" s="61">
        <v>2643811</v>
      </c>
      <c r="M24" s="61">
        <v>7637681</v>
      </c>
      <c r="N24" s="61">
        <v>3457610</v>
      </c>
      <c r="O24" s="61">
        <v>15079433</v>
      </c>
      <c r="P24" s="61">
        <v>3915020</v>
      </c>
      <c r="Q24" s="61">
        <v>9571254</v>
      </c>
      <c r="R24" s="61">
        <v>1593159</v>
      </c>
      <c r="S24" s="61"/>
      <c r="T24" s="61">
        <v>13751638</v>
      </c>
      <c r="U24" s="61">
        <v>629528</v>
      </c>
      <c r="V24" s="61">
        <v>610679</v>
      </c>
      <c r="W24" s="60">
        <v>3440741</v>
      </c>
      <c r="X24" s="59" t="s">
        <v>39</v>
      </c>
    </row>
    <row r="25" spans="1:24" s="54" customFormat="1" ht="12" customHeight="1">
      <c r="A25" s="63" t="s">
        <v>40</v>
      </c>
      <c r="B25" s="62">
        <v>52</v>
      </c>
      <c r="C25" s="61">
        <v>386</v>
      </c>
      <c r="D25" s="61">
        <v>510441</v>
      </c>
      <c r="E25" s="61">
        <v>57924</v>
      </c>
      <c r="F25" s="61">
        <v>452517</v>
      </c>
      <c r="G25" s="61">
        <v>331136</v>
      </c>
      <c r="H25" s="61">
        <v>191065</v>
      </c>
      <c r="I25" s="61">
        <v>4935378</v>
      </c>
      <c r="J25" s="61">
        <v>14682024</v>
      </c>
      <c r="K25" s="61">
        <v>765962</v>
      </c>
      <c r="L25" s="61">
        <v>2681435</v>
      </c>
      <c r="M25" s="61">
        <v>7693853</v>
      </c>
      <c r="N25" s="61">
        <v>3540774</v>
      </c>
      <c r="O25" s="61">
        <v>14695439</v>
      </c>
      <c r="P25" s="61">
        <v>4236720</v>
      </c>
      <c r="Q25" s="61">
        <v>9736689</v>
      </c>
      <c r="R25" s="61">
        <v>722030</v>
      </c>
      <c r="S25" s="61"/>
      <c r="T25" s="61">
        <v>13722934</v>
      </c>
      <c r="U25" s="61">
        <v>632230</v>
      </c>
      <c r="V25" s="61">
        <v>650258</v>
      </c>
      <c r="W25" s="60">
        <v>3419903</v>
      </c>
      <c r="X25" s="59" t="s">
        <v>40</v>
      </c>
    </row>
    <row r="26" spans="1:24" s="54" customFormat="1" ht="5.25" customHeight="1">
      <c r="A26" s="65"/>
      <c r="B26" s="6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0"/>
      <c r="X26" s="64"/>
    </row>
    <row r="27" spans="1:24" s="54" customFormat="1" ht="12" customHeight="1">
      <c r="A27" s="63" t="s">
        <v>41</v>
      </c>
      <c r="B27" s="62">
        <v>52</v>
      </c>
      <c r="C27" s="61">
        <v>386</v>
      </c>
      <c r="D27" s="61">
        <v>422389</v>
      </c>
      <c r="E27" s="61">
        <v>66673</v>
      </c>
      <c r="F27" s="61">
        <v>355716</v>
      </c>
      <c r="G27" s="61">
        <v>284464</v>
      </c>
      <c r="H27" s="61">
        <v>200238</v>
      </c>
      <c r="I27" s="61">
        <v>4871559</v>
      </c>
      <c r="J27" s="61">
        <v>14702412</v>
      </c>
      <c r="K27" s="61">
        <v>690091</v>
      </c>
      <c r="L27" s="61">
        <v>2696980</v>
      </c>
      <c r="M27" s="61">
        <v>7697028</v>
      </c>
      <c r="N27" s="61">
        <v>3618313</v>
      </c>
      <c r="O27" s="61">
        <v>14664670</v>
      </c>
      <c r="P27" s="61">
        <v>3935518</v>
      </c>
      <c r="Q27" s="61">
        <v>9976093</v>
      </c>
      <c r="R27" s="61">
        <v>753059</v>
      </c>
      <c r="S27" s="61"/>
      <c r="T27" s="61">
        <v>13689563</v>
      </c>
      <c r="U27" s="61">
        <v>629159</v>
      </c>
      <c r="V27" s="61">
        <v>670363</v>
      </c>
      <c r="W27" s="60">
        <v>3385216</v>
      </c>
      <c r="X27" s="59" t="s">
        <v>41</v>
      </c>
    </row>
    <row r="28" spans="1:24" s="54" customFormat="1" ht="12" customHeight="1">
      <c r="A28" s="63" t="s">
        <v>42</v>
      </c>
      <c r="B28" s="62">
        <v>52</v>
      </c>
      <c r="C28" s="61">
        <v>386</v>
      </c>
      <c r="D28" s="61">
        <v>546877</v>
      </c>
      <c r="E28" s="61">
        <v>64580</v>
      </c>
      <c r="F28" s="61">
        <v>482297</v>
      </c>
      <c r="G28" s="61">
        <v>286760</v>
      </c>
      <c r="H28" s="61">
        <v>170209</v>
      </c>
      <c r="I28" s="61">
        <v>4966516</v>
      </c>
      <c r="J28" s="61">
        <v>14630216</v>
      </c>
      <c r="K28" s="61">
        <v>741144</v>
      </c>
      <c r="L28" s="61">
        <v>2701541</v>
      </c>
      <c r="M28" s="61">
        <v>7720278</v>
      </c>
      <c r="N28" s="61">
        <v>3467253</v>
      </c>
      <c r="O28" s="61">
        <v>14803360</v>
      </c>
      <c r="P28" s="61">
        <v>4188639</v>
      </c>
      <c r="Q28" s="61">
        <v>10078015</v>
      </c>
      <c r="R28" s="61">
        <v>536706</v>
      </c>
      <c r="S28" s="61"/>
      <c r="T28" s="61">
        <v>13917132</v>
      </c>
      <c r="U28" s="61">
        <v>630193</v>
      </c>
      <c r="V28" s="61">
        <v>588246</v>
      </c>
      <c r="W28" s="60">
        <v>3349965</v>
      </c>
      <c r="X28" s="59" t="s">
        <v>42</v>
      </c>
    </row>
    <row r="29" spans="1:24" s="54" customFormat="1" ht="12" customHeight="1">
      <c r="A29" s="63" t="s">
        <v>43</v>
      </c>
      <c r="B29" s="62">
        <v>52</v>
      </c>
      <c r="C29" s="61">
        <v>386</v>
      </c>
      <c r="D29" s="61">
        <v>438772</v>
      </c>
      <c r="E29" s="61">
        <v>73551</v>
      </c>
      <c r="F29" s="61">
        <v>365221</v>
      </c>
      <c r="G29" s="61">
        <v>399480</v>
      </c>
      <c r="H29" s="61">
        <v>224433</v>
      </c>
      <c r="I29" s="61">
        <v>4872554</v>
      </c>
      <c r="J29" s="61">
        <v>14722598</v>
      </c>
      <c r="K29" s="61">
        <v>675501</v>
      </c>
      <c r="L29" s="61">
        <v>2751560</v>
      </c>
      <c r="M29" s="61">
        <v>7670759</v>
      </c>
      <c r="N29" s="61">
        <v>3624778</v>
      </c>
      <c r="O29" s="61">
        <v>14663144</v>
      </c>
      <c r="P29" s="61">
        <v>3933737</v>
      </c>
      <c r="Q29" s="61">
        <v>9986900</v>
      </c>
      <c r="R29" s="61">
        <v>742507</v>
      </c>
      <c r="S29" s="61"/>
      <c r="T29" s="61">
        <v>13683772</v>
      </c>
      <c r="U29" s="61">
        <v>614060</v>
      </c>
      <c r="V29" s="61">
        <v>614444</v>
      </c>
      <c r="W29" s="60">
        <v>3302942</v>
      </c>
      <c r="X29" s="59" t="s">
        <v>43</v>
      </c>
    </row>
    <row r="30" spans="1:24" s="54" customFormat="1" ht="12" customHeight="1">
      <c r="A30" s="63" t="s">
        <v>44</v>
      </c>
      <c r="B30" s="62">
        <v>52</v>
      </c>
      <c r="C30" s="61">
        <v>386</v>
      </c>
      <c r="D30" s="61">
        <v>340401</v>
      </c>
      <c r="E30" s="61">
        <v>66811</v>
      </c>
      <c r="F30" s="61">
        <v>273590</v>
      </c>
      <c r="G30" s="61">
        <v>314328</v>
      </c>
      <c r="H30" s="61">
        <v>187245</v>
      </c>
      <c r="I30" s="61">
        <v>5105764</v>
      </c>
      <c r="J30" s="61">
        <v>14613917</v>
      </c>
      <c r="K30" s="61">
        <v>662436</v>
      </c>
      <c r="L30" s="61">
        <v>2736472</v>
      </c>
      <c r="M30" s="61">
        <v>7732336</v>
      </c>
      <c r="N30" s="61">
        <v>3482673</v>
      </c>
      <c r="O30" s="61">
        <v>14500370</v>
      </c>
      <c r="P30" s="61">
        <v>3865156</v>
      </c>
      <c r="Q30" s="61">
        <v>10056507</v>
      </c>
      <c r="R30" s="61">
        <v>578707</v>
      </c>
      <c r="S30" s="61"/>
      <c r="T30" s="61">
        <v>13670468</v>
      </c>
      <c r="U30" s="61">
        <v>615562</v>
      </c>
      <c r="V30" s="61">
        <v>618564</v>
      </c>
      <c r="W30" s="60">
        <v>3254090</v>
      </c>
      <c r="X30" s="59" t="s">
        <v>44</v>
      </c>
    </row>
    <row r="31" spans="1:24" s="54" customFormat="1" ht="12" customHeight="1">
      <c r="A31" s="63" t="s">
        <v>45</v>
      </c>
      <c r="B31" s="62">
        <v>52</v>
      </c>
      <c r="C31" s="61">
        <v>386</v>
      </c>
      <c r="D31" s="61">
        <v>438085</v>
      </c>
      <c r="E31" s="61">
        <v>63681</v>
      </c>
      <c r="F31" s="61">
        <v>374404</v>
      </c>
      <c r="G31" s="61">
        <v>274983</v>
      </c>
      <c r="H31" s="61">
        <v>182806</v>
      </c>
      <c r="I31" s="61">
        <v>5022634</v>
      </c>
      <c r="J31" s="61">
        <v>14801865</v>
      </c>
      <c r="K31" s="61">
        <v>730104</v>
      </c>
      <c r="L31" s="61">
        <v>2801412</v>
      </c>
      <c r="M31" s="61">
        <v>7765964</v>
      </c>
      <c r="N31" s="61">
        <v>3504385</v>
      </c>
      <c r="O31" s="61">
        <v>14884634</v>
      </c>
      <c r="P31" s="61">
        <v>4194231</v>
      </c>
      <c r="Q31" s="61">
        <v>9983783</v>
      </c>
      <c r="R31" s="61">
        <v>706620</v>
      </c>
      <c r="S31" s="61"/>
      <c r="T31" s="61">
        <v>14028140</v>
      </c>
      <c r="U31" s="61">
        <v>614217</v>
      </c>
      <c r="V31" s="61">
        <v>627450</v>
      </c>
      <c r="W31" s="60">
        <v>3166376</v>
      </c>
      <c r="X31" s="59" t="s">
        <v>45</v>
      </c>
    </row>
    <row r="32" spans="1:24" s="54" customFormat="1" ht="12" customHeight="1">
      <c r="A32" s="63" t="s">
        <v>46</v>
      </c>
      <c r="B32" s="62">
        <v>52</v>
      </c>
      <c r="C32" s="61">
        <v>385</v>
      </c>
      <c r="D32" s="61">
        <v>505888</v>
      </c>
      <c r="E32" s="61">
        <v>105725</v>
      </c>
      <c r="F32" s="61">
        <v>400163</v>
      </c>
      <c r="G32" s="61">
        <v>292911</v>
      </c>
      <c r="H32" s="61">
        <v>171054</v>
      </c>
      <c r="I32" s="61">
        <v>5001844</v>
      </c>
      <c r="J32" s="61">
        <v>15347012</v>
      </c>
      <c r="K32" s="61">
        <v>772176</v>
      </c>
      <c r="L32" s="61">
        <v>2925310</v>
      </c>
      <c r="M32" s="61">
        <v>7908778</v>
      </c>
      <c r="N32" s="61">
        <v>3740748</v>
      </c>
      <c r="O32" s="61">
        <v>15094794</v>
      </c>
      <c r="P32" s="61">
        <v>4431906</v>
      </c>
      <c r="Q32" s="61">
        <v>9974421</v>
      </c>
      <c r="R32" s="61">
        <v>688467</v>
      </c>
      <c r="S32" s="61"/>
      <c r="T32" s="61">
        <v>14264949</v>
      </c>
      <c r="U32" s="61">
        <v>614483</v>
      </c>
      <c r="V32" s="61">
        <v>703058</v>
      </c>
      <c r="W32" s="60">
        <v>3173151</v>
      </c>
      <c r="X32" s="59" t="s">
        <v>46</v>
      </c>
    </row>
    <row r="33" spans="1:24" s="54" customFormat="1" ht="5.25" customHeight="1">
      <c r="A33" s="58"/>
      <c r="B33" s="57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5"/>
    </row>
    <row r="34" spans="1:24" s="53" customFormat="1" ht="10.5" customHeight="1">
      <c r="A34" s="54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showGridLines="0" topLeftCell="A5" zoomScale="130" zoomScaleNormal="130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406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91" t="s">
        <v>63</v>
      </c>
      <c r="B9" s="394" t="s">
        <v>65</v>
      </c>
      <c r="C9" s="394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7" t="s">
        <v>389</v>
      </c>
      <c r="P9" s="398"/>
      <c r="Q9" s="398"/>
      <c r="R9" s="398"/>
      <c r="S9" s="398"/>
      <c r="T9" s="398"/>
      <c r="U9" s="398"/>
      <c r="V9" s="399"/>
      <c r="W9" s="406" t="s">
        <v>63</v>
      </c>
    </row>
    <row r="10" spans="1:23" s="314" customFormat="1" ht="13.5" customHeight="1">
      <c r="A10" s="392"/>
      <c r="B10" s="395"/>
      <c r="C10" s="395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9" t="s">
        <v>386</v>
      </c>
      <c r="P10" s="410"/>
      <c r="Q10" s="410"/>
      <c r="R10" s="410"/>
      <c r="S10" s="411"/>
      <c r="T10" s="359"/>
      <c r="U10" s="358" t="s">
        <v>385</v>
      </c>
      <c r="V10" s="350" t="s">
        <v>384</v>
      </c>
      <c r="W10" s="407"/>
    </row>
    <row r="11" spans="1:23" s="314" customFormat="1" ht="13.5" customHeight="1">
      <c r="A11" s="392"/>
      <c r="B11" s="395"/>
      <c r="C11" s="395"/>
      <c r="D11" s="412" t="s">
        <v>57</v>
      </c>
      <c r="E11" s="400" t="s">
        <v>62</v>
      </c>
      <c r="F11" s="376" t="s">
        <v>15</v>
      </c>
      <c r="G11" s="355" t="s">
        <v>383</v>
      </c>
      <c r="H11" s="355" t="s">
        <v>17</v>
      </c>
      <c r="I11" s="351" t="s">
        <v>18</v>
      </c>
      <c r="J11" s="400" t="s">
        <v>57</v>
      </c>
      <c r="K11" s="400" t="s">
        <v>61</v>
      </c>
      <c r="L11" s="400" t="s">
        <v>60</v>
      </c>
      <c r="M11" s="402" t="s">
        <v>59</v>
      </c>
      <c r="N11" s="400" t="s">
        <v>127</v>
      </c>
      <c r="O11" s="400" t="s">
        <v>57</v>
      </c>
      <c r="P11" s="404" t="s">
        <v>56</v>
      </c>
      <c r="Q11" s="404" t="s">
        <v>55</v>
      </c>
      <c r="R11" s="358" t="s">
        <v>19</v>
      </c>
      <c r="S11" s="378" t="s">
        <v>113</v>
      </c>
      <c r="T11" s="380" t="s">
        <v>21</v>
      </c>
      <c r="U11" s="351" t="s">
        <v>22</v>
      </c>
      <c r="V11" s="350" t="s">
        <v>23</v>
      </c>
      <c r="W11" s="407"/>
    </row>
    <row r="12" spans="1:23" s="314" customFormat="1" ht="13.5" customHeight="1">
      <c r="A12" s="393"/>
      <c r="B12" s="396"/>
      <c r="C12" s="396"/>
      <c r="D12" s="413"/>
      <c r="E12" s="401"/>
      <c r="F12" s="377" t="s">
        <v>24</v>
      </c>
      <c r="G12" s="347"/>
      <c r="H12" s="348" t="s">
        <v>25</v>
      </c>
      <c r="I12" s="347"/>
      <c r="J12" s="401"/>
      <c r="K12" s="401"/>
      <c r="L12" s="401"/>
      <c r="M12" s="403"/>
      <c r="N12" s="401"/>
      <c r="O12" s="401"/>
      <c r="P12" s="405"/>
      <c r="Q12" s="405"/>
      <c r="R12" s="343" t="s">
        <v>382</v>
      </c>
      <c r="S12" s="379" t="s">
        <v>27</v>
      </c>
      <c r="T12" s="344"/>
      <c r="U12" s="343" t="s">
        <v>28</v>
      </c>
      <c r="V12" s="342" t="s">
        <v>29</v>
      </c>
      <c r="W12" s="408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400</v>
      </c>
      <c r="B14" s="336">
        <v>36</v>
      </c>
      <c r="C14" s="335">
        <v>331</v>
      </c>
      <c r="D14" s="335" t="s">
        <v>165</v>
      </c>
      <c r="E14" s="335">
        <v>230285</v>
      </c>
      <c r="F14" s="335">
        <v>34843</v>
      </c>
      <c r="G14" s="335">
        <v>1071282</v>
      </c>
      <c r="H14" s="335">
        <v>5260</v>
      </c>
      <c r="I14" s="335">
        <v>2243709</v>
      </c>
      <c r="J14" s="335">
        <v>13731679</v>
      </c>
      <c r="K14" s="335">
        <v>65369</v>
      </c>
      <c r="L14" s="335">
        <v>390537</v>
      </c>
      <c r="M14" s="335">
        <v>10487573</v>
      </c>
      <c r="N14" s="335">
        <v>2788171</v>
      </c>
      <c r="O14" s="335">
        <v>24360217</v>
      </c>
      <c r="P14" s="335">
        <v>16522469</v>
      </c>
      <c r="Q14" s="335">
        <v>7015556</v>
      </c>
      <c r="R14" s="335">
        <v>822160</v>
      </c>
      <c r="S14" s="335">
        <v>23176556</v>
      </c>
      <c r="T14" s="335">
        <v>44831</v>
      </c>
      <c r="U14" s="335">
        <v>18870</v>
      </c>
      <c r="V14" s="334">
        <v>270086</v>
      </c>
      <c r="W14" s="338" t="str">
        <f t="shared" ref="W14:W18" si="0">A14</f>
        <v>平成30年末</v>
      </c>
    </row>
    <row r="15" spans="1:23" s="314" customFormat="1" ht="12.95" customHeight="1">
      <c r="A15" s="337" t="s">
        <v>379</v>
      </c>
      <c r="B15" s="336">
        <v>35</v>
      </c>
      <c r="C15" s="335">
        <v>330</v>
      </c>
      <c r="D15" s="335">
        <v>287834</v>
      </c>
      <c r="E15" s="335">
        <v>265348</v>
      </c>
      <c r="F15" s="335">
        <v>22486</v>
      </c>
      <c r="G15" s="335">
        <v>844841</v>
      </c>
      <c r="H15" s="335">
        <v>5765</v>
      </c>
      <c r="I15" s="335">
        <v>2274662</v>
      </c>
      <c r="J15" s="335">
        <v>14031934</v>
      </c>
      <c r="K15" s="335">
        <v>57311</v>
      </c>
      <c r="L15" s="335">
        <v>372782</v>
      </c>
      <c r="M15" s="335">
        <v>10991749</v>
      </c>
      <c r="N15" s="335">
        <v>2610066</v>
      </c>
      <c r="O15" s="335">
        <v>25762299</v>
      </c>
      <c r="P15" s="335">
        <v>17336553</v>
      </c>
      <c r="Q15" s="335">
        <v>6689952</v>
      </c>
      <c r="R15" s="335">
        <v>1735770</v>
      </c>
      <c r="S15" s="335">
        <v>24627116</v>
      </c>
      <c r="T15" s="335">
        <v>48874</v>
      </c>
      <c r="U15" s="335">
        <v>13695</v>
      </c>
      <c r="V15" s="334">
        <v>271147</v>
      </c>
      <c r="W15" s="333" t="str">
        <f t="shared" si="0"/>
        <v>令和元年末</v>
      </c>
    </row>
    <row r="16" spans="1:23" s="314" customFormat="1" ht="12.95" customHeight="1">
      <c r="A16" s="337" t="s">
        <v>403</v>
      </c>
      <c r="B16" s="336">
        <v>35</v>
      </c>
      <c r="C16" s="335">
        <v>331</v>
      </c>
      <c r="D16" s="335">
        <v>266860</v>
      </c>
      <c r="E16" s="335">
        <v>247969</v>
      </c>
      <c r="F16" s="335">
        <v>18891</v>
      </c>
      <c r="G16" s="335">
        <v>2082797</v>
      </c>
      <c r="H16" s="335">
        <v>3070</v>
      </c>
      <c r="I16" s="335">
        <v>2033820</v>
      </c>
      <c r="J16" s="335">
        <v>17979032</v>
      </c>
      <c r="K16" s="335">
        <v>35817</v>
      </c>
      <c r="L16" s="335">
        <v>359051</v>
      </c>
      <c r="M16" s="335">
        <v>14357774</v>
      </c>
      <c r="N16" s="335">
        <v>3226364</v>
      </c>
      <c r="O16" s="335">
        <v>28416037</v>
      </c>
      <c r="P16" s="335">
        <v>20381438</v>
      </c>
      <c r="Q16" s="335">
        <v>6592204</v>
      </c>
      <c r="R16" s="335">
        <v>1442369</v>
      </c>
      <c r="S16" s="335">
        <v>27069825</v>
      </c>
      <c r="T16" s="335">
        <v>667157</v>
      </c>
      <c r="U16" s="335">
        <v>7762</v>
      </c>
      <c r="V16" s="334">
        <v>275186</v>
      </c>
      <c r="W16" s="333" t="str">
        <f t="shared" si="0"/>
        <v>2</v>
      </c>
    </row>
    <row r="17" spans="1:23" s="314" customFormat="1" ht="12.95" customHeight="1">
      <c r="A17" s="337" t="s">
        <v>404</v>
      </c>
      <c r="B17" s="336">
        <v>34</v>
      </c>
      <c r="C17" s="336">
        <v>333</v>
      </c>
      <c r="D17" s="335">
        <v>245606</v>
      </c>
      <c r="E17" s="335">
        <v>229671</v>
      </c>
      <c r="F17" s="335">
        <v>15935</v>
      </c>
      <c r="G17" s="335">
        <v>3619231</v>
      </c>
      <c r="H17" s="335">
        <v>1604</v>
      </c>
      <c r="I17" s="335">
        <v>2105983</v>
      </c>
      <c r="J17" s="335">
        <v>16581503</v>
      </c>
      <c r="K17" s="335">
        <v>36849</v>
      </c>
      <c r="L17" s="335">
        <v>274042</v>
      </c>
      <c r="M17" s="335">
        <v>13800801</v>
      </c>
      <c r="N17" s="335">
        <v>2469780</v>
      </c>
      <c r="O17" s="335">
        <v>29312078</v>
      </c>
      <c r="P17" s="335">
        <v>21019591</v>
      </c>
      <c r="Q17" s="335">
        <v>6524704</v>
      </c>
      <c r="R17" s="335">
        <v>1767753</v>
      </c>
      <c r="S17" s="335">
        <v>27775103</v>
      </c>
      <c r="T17" s="335">
        <v>902150</v>
      </c>
      <c r="U17" s="335">
        <v>196179</v>
      </c>
      <c r="V17" s="334">
        <v>272047</v>
      </c>
      <c r="W17" s="333" t="str">
        <f t="shared" si="0"/>
        <v>3</v>
      </c>
    </row>
    <row r="18" spans="1:23" s="314" customFormat="1" ht="12.95" customHeight="1">
      <c r="A18" s="332" t="s">
        <v>401</v>
      </c>
      <c r="B18" s="331">
        <v>34</v>
      </c>
      <c r="C18" s="330">
        <v>329</v>
      </c>
      <c r="D18" s="329">
        <v>338688</v>
      </c>
      <c r="E18" s="329">
        <v>285110</v>
      </c>
      <c r="F18" s="329">
        <v>53578</v>
      </c>
      <c r="G18" s="329">
        <v>1841259</v>
      </c>
      <c r="H18" s="329">
        <v>1068</v>
      </c>
      <c r="I18" s="329">
        <v>2146076</v>
      </c>
      <c r="J18" s="329">
        <v>18197829</v>
      </c>
      <c r="K18" s="329">
        <v>33292</v>
      </c>
      <c r="L18" s="329">
        <v>275550</v>
      </c>
      <c r="M18" s="329">
        <v>15040119</v>
      </c>
      <c r="N18" s="329">
        <v>2848840</v>
      </c>
      <c r="O18" s="329">
        <v>31356647</v>
      </c>
      <c r="P18" s="329">
        <v>22388897</v>
      </c>
      <c r="Q18" s="329">
        <v>6556887</v>
      </c>
      <c r="R18" s="329">
        <v>2410840</v>
      </c>
      <c r="S18" s="329">
        <v>29140589</v>
      </c>
      <c r="T18" s="329">
        <v>550806</v>
      </c>
      <c r="U18" s="329">
        <v>253355</v>
      </c>
      <c r="V18" s="328">
        <v>262303</v>
      </c>
      <c r="W18" s="327" t="str">
        <f t="shared" si="0"/>
        <v>4</v>
      </c>
    </row>
    <row r="19" spans="1:23" s="314" customFormat="1" ht="3.75" customHeight="1">
      <c r="A19" s="319"/>
      <c r="B19" s="318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6"/>
    </row>
    <row r="20" spans="1:23" s="315" customFormat="1" ht="10.5" customHeight="1">
      <c r="A20" s="315" t="s">
        <v>402</v>
      </c>
    </row>
    <row r="21" spans="1:23" ht="10.5" customHeight="1">
      <c r="A21" s="315" t="s">
        <v>405</v>
      </c>
    </row>
    <row r="22" spans="1:23">
      <c r="A22" s="314" t="s">
        <v>51</v>
      </c>
    </row>
  </sheetData>
  <mergeCells count="16">
    <mergeCell ref="W9:W12"/>
    <mergeCell ref="O10:S10"/>
    <mergeCell ref="D11:D12"/>
    <mergeCell ref="E11:E12"/>
    <mergeCell ref="J11:J12"/>
    <mergeCell ref="K11:K12"/>
    <mergeCell ref="Q11:Q12"/>
    <mergeCell ref="A9:A12"/>
    <mergeCell ref="B9:B12"/>
    <mergeCell ref="C9:C12"/>
    <mergeCell ref="O9:V9"/>
    <mergeCell ref="L11:L12"/>
    <mergeCell ref="M11:M12"/>
    <mergeCell ref="N11:N12"/>
    <mergeCell ref="O11:O12"/>
    <mergeCell ref="P11:P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  <ignoredErrors>
    <ignoredError sqref="A16:A1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38"/>
  <sheetViews>
    <sheetView showGridLines="0" zoomScale="125" zoomScaleNormal="125" workbookViewId="0"/>
  </sheetViews>
  <sheetFormatPr defaultColWidth="11.25" defaultRowHeight="13.5"/>
  <cols>
    <col min="1" max="1" width="8.75" style="2" customWidth="1"/>
    <col min="2" max="2" width="3.375" style="2" customWidth="1"/>
    <col min="3" max="3" width="4.625" style="2" customWidth="1"/>
    <col min="4" max="4" width="6" style="2" customWidth="1"/>
    <col min="5" max="5" width="6.75" style="2" customWidth="1"/>
    <col min="6" max="6" width="6.875" style="2" customWidth="1"/>
    <col min="7" max="7" width="7.875" style="2" customWidth="1"/>
    <col min="8" max="8" width="8.5" style="2" customWidth="1"/>
    <col min="9" max="9" width="8.75" style="2" customWidth="1"/>
    <col min="10" max="10" width="8.625" style="2" customWidth="1"/>
    <col min="11" max="12" width="8.5" style="2" customWidth="1"/>
    <col min="13" max="13" width="7.875" style="2" customWidth="1"/>
    <col min="14" max="14" width="7.375" style="2" customWidth="1"/>
    <col min="15" max="15" width="8.5" style="2" customWidth="1"/>
    <col min="16" max="16" width="7.875" style="2" customWidth="1"/>
    <col min="17" max="17" width="8.5" style="2" customWidth="1"/>
    <col min="18" max="18" width="7.125" style="2" customWidth="1"/>
    <col min="19" max="19" width="0.25" style="2" customWidth="1"/>
    <col min="20" max="20" width="8.625" style="2" customWidth="1"/>
    <col min="21" max="21" width="6.875" style="2" customWidth="1"/>
    <col min="22" max="23" width="8" style="2" customWidth="1"/>
    <col min="24" max="24" width="8.125" style="2" customWidth="1"/>
    <col min="25" max="16384" width="11.25" style="2"/>
  </cols>
  <sheetData>
    <row r="1" spans="1:24">
      <c r="A1" s="1" t="s">
        <v>0</v>
      </c>
    </row>
    <row r="2" spans="1:24" ht="10.5" customHeight="1"/>
    <row r="3" spans="1:24">
      <c r="A3"/>
      <c r="K3"/>
      <c r="L3" s="3"/>
      <c r="M3" s="4"/>
      <c r="T3"/>
    </row>
    <row r="4" spans="1:24" ht="6" customHeight="1"/>
    <row r="5" spans="1:24">
      <c r="A5" s="5" t="s">
        <v>1</v>
      </c>
    </row>
    <row r="6" spans="1:24" ht="6" customHeight="1">
      <c r="A6" s="5"/>
    </row>
    <row r="7" spans="1:24" ht="10.5" customHeight="1">
      <c r="A7" s="6" t="s">
        <v>2</v>
      </c>
    </row>
    <row r="8" spans="1:24" ht="1.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13" customFormat="1" ht="10.5" customHeight="1">
      <c r="A9" s="9"/>
      <c r="B9" s="10"/>
      <c r="C9" s="10"/>
      <c r="D9" s="11"/>
      <c r="E9" s="11"/>
      <c r="F9" s="11"/>
      <c r="G9" s="11" t="s">
        <v>3</v>
      </c>
      <c r="H9" s="11"/>
      <c r="I9" s="11"/>
      <c r="J9" s="11"/>
      <c r="K9" s="11"/>
      <c r="L9" s="11"/>
      <c r="M9" s="11"/>
      <c r="N9" s="12"/>
      <c r="O9" s="11"/>
      <c r="P9" s="11" t="s">
        <v>4</v>
      </c>
      <c r="Q9" s="11"/>
      <c r="R9" s="11"/>
      <c r="S9" s="11"/>
      <c r="T9" s="11"/>
      <c r="U9" s="11"/>
      <c r="V9" s="11"/>
      <c r="W9" s="12"/>
    </row>
    <row r="10" spans="1:24" s="13" customFormat="1" ht="10.5">
      <c r="A10" s="9"/>
      <c r="B10" s="10" t="s">
        <v>5</v>
      </c>
      <c r="C10" s="14" t="s">
        <v>6</v>
      </c>
      <c r="D10" s="15" t="s">
        <v>7</v>
      </c>
      <c r="E10" s="16"/>
      <c r="F10" s="16"/>
      <c r="G10" s="17"/>
      <c r="H10" s="18" t="s">
        <v>8</v>
      </c>
      <c r="I10" s="10"/>
      <c r="J10" s="19" t="s">
        <v>9</v>
      </c>
      <c r="K10" s="11"/>
      <c r="L10" s="11"/>
      <c r="M10" s="20" t="s">
        <v>10</v>
      </c>
      <c r="N10" s="12"/>
      <c r="O10" s="11"/>
      <c r="P10" s="21" t="s">
        <v>11</v>
      </c>
      <c r="Q10" s="11"/>
      <c r="R10" s="11"/>
      <c r="S10" s="11"/>
      <c r="T10" s="12"/>
      <c r="U10" s="10"/>
      <c r="V10" s="22" t="s">
        <v>8</v>
      </c>
      <c r="W10" s="22" t="s">
        <v>12</v>
      </c>
    </row>
    <row r="11" spans="1:24" s="13" customFormat="1" ht="10.5">
      <c r="A11" s="9"/>
      <c r="B11" s="10" t="s">
        <v>13</v>
      </c>
      <c r="C11" s="22" t="s">
        <v>14</v>
      </c>
      <c r="D11" s="23"/>
      <c r="E11" s="17"/>
      <c r="F11" s="24" t="s">
        <v>15</v>
      </c>
      <c r="G11" s="18" t="s">
        <v>16</v>
      </c>
      <c r="H11" s="18" t="s">
        <v>17</v>
      </c>
      <c r="I11" s="22" t="s">
        <v>18</v>
      </c>
      <c r="J11" s="10"/>
      <c r="K11" s="10"/>
      <c r="L11" s="10"/>
      <c r="M11" s="10"/>
      <c r="N11" s="10"/>
      <c r="O11" s="10"/>
      <c r="P11" s="10"/>
      <c r="Q11" s="10"/>
      <c r="R11" s="22" t="s">
        <v>19</v>
      </c>
      <c r="S11" s="25"/>
      <c r="T11" s="26" t="s">
        <v>20</v>
      </c>
      <c r="U11" s="27" t="s">
        <v>21</v>
      </c>
      <c r="V11" s="22" t="s">
        <v>22</v>
      </c>
      <c r="W11" s="22" t="s">
        <v>23</v>
      </c>
      <c r="X11" s="28"/>
    </row>
    <row r="12" spans="1:24" s="13" customFormat="1" ht="10.5">
      <c r="A12" s="29"/>
      <c r="B12" s="12"/>
      <c r="C12" s="12"/>
      <c r="D12" s="11"/>
      <c r="E12" s="30"/>
      <c r="F12" s="31" t="s">
        <v>24</v>
      </c>
      <c r="G12" s="12"/>
      <c r="H12" s="32" t="s">
        <v>25</v>
      </c>
      <c r="I12" s="12"/>
      <c r="J12" s="12"/>
      <c r="K12" s="12"/>
      <c r="L12" s="12"/>
      <c r="M12" s="12"/>
      <c r="N12" s="12"/>
      <c r="O12" s="12"/>
      <c r="P12" s="12"/>
      <c r="Q12" s="12"/>
      <c r="R12" s="33" t="s">
        <v>26</v>
      </c>
      <c r="S12" s="20"/>
      <c r="T12" s="34" t="s">
        <v>27</v>
      </c>
      <c r="U12" s="12"/>
      <c r="V12" s="33" t="s">
        <v>28</v>
      </c>
      <c r="W12" s="33" t="s">
        <v>29</v>
      </c>
      <c r="X12" s="35"/>
    </row>
    <row r="13" spans="1:24" s="13" customFormat="1" ht="5.25" customHeight="1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36"/>
    </row>
    <row r="14" spans="1:24" s="13" customFormat="1" ht="10.5">
      <c r="A14" s="27" t="s">
        <v>30</v>
      </c>
      <c r="B14" s="37">
        <v>53</v>
      </c>
      <c r="C14" s="38">
        <v>399</v>
      </c>
      <c r="D14" s="38">
        <v>817190</v>
      </c>
      <c r="E14" s="38">
        <v>81568</v>
      </c>
      <c r="F14" s="38">
        <v>735622</v>
      </c>
      <c r="G14" s="38">
        <v>192236</v>
      </c>
      <c r="H14" s="38">
        <v>271308</v>
      </c>
      <c r="I14" s="38">
        <v>4277253</v>
      </c>
      <c r="J14" s="38">
        <v>14438255</v>
      </c>
      <c r="K14" s="38">
        <v>1150624</v>
      </c>
      <c r="L14" s="38">
        <v>2876187</v>
      </c>
      <c r="M14" s="38">
        <v>6993045</v>
      </c>
      <c r="N14" s="38">
        <v>3418399</v>
      </c>
      <c r="O14" s="38">
        <v>14226698</v>
      </c>
      <c r="P14" s="38">
        <v>3436567</v>
      </c>
      <c r="Q14" s="38">
        <v>9861887</v>
      </c>
      <c r="R14" s="38">
        <v>915350</v>
      </c>
      <c r="S14" s="38"/>
      <c r="T14" s="38">
        <v>13461410</v>
      </c>
      <c r="U14" s="38">
        <v>473005</v>
      </c>
      <c r="V14" s="38">
        <v>426085</v>
      </c>
      <c r="W14" s="38">
        <v>3306507</v>
      </c>
      <c r="X14" s="39" t="s">
        <v>30</v>
      </c>
    </row>
    <row r="15" spans="1:24" s="13" customFormat="1" ht="10.5">
      <c r="A15" s="22" t="s">
        <v>31</v>
      </c>
      <c r="B15" s="37">
        <v>53</v>
      </c>
      <c r="C15" s="38">
        <v>400</v>
      </c>
      <c r="D15" s="38">
        <v>503173</v>
      </c>
      <c r="E15" s="38">
        <v>94780</v>
      </c>
      <c r="F15" s="38">
        <v>408398</v>
      </c>
      <c r="G15" s="38">
        <v>355646</v>
      </c>
      <c r="H15" s="38">
        <v>325676</v>
      </c>
      <c r="I15" s="38">
        <v>4397939</v>
      </c>
      <c r="J15" s="38">
        <v>14827353</v>
      </c>
      <c r="K15" s="38">
        <v>1008005</v>
      </c>
      <c r="L15" s="38">
        <v>3029281</v>
      </c>
      <c r="M15" s="38">
        <v>7199609</v>
      </c>
      <c r="N15" s="38">
        <v>3590458</v>
      </c>
      <c r="O15" s="38">
        <v>13614307</v>
      </c>
      <c r="P15" s="38">
        <v>3396688</v>
      </c>
      <c r="Q15" s="38">
        <v>9653191</v>
      </c>
      <c r="R15" s="38">
        <v>564428</v>
      </c>
      <c r="S15" s="38"/>
      <c r="T15" s="38">
        <v>13026781</v>
      </c>
      <c r="U15" s="38">
        <v>668865</v>
      </c>
      <c r="V15" s="38">
        <v>1098346</v>
      </c>
      <c r="W15" s="38">
        <v>3556404</v>
      </c>
      <c r="X15" s="40" t="s">
        <v>31</v>
      </c>
    </row>
    <row r="16" spans="1:24" s="13" customFormat="1" ht="10.5">
      <c r="A16" s="22" t="s">
        <v>32</v>
      </c>
      <c r="B16" s="37">
        <v>53</v>
      </c>
      <c r="C16" s="38">
        <v>395</v>
      </c>
      <c r="D16" s="38">
        <v>548093</v>
      </c>
      <c r="E16" s="38">
        <v>69205</v>
      </c>
      <c r="F16" s="38">
        <v>478888</v>
      </c>
      <c r="G16" s="38">
        <v>282203</v>
      </c>
      <c r="H16" s="38">
        <v>241892</v>
      </c>
      <c r="I16" s="38">
        <v>4651036</v>
      </c>
      <c r="J16" s="38">
        <v>15190205</v>
      </c>
      <c r="K16" s="38">
        <v>958307</v>
      </c>
      <c r="L16" s="38">
        <v>3120893</v>
      </c>
      <c r="M16" s="38">
        <v>7482268</v>
      </c>
      <c r="N16" s="38">
        <v>3628737</v>
      </c>
      <c r="O16" s="38">
        <v>13757553</v>
      </c>
      <c r="P16" s="38">
        <v>3685279</v>
      </c>
      <c r="Q16" s="38">
        <v>9231696</v>
      </c>
      <c r="R16" s="38">
        <v>840578</v>
      </c>
      <c r="S16" s="38"/>
      <c r="T16" s="38">
        <v>13156943</v>
      </c>
      <c r="U16" s="38">
        <v>687927</v>
      </c>
      <c r="V16" s="38">
        <v>797758</v>
      </c>
      <c r="W16" s="38">
        <v>3807562</v>
      </c>
      <c r="X16" s="40" t="s">
        <v>32</v>
      </c>
    </row>
    <row r="17" spans="1:24" s="13" customFormat="1" ht="10.5">
      <c r="A17" s="22" t="s">
        <v>33</v>
      </c>
      <c r="B17" s="37">
        <v>53</v>
      </c>
      <c r="C17" s="38">
        <v>391</v>
      </c>
      <c r="D17" s="38">
        <v>527216</v>
      </c>
      <c r="E17" s="38">
        <v>94326</v>
      </c>
      <c r="F17" s="38">
        <v>432890</v>
      </c>
      <c r="G17" s="38">
        <v>257266</v>
      </c>
      <c r="H17" s="38">
        <v>156416</v>
      </c>
      <c r="I17" s="38">
        <v>4670130</v>
      </c>
      <c r="J17" s="38">
        <v>14959346</v>
      </c>
      <c r="K17" s="38">
        <v>887774</v>
      </c>
      <c r="L17" s="38">
        <v>3040422</v>
      </c>
      <c r="M17" s="38">
        <v>7447950</v>
      </c>
      <c r="N17" s="38">
        <v>3583200</v>
      </c>
      <c r="O17" s="38">
        <v>14663514</v>
      </c>
      <c r="P17" s="38">
        <v>3694130</v>
      </c>
      <c r="Q17" s="38">
        <v>10569948</v>
      </c>
      <c r="R17" s="38">
        <v>399436</v>
      </c>
      <c r="S17" s="38"/>
      <c r="T17" s="38">
        <v>14147340</v>
      </c>
      <c r="U17" s="38">
        <v>717211</v>
      </c>
      <c r="V17" s="38">
        <v>706582</v>
      </c>
      <c r="W17" s="38">
        <v>3755819</v>
      </c>
      <c r="X17" s="40" t="s">
        <v>33</v>
      </c>
    </row>
    <row r="18" spans="1:24" s="13" customFormat="1" ht="10.5">
      <c r="A18" s="41" t="s">
        <v>34</v>
      </c>
      <c r="B18" s="42">
        <f t="shared" ref="B18:W18" si="0">B32</f>
        <v>53</v>
      </c>
      <c r="C18" s="42">
        <f t="shared" si="0"/>
        <v>389</v>
      </c>
      <c r="D18" s="43">
        <f t="shared" si="0"/>
        <v>501312</v>
      </c>
      <c r="E18" s="43">
        <f t="shared" si="0"/>
        <v>65353</v>
      </c>
      <c r="F18" s="43">
        <f t="shared" si="0"/>
        <v>435959</v>
      </c>
      <c r="G18" s="43">
        <f t="shared" si="0"/>
        <v>323494</v>
      </c>
      <c r="H18" s="43">
        <f t="shared" si="0"/>
        <v>167912</v>
      </c>
      <c r="I18" s="43">
        <f t="shared" si="0"/>
        <v>5007200</v>
      </c>
      <c r="J18" s="43">
        <f t="shared" si="0"/>
        <v>14998646</v>
      </c>
      <c r="K18" s="43">
        <f t="shared" si="0"/>
        <v>815182</v>
      </c>
      <c r="L18" s="43">
        <f t="shared" si="0"/>
        <v>2962520</v>
      </c>
      <c r="M18" s="43">
        <f t="shared" si="0"/>
        <v>7643636</v>
      </c>
      <c r="N18" s="43">
        <f t="shared" si="0"/>
        <v>3577308</v>
      </c>
      <c r="O18" s="43">
        <f t="shared" si="0"/>
        <v>14523849</v>
      </c>
      <c r="P18" s="43">
        <f t="shared" si="0"/>
        <v>4044108</v>
      </c>
      <c r="Q18" s="43">
        <f t="shared" si="0"/>
        <v>10021352</v>
      </c>
      <c r="R18" s="43">
        <f t="shared" si="0"/>
        <v>458389</v>
      </c>
      <c r="S18" s="43">
        <f t="shared" si="0"/>
        <v>0</v>
      </c>
      <c r="T18" s="43">
        <f t="shared" si="0"/>
        <v>13973385</v>
      </c>
      <c r="U18" s="43">
        <f t="shared" si="0"/>
        <v>628286</v>
      </c>
      <c r="V18" s="43">
        <f t="shared" si="0"/>
        <v>698808</v>
      </c>
      <c r="W18" s="43">
        <f t="shared" si="0"/>
        <v>3548289</v>
      </c>
      <c r="X18" s="44" t="s">
        <v>34</v>
      </c>
    </row>
    <row r="19" spans="1:24" s="13" customFormat="1" ht="6" customHeight="1">
      <c r="A19" s="10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28"/>
    </row>
    <row r="20" spans="1:24" s="13" customFormat="1" ht="10.5">
      <c r="A20" s="24" t="s">
        <v>35</v>
      </c>
      <c r="B20" s="37">
        <v>53</v>
      </c>
      <c r="C20" s="38">
        <v>391</v>
      </c>
      <c r="D20" s="38">
        <v>426760</v>
      </c>
      <c r="E20" s="38">
        <v>87569</v>
      </c>
      <c r="F20" s="38">
        <v>339191</v>
      </c>
      <c r="G20" s="38">
        <v>267539</v>
      </c>
      <c r="H20" s="38">
        <v>183025</v>
      </c>
      <c r="I20" s="38">
        <v>4640121</v>
      </c>
      <c r="J20" s="38">
        <v>14680072</v>
      </c>
      <c r="K20" s="38">
        <v>794581</v>
      </c>
      <c r="L20" s="38">
        <v>2985623</v>
      </c>
      <c r="M20" s="38">
        <v>7370287</v>
      </c>
      <c r="N20" s="38">
        <v>3529581</v>
      </c>
      <c r="O20" s="38">
        <v>14690162</v>
      </c>
      <c r="P20" s="38">
        <v>3264003</v>
      </c>
      <c r="Q20" s="38">
        <v>10759253</v>
      </c>
      <c r="R20" s="38">
        <v>666906</v>
      </c>
      <c r="S20" s="38"/>
      <c r="T20" s="38">
        <v>14110661</v>
      </c>
      <c r="U20" s="38">
        <v>667418</v>
      </c>
      <c r="V20" s="38">
        <v>931130</v>
      </c>
      <c r="W20" s="38">
        <v>3741951</v>
      </c>
      <c r="X20" s="47" t="s">
        <v>35</v>
      </c>
    </row>
    <row r="21" spans="1:24" s="13" customFormat="1" ht="10.5">
      <c r="A21" s="24" t="s">
        <v>36</v>
      </c>
      <c r="B21" s="37">
        <v>53</v>
      </c>
      <c r="C21" s="38">
        <v>391</v>
      </c>
      <c r="D21" s="38">
        <v>611252</v>
      </c>
      <c r="E21" s="38">
        <v>85775</v>
      </c>
      <c r="F21" s="38">
        <v>525477</v>
      </c>
      <c r="G21" s="38">
        <v>276194</v>
      </c>
      <c r="H21" s="38">
        <v>193382</v>
      </c>
      <c r="I21" s="38">
        <v>4646360</v>
      </c>
      <c r="J21" s="38">
        <v>14613917</v>
      </c>
      <c r="K21" s="38">
        <v>788194</v>
      </c>
      <c r="L21" s="38">
        <v>2950205</v>
      </c>
      <c r="M21" s="38">
        <v>7347761</v>
      </c>
      <c r="N21" s="38">
        <v>3527757</v>
      </c>
      <c r="O21" s="38">
        <v>14986790</v>
      </c>
      <c r="P21" s="38">
        <v>3329415</v>
      </c>
      <c r="Q21" s="38">
        <v>10786410</v>
      </c>
      <c r="R21" s="38">
        <v>870965</v>
      </c>
      <c r="S21" s="38"/>
      <c r="T21" s="38">
        <v>14215052</v>
      </c>
      <c r="U21" s="38">
        <v>628789</v>
      </c>
      <c r="V21" s="38">
        <v>729781</v>
      </c>
      <c r="W21" s="38">
        <v>3719962</v>
      </c>
      <c r="X21" s="47" t="s">
        <v>36</v>
      </c>
    </row>
    <row r="22" spans="1:24" s="13" customFormat="1" ht="10.5">
      <c r="A22" s="24" t="s">
        <v>37</v>
      </c>
      <c r="B22" s="37">
        <v>53</v>
      </c>
      <c r="C22" s="38">
        <v>389</v>
      </c>
      <c r="D22" s="38">
        <v>656626</v>
      </c>
      <c r="E22" s="38">
        <v>94451</v>
      </c>
      <c r="F22" s="38">
        <v>562175</v>
      </c>
      <c r="G22" s="38">
        <v>321506</v>
      </c>
      <c r="H22" s="38">
        <v>246516</v>
      </c>
      <c r="I22" s="38">
        <v>4613181</v>
      </c>
      <c r="J22" s="38">
        <v>14685882</v>
      </c>
      <c r="K22" s="38">
        <v>791722</v>
      </c>
      <c r="L22" s="38">
        <v>2818911</v>
      </c>
      <c r="M22" s="38">
        <v>7380644</v>
      </c>
      <c r="N22" s="38">
        <v>3694605</v>
      </c>
      <c r="O22" s="38">
        <v>15363619</v>
      </c>
      <c r="P22" s="38">
        <v>3770316</v>
      </c>
      <c r="Q22" s="38">
        <v>10566280</v>
      </c>
      <c r="R22" s="38">
        <v>1027023</v>
      </c>
      <c r="S22" s="38"/>
      <c r="T22" s="38">
        <v>14244325</v>
      </c>
      <c r="U22" s="38">
        <v>683932</v>
      </c>
      <c r="V22" s="38">
        <v>683653</v>
      </c>
      <c r="W22" s="38">
        <v>3712843</v>
      </c>
      <c r="X22" s="47" t="s">
        <v>37</v>
      </c>
    </row>
    <row r="23" spans="1:24" s="13" customFormat="1" ht="10.5">
      <c r="A23" s="24" t="s">
        <v>38</v>
      </c>
      <c r="B23" s="37">
        <v>53</v>
      </c>
      <c r="C23" s="38">
        <v>389</v>
      </c>
      <c r="D23" s="38">
        <v>636529</v>
      </c>
      <c r="E23" s="38">
        <v>63194</v>
      </c>
      <c r="F23" s="38">
        <v>573335</v>
      </c>
      <c r="G23" s="38">
        <v>265835</v>
      </c>
      <c r="H23" s="38">
        <v>245166</v>
      </c>
      <c r="I23" s="38">
        <v>5013169</v>
      </c>
      <c r="J23" s="38">
        <v>14607969</v>
      </c>
      <c r="K23" s="38">
        <v>842692</v>
      </c>
      <c r="L23" s="38">
        <v>2925407</v>
      </c>
      <c r="M23" s="38">
        <v>7385867</v>
      </c>
      <c r="N23" s="38">
        <v>3454003</v>
      </c>
      <c r="O23" s="38">
        <v>15045660</v>
      </c>
      <c r="P23" s="38">
        <v>3896524</v>
      </c>
      <c r="Q23" s="38">
        <v>10480688</v>
      </c>
      <c r="R23" s="38">
        <v>668448</v>
      </c>
      <c r="S23" s="38"/>
      <c r="T23" s="38">
        <v>14402014</v>
      </c>
      <c r="U23" s="38">
        <v>650498</v>
      </c>
      <c r="V23" s="38">
        <v>847540</v>
      </c>
      <c r="W23" s="38">
        <v>3721364</v>
      </c>
      <c r="X23" s="47" t="s">
        <v>38</v>
      </c>
    </row>
    <row r="24" spans="1:24" s="13" customFormat="1" ht="10.5">
      <c r="A24" s="24" t="s">
        <v>39</v>
      </c>
      <c r="B24" s="37">
        <v>53</v>
      </c>
      <c r="C24" s="38">
        <v>389</v>
      </c>
      <c r="D24" s="38">
        <v>724492</v>
      </c>
      <c r="E24" s="38">
        <v>60902</v>
      </c>
      <c r="F24" s="38">
        <v>663590</v>
      </c>
      <c r="G24" s="38">
        <v>264027</v>
      </c>
      <c r="H24" s="38">
        <v>216297</v>
      </c>
      <c r="I24" s="38">
        <v>4944696</v>
      </c>
      <c r="J24" s="38">
        <v>14397630</v>
      </c>
      <c r="K24" s="38">
        <v>772633</v>
      </c>
      <c r="L24" s="38">
        <v>2793708</v>
      </c>
      <c r="M24" s="38">
        <v>7359959</v>
      </c>
      <c r="N24" s="38">
        <v>3471330</v>
      </c>
      <c r="O24" s="38">
        <v>15189667</v>
      </c>
      <c r="P24" s="38">
        <v>3486545</v>
      </c>
      <c r="Q24" s="38">
        <v>10381247</v>
      </c>
      <c r="R24" s="38">
        <v>1321875</v>
      </c>
      <c r="S24" s="38"/>
      <c r="T24" s="38">
        <v>14054908</v>
      </c>
      <c r="U24" s="38">
        <v>635413</v>
      </c>
      <c r="V24" s="38">
        <v>870503</v>
      </c>
      <c r="W24" s="38">
        <v>3685178</v>
      </c>
      <c r="X24" s="47" t="s">
        <v>39</v>
      </c>
    </row>
    <row r="25" spans="1:24" s="13" customFormat="1" ht="10.5">
      <c r="A25" s="24" t="s">
        <v>40</v>
      </c>
      <c r="B25" s="37">
        <v>53</v>
      </c>
      <c r="C25" s="38">
        <v>389</v>
      </c>
      <c r="D25" s="38">
        <v>447557</v>
      </c>
      <c r="E25" s="38">
        <v>69689</v>
      </c>
      <c r="F25" s="38">
        <v>377868</v>
      </c>
      <c r="G25" s="38">
        <v>230738</v>
      </c>
      <c r="H25" s="38">
        <v>201088</v>
      </c>
      <c r="I25" s="38">
        <v>4890926</v>
      </c>
      <c r="J25" s="38">
        <v>14430372</v>
      </c>
      <c r="K25" s="38">
        <v>774338</v>
      </c>
      <c r="L25" s="38">
        <v>2785104</v>
      </c>
      <c r="M25" s="38">
        <v>7381818</v>
      </c>
      <c r="N25" s="38">
        <v>3489112</v>
      </c>
      <c r="O25" s="38">
        <v>14478397</v>
      </c>
      <c r="P25" s="38">
        <v>3554417</v>
      </c>
      <c r="Q25" s="38">
        <v>10120142</v>
      </c>
      <c r="R25" s="38">
        <v>803838</v>
      </c>
      <c r="S25" s="38"/>
      <c r="T25" s="38">
        <v>13775331</v>
      </c>
      <c r="U25" s="38">
        <v>640172</v>
      </c>
      <c r="V25" s="38">
        <v>933726</v>
      </c>
      <c r="W25" s="38">
        <v>3663903</v>
      </c>
      <c r="X25" s="47" t="s">
        <v>40</v>
      </c>
    </row>
    <row r="26" spans="1:24" s="13" customFormat="1" ht="6" customHeight="1">
      <c r="A26" s="27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9"/>
    </row>
    <row r="27" spans="1:24" s="13" customFormat="1" ht="10.5">
      <c r="A27" s="24" t="s">
        <v>41</v>
      </c>
      <c r="B27" s="37">
        <v>53</v>
      </c>
      <c r="C27" s="38">
        <v>389</v>
      </c>
      <c r="D27" s="38">
        <v>520982</v>
      </c>
      <c r="E27" s="38">
        <v>71662</v>
      </c>
      <c r="F27" s="38">
        <v>449320</v>
      </c>
      <c r="G27" s="38">
        <v>272025</v>
      </c>
      <c r="H27" s="38">
        <v>172667</v>
      </c>
      <c r="I27" s="38">
        <v>4949334</v>
      </c>
      <c r="J27" s="38">
        <v>14475901</v>
      </c>
      <c r="K27" s="38">
        <v>764283</v>
      </c>
      <c r="L27" s="38">
        <v>2851062</v>
      </c>
      <c r="M27" s="38">
        <v>7375094</v>
      </c>
      <c r="N27" s="38">
        <v>3485462</v>
      </c>
      <c r="O27" s="38">
        <v>14325054</v>
      </c>
      <c r="P27" s="38">
        <v>3607140</v>
      </c>
      <c r="Q27" s="38">
        <v>10117362</v>
      </c>
      <c r="R27" s="38">
        <v>600552</v>
      </c>
      <c r="S27" s="38"/>
      <c r="T27" s="38">
        <v>13712393</v>
      </c>
      <c r="U27" s="38">
        <v>610743</v>
      </c>
      <c r="V27" s="38">
        <v>963268</v>
      </c>
      <c r="W27" s="38">
        <v>3646084</v>
      </c>
      <c r="X27" s="47" t="s">
        <v>41</v>
      </c>
    </row>
    <row r="28" spans="1:24" s="13" customFormat="1" ht="10.5">
      <c r="A28" s="24" t="s">
        <v>42</v>
      </c>
      <c r="B28" s="37">
        <v>53</v>
      </c>
      <c r="C28" s="38">
        <v>389</v>
      </c>
      <c r="D28" s="38">
        <v>489780</v>
      </c>
      <c r="E28" s="38">
        <v>74038</v>
      </c>
      <c r="F28" s="38">
        <v>415742</v>
      </c>
      <c r="G28" s="38">
        <v>278282</v>
      </c>
      <c r="H28" s="38">
        <v>193053</v>
      </c>
      <c r="I28" s="38">
        <v>4785977</v>
      </c>
      <c r="J28" s="38">
        <v>14480240</v>
      </c>
      <c r="K28" s="38">
        <v>727426</v>
      </c>
      <c r="L28" s="38">
        <v>2823648</v>
      </c>
      <c r="M28" s="38">
        <v>7474308</v>
      </c>
      <c r="N28" s="38">
        <v>3454858</v>
      </c>
      <c r="O28" s="38">
        <v>14140413</v>
      </c>
      <c r="P28" s="38">
        <v>3520814</v>
      </c>
      <c r="Q28" s="38">
        <v>9917932</v>
      </c>
      <c r="R28" s="38">
        <v>701667</v>
      </c>
      <c r="S28" s="38"/>
      <c r="T28" s="38">
        <v>13454898</v>
      </c>
      <c r="U28" s="38">
        <v>626019</v>
      </c>
      <c r="V28" s="38">
        <v>887434</v>
      </c>
      <c r="W28" s="38">
        <v>3623686</v>
      </c>
      <c r="X28" s="47" t="s">
        <v>42</v>
      </c>
    </row>
    <row r="29" spans="1:24" s="13" customFormat="1" ht="10.5">
      <c r="A29" s="24" t="s">
        <v>43</v>
      </c>
      <c r="B29" s="37">
        <v>53</v>
      </c>
      <c r="C29" s="38">
        <v>389</v>
      </c>
      <c r="D29" s="38">
        <v>589050</v>
      </c>
      <c r="E29" s="38">
        <v>58334</v>
      </c>
      <c r="F29" s="38">
        <v>530716</v>
      </c>
      <c r="G29" s="38">
        <v>304628</v>
      </c>
      <c r="H29" s="38">
        <v>212444</v>
      </c>
      <c r="I29" s="38">
        <v>4568044</v>
      </c>
      <c r="J29" s="38">
        <v>14749188</v>
      </c>
      <c r="K29" s="38">
        <v>802972</v>
      </c>
      <c r="L29" s="38">
        <v>2875914</v>
      </c>
      <c r="M29" s="38">
        <v>7561207</v>
      </c>
      <c r="N29" s="38">
        <v>3509095</v>
      </c>
      <c r="O29" s="38">
        <v>14634205</v>
      </c>
      <c r="P29" s="38">
        <v>3911087</v>
      </c>
      <c r="Q29" s="38">
        <v>10221860</v>
      </c>
      <c r="R29" s="38">
        <v>501258</v>
      </c>
      <c r="S29" s="38"/>
      <c r="T29" s="38">
        <v>14095004</v>
      </c>
      <c r="U29" s="38">
        <v>626771</v>
      </c>
      <c r="V29" s="38">
        <v>755798</v>
      </c>
      <c r="W29" s="38">
        <v>3599318</v>
      </c>
      <c r="X29" s="47" t="s">
        <v>43</v>
      </c>
    </row>
    <row r="30" spans="1:24" s="13" customFormat="1" ht="10.5">
      <c r="A30" s="24" t="s">
        <v>44</v>
      </c>
      <c r="B30" s="37">
        <v>53</v>
      </c>
      <c r="C30" s="38">
        <v>389</v>
      </c>
      <c r="D30" s="38">
        <v>436467</v>
      </c>
      <c r="E30" s="38">
        <v>65360</v>
      </c>
      <c r="F30" s="38">
        <v>371107</v>
      </c>
      <c r="G30" s="38">
        <v>284097</v>
      </c>
      <c r="H30" s="38">
        <v>176648</v>
      </c>
      <c r="I30" s="38">
        <v>4826454</v>
      </c>
      <c r="J30" s="38">
        <v>14508362</v>
      </c>
      <c r="K30" s="38">
        <v>710829</v>
      </c>
      <c r="L30" s="38">
        <v>2832426</v>
      </c>
      <c r="M30" s="38">
        <v>7557442</v>
      </c>
      <c r="N30" s="38">
        <v>3407665</v>
      </c>
      <c r="O30" s="38">
        <v>14240865</v>
      </c>
      <c r="P30" s="38">
        <v>3630148</v>
      </c>
      <c r="Q30" s="38">
        <v>10023278</v>
      </c>
      <c r="R30" s="38">
        <v>587439</v>
      </c>
      <c r="S30" s="38"/>
      <c r="T30" s="38">
        <v>13578986</v>
      </c>
      <c r="U30" s="38">
        <v>627783</v>
      </c>
      <c r="V30" s="38">
        <v>721743</v>
      </c>
      <c r="W30" s="38">
        <v>3584093</v>
      </c>
      <c r="X30" s="47" t="s">
        <v>44</v>
      </c>
    </row>
    <row r="31" spans="1:24" s="13" customFormat="1" ht="10.5">
      <c r="A31" s="24" t="s">
        <v>45</v>
      </c>
      <c r="B31" s="37">
        <v>53</v>
      </c>
      <c r="C31" s="38">
        <v>389</v>
      </c>
      <c r="D31" s="38">
        <v>575979</v>
      </c>
      <c r="E31" s="38">
        <v>65503</v>
      </c>
      <c r="F31" s="38">
        <v>510476</v>
      </c>
      <c r="G31" s="38">
        <v>293662</v>
      </c>
      <c r="H31" s="38">
        <v>164220</v>
      </c>
      <c r="I31" s="38">
        <v>4846324</v>
      </c>
      <c r="J31" s="38">
        <v>14650761</v>
      </c>
      <c r="K31" s="38">
        <v>705288</v>
      </c>
      <c r="L31" s="38">
        <v>2854377</v>
      </c>
      <c r="M31" s="38">
        <v>7584136</v>
      </c>
      <c r="N31" s="38">
        <v>3503960</v>
      </c>
      <c r="O31" s="38">
        <v>14628878</v>
      </c>
      <c r="P31" s="38">
        <v>3770018</v>
      </c>
      <c r="Q31" s="38">
        <v>9968069</v>
      </c>
      <c r="R31" s="38">
        <v>890791</v>
      </c>
      <c r="S31" s="38"/>
      <c r="T31" s="38">
        <v>13654643</v>
      </c>
      <c r="U31" s="38">
        <v>627613</v>
      </c>
      <c r="V31" s="38">
        <v>645001</v>
      </c>
      <c r="W31" s="38">
        <v>3560801</v>
      </c>
      <c r="X31" s="47" t="s">
        <v>45</v>
      </c>
    </row>
    <row r="32" spans="1:24" s="13" customFormat="1" ht="10.5">
      <c r="A32" s="24" t="s">
        <v>46</v>
      </c>
      <c r="B32" s="37">
        <v>53</v>
      </c>
      <c r="C32" s="38">
        <v>389</v>
      </c>
      <c r="D32" s="38">
        <v>501312</v>
      </c>
      <c r="E32" s="38">
        <v>65353</v>
      </c>
      <c r="F32" s="38">
        <v>435959</v>
      </c>
      <c r="G32" s="38">
        <v>323494</v>
      </c>
      <c r="H32" s="38">
        <v>167912</v>
      </c>
      <c r="I32" s="38">
        <v>5007200</v>
      </c>
      <c r="J32" s="38">
        <v>14998646</v>
      </c>
      <c r="K32" s="38">
        <v>815182</v>
      </c>
      <c r="L32" s="38">
        <v>2962520</v>
      </c>
      <c r="M32" s="38">
        <v>7643636</v>
      </c>
      <c r="N32" s="38">
        <v>3577308</v>
      </c>
      <c r="O32" s="38">
        <v>14523849</v>
      </c>
      <c r="P32" s="38">
        <v>4044108</v>
      </c>
      <c r="Q32" s="38">
        <v>10021352</v>
      </c>
      <c r="R32" s="38">
        <v>458389</v>
      </c>
      <c r="S32" s="38"/>
      <c r="T32" s="38">
        <v>13973385</v>
      </c>
      <c r="U32" s="38">
        <v>628286</v>
      </c>
      <c r="V32" s="38">
        <v>698808</v>
      </c>
      <c r="W32" s="38">
        <v>3548289</v>
      </c>
      <c r="X32" s="47" t="s">
        <v>46</v>
      </c>
    </row>
    <row r="33" spans="1:24" s="13" customFormat="1" ht="5.25" customHeight="1">
      <c r="A33" s="1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35"/>
    </row>
    <row r="34" spans="1:24" s="5" customFormat="1" ht="10.5" customHeight="1">
      <c r="A34" s="50" t="s">
        <v>47</v>
      </c>
    </row>
    <row r="35" spans="1:24" s="5" customFormat="1" ht="10.5" customHeight="1">
      <c r="A35" s="51" t="s">
        <v>48</v>
      </c>
    </row>
    <row r="36" spans="1:24" s="5" customFormat="1" ht="10.5" customHeight="1">
      <c r="A36" s="51" t="s">
        <v>49</v>
      </c>
    </row>
    <row r="37" spans="1:24" s="5" customFormat="1" ht="10.5" customHeight="1">
      <c r="A37" s="51" t="s">
        <v>50</v>
      </c>
    </row>
    <row r="38" spans="1:24" s="5" customFormat="1" ht="10.5" customHeight="1">
      <c r="A38" s="13" t="s">
        <v>51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showGridLines="0" zoomScale="130" zoomScaleNormal="130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391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91" t="s">
        <v>63</v>
      </c>
      <c r="B9" s="394" t="s">
        <v>65</v>
      </c>
      <c r="C9" s="394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7" t="s">
        <v>389</v>
      </c>
      <c r="P9" s="398"/>
      <c r="Q9" s="398"/>
      <c r="R9" s="398"/>
      <c r="S9" s="398"/>
      <c r="T9" s="398"/>
      <c r="U9" s="398"/>
      <c r="V9" s="399"/>
      <c r="W9" s="406" t="s">
        <v>63</v>
      </c>
    </row>
    <row r="10" spans="1:23" s="314" customFormat="1" ht="13.5" customHeight="1">
      <c r="A10" s="392"/>
      <c r="B10" s="395"/>
      <c r="C10" s="395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9" t="s">
        <v>386</v>
      </c>
      <c r="P10" s="410"/>
      <c r="Q10" s="410"/>
      <c r="R10" s="410"/>
      <c r="S10" s="411"/>
      <c r="T10" s="359"/>
      <c r="U10" s="358" t="s">
        <v>385</v>
      </c>
      <c r="V10" s="350" t="s">
        <v>384</v>
      </c>
      <c r="W10" s="407"/>
    </row>
    <row r="11" spans="1:23" s="314" customFormat="1" ht="13.5" customHeight="1">
      <c r="A11" s="392"/>
      <c r="B11" s="395"/>
      <c r="C11" s="395"/>
      <c r="D11" s="412" t="s">
        <v>57</v>
      </c>
      <c r="E11" s="400" t="s">
        <v>62</v>
      </c>
      <c r="F11" s="371" t="s">
        <v>15</v>
      </c>
      <c r="G11" s="355" t="s">
        <v>383</v>
      </c>
      <c r="H11" s="355" t="s">
        <v>17</v>
      </c>
      <c r="I11" s="351" t="s">
        <v>18</v>
      </c>
      <c r="J11" s="400" t="s">
        <v>57</v>
      </c>
      <c r="K11" s="400" t="s">
        <v>61</v>
      </c>
      <c r="L11" s="400" t="s">
        <v>60</v>
      </c>
      <c r="M11" s="402" t="s">
        <v>59</v>
      </c>
      <c r="N11" s="400" t="s">
        <v>127</v>
      </c>
      <c r="O11" s="400" t="s">
        <v>57</v>
      </c>
      <c r="P11" s="404" t="s">
        <v>56</v>
      </c>
      <c r="Q11" s="404" t="s">
        <v>55</v>
      </c>
      <c r="R11" s="358" t="s">
        <v>19</v>
      </c>
      <c r="S11" s="374" t="s">
        <v>113</v>
      </c>
      <c r="T11" s="373" t="s">
        <v>21</v>
      </c>
      <c r="U11" s="351" t="s">
        <v>22</v>
      </c>
      <c r="V11" s="350" t="s">
        <v>23</v>
      </c>
      <c r="W11" s="407"/>
    </row>
    <row r="12" spans="1:23" s="314" customFormat="1" ht="13.5" customHeight="1">
      <c r="A12" s="393"/>
      <c r="B12" s="396"/>
      <c r="C12" s="396"/>
      <c r="D12" s="413"/>
      <c r="E12" s="401"/>
      <c r="F12" s="372" t="s">
        <v>24</v>
      </c>
      <c r="G12" s="347"/>
      <c r="H12" s="348" t="s">
        <v>25</v>
      </c>
      <c r="I12" s="347"/>
      <c r="J12" s="401"/>
      <c r="K12" s="401"/>
      <c r="L12" s="401"/>
      <c r="M12" s="403"/>
      <c r="N12" s="401"/>
      <c r="O12" s="401"/>
      <c r="P12" s="405"/>
      <c r="Q12" s="405"/>
      <c r="R12" s="343" t="s">
        <v>382</v>
      </c>
      <c r="S12" s="375" t="s">
        <v>27</v>
      </c>
      <c r="T12" s="344"/>
      <c r="U12" s="343" t="s">
        <v>28</v>
      </c>
      <c r="V12" s="342" t="s">
        <v>29</v>
      </c>
      <c r="W12" s="408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397</v>
      </c>
      <c r="B14" s="336">
        <v>36</v>
      </c>
      <c r="C14" s="335">
        <v>329</v>
      </c>
      <c r="D14" s="335">
        <v>258575</v>
      </c>
      <c r="E14" s="335">
        <v>226151</v>
      </c>
      <c r="F14" s="335">
        <v>32424</v>
      </c>
      <c r="G14" s="335">
        <v>889014</v>
      </c>
      <c r="H14" s="335">
        <v>4853</v>
      </c>
      <c r="I14" s="335">
        <v>2489531</v>
      </c>
      <c r="J14" s="335">
        <v>13454314</v>
      </c>
      <c r="K14" s="335">
        <v>70228</v>
      </c>
      <c r="L14" s="335">
        <v>432487</v>
      </c>
      <c r="M14" s="335">
        <v>10187601</v>
      </c>
      <c r="N14" s="335">
        <v>2763973</v>
      </c>
      <c r="O14" s="335">
        <v>23885032</v>
      </c>
      <c r="P14" s="335">
        <v>15498577</v>
      </c>
      <c r="Q14" s="335">
        <v>7563680</v>
      </c>
      <c r="R14" s="335">
        <v>822751</v>
      </c>
      <c r="S14" s="335">
        <v>22864932</v>
      </c>
      <c r="T14" s="335">
        <v>41686</v>
      </c>
      <c r="U14" s="335">
        <v>25199</v>
      </c>
      <c r="V14" s="334">
        <v>277574</v>
      </c>
      <c r="W14" s="338" t="str">
        <f t="shared" ref="W14:W30" si="0">A14</f>
        <v>平成29年末</v>
      </c>
    </row>
    <row r="15" spans="1:23" s="314" customFormat="1" ht="12.95" customHeight="1">
      <c r="A15" s="337" t="s">
        <v>380</v>
      </c>
      <c r="B15" s="336">
        <v>36</v>
      </c>
      <c r="C15" s="335">
        <v>331</v>
      </c>
      <c r="D15" s="335" t="s">
        <v>165</v>
      </c>
      <c r="E15" s="335">
        <v>230285</v>
      </c>
      <c r="F15" s="335">
        <v>34843</v>
      </c>
      <c r="G15" s="335">
        <v>1071282</v>
      </c>
      <c r="H15" s="335">
        <v>5260</v>
      </c>
      <c r="I15" s="335">
        <v>2243709</v>
      </c>
      <c r="J15" s="335">
        <v>13731679</v>
      </c>
      <c r="K15" s="335">
        <v>65369</v>
      </c>
      <c r="L15" s="335">
        <v>390537</v>
      </c>
      <c r="M15" s="335">
        <v>10487573</v>
      </c>
      <c r="N15" s="335">
        <v>2788171</v>
      </c>
      <c r="O15" s="335">
        <v>24360217</v>
      </c>
      <c r="P15" s="335">
        <v>16522469</v>
      </c>
      <c r="Q15" s="335">
        <v>7015556</v>
      </c>
      <c r="R15" s="335">
        <v>822160</v>
      </c>
      <c r="S15" s="335">
        <v>23176556</v>
      </c>
      <c r="T15" s="335">
        <v>44831</v>
      </c>
      <c r="U15" s="335">
        <v>18870</v>
      </c>
      <c r="V15" s="334">
        <v>270086</v>
      </c>
      <c r="W15" s="333" t="str">
        <f t="shared" si="0"/>
        <v>30</v>
      </c>
    </row>
    <row r="16" spans="1:23" s="314" customFormat="1" ht="12.95" customHeight="1">
      <c r="A16" s="337" t="s">
        <v>379</v>
      </c>
      <c r="B16" s="336">
        <v>35</v>
      </c>
      <c r="C16" s="335">
        <v>330</v>
      </c>
      <c r="D16" s="335">
        <v>287834</v>
      </c>
      <c r="E16" s="335">
        <v>265348</v>
      </c>
      <c r="F16" s="335">
        <v>22486</v>
      </c>
      <c r="G16" s="335">
        <v>844841</v>
      </c>
      <c r="H16" s="335">
        <v>5765</v>
      </c>
      <c r="I16" s="335">
        <v>2274662</v>
      </c>
      <c r="J16" s="335">
        <v>14031934</v>
      </c>
      <c r="K16" s="335">
        <v>57311</v>
      </c>
      <c r="L16" s="335">
        <v>372782</v>
      </c>
      <c r="M16" s="335">
        <v>10991749</v>
      </c>
      <c r="N16" s="335">
        <v>2610066</v>
      </c>
      <c r="O16" s="335">
        <v>25762299</v>
      </c>
      <c r="P16" s="335">
        <v>17336553</v>
      </c>
      <c r="Q16" s="335">
        <v>6689952</v>
      </c>
      <c r="R16" s="335">
        <v>1735770</v>
      </c>
      <c r="S16" s="335">
        <v>24627116</v>
      </c>
      <c r="T16" s="335">
        <v>48874</v>
      </c>
      <c r="U16" s="335">
        <v>13695</v>
      </c>
      <c r="V16" s="334">
        <v>271147</v>
      </c>
      <c r="W16" s="333" t="str">
        <f t="shared" si="0"/>
        <v>令和元年末</v>
      </c>
    </row>
    <row r="17" spans="1:23" s="314" customFormat="1" ht="12.95" customHeight="1">
      <c r="A17" s="337" t="s">
        <v>398</v>
      </c>
      <c r="B17" s="336">
        <v>35</v>
      </c>
      <c r="C17" s="336">
        <v>331</v>
      </c>
      <c r="D17" s="335">
        <v>266860</v>
      </c>
      <c r="E17" s="335">
        <v>247969</v>
      </c>
      <c r="F17" s="335">
        <v>18891</v>
      </c>
      <c r="G17" s="335">
        <v>2082797</v>
      </c>
      <c r="H17" s="335">
        <v>3070</v>
      </c>
      <c r="I17" s="335">
        <v>2033820</v>
      </c>
      <c r="J17" s="335">
        <v>17979032</v>
      </c>
      <c r="K17" s="335">
        <v>35817</v>
      </c>
      <c r="L17" s="335">
        <v>359051</v>
      </c>
      <c r="M17" s="335">
        <v>14357774</v>
      </c>
      <c r="N17" s="335">
        <v>3226364</v>
      </c>
      <c r="O17" s="335">
        <v>28416037</v>
      </c>
      <c r="P17" s="335">
        <v>20381438</v>
      </c>
      <c r="Q17" s="335">
        <v>6592204</v>
      </c>
      <c r="R17" s="335">
        <v>1442369</v>
      </c>
      <c r="S17" s="335">
        <v>27069825</v>
      </c>
      <c r="T17" s="335">
        <v>667157</v>
      </c>
      <c r="U17" s="335">
        <v>7762</v>
      </c>
      <c r="V17" s="334">
        <v>275186</v>
      </c>
      <c r="W17" s="333" t="str">
        <f t="shared" si="0"/>
        <v>2</v>
      </c>
    </row>
    <row r="18" spans="1:23" s="314" customFormat="1" ht="12.95" customHeight="1">
      <c r="A18" s="332" t="s">
        <v>399</v>
      </c>
      <c r="B18" s="331">
        <v>34</v>
      </c>
      <c r="C18" s="330">
        <v>333</v>
      </c>
      <c r="D18" s="329">
        <v>245606</v>
      </c>
      <c r="E18" s="329">
        <v>229671</v>
      </c>
      <c r="F18" s="329">
        <v>15935</v>
      </c>
      <c r="G18" s="329">
        <v>3619231</v>
      </c>
      <c r="H18" s="329">
        <v>1604</v>
      </c>
      <c r="I18" s="329">
        <v>2105983</v>
      </c>
      <c r="J18" s="329">
        <v>16581503</v>
      </c>
      <c r="K18" s="329">
        <v>36849</v>
      </c>
      <c r="L18" s="329">
        <v>274042</v>
      </c>
      <c r="M18" s="329">
        <v>13800801</v>
      </c>
      <c r="N18" s="329">
        <v>2469780</v>
      </c>
      <c r="O18" s="329">
        <v>29312078</v>
      </c>
      <c r="P18" s="329">
        <v>21019591</v>
      </c>
      <c r="Q18" s="329">
        <v>6524704</v>
      </c>
      <c r="R18" s="329">
        <v>1767753</v>
      </c>
      <c r="S18" s="329">
        <v>27775103</v>
      </c>
      <c r="T18" s="329">
        <v>902150</v>
      </c>
      <c r="U18" s="329">
        <v>196179</v>
      </c>
      <c r="V18" s="328">
        <v>272047</v>
      </c>
      <c r="W18" s="327" t="str">
        <f t="shared" si="0"/>
        <v>3</v>
      </c>
    </row>
    <row r="19" spans="1:23" s="314" customFormat="1" ht="18" customHeight="1">
      <c r="A19" s="326" t="s">
        <v>395</v>
      </c>
      <c r="B19" s="323">
        <v>35</v>
      </c>
      <c r="C19" s="322">
        <v>331</v>
      </c>
      <c r="D19" s="322">
        <v>244899</v>
      </c>
      <c r="E19" s="322">
        <v>221989</v>
      </c>
      <c r="F19" s="322">
        <v>22910</v>
      </c>
      <c r="G19" s="322">
        <v>2834902</v>
      </c>
      <c r="H19" s="322">
        <v>5662</v>
      </c>
      <c r="I19" s="322">
        <v>2022570</v>
      </c>
      <c r="J19" s="322">
        <v>17485645</v>
      </c>
      <c r="K19" s="322">
        <v>36376</v>
      </c>
      <c r="L19" s="322">
        <v>355133</v>
      </c>
      <c r="M19" s="322">
        <v>14375524</v>
      </c>
      <c r="N19" s="322">
        <v>2718586</v>
      </c>
      <c r="O19" s="322">
        <v>28192042</v>
      </c>
      <c r="P19" s="322">
        <v>20164696</v>
      </c>
      <c r="Q19" s="322">
        <v>6608697</v>
      </c>
      <c r="R19" s="322">
        <v>1418624</v>
      </c>
      <c r="S19" s="322">
        <v>26798714</v>
      </c>
      <c r="T19" s="322">
        <v>667157</v>
      </c>
      <c r="U19" s="322">
        <v>13455</v>
      </c>
      <c r="V19" s="321">
        <v>278044</v>
      </c>
      <c r="W19" s="325" t="str">
        <f t="shared" si="0"/>
        <v>1月末</v>
      </c>
    </row>
    <row r="20" spans="1:23" s="314" customFormat="1" ht="12.95" customHeight="1">
      <c r="A20" s="324" t="s">
        <v>377</v>
      </c>
      <c r="B20" s="323">
        <v>35</v>
      </c>
      <c r="C20" s="322">
        <v>333</v>
      </c>
      <c r="D20" s="322">
        <v>247193</v>
      </c>
      <c r="E20" s="322">
        <v>218297</v>
      </c>
      <c r="F20" s="322">
        <v>28896</v>
      </c>
      <c r="G20" s="322">
        <v>2827878</v>
      </c>
      <c r="H20" s="322">
        <v>8745</v>
      </c>
      <c r="I20" s="322">
        <v>2006033</v>
      </c>
      <c r="J20" s="322">
        <v>17609538</v>
      </c>
      <c r="K20" s="322">
        <v>35746</v>
      </c>
      <c r="L20" s="322">
        <v>354154</v>
      </c>
      <c r="M20" s="322">
        <v>14411421</v>
      </c>
      <c r="N20" s="322">
        <v>2808192</v>
      </c>
      <c r="O20" s="322">
        <v>28488609</v>
      </c>
      <c r="P20" s="322">
        <v>20452510</v>
      </c>
      <c r="Q20" s="322">
        <v>6638815</v>
      </c>
      <c r="R20" s="322">
        <v>1397263</v>
      </c>
      <c r="S20" s="322">
        <v>27142017</v>
      </c>
      <c r="T20" s="322">
        <v>637277</v>
      </c>
      <c r="U20" s="322">
        <v>5746</v>
      </c>
      <c r="V20" s="321">
        <v>281206</v>
      </c>
      <c r="W20" s="320" t="str">
        <f t="shared" si="0"/>
        <v xml:space="preserve">  2月末</v>
      </c>
    </row>
    <row r="21" spans="1:23" s="314" customFormat="1" ht="12.95" customHeight="1">
      <c r="A21" s="324" t="s">
        <v>376</v>
      </c>
      <c r="B21" s="323">
        <v>35</v>
      </c>
      <c r="C21" s="322">
        <v>333</v>
      </c>
      <c r="D21" s="322">
        <v>301695</v>
      </c>
      <c r="E21" s="322">
        <v>252497</v>
      </c>
      <c r="F21" s="322">
        <v>49198</v>
      </c>
      <c r="G21" s="322">
        <v>2997724</v>
      </c>
      <c r="H21" s="322">
        <v>1179</v>
      </c>
      <c r="I21" s="322">
        <v>2033751</v>
      </c>
      <c r="J21" s="322">
        <v>17570759</v>
      </c>
      <c r="K21" s="322">
        <v>30726</v>
      </c>
      <c r="L21" s="322">
        <v>342543</v>
      </c>
      <c r="M21" s="322">
        <v>14504829</v>
      </c>
      <c r="N21" s="322">
        <v>2692629</v>
      </c>
      <c r="O21" s="322">
        <v>28765037</v>
      </c>
      <c r="P21" s="322">
        <v>20637210</v>
      </c>
      <c r="Q21" s="322">
        <v>6613419</v>
      </c>
      <c r="R21" s="322">
        <v>1514385</v>
      </c>
      <c r="S21" s="322">
        <v>26958409</v>
      </c>
      <c r="T21" s="322">
        <v>657594</v>
      </c>
      <c r="U21" s="322">
        <v>5535</v>
      </c>
      <c r="V21" s="321">
        <v>279087</v>
      </c>
      <c r="W21" s="320" t="str">
        <f t="shared" si="0"/>
        <v xml:space="preserve">  3月末</v>
      </c>
    </row>
    <row r="22" spans="1:23" s="314" customFormat="1" ht="12.95" customHeight="1">
      <c r="A22" s="324" t="s">
        <v>375</v>
      </c>
      <c r="B22" s="323">
        <v>35</v>
      </c>
      <c r="C22" s="322">
        <v>333</v>
      </c>
      <c r="D22" s="322">
        <v>280667</v>
      </c>
      <c r="E22" s="322">
        <v>252826</v>
      </c>
      <c r="F22" s="322">
        <v>27841</v>
      </c>
      <c r="G22" s="322">
        <v>3117265</v>
      </c>
      <c r="H22" s="322">
        <v>16214</v>
      </c>
      <c r="I22" s="322">
        <v>2010726</v>
      </c>
      <c r="J22" s="322">
        <v>17532995</v>
      </c>
      <c r="K22" s="322">
        <v>29189</v>
      </c>
      <c r="L22" s="322">
        <v>316742</v>
      </c>
      <c r="M22" s="322">
        <v>14528877</v>
      </c>
      <c r="N22" s="322">
        <v>2658156</v>
      </c>
      <c r="O22" s="322">
        <v>28958066</v>
      </c>
      <c r="P22" s="322">
        <v>20806962</v>
      </c>
      <c r="Q22" s="322">
        <v>6605201</v>
      </c>
      <c r="R22" s="322">
        <v>1545876</v>
      </c>
      <c r="S22" s="322">
        <v>27447693</v>
      </c>
      <c r="T22" s="322">
        <v>657594</v>
      </c>
      <c r="U22" s="322">
        <v>13285</v>
      </c>
      <c r="V22" s="321">
        <v>276819</v>
      </c>
      <c r="W22" s="320" t="str">
        <f t="shared" si="0"/>
        <v xml:space="preserve">  4月末</v>
      </c>
    </row>
    <row r="23" spans="1:23" s="314" customFormat="1" ht="12.95" customHeight="1">
      <c r="A23" s="326" t="s">
        <v>396</v>
      </c>
      <c r="B23" s="323">
        <v>34</v>
      </c>
      <c r="C23" s="322">
        <v>333</v>
      </c>
      <c r="D23" s="322">
        <v>407129</v>
      </c>
      <c r="E23" s="322">
        <v>232037</v>
      </c>
      <c r="F23" s="322">
        <v>175092</v>
      </c>
      <c r="G23" s="322">
        <v>3273287</v>
      </c>
      <c r="H23" s="322">
        <v>14498</v>
      </c>
      <c r="I23" s="322">
        <v>2021118</v>
      </c>
      <c r="J23" s="322">
        <v>17555838</v>
      </c>
      <c r="K23" s="322">
        <v>29723</v>
      </c>
      <c r="L23" s="322">
        <v>301029</v>
      </c>
      <c r="M23" s="322">
        <v>14528800</v>
      </c>
      <c r="N23" s="322">
        <v>2696257</v>
      </c>
      <c r="O23" s="322">
        <v>29294205</v>
      </c>
      <c r="P23" s="322">
        <v>20679531</v>
      </c>
      <c r="Q23" s="322">
        <v>6639218</v>
      </c>
      <c r="R23" s="322">
        <v>1975429</v>
      </c>
      <c r="S23" s="322">
        <v>27132092</v>
      </c>
      <c r="T23" s="322">
        <v>657430</v>
      </c>
      <c r="U23" s="322">
        <v>15794</v>
      </c>
      <c r="V23" s="321">
        <v>277074</v>
      </c>
      <c r="W23" s="325" t="str">
        <f t="shared" si="0"/>
        <v>5月末</v>
      </c>
    </row>
    <row r="24" spans="1:23" s="314" customFormat="1" ht="12.95" customHeight="1">
      <c r="A24" s="324" t="s">
        <v>373</v>
      </c>
      <c r="B24" s="323">
        <v>34</v>
      </c>
      <c r="C24" s="322">
        <v>334</v>
      </c>
      <c r="D24" s="322">
        <v>234891</v>
      </c>
      <c r="E24" s="322">
        <v>217174</v>
      </c>
      <c r="F24" s="322">
        <v>17717</v>
      </c>
      <c r="G24" s="322">
        <v>3339913</v>
      </c>
      <c r="H24" s="322">
        <v>19937</v>
      </c>
      <c r="I24" s="322">
        <v>2001747</v>
      </c>
      <c r="J24" s="322">
        <v>16437792</v>
      </c>
      <c r="K24" s="322">
        <v>29922</v>
      </c>
      <c r="L24" s="322">
        <v>279533</v>
      </c>
      <c r="M24" s="322">
        <v>13613590</v>
      </c>
      <c r="N24" s="322">
        <v>2514718</v>
      </c>
      <c r="O24" s="322">
        <v>29086784</v>
      </c>
      <c r="P24" s="322">
        <v>20874460</v>
      </c>
      <c r="Q24" s="322">
        <v>6594724</v>
      </c>
      <c r="R24" s="322">
        <v>1617574</v>
      </c>
      <c r="S24" s="322">
        <v>27329476</v>
      </c>
      <c r="T24" s="322">
        <v>695128</v>
      </c>
      <c r="U24" s="322">
        <v>18798</v>
      </c>
      <c r="V24" s="321">
        <v>274559</v>
      </c>
      <c r="W24" s="320" t="str">
        <f t="shared" si="0"/>
        <v xml:space="preserve">  6月末</v>
      </c>
    </row>
    <row r="25" spans="1:23" s="314" customFormat="1" ht="18" customHeight="1">
      <c r="A25" s="324" t="s">
        <v>372</v>
      </c>
      <c r="B25" s="323">
        <v>34</v>
      </c>
      <c r="C25" s="322">
        <v>334</v>
      </c>
      <c r="D25" s="322">
        <v>224573</v>
      </c>
      <c r="E25" s="322">
        <v>203626</v>
      </c>
      <c r="F25" s="322">
        <v>20947</v>
      </c>
      <c r="G25" s="322">
        <v>3395570</v>
      </c>
      <c r="H25" s="322">
        <v>8326</v>
      </c>
      <c r="I25" s="322">
        <v>2033453</v>
      </c>
      <c r="J25" s="322">
        <v>16518426</v>
      </c>
      <c r="K25" s="322">
        <v>36027</v>
      </c>
      <c r="L25" s="322">
        <v>279448</v>
      </c>
      <c r="M25" s="322">
        <v>13615358</v>
      </c>
      <c r="N25" s="322">
        <v>2587563</v>
      </c>
      <c r="O25" s="322">
        <v>29276641</v>
      </c>
      <c r="P25" s="322">
        <v>21076070</v>
      </c>
      <c r="Q25" s="322">
        <v>6608504</v>
      </c>
      <c r="R25" s="322">
        <v>1592041</v>
      </c>
      <c r="S25" s="322">
        <v>27705218</v>
      </c>
      <c r="T25" s="322">
        <v>695128</v>
      </c>
      <c r="U25" s="322">
        <v>13822</v>
      </c>
      <c r="V25" s="321">
        <v>274407</v>
      </c>
      <c r="W25" s="320" t="str">
        <f t="shared" si="0"/>
        <v xml:space="preserve">  7月末</v>
      </c>
    </row>
    <row r="26" spans="1:23" s="314" customFormat="1" ht="12.95" customHeight="1">
      <c r="A26" s="324" t="s">
        <v>371</v>
      </c>
      <c r="B26" s="323">
        <v>34</v>
      </c>
      <c r="C26" s="322">
        <v>334</v>
      </c>
      <c r="D26" s="322">
        <v>242323</v>
      </c>
      <c r="E26" s="322">
        <v>223439</v>
      </c>
      <c r="F26" s="322">
        <v>18884</v>
      </c>
      <c r="G26" s="322">
        <v>3526573</v>
      </c>
      <c r="H26" s="322">
        <v>4710</v>
      </c>
      <c r="I26" s="322">
        <v>2000471</v>
      </c>
      <c r="J26" s="322">
        <v>16411592</v>
      </c>
      <c r="K26" s="322">
        <v>29438</v>
      </c>
      <c r="L26" s="322">
        <v>272321</v>
      </c>
      <c r="M26" s="322">
        <v>13538931</v>
      </c>
      <c r="N26" s="322">
        <v>2570875</v>
      </c>
      <c r="O26" s="322">
        <v>29329248</v>
      </c>
      <c r="P26" s="322">
        <v>20579576</v>
      </c>
      <c r="Q26" s="322">
        <v>6644402</v>
      </c>
      <c r="R26" s="322">
        <v>2105246</v>
      </c>
      <c r="S26" s="322">
        <v>27616737</v>
      </c>
      <c r="T26" s="322">
        <v>745049</v>
      </c>
      <c r="U26" s="322">
        <v>18941</v>
      </c>
      <c r="V26" s="321">
        <v>274886</v>
      </c>
      <c r="W26" s="320" t="str">
        <f t="shared" si="0"/>
        <v xml:space="preserve">  8月末</v>
      </c>
    </row>
    <row r="27" spans="1:23" s="314" customFormat="1" ht="12.95" customHeight="1">
      <c r="A27" s="324" t="s">
        <v>370</v>
      </c>
      <c r="B27" s="323">
        <v>34</v>
      </c>
      <c r="C27" s="322">
        <v>334</v>
      </c>
      <c r="D27" s="322">
        <v>227945</v>
      </c>
      <c r="E27" s="322">
        <v>212992</v>
      </c>
      <c r="F27" s="322">
        <v>14953</v>
      </c>
      <c r="G27" s="322">
        <v>3339664</v>
      </c>
      <c r="H27" s="322">
        <v>333</v>
      </c>
      <c r="I27" s="322">
        <v>2013630</v>
      </c>
      <c r="J27" s="322">
        <v>16369742</v>
      </c>
      <c r="K27" s="322">
        <v>30912</v>
      </c>
      <c r="L27" s="322">
        <v>263314</v>
      </c>
      <c r="M27" s="322">
        <v>13578974</v>
      </c>
      <c r="N27" s="322">
        <v>2496512</v>
      </c>
      <c r="O27" s="322">
        <v>29179839</v>
      </c>
      <c r="P27" s="322">
        <v>20598198</v>
      </c>
      <c r="Q27" s="322">
        <v>6600491</v>
      </c>
      <c r="R27" s="322">
        <v>1981128</v>
      </c>
      <c r="S27" s="322">
        <v>27651756</v>
      </c>
      <c r="T27" s="322">
        <v>848976</v>
      </c>
      <c r="U27" s="322">
        <v>16228</v>
      </c>
      <c r="V27" s="321">
        <v>274420</v>
      </c>
      <c r="W27" s="320" t="str">
        <f t="shared" si="0"/>
        <v xml:space="preserve">  9月末</v>
      </c>
    </row>
    <row r="28" spans="1:23" s="314" customFormat="1" ht="12.95" customHeight="1">
      <c r="A28" s="324" t="s">
        <v>369</v>
      </c>
      <c r="B28" s="323">
        <v>34</v>
      </c>
      <c r="C28" s="322">
        <v>334</v>
      </c>
      <c r="D28" s="322">
        <v>222506</v>
      </c>
      <c r="E28" s="322">
        <v>199492</v>
      </c>
      <c r="F28" s="322">
        <v>23014</v>
      </c>
      <c r="G28" s="322">
        <v>4811129</v>
      </c>
      <c r="H28" s="322">
        <v>1280</v>
      </c>
      <c r="I28" s="322">
        <v>2086653</v>
      </c>
      <c r="J28" s="322">
        <v>16427429</v>
      </c>
      <c r="K28" s="322">
        <v>35353</v>
      </c>
      <c r="L28" s="322">
        <v>264850</v>
      </c>
      <c r="M28" s="322">
        <v>13686845</v>
      </c>
      <c r="N28" s="322">
        <v>2440357</v>
      </c>
      <c r="O28" s="322">
        <v>29698479</v>
      </c>
      <c r="P28" s="322">
        <v>21089100</v>
      </c>
      <c r="Q28" s="322">
        <v>6610796</v>
      </c>
      <c r="R28" s="322">
        <v>1998564</v>
      </c>
      <c r="S28" s="322">
        <v>28091606</v>
      </c>
      <c r="T28" s="322">
        <v>888976</v>
      </c>
      <c r="U28" s="322">
        <v>595695</v>
      </c>
      <c r="V28" s="321">
        <v>272848</v>
      </c>
      <c r="W28" s="320" t="str">
        <f t="shared" si="0"/>
        <v xml:space="preserve"> 10月末</v>
      </c>
    </row>
    <row r="29" spans="1:23" s="314" customFormat="1" ht="12.95" customHeight="1">
      <c r="A29" s="324" t="s">
        <v>368</v>
      </c>
      <c r="B29" s="323">
        <v>34</v>
      </c>
      <c r="C29" s="322">
        <v>333</v>
      </c>
      <c r="D29" s="322">
        <v>237555</v>
      </c>
      <c r="E29" s="322">
        <v>219272</v>
      </c>
      <c r="F29" s="322">
        <v>18283</v>
      </c>
      <c r="G29" s="322">
        <v>4703360</v>
      </c>
      <c r="H29" s="322">
        <v>171</v>
      </c>
      <c r="I29" s="322">
        <v>2105336</v>
      </c>
      <c r="J29" s="322">
        <v>16483639</v>
      </c>
      <c r="K29" s="322">
        <v>29776</v>
      </c>
      <c r="L29" s="322">
        <v>270764</v>
      </c>
      <c r="M29" s="322">
        <v>13701743</v>
      </c>
      <c r="N29" s="322">
        <v>2481331</v>
      </c>
      <c r="O29" s="322">
        <v>29326003</v>
      </c>
      <c r="P29" s="322">
        <v>20680504</v>
      </c>
      <c r="Q29" s="322">
        <v>6543901</v>
      </c>
      <c r="R29" s="322">
        <v>2101576</v>
      </c>
      <c r="S29" s="322">
        <v>27523124</v>
      </c>
      <c r="T29" s="322">
        <v>899061</v>
      </c>
      <c r="U29" s="322">
        <v>618050</v>
      </c>
      <c r="V29" s="321">
        <v>274192</v>
      </c>
      <c r="W29" s="320" t="str">
        <f t="shared" si="0"/>
        <v xml:space="preserve"> 11月末</v>
      </c>
    </row>
    <row r="30" spans="1:23" s="314" customFormat="1" ht="12.95" customHeight="1">
      <c r="A30" s="324" t="s">
        <v>367</v>
      </c>
      <c r="B30" s="323">
        <v>34</v>
      </c>
      <c r="C30" s="322">
        <v>333</v>
      </c>
      <c r="D30" s="322">
        <v>245606</v>
      </c>
      <c r="E30" s="322">
        <v>229671</v>
      </c>
      <c r="F30" s="322">
        <v>15935</v>
      </c>
      <c r="G30" s="322">
        <v>3619231</v>
      </c>
      <c r="H30" s="322">
        <v>1604</v>
      </c>
      <c r="I30" s="322">
        <v>2105983</v>
      </c>
      <c r="J30" s="322">
        <v>16581503</v>
      </c>
      <c r="K30" s="322">
        <v>36849</v>
      </c>
      <c r="L30" s="322">
        <v>274042</v>
      </c>
      <c r="M30" s="322">
        <v>13800801</v>
      </c>
      <c r="N30" s="322">
        <v>2469780</v>
      </c>
      <c r="O30" s="322">
        <v>29312078</v>
      </c>
      <c r="P30" s="322">
        <v>21019591</v>
      </c>
      <c r="Q30" s="322">
        <v>6524704</v>
      </c>
      <c r="R30" s="322">
        <v>1767753</v>
      </c>
      <c r="S30" s="322">
        <v>27775103</v>
      </c>
      <c r="T30" s="322">
        <v>902150</v>
      </c>
      <c r="U30" s="322">
        <v>196179</v>
      </c>
      <c r="V30" s="321">
        <v>272047</v>
      </c>
      <c r="W30" s="320" t="str">
        <f t="shared" si="0"/>
        <v xml:space="preserve"> 12月末</v>
      </c>
    </row>
    <row r="31" spans="1:23" s="314" customFormat="1" ht="3.75" customHeight="1">
      <c r="A31" s="319"/>
      <c r="B31" s="318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6"/>
    </row>
    <row r="32" spans="1:23" s="315" customFormat="1" ht="10.5" customHeight="1">
      <c r="A32" s="315" t="s">
        <v>147</v>
      </c>
    </row>
    <row r="33" spans="1:1">
      <c r="A33" s="314" t="s">
        <v>51</v>
      </c>
    </row>
  </sheetData>
  <mergeCells count="16">
    <mergeCell ref="W9:W12"/>
    <mergeCell ref="O10:S10"/>
    <mergeCell ref="D11:D12"/>
    <mergeCell ref="E11:E12"/>
    <mergeCell ref="J11:J12"/>
    <mergeCell ref="K11:K12"/>
    <mergeCell ref="Q11:Q12"/>
    <mergeCell ref="A9:A12"/>
    <mergeCell ref="B9:B12"/>
    <mergeCell ref="C9:C12"/>
    <mergeCell ref="O9:V9"/>
    <mergeCell ref="L11:L12"/>
    <mergeCell ref="M11:M12"/>
    <mergeCell ref="N11:N12"/>
    <mergeCell ref="O11:O12"/>
    <mergeCell ref="P11:P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  <ignoredErrors>
    <ignoredError sqref="A15:A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showGridLines="0" zoomScale="125" zoomScaleNormal="125" workbookViewId="0">
      <selection activeCell="M1" sqref="M1"/>
    </sheetView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391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91" t="s">
        <v>63</v>
      </c>
      <c r="B9" s="394" t="s">
        <v>65</v>
      </c>
      <c r="C9" s="394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7" t="s">
        <v>389</v>
      </c>
      <c r="P9" s="398"/>
      <c r="Q9" s="398"/>
      <c r="R9" s="398"/>
      <c r="S9" s="398"/>
      <c r="T9" s="398"/>
      <c r="U9" s="398"/>
      <c r="V9" s="399"/>
      <c r="W9" s="406" t="s">
        <v>63</v>
      </c>
    </row>
    <row r="10" spans="1:23" s="314" customFormat="1" ht="13.5" customHeight="1">
      <c r="A10" s="392"/>
      <c r="B10" s="395"/>
      <c r="C10" s="395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409" t="s">
        <v>386</v>
      </c>
      <c r="P10" s="410"/>
      <c r="Q10" s="410"/>
      <c r="R10" s="410"/>
      <c r="S10" s="411"/>
      <c r="T10" s="359"/>
      <c r="U10" s="358" t="s">
        <v>385</v>
      </c>
      <c r="V10" s="350" t="s">
        <v>384</v>
      </c>
      <c r="W10" s="407"/>
    </row>
    <row r="11" spans="1:23" s="314" customFormat="1" ht="13.5" customHeight="1">
      <c r="A11" s="392"/>
      <c r="B11" s="395"/>
      <c r="C11" s="395"/>
      <c r="D11" s="412" t="s">
        <v>57</v>
      </c>
      <c r="E11" s="400" t="s">
        <v>62</v>
      </c>
      <c r="F11" s="356" t="s">
        <v>15</v>
      </c>
      <c r="G11" s="355" t="s">
        <v>383</v>
      </c>
      <c r="H11" s="355" t="s">
        <v>17</v>
      </c>
      <c r="I11" s="351" t="s">
        <v>18</v>
      </c>
      <c r="J11" s="400" t="s">
        <v>57</v>
      </c>
      <c r="K11" s="400" t="s">
        <v>61</v>
      </c>
      <c r="L11" s="400" t="s">
        <v>60</v>
      </c>
      <c r="M11" s="402" t="s">
        <v>59</v>
      </c>
      <c r="N11" s="400" t="s">
        <v>127</v>
      </c>
      <c r="O11" s="400" t="s">
        <v>57</v>
      </c>
      <c r="P11" s="404" t="s">
        <v>56</v>
      </c>
      <c r="Q11" s="404" t="s">
        <v>55</v>
      </c>
      <c r="R11" s="354" t="s">
        <v>19</v>
      </c>
      <c r="S11" s="353" t="s">
        <v>113</v>
      </c>
      <c r="T11" s="357" t="s">
        <v>21</v>
      </c>
      <c r="U11" s="351" t="s">
        <v>22</v>
      </c>
      <c r="V11" s="350" t="s">
        <v>23</v>
      </c>
      <c r="W11" s="407"/>
    </row>
    <row r="12" spans="1:23" s="314" customFormat="1" ht="13.5" customHeight="1">
      <c r="A12" s="393"/>
      <c r="B12" s="396"/>
      <c r="C12" s="396"/>
      <c r="D12" s="413"/>
      <c r="E12" s="401"/>
      <c r="F12" s="349" t="s">
        <v>24</v>
      </c>
      <c r="G12" s="347"/>
      <c r="H12" s="348" t="s">
        <v>25</v>
      </c>
      <c r="I12" s="347"/>
      <c r="J12" s="401"/>
      <c r="K12" s="401"/>
      <c r="L12" s="401"/>
      <c r="M12" s="403"/>
      <c r="N12" s="401"/>
      <c r="O12" s="401"/>
      <c r="P12" s="405"/>
      <c r="Q12" s="405"/>
      <c r="R12" s="346" t="s">
        <v>382</v>
      </c>
      <c r="S12" s="345" t="s">
        <v>27</v>
      </c>
      <c r="T12" s="344"/>
      <c r="U12" s="343" t="s">
        <v>28</v>
      </c>
      <c r="V12" s="342" t="s">
        <v>29</v>
      </c>
      <c r="W12" s="408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393</v>
      </c>
      <c r="B14" s="336">
        <v>36</v>
      </c>
      <c r="C14" s="335">
        <v>329</v>
      </c>
      <c r="D14" s="335">
        <v>249212</v>
      </c>
      <c r="E14" s="335">
        <v>223059</v>
      </c>
      <c r="F14" s="335">
        <v>26153</v>
      </c>
      <c r="G14" s="335">
        <v>756405</v>
      </c>
      <c r="H14" s="335">
        <v>9760</v>
      </c>
      <c r="I14" s="335">
        <v>2545482</v>
      </c>
      <c r="J14" s="335">
        <v>13428801</v>
      </c>
      <c r="K14" s="335">
        <v>71570</v>
      </c>
      <c r="L14" s="335">
        <v>460310</v>
      </c>
      <c r="M14" s="335">
        <v>10213003</v>
      </c>
      <c r="N14" s="335">
        <v>2683885</v>
      </c>
      <c r="O14" s="335">
        <v>23316696</v>
      </c>
      <c r="P14" s="335">
        <v>14642940</v>
      </c>
      <c r="Q14" s="335">
        <v>7732767</v>
      </c>
      <c r="R14" s="335">
        <v>940967</v>
      </c>
      <c r="S14" s="335">
        <v>22334962</v>
      </c>
      <c r="T14" s="335">
        <v>21658</v>
      </c>
      <c r="U14" s="335">
        <v>12231</v>
      </c>
      <c r="V14" s="334">
        <v>275882</v>
      </c>
      <c r="W14" s="338" t="str">
        <f t="shared" ref="W14:W30" si="0">A14</f>
        <v>平成28年末</v>
      </c>
    </row>
    <row r="15" spans="1:23" s="314" customFormat="1" ht="12.95" customHeight="1">
      <c r="A15" s="337" t="s">
        <v>365</v>
      </c>
      <c r="B15" s="336">
        <v>36</v>
      </c>
      <c r="C15" s="335">
        <v>329</v>
      </c>
      <c r="D15" s="335">
        <v>258575</v>
      </c>
      <c r="E15" s="335">
        <v>226151</v>
      </c>
      <c r="F15" s="335">
        <v>32424</v>
      </c>
      <c r="G15" s="335">
        <v>889014</v>
      </c>
      <c r="H15" s="335">
        <v>4853</v>
      </c>
      <c r="I15" s="335">
        <v>2489531</v>
      </c>
      <c r="J15" s="335">
        <v>13454314</v>
      </c>
      <c r="K15" s="335">
        <v>70228</v>
      </c>
      <c r="L15" s="335">
        <v>432487</v>
      </c>
      <c r="M15" s="335">
        <v>10187601</v>
      </c>
      <c r="N15" s="335">
        <v>2763973</v>
      </c>
      <c r="O15" s="335">
        <v>23885032</v>
      </c>
      <c r="P15" s="335">
        <v>15498577</v>
      </c>
      <c r="Q15" s="335">
        <v>7563680</v>
      </c>
      <c r="R15" s="335">
        <v>822751</v>
      </c>
      <c r="S15" s="335">
        <v>22864932</v>
      </c>
      <c r="T15" s="335">
        <v>41686</v>
      </c>
      <c r="U15" s="335">
        <v>25199</v>
      </c>
      <c r="V15" s="334">
        <v>277574</v>
      </c>
      <c r="W15" s="333" t="str">
        <f t="shared" si="0"/>
        <v>29</v>
      </c>
    </row>
    <row r="16" spans="1:23" s="314" customFormat="1" ht="12.95" customHeight="1">
      <c r="A16" s="337" t="s">
        <v>380</v>
      </c>
      <c r="B16" s="336">
        <v>36</v>
      </c>
      <c r="C16" s="335">
        <v>331</v>
      </c>
      <c r="D16" s="335" t="s">
        <v>165</v>
      </c>
      <c r="E16" s="335">
        <v>230285</v>
      </c>
      <c r="F16" s="335">
        <v>34843</v>
      </c>
      <c r="G16" s="335">
        <v>1071282</v>
      </c>
      <c r="H16" s="335">
        <v>5260</v>
      </c>
      <c r="I16" s="335">
        <v>2243709</v>
      </c>
      <c r="J16" s="335">
        <v>13731679</v>
      </c>
      <c r="K16" s="335">
        <v>65369</v>
      </c>
      <c r="L16" s="335">
        <v>390537</v>
      </c>
      <c r="M16" s="335">
        <v>10487573</v>
      </c>
      <c r="N16" s="335">
        <v>2788171</v>
      </c>
      <c r="O16" s="335">
        <v>24360217</v>
      </c>
      <c r="P16" s="335">
        <v>16522469</v>
      </c>
      <c r="Q16" s="335">
        <v>7015556</v>
      </c>
      <c r="R16" s="335">
        <v>822160</v>
      </c>
      <c r="S16" s="335">
        <v>23176556</v>
      </c>
      <c r="T16" s="335">
        <v>44831</v>
      </c>
      <c r="U16" s="335">
        <v>18870</v>
      </c>
      <c r="V16" s="334">
        <v>270086</v>
      </c>
      <c r="W16" s="333" t="str">
        <f t="shared" si="0"/>
        <v>30</v>
      </c>
    </row>
    <row r="17" spans="1:23" s="314" customFormat="1" ht="12.95" customHeight="1">
      <c r="A17" s="337" t="s">
        <v>379</v>
      </c>
      <c r="B17" s="336">
        <v>35</v>
      </c>
      <c r="C17" s="336">
        <v>330</v>
      </c>
      <c r="D17" s="335">
        <v>287834</v>
      </c>
      <c r="E17" s="335">
        <v>265348</v>
      </c>
      <c r="F17" s="335">
        <v>22486</v>
      </c>
      <c r="G17" s="335">
        <v>844841</v>
      </c>
      <c r="H17" s="335">
        <v>5765</v>
      </c>
      <c r="I17" s="335">
        <v>2274662</v>
      </c>
      <c r="J17" s="335">
        <v>14031934</v>
      </c>
      <c r="K17" s="335">
        <v>57311</v>
      </c>
      <c r="L17" s="335">
        <v>372782</v>
      </c>
      <c r="M17" s="335">
        <v>10991749</v>
      </c>
      <c r="N17" s="335">
        <v>2610066</v>
      </c>
      <c r="O17" s="335">
        <v>25762299</v>
      </c>
      <c r="P17" s="335">
        <v>17336553</v>
      </c>
      <c r="Q17" s="335">
        <v>6689952</v>
      </c>
      <c r="R17" s="335">
        <v>1735770</v>
      </c>
      <c r="S17" s="335">
        <v>24627116</v>
      </c>
      <c r="T17" s="335">
        <v>48874</v>
      </c>
      <c r="U17" s="335">
        <v>13695</v>
      </c>
      <c r="V17" s="334">
        <v>271147</v>
      </c>
      <c r="W17" s="333" t="str">
        <f t="shared" si="0"/>
        <v>令和元年末</v>
      </c>
    </row>
    <row r="18" spans="1:23" s="314" customFormat="1" ht="12.95" customHeight="1">
      <c r="A18" s="332" t="s">
        <v>394</v>
      </c>
      <c r="B18" s="331">
        <v>35</v>
      </c>
      <c r="C18" s="330">
        <v>331</v>
      </c>
      <c r="D18" s="329">
        <v>266860</v>
      </c>
      <c r="E18" s="329">
        <v>247969</v>
      </c>
      <c r="F18" s="329">
        <v>18891</v>
      </c>
      <c r="G18" s="329">
        <v>2082797</v>
      </c>
      <c r="H18" s="329">
        <v>3070</v>
      </c>
      <c r="I18" s="329">
        <v>2033820</v>
      </c>
      <c r="J18" s="329">
        <v>17979032</v>
      </c>
      <c r="K18" s="329">
        <v>35817</v>
      </c>
      <c r="L18" s="329">
        <v>359051</v>
      </c>
      <c r="M18" s="329">
        <v>14357774</v>
      </c>
      <c r="N18" s="329">
        <v>3226364</v>
      </c>
      <c r="O18" s="329">
        <v>28416037</v>
      </c>
      <c r="P18" s="329">
        <v>20381438</v>
      </c>
      <c r="Q18" s="329">
        <v>6592204</v>
      </c>
      <c r="R18" s="329">
        <v>1442369</v>
      </c>
      <c r="S18" s="329">
        <v>27069825</v>
      </c>
      <c r="T18" s="329">
        <v>667157</v>
      </c>
      <c r="U18" s="329">
        <v>7762</v>
      </c>
      <c r="V18" s="328">
        <v>275186</v>
      </c>
      <c r="W18" s="327" t="str">
        <f t="shared" si="0"/>
        <v>2</v>
      </c>
    </row>
    <row r="19" spans="1:23" s="314" customFormat="1" ht="18" customHeight="1">
      <c r="A19" s="326" t="s">
        <v>395</v>
      </c>
      <c r="B19" s="323">
        <v>35</v>
      </c>
      <c r="C19" s="322">
        <v>330</v>
      </c>
      <c r="D19" s="322">
        <v>259329</v>
      </c>
      <c r="E19" s="322">
        <v>237494</v>
      </c>
      <c r="F19" s="322">
        <v>21835</v>
      </c>
      <c r="G19" s="322">
        <v>892363</v>
      </c>
      <c r="H19" s="322">
        <v>6238</v>
      </c>
      <c r="I19" s="322">
        <v>2195793</v>
      </c>
      <c r="J19" s="322">
        <v>14054500</v>
      </c>
      <c r="K19" s="322">
        <v>48638</v>
      </c>
      <c r="L19" s="322">
        <v>357584</v>
      </c>
      <c r="M19" s="322">
        <v>11049193</v>
      </c>
      <c r="N19" s="322">
        <v>2599053</v>
      </c>
      <c r="O19" s="322">
        <v>25921164</v>
      </c>
      <c r="P19" s="322">
        <v>17057709</v>
      </c>
      <c r="Q19" s="322">
        <v>6698309</v>
      </c>
      <c r="R19" s="322">
        <v>2165123</v>
      </c>
      <c r="S19" s="322">
        <v>24698722</v>
      </c>
      <c r="T19" s="322">
        <v>48827</v>
      </c>
      <c r="U19" s="322">
        <v>99202</v>
      </c>
      <c r="V19" s="321">
        <v>270509</v>
      </c>
      <c r="W19" s="325" t="str">
        <f t="shared" si="0"/>
        <v>1月末</v>
      </c>
    </row>
    <row r="20" spans="1:23" s="314" customFormat="1" ht="12.95" customHeight="1">
      <c r="A20" s="324" t="s">
        <v>377</v>
      </c>
      <c r="B20" s="323">
        <v>35</v>
      </c>
      <c r="C20" s="322">
        <v>330</v>
      </c>
      <c r="D20" s="322">
        <v>249272</v>
      </c>
      <c r="E20" s="322">
        <v>216149</v>
      </c>
      <c r="F20" s="322">
        <v>33123</v>
      </c>
      <c r="G20" s="322">
        <v>969808</v>
      </c>
      <c r="H20" s="322">
        <v>4622</v>
      </c>
      <c r="I20" s="322">
        <v>2182479</v>
      </c>
      <c r="J20" s="322">
        <v>14127397</v>
      </c>
      <c r="K20" s="322">
        <v>55704</v>
      </c>
      <c r="L20" s="322">
        <v>356150</v>
      </c>
      <c r="M20" s="322">
        <v>11082099</v>
      </c>
      <c r="N20" s="322">
        <v>2633418</v>
      </c>
      <c r="O20" s="322">
        <v>25789509</v>
      </c>
      <c r="P20" s="322">
        <v>17734682</v>
      </c>
      <c r="Q20" s="322">
        <v>6717695</v>
      </c>
      <c r="R20" s="322">
        <v>1337109</v>
      </c>
      <c r="S20" s="322">
        <v>24655406</v>
      </c>
      <c r="T20" s="322">
        <v>48839</v>
      </c>
      <c r="U20" s="322">
        <v>12018</v>
      </c>
      <c r="V20" s="321">
        <v>269134</v>
      </c>
      <c r="W20" s="320" t="str">
        <f t="shared" si="0"/>
        <v xml:space="preserve">  2月末</v>
      </c>
    </row>
    <row r="21" spans="1:23" s="314" customFormat="1" ht="12.95" customHeight="1">
      <c r="A21" s="324" t="s">
        <v>376</v>
      </c>
      <c r="B21" s="323">
        <v>35</v>
      </c>
      <c r="C21" s="322">
        <v>330</v>
      </c>
      <c r="D21" s="322">
        <v>296495</v>
      </c>
      <c r="E21" s="322">
        <v>245752</v>
      </c>
      <c r="F21" s="322">
        <v>50743</v>
      </c>
      <c r="G21" s="322">
        <v>766150</v>
      </c>
      <c r="H21" s="322">
        <v>3285</v>
      </c>
      <c r="I21" s="322">
        <v>2151610</v>
      </c>
      <c r="J21" s="322">
        <v>14579569</v>
      </c>
      <c r="K21" s="322">
        <v>48918</v>
      </c>
      <c r="L21" s="322">
        <v>368831</v>
      </c>
      <c r="M21" s="322">
        <v>11366808</v>
      </c>
      <c r="N21" s="322">
        <v>2794981</v>
      </c>
      <c r="O21" s="322">
        <v>26142260</v>
      </c>
      <c r="P21" s="322">
        <v>18196582</v>
      </c>
      <c r="Q21" s="322">
        <v>6661980</v>
      </c>
      <c r="R21" s="322">
        <v>1283671</v>
      </c>
      <c r="S21" s="322">
        <v>24711014</v>
      </c>
      <c r="T21" s="322">
        <v>99866</v>
      </c>
      <c r="U21" s="322">
        <v>13603</v>
      </c>
      <c r="V21" s="321">
        <v>268937</v>
      </c>
      <c r="W21" s="320" t="str">
        <f t="shared" si="0"/>
        <v xml:space="preserve">  3月末</v>
      </c>
    </row>
    <row r="22" spans="1:23" s="314" customFormat="1" ht="12.95" customHeight="1">
      <c r="A22" s="324" t="s">
        <v>375</v>
      </c>
      <c r="B22" s="323">
        <v>35</v>
      </c>
      <c r="C22" s="322">
        <v>330</v>
      </c>
      <c r="D22" s="322">
        <v>310587</v>
      </c>
      <c r="E22" s="322">
        <v>282820</v>
      </c>
      <c r="F22" s="322">
        <v>27767</v>
      </c>
      <c r="G22" s="322">
        <v>1100318</v>
      </c>
      <c r="H22" s="322">
        <v>14633</v>
      </c>
      <c r="I22" s="322">
        <v>2145192</v>
      </c>
      <c r="J22" s="322">
        <v>16867258</v>
      </c>
      <c r="K22" s="322">
        <v>44976</v>
      </c>
      <c r="L22" s="322">
        <v>379256</v>
      </c>
      <c r="M22" s="322">
        <v>12986390</v>
      </c>
      <c r="N22" s="322">
        <v>3456607</v>
      </c>
      <c r="O22" s="322">
        <v>27154438</v>
      </c>
      <c r="P22" s="322">
        <v>18952515</v>
      </c>
      <c r="Q22" s="322">
        <v>6653082</v>
      </c>
      <c r="R22" s="322">
        <v>1548821</v>
      </c>
      <c r="S22" s="322">
        <v>25877600</v>
      </c>
      <c r="T22" s="322">
        <v>84686</v>
      </c>
      <c r="U22" s="322">
        <v>139524</v>
      </c>
      <c r="V22" s="321">
        <v>267676</v>
      </c>
      <c r="W22" s="320" t="str">
        <f t="shared" si="0"/>
        <v xml:space="preserve">  4月末</v>
      </c>
    </row>
    <row r="23" spans="1:23" s="314" customFormat="1" ht="12.95" customHeight="1">
      <c r="A23" s="326" t="s">
        <v>396</v>
      </c>
      <c r="B23" s="323">
        <v>35</v>
      </c>
      <c r="C23" s="322">
        <v>330</v>
      </c>
      <c r="D23" s="322">
        <v>403941</v>
      </c>
      <c r="E23" s="322">
        <v>213077</v>
      </c>
      <c r="F23" s="322">
        <v>190864</v>
      </c>
      <c r="G23" s="322">
        <v>1250130</v>
      </c>
      <c r="H23" s="322">
        <v>11136</v>
      </c>
      <c r="I23" s="322">
        <v>2062144</v>
      </c>
      <c r="J23" s="322">
        <v>17399006</v>
      </c>
      <c r="K23" s="322">
        <v>49995</v>
      </c>
      <c r="L23" s="322">
        <v>392429</v>
      </c>
      <c r="M23" s="322">
        <v>13409725</v>
      </c>
      <c r="N23" s="322">
        <v>3546824</v>
      </c>
      <c r="O23" s="322">
        <v>28457316</v>
      </c>
      <c r="P23" s="322">
        <v>19763927</v>
      </c>
      <c r="Q23" s="322">
        <v>6663476</v>
      </c>
      <c r="R23" s="322">
        <v>2029883</v>
      </c>
      <c r="S23" s="322">
        <v>26511276</v>
      </c>
      <c r="T23" s="322">
        <v>119671</v>
      </c>
      <c r="U23" s="322">
        <v>91257</v>
      </c>
      <c r="V23" s="321">
        <v>266663</v>
      </c>
      <c r="W23" s="325" t="str">
        <f t="shared" si="0"/>
        <v>5月末</v>
      </c>
    </row>
    <row r="24" spans="1:23" s="314" customFormat="1" ht="12.95" customHeight="1">
      <c r="A24" s="324" t="s">
        <v>373</v>
      </c>
      <c r="B24" s="323">
        <v>35</v>
      </c>
      <c r="C24" s="322">
        <v>330</v>
      </c>
      <c r="D24" s="322">
        <v>264656</v>
      </c>
      <c r="E24" s="322">
        <v>237332</v>
      </c>
      <c r="F24" s="322">
        <v>27324</v>
      </c>
      <c r="G24" s="322">
        <v>1483894</v>
      </c>
      <c r="H24" s="322">
        <v>10155</v>
      </c>
      <c r="I24" s="322">
        <v>2039476</v>
      </c>
      <c r="J24" s="322">
        <v>17724062</v>
      </c>
      <c r="K24" s="322">
        <v>40613</v>
      </c>
      <c r="L24" s="322">
        <v>388891</v>
      </c>
      <c r="M24" s="322">
        <v>13625702</v>
      </c>
      <c r="N24" s="322">
        <v>3668826</v>
      </c>
      <c r="O24" s="322">
        <v>28712894</v>
      </c>
      <c r="P24" s="322">
        <v>19951791</v>
      </c>
      <c r="Q24" s="322">
        <v>6652384</v>
      </c>
      <c r="R24" s="322">
        <v>2108696</v>
      </c>
      <c r="S24" s="322">
        <v>26740473</v>
      </c>
      <c r="T24" s="322">
        <v>209232</v>
      </c>
      <c r="U24" s="322">
        <v>15083</v>
      </c>
      <c r="V24" s="321">
        <v>269330</v>
      </c>
      <c r="W24" s="320" t="str">
        <f t="shared" si="0"/>
        <v xml:space="preserve">  6月末</v>
      </c>
    </row>
    <row r="25" spans="1:23" s="314" customFormat="1" ht="18" customHeight="1">
      <c r="A25" s="324" t="s">
        <v>372</v>
      </c>
      <c r="B25" s="323">
        <v>35</v>
      </c>
      <c r="C25" s="322">
        <v>330</v>
      </c>
      <c r="D25" s="322">
        <v>252017</v>
      </c>
      <c r="E25" s="322">
        <v>225895</v>
      </c>
      <c r="F25" s="322">
        <v>26122</v>
      </c>
      <c r="G25" s="322">
        <v>1448290</v>
      </c>
      <c r="H25" s="322">
        <v>4171</v>
      </c>
      <c r="I25" s="322">
        <v>2060371</v>
      </c>
      <c r="J25" s="322">
        <v>17700204</v>
      </c>
      <c r="K25" s="322">
        <v>36721</v>
      </c>
      <c r="L25" s="322">
        <v>378513</v>
      </c>
      <c r="M25" s="322">
        <v>13752685</v>
      </c>
      <c r="N25" s="322">
        <v>3532253</v>
      </c>
      <c r="O25" s="322">
        <v>28236863</v>
      </c>
      <c r="P25" s="322">
        <v>19451184</v>
      </c>
      <c r="Q25" s="322">
        <v>6701804</v>
      </c>
      <c r="R25" s="322">
        <v>2083854</v>
      </c>
      <c r="S25" s="322">
        <v>26611933</v>
      </c>
      <c r="T25" s="322">
        <v>208943</v>
      </c>
      <c r="U25" s="322">
        <v>15847</v>
      </c>
      <c r="V25" s="321">
        <v>269623</v>
      </c>
      <c r="W25" s="320" t="str">
        <f t="shared" si="0"/>
        <v xml:space="preserve">  7月末</v>
      </c>
    </row>
    <row r="26" spans="1:23" s="314" customFormat="1" ht="12.95" customHeight="1">
      <c r="A26" s="324" t="s">
        <v>371</v>
      </c>
      <c r="B26" s="323">
        <v>35</v>
      </c>
      <c r="C26" s="322">
        <v>330</v>
      </c>
      <c r="D26" s="322">
        <v>265272</v>
      </c>
      <c r="E26" s="322">
        <v>243433</v>
      </c>
      <c r="F26" s="322">
        <v>21839</v>
      </c>
      <c r="G26" s="322">
        <v>1580172</v>
      </c>
      <c r="H26" s="322">
        <v>5889</v>
      </c>
      <c r="I26" s="322">
        <v>2076910</v>
      </c>
      <c r="J26" s="322">
        <v>17668035</v>
      </c>
      <c r="K26" s="322">
        <v>32759</v>
      </c>
      <c r="L26" s="322">
        <v>378490</v>
      </c>
      <c r="M26" s="322">
        <v>13849523</v>
      </c>
      <c r="N26" s="322">
        <v>3407235</v>
      </c>
      <c r="O26" s="322">
        <v>27985493</v>
      </c>
      <c r="P26" s="322">
        <v>19914840</v>
      </c>
      <c r="Q26" s="322">
        <v>6317936</v>
      </c>
      <c r="R26" s="322">
        <v>1752691</v>
      </c>
      <c r="S26" s="322">
        <v>26370862</v>
      </c>
      <c r="T26" s="322">
        <v>203885</v>
      </c>
      <c r="U26" s="322">
        <v>14750</v>
      </c>
      <c r="V26" s="321">
        <v>270161</v>
      </c>
      <c r="W26" s="320" t="str">
        <f t="shared" si="0"/>
        <v xml:space="preserve">  8月末</v>
      </c>
    </row>
    <row r="27" spans="1:23" s="314" customFormat="1" ht="12.95" customHeight="1">
      <c r="A27" s="324" t="s">
        <v>370</v>
      </c>
      <c r="B27" s="323">
        <v>35</v>
      </c>
      <c r="C27" s="322">
        <v>330</v>
      </c>
      <c r="D27" s="322">
        <v>259400</v>
      </c>
      <c r="E27" s="322">
        <v>241162</v>
      </c>
      <c r="F27" s="322">
        <v>18238</v>
      </c>
      <c r="G27" s="322">
        <v>1588797</v>
      </c>
      <c r="H27" s="322">
        <v>4269</v>
      </c>
      <c r="I27" s="322">
        <v>2058173</v>
      </c>
      <c r="J27" s="322">
        <v>18169777</v>
      </c>
      <c r="K27" s="322">
        <v>30948</v>
      </c>
      <c r="L27" s="322">
        <v>379125</v>
      </c>
      <c r="M27" s="322">
        <v>14156199</v>
      </c>
      <c r="N27" s="322">
        <v>3603476</v>
      </c>
      <c r="O27" s="322">
        <v>28170964</v>
      </c>
      <c r="P27" s="322">
        <v>19872632</v>
      </c>
      <c r="Q27" s="322">
        <v>6674494</v>
      </c>
      <c r="R27" s="322">
        <v>1623813</v>
      </c>
      <c r="S27" s="322">
        <v>26613159</v>
      </c>
      <c r="T27" s="322">
        <v>276466</v>
      </c>
      <c r="U27" s="322">
        <v>3703</v>
      </c>
      <c r="V27" s="321">
        <v>271080</v>
      </c>
      <c r="W27" s="320" t="str">
        <f t="shared" si="0"/>
        <v xml:space="preserve">  9月末</v>
      </c>
    </row>
    <row r="28" spans="1:23" s="314" customFormat="1" ht="12.95" customHeight="1">
      <c r="A28" s="324" t="s">
        <v>369</v>
      </c>
      <c r="B28" s="323">
        <v>35</v>
      </c>
      <c r="C28" s="322">
        <v>330</v>
      </c>
      <c r="D28" s="322">
        <v>244611</v>
      </c>
      <c r="E28" s="322">
        <v>219382</v>
      </c>
      <c r="F28" s="322">
        <v>25229</v>
      </c>
      <c r="G28" s="322">
        <v>1633026</v>
      </c>
      <c r="H28" s="322">
        <v>4172</v>
      </c>
      <c r="I28" s="322">
        <v>2001963</v>
      </c>
      <c r="J28" s="322">
        <v>17886517</v>
      </c>
      <c r="K28" s="322">
        <v>35401</v>
      </c>
      <c r="L28" s="322">
        <v>367438</v>
      </c>
      <c r="M28" s="322">
        <v>14210095</v>
      </c>
      <c r="N28" s="322">
        <v>3273559</v>
      </c>
      <c r="O28" s="322">
        <v>28328403</v>
      </c>
      <c r="P28" s="322">
        <v>20070412</v>
      </c>
      <c r="Q28" s="322">
        <v>6735947</v>
      </c>
      <c r="R28" s="322">
        <v>1522020</v>
      </c>
      <c r="S28" s="322">
        <v>27065261</v>
      </c>
      <c r="T28" s="322">
        <v>276362</v>
      </c>
      <c r="U28" s="322">
        <v>10983</v>
      </c>
      <c r="V28" s="321">
        <v>270618</v>
      </c>
      <c r="W28" s="320" t="str">
        <f t="shared" si="0"/>
        <v xml:space="preserve"> 10月末</v>
      </c>
    </row>
    <row r="29" spans="1:23" s="314" customFormat="1" ht="12.95" customHeight="1">
      <c r="A29" s="324" t="s">
        <v>368</v>
      </c>
      <c r="B29" s="323">
        <v>35</v>
      </c>
      <c r="C29" s="322">
        <v>331</v>
      </c>
      <c r="D29" s="322">
        <v>252066</v>
      </c>
      <c r="E29" s="322">
        <v>228938</v>
      </c>
      <c r="F29" s="322">
        <v>23128</v>
      </c>
      <c r="G29" s="322">
        <v>1981153</v>
      </c>
      <c r="H29" s="322">
        <v>4164</v>
      </c>
      <c r="I29" s="322">
        <v>1997908</v>
      </c>
      <c r="J29" s="322">
        <v>18035312</v>
      </c>
      <c r="K29" s="322">
        <v>30043</v>
      </c>
      <c r="L29" s="322">
        <v>362755</v>
      </c>
      <c r="M29" s="322">
        <v>14202252</v>
      </c>
      <c r="N29" s="322">
        <v>3440236</v>
      </c>
      <c r="O29" s="322">
        <v>28387879</v>
      </c>
      <c r="P29" s="322">
        <v>19956765</v>
      </c>
      <c r="Q29" s="322">
        <v>6666169</v>
      </c>
      <c r="R29" s="322">
        <v>1764917</v>
      </c>
      <c r="S29" s="322">
        <v>26704718</v>
      </c>
      <c r="T29" s="322">
        <v>626249</v>
      </c>
      <c r="U29" s="322">
        <v>16102</v>
      </c>
      <c r="V29" s="321">
        <v>270808</v>
      </c>
      <c r="W29" s="320" t="str">
        <f t="shared" si="0"/>
        <v xml:space="preserve"> 11月末</v>
      </c>
    </row>
    <row r="30" spans="1:23" s="314" customFormat="1" ht="12.95" customHeight="1">
      <c r="A30" s="324" t="s">
        <v>367</v>
      </c>
      <c r="B30" s="323">
        <v>35</v>
      </c>
      <c r="C30" s="322">
        <v>331</v>
      </c>
      <c r="D30" s="322">
        <v>266860</v>
      </c>
      <c r="E30" s="322">
        <v>247969</v>
      </c>
      <c r="F30" s="322">
        <v>18891</v>
      </c>
      <c r="G30" s="322">
        <v>2082797</v>
      </c>
      <c r="H30" s="322">
        <v>3070</v>
      </c>
      <c r="I30" s="322">
        <v>2033820</v>
      </c>
      <c r="J30" s="322">
        <v>17979032</v>
      </c>
      <c r="K30" s="322">
        <v>35817</v>
      </c>
      <c r="L30" s="322">
        <v>359051</v>
      </c>
      <c r="M30" s="322">
        <v>14357774</v>
      </c>
      <c r="N30" s="322">
        <v>3226364</v>
      </c>
      <c r="O30" s="322">
        <v>28416037</v>
      </c>
      <c r="P30" s="322">
        <v>20381438</v>
      </c>
      <c r="Q30" s="322">
        <v>6592204</v>
      </c>
      <c r="R30" s="322">
        <v>1442369</v>
      </c>
      <c r="S30" s="322">
        <v>27069825</v>
      </c>
      <c r="T30" s="322">
        <v>667157</v>
      </c>
      <c r="U30" s="322">
        <v>7762</v>
      </c>
      <c r="V30" s="321">
        <v>275186</v>
      </c>
      <c r="W30" s="320" t="str">
        <f t="shared" si="0"/>
        <v xml:space="preserve"> 12月末</v>
      </c>
    </row>
    <row r="31" spans="1:23" s="314" customFormat="1" ht="3.75" customHeight="1">
      <c r="A31" s="319"/>
      <c r="B31" s="318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6"/>
    </row>
    <row r="32" spans="1:23" s="315" customFormat="1" ht="10.5" customHeight="1">
      <c r="A32" s="315" t="s">
        <v>147</v>
      </c>
    </row>
    <row r="33" spans="1:1">
      <c r="A33" s="314" t="s">
        <v>51</v>
      </c>
    </row>
  </sheetData>
  <mergeCells count="16">
    <mergeCell ref="A9:A12"/>
    <mergeCell ref="B9:B12"/>
    <mergeCell ref="C9:C12"/>
    <mergeCell ref="O9:V9"/>
    <mergeCell ref="W9:W12"/>
    <mergeCell ref="D11:D12"/>
    <mergeCell ref="E11:E12"/>
    <mergeCell ref="J11:J12"/>
    <mergeCell ref="K11:K12"/>
    <mergeCell ref="L11:L12"/>
    <mergeCell ref="O10:S10"/>
    <mergeCell ref="M11:M12"/>
    <mergeCell ref="N11:N12"/>
    <mergeCell ref="O11:O12"/>
    <mergeCell ref="P11:P12"/>
    <mergeCell ref="Q11:Q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"/>
  <sheetViews>
    <sheetView showGridLines="0" zoomScale="125" zoomScaleNormal="125" workbookViewId="0"/>
  </sheetViews>
  <sheetFormatPr defaultColWidth="11.25" defaultRowHeight="13.5"/>
  <cols>
    <col min="1" max="1" width="11.25" style="313" customWidth="1"/>
    <col min="2" max="2" width="3.375" style="313" customWidth="1"/>
    <col min="3" max="3" width="3.75" style="313" customWidth="1"/>
    <col min="4" max="6" width="6" style="313" customWidth="1"/>
    <col min="7" max="7" width="7.875" style="313" customWidth="1"/>
    <col min="8" max="8" width="8.5" style="313" customWidth="1"/>
    <col min="9" max="9" width="8.75" style="313" customWidth="1"/>
    <col min="10" max="10" width="8.625" style="313" customWidth="1"/>
    <col min="11" max="11" width="8.125" style="313" customWidth="1"/>
    <col min="12" max="12" width="8.5" style="313" customWidth="1"/>
    <col min="13" max="13" width="7.875" style="313" customWidth="1"/>
    <col min="14" max="14" width="7.375" style="313" customWidth="1"/>
    <col min="15" max="17" width="8.125" style="313" customWidth="1"/>
    <col min="18" max="18" width="7.375" style="313" customWidth="1"/>
    <col min="19" max="19" width="8.625" style="313" customWidth="1"/>
    <col min="20" max="20" width="6" style="313" customWidth="1"/>
    <col min="21" max="22" width="7.5" style="313" customWidth="1"/>
    <col min="23" max="23" width="10.25" style="313" customWidth="1"/>
    <col min="24" max="16384" width="11.25" style="313"/>
  </cols>
  <sheetData>
    <row r="1" spans="1:23">
      <c r="A1" s="370" t="s">
        <v>392</v>
      </c>
    </row>
    <row r="2" spans="1:23" ht="6" customHeight="1"/>
    <row r="3" spans="1:23">
      <c r="A3" s="369" t="s">
        <v>391</v>
      </c>
      <c r="B3" s="368"/>
      <c r="C3" s="368"/>
      <c r="D3" s="368"/>
      <c r="E3" s="368"/>
      <c r="I3" s="368"/>
      <c r="J3" s="368"/>
      <c r="K3" s="368"/>
      <c r="L3" s="368"/>
      <c r="M3" s="368"/>
      <c r="N3" s="368"/>
      <c r="O3" s="368"/>
      <c r="P3" s="368"/>
      <c r="R3" s="368"/>
      <c r="S3" s="368"/>
      <c r="T3" s="368"/>
      <c r="U3" s="368"/>
      <c r="V3" s="368"/>
      <c r="W3" s="368"/>
    </row>
    <row r="4" spans="1:23" ht="3" customHeight="1"/>
    <row r="5" spans="1:23">
      <c r="A5" s="315" t="s">
        <v>1</v>
      </c>
    </row>
    <row r="6" spans="1:23" ht="6" customHeight="1">
      <c r="A6" s="315"/>
    </row>
    <row r="7" spans="1:23" ht="10.5" customHeight="1">
      <c r="A7" s="360" t="s">
        <v>2</v>
      </c>
    </row>
    <row r="8" spans="1:23" ht="1.5" customHeight="1">
      <c r="A8" s="315"/>
    </row>
    <row r="9" spans="1:23" s="314" customFormat="1" ht="10.5" customHeight="1">
      <c r="A9" s="391" t="s">
        <v>63</v>
      </c>
      <c r="B9" s="394" t="s">
        <v>65</v>
      </c>
      <c r="C9" s="394" t="s">
        <v>64</v>
      </c>
      <c r="D9" s="367" t="s">
        <v>390</v>
      </c>
      <c r="E9" s="367"/>
      <c r="F9" s="367"/>
      <c r="G9" s="366"/>
      <c r="H9" s="367"/>
      <c r="I9" s="367"/>
      <c r="J9" s="366"/>
      <c r="K9" s="366"/>
      <c r="L9" s="366"/>
      <c r="M9" s="366"/>
      <c r="N9" s="366"/>
      <c r="O9" s="397" t="s">
        <v>389</v>
      </c>
      <c r="P9" s="398"/>
      <c r="Q9" s="398"/>
      <c r="R9" s="398"/>
      <c r="S9" s="398"/>
      <c r="T9" s="398"/>
      <c r="U9" s="398"/>
      <c r="V9" s="399"/>
      <c r="W9" s="406" t="s">
        <v>63</v>
      </c>
    </row>
    <row r="10" spans="1:23" s="314" customFormat="1" ht="13.5" customHeight="1">
      <c r="A10" s="392"/>
      <c r="B10" s="395"/>
      <c r="C10" s="395"/>
      <c r="D10" s="365" t="s">
        <v>388</v>
      </c>
      <c r="E10" s="364"/>
      <c r="F10" s="363"/>
      <c r="G10" s="361"/>
      <c r="H10" s="362" t="s">
        <v>385</v>
      </c>
      <c r="I10" s="361"/>
      <c r="J10" s="360" t="s">
        <v>387</v>
      </c>
      <c r="M10" s="350"/>
      <c r="O10" s="316" t="s">
        <v>386</v>
      </c>
      <c r="P10" s="360"/>
      <c r="T10" s="359"/>
      <c r="U10" s="358" t="s">
        <v>385</v>
      </c>
      <c r="V10" s="350" t="s">
        <v>384</v>
      </c>
      <c r="W10" s="407"/>
    </row>
    <row r="11" spans="1:23" s="314" customFormat="1" ht="13.5" customHeight="1">
      <c r="A11" s="392"/>
      <c r="B11" s="395"/>
      <c r="C11" s="395"/>
      <c r="D11" s="412" t="s">
        <v>57</v>
      </c>
      <c r="E11" s="400" t="s">
        <v>62</v>
      </c>
      <c r="F11" s="356" t="s">
        <v>15</v>
      </c>
      <c r="G11" s="355" t="s">
        <v>383</v>
      </c>
      <c r="H11" s="355" t="s">
        <v>17</v>
      </c>
      <c r="I11" s="351" t="s">
        <v>18</v>
      </c>
      <c r="J11" s="400" t="s">
        <v>57</v>
      </c>
      <c r="K11" s="400" t="s">
        <v>61</v>
      </c>
      <c r="L11" s="400" t="s">
        <v>60</v>
      </c>
      <c r="M11" s="402" t="s">
        <v>59</v>
      </c>
      <c r="N11" s="400" t="s">
        <v>127</v>
      </c>
      <c r="O11" s="400" t="s">
        <v>57</v>
      </c>
      <c r="P11" s="404" t="s">
        <v>56</v>
      </c>
      <c r="Q11" s="404" t="s">
        <v>55</v>
      </c>
      <c r="R11" s="354" t="s">
        <v>19</v>
      </c>
      <c r="S11" s="353" t="s">
        <v>113</v>
      </c>
      <c r="T11" s="352" t="s">
        <v>21</v>
      </c>
      <c r="U11" s="351" t="s">
        <v>22</v>
      </c>
      <c r="V11" s="350" t="s">
        <v>23</v>
      </c>
      <c r="W11" s="407"/>
    </row>
    <row r="12" spans="1:23" s="314" customFormat="1" ht="13.5" customHeight="1">
      <c r="A12" s="393"/>
      <c r="B12" s="396"/>
      <c r="C12" s="396"/>
      <c r="D12" s="413"/>
      <c r="E12" s="401"/>
      <c r="F12" s="349" t="s">
        <v>24</v>
      </c>
      <c r="G12" s="347"/>
      <c r="H12" s="348" t="s">
        <v>25</v>
      </c>
      <c r="I12" s="347"/>
      <c r="J12" s="401"/>
      <c r="K12" s="401"/>
      <c r="L12" s="401"/>
      <c r="M12" s="403"/>
      <c r="N12" s="401"/>
      <c r="O12" s="401"/>
      <c r="P12" s="405"/>
      <c r="Q12" s="405"/>
      <c r="R12" s="346" t="s">
        <v>382</v>
      </c>
      <c r="S12" s="345" t="s">
        <v>27</v>
      </c>
      <c r="T12" s="344"/>
      <c r="U12" s="343" t="s">
        <v>28</v>
      </c>
      <c r="V12" s="342" t="s">
        <v>29</v>
      </c>
      <c r="W12" s="408"/>
    </row>
    <row r="13" spans="1:23" s="314" customFormat="1" ht="3.75" customHeight="1">
      <c r="A13" s="341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40"/>
    </row>
    <row r="14" spans="1:23" s="314" customFormat="1" ht="12.95" customHeight="1">
      <c r="A14" s="339" t="s">
        <v>381</v>
      </c>
      <c r="B14" s="336">
        <v>36</v>
      </c>
      <c r="C14" s="335">
        <v>329</v>
      </c>
      <c r="D14" s="335">
        <v>278736</v>
      </c>
      <c r="E14" s="335">
        <v>246416</v>
      </c>
      <c r="F14" s="335">
        <v>32320</v>
      </c>
      <c r="G14" s="335">
        <v>1095553</v>
      </c>
      <c r="H14" s="335">
        <v>18515</v>
      </c>
      <c r="I14" s="335">
        <v>2526319</v>
      </c>
      <c r="J14" s="335">
        <v>13137254</v>
      </c>
      <c r="K14" s="335">
        <v>82932</v>
      </c>
      <c r="L14" s="335">
        <v>449169</v>
      </c>
      <c r="M14" s="335">
        <v>9875059</v>
      </c>
      <c r="N14" s="335">
        <v>2730068</v>
      </c>
      <c r="O14" s="335">
        <v>21895009</v>
      </c>
      <c r="P14" s="335">
        <v>13135464</v>
      </c>
      <c r="Q14" s="335">
        <v>8078390</v>
      </c>
      <c r="R14" s="335">
        <v>681128</v>
      </c>
      <c r="S14" s="335">
        <v>21172663</v>
      </c>
      <c r="T14" s="335">
        <v>16832</v>
      </c>
      <c r="U14" s="335">
        <v>9045</v>
      </c>
      <c r="V14" s="334">
        <v>255733</v>
      </c>
      <c r="W14" s="338" t="str">
        <f t="shared" ref="W14:W30" si="0">A14</f>
        <v>平成27年末</v>
      </c>
    </row>
    <row r="15" spans="1:23" s="314" customFormat="1" ht="12.95" customHeight="1">
      <c r="A15" s="337" t="s">
        <v>144</v>
      </c>
      <c r="B15" s="336">
        <v>36</v>
      </c>
      <c r="C15" s="335">
        <v>329</v>
      </c>
      <c r="D15" s="335">
        <v>249212</v>
      </c>
      <c r="E15" s="335">
        <v>223059</v>
      </c>
      <c r="F15" s="335">
        <v>26153</v>
      </c>
      <c r="G15" s="335">
        <v>756405</v>
      </c>
      <c r="H15" s="335">
        <v>9760</v>
      </c>
      <c r="I15" s="335">
        <v>2545482</v>
      </c>
      <c r="J15" s="335">
        <v>13428801</v>
      </c>
      <c r="K15" s="335">
        <v>71570</v>
      </c>
      <c r="L15" s="335">
        <v>460310</v>
      </c>
      <c r="M15" s="335">
        <v>10213003</v>
      </c>
      <c r="N15" s="335">
        <v>2683885</v>
      </c>
      <c r="O15" s="335">
        <v>23316696</v>
      </c>
      <c r="P15" s="335">
        <v>14642940</v>
      </c>
      <c r="Q15" s="335">
        <v>7732767</v>
      </c>
      <c r="R15" s="335">
        <v>940967</v>
      </c>
      <c r="S15" s="335">
        <v>22334962</v>
      </c>
      <c r="T15" s="335">
        <v>21658</v>
      </c>
      <c r="U15" s="335">
        <v>12231</v>
      </c>
      <c r="V15" s="334">
        <v>275882</v>
      </c>
      <c r="W15" s="333" t="str">
        <f t="shared" si="0"/>
        <v>28</v>
      </c>
    </row>
    <row r="16" spans="1:23" s="314" customFormat="1" ht="12.95" customHeight="1">
      <c r="A16" s="337" t="s">
        <v>365</v>
      </c>
      <c r="B16" s="336">
        <v>36</v>
      </c>
      <c r="C16" s="335">
        <v>329</v>
      </c>
      <c r="D16" s="335">
        <v>258575</v>
      </c>
      <c r="E16" s="335">
        <v>226151</v>
      </c>
      <c r="F16" s="335">
        <v>32424</v>
      </c>
      <c r="G16" s="335">
        <v>889014</v>
      </c>
      <c r="H16" s="335">
        <v>4853</v>
      </c>
      <c r="I16" s="335">
        <v>2489531</v>
      </c>
      <c r="J16" s="335">
        <v>13454314</v>
      </c>
      <c r="K16" s="335">
        <v>70228</v>
      </c>
      <c r="L16" s="335">
        <v>432487</v>
      </c>
      <c r="M16" s="335">
        <v>10187601</v>
      </c>
      <c r="N16" s="335">
        <v>2763973</v>
      </c>
      <c r="O16" s="335">
        <v>23885032</v>
      </c>
      <c r="P16" s="335">
        <v>15498577</v>
      </c>
      <c r="Q16" s="335">
        <v>7563680</v>
      </c>
      <c r="R16" s="335">
        <v>822751</v>
      </c>
      <c r="S16" s="335">
        <v>22864932</v>
      </c>
      <c r="T16" s="335">
        <v>41686</v>
      </c>
      <c r="U16" s="335">
        <v>25199</v>
      </c>
      <c r="V16" s="334">
        <v>277574</v>
      </c>
      <c r="W16" s="333" t="str">
        <f t="shared" si="0"/>
        <v>29</v>
      </c>
    </row>
    <row r="17" spans="1:23" s="314" customFormat="1" ht="12.95" customHeight="1">
      <c r="A17" s="337" t="s">
        <v>380</v>
      </c>
      <c r="B17" s="336">
        <v>36</v>
      </c>
      <c r="C17" s="336">
        <v>331</v>
      </c>
      <c r="D17" s="335" t="s">
        <v>165</v>
      </c>
      <c r="E17" s="335">
        <v>230285</v>
      </c>
      <c r="F17" s="335">
        <v>34843</v>
      </c>
      <c r="G17" s="335">
        <v>1071282</v>
      </c>
      <c r="H17" s="335">
        <v>5260</v>
      </c>
      <c r="I17" s="335">
        <v>2243709</v>
      </c>
      <c r="J17" s="335">
        <v>13731679</v>
      </c>
      <c r="K17" s="335">
        <v>65369</v>
      </c>
      <c r="L17" s="335">
        <v>390537</v>
      </c>
      <c r="M17" s="335">
        <v>10487573</v>
      </c>
      <c r="N17" s="335">
        <v>2788171</v>
      </c>
      <c r="O17" s="335">
        <v>24360217</v>
      </c>
      <c r="P17" s="335">
        <v>16522469</v>
      </c>
      <c r="Q17" s="335">
        <v>7015556</v>
      </c>
      <c r="R17" s="335">
        <v>822160</v>
      </c>
      <c r="S17" s="335">
        <v>23176556</v>
      </c>
      <c r="T17" s="335">
        <v>44831</v>
      </c>
      <c r="U17" s="335">
        <v>18870</v>
      </c>
      <c r="V17" s="334">
        <v>270086</v>
      </c>
      <c r="W17" s="333" t="str">
        <f t="shared" si="0"/>
        <v>30</v>
      </c>
    </row>
    <row r="18" spans="1:23" s="314" customFormat="1" ht="12.95" customHeight="1">
      <c r="A18" s="332" t="s">
        <v>379</v>
      </c>
      <c r="B18" s="331">
        <v>35</v>
      </c>
      <c r="C18" s="330">
        <v>330</v>
      </c>
      <c r="D18" s="329">
        <v>287834</v>
      </c>
      <c r="E18" s="329">
        <v>265348</v>
      </c>
      <c r="F18" s="329">
        <v>22486</v>
      </c>
      <c r="G18" s="329">
        <v>844841</v>
      </c>
      <c r="H18" s="329">
        <v>5765</v>
      </c>
      <c r="I18" s="329">
        <v>2274662</v>
      </c>
      <c r="J18" s="329">
        <v>14031934</v>
      </c>
      <c r="K18" s="329">
        <v>57311</v>
      </c>
      <c r="L18" s="329">
        <v>372782</v>
      </c>
      <c r="M18" s="329">
        <v>10991749</v>
      </c>
      <c r="N18" s="329">
        <v>2610066</v>
      </c>
      <c r="O18" s="329">
        <v>25762299</v>
      </c>
      <c r="P18" s="329">
        <v>17336553</v>
      </c>
      <c r="Q18" s="329">
        <v>6689952</v>
      </c>
      <c r="R18" s="329">
        <v>1735770</v>
      </c>
      <c r="S18" s="329">
        <v>24627116</v>
      </c>
      <c r="T18" s="329">
        <v>48874</v>
      </c>
      <c r="U18" s="329">
        <v>13695</v>
      </c>
      <c r="V18" s="328">
        <v>271147</v>
      </c>
      <c r="W18" s="327" t="str">
        <f t="shared" si="0"/>
        <v>令和元年末</v>
      </c>
    </row>
    <row r="19" spans="1:23" s="314" customFormat="1" ht="18" customHeight="1">
      <c r="A19" s="326" t="s">
        <v>378</v>
      </c>
      <c r="B19" s="323">
        <v>36</v>
      </c>
      <c r="C19" s="322">
        <v>331</v>
      </c>
      <c r="D19" s="322">
        <v>258419</v>
      </c>
      <c r="E19" s="322">
        <v>229210</v>
      </c>
      <c r="F19" s="322">
        <v>29209</v>
      </c>
      <c r="G19" s="322">
        <v>875133</v>
      </c>
      <c r="H19" s="322">
        <v>25798</v>
      </c>
      <c r="I19" s="322">
        <v>2249204</v>
      </c>
      <c r="J19" s="322">
        <v>13577881</v>
      </c>
      <c r="K19" s="322">
        <v>56497</v>
      </c>
      <c r="L19" s="322">
        <v>378400</v>
      </c>
      <c r="M19" s="322">
        <v>10469808</v>
      </c>
      <c r="N19" s="322">
        <v>2673153</v>
      </c>
      <c r="O19" s="322">
        <v>24166375</v>
      </c>
      <c r="P19" s="322">
        <v>16126479</v>
      </c>
      <c r="Q19" s="322">
        <v>6945047</v>
      </c>
      <c r="R19" s="322">
        <v>1094829</v>
      </c>
      <c r="S19" s="322">
        <v>22969932</v>
      </c>
      <c r="T19" s="322">
        <v>44629</v>
      </c>
      <c r="U19" s="322">
        <v>17719</v>
      </c>
      <c r="V19" s="321">
        <v>269380</v>
      </c>
      <c r="W19" s="325" t="str">
        <f t="shared" si="0"/>
        <v>平成31年1月末</v>
      </c>
    </row>
    <row r="20" spans="1:23" s="314" customFormat="1" ht="12.95" customHeight="1">
      <c r="A20" s="324" t="s">
        <v>377</v>
      </c>
      <c r="B20" s="323">
        <v>36</v>
      </c>
      <c r="C20" s="322">
        <v>331</v>
      </c>
      <c r="D20" s="322">
        <v>253148</v>
      </c>
      <c r="E20" s="322">
        <v>219634</v>
      </c>
      <c r="F20" s="322">
        <v>33514</v>
      </c>
      <c r="G20" s="322">
        <v>879675</v>
      </c>
      <c r="H20" s="322">
        <v>26243</v>
      </c>
      <c r="I20" s="322">
        <v>2270120</v>
      </c>
      <c r="J20" s="322">
        <v>13610040</v>
      </c>
      <c r="K20" s="322">
        <v>57888</v>
      </c>
      <c r="L20" s="322">
        <v>369182</v>
      </c>
      <c r="M20" s="322">
        <v>10473310</v>
      </c>
      <c r="N20" s="322">
        <v>2709630</v>
      </c>
      <c r="O20" s="322">
        <v>24290748</v>
      </c>
      <c r="P20" s="322">
        <v>16304935</v>
      </c>
      <c r="Q20" s="322">
        <v>6883227</v>
      </c>
      <c r="R20" s="322">
        <v>1102557</v>
      </c>
      <c r="S20" s="322">
        <v>23082745</v>
      </c>
      <c r="T20" s="322">
        <v>44773</v>
      </c>
      <c r="U20" s="322">
        <v>15417</v>
      </c>
      <c r="V20" s="321">
        <v>270168</v>
      </c>
      <c r="W20" s="320" t="str">
        <f t="shared" si="0"/>
        <v xml:space="preserve">  2月末</v>
      </c>
    </row>
    <row r="21" spans="1:23" s="314" customFormat="1" ht="12.95" customHeight="1">
      <c r="A21" s="324" t="s">
        <v>376</v>
      </c>
      <c r="B21" s="323">
        <v>36</v>
      </c>
      <c r="C21" s="322">
        <v>331</v>
      </c>
      <c r="D21" s="322">
        <v>286090</v>
      </c>
      <c r="E21" s="322">
        <v>239635</v>
      </c>
      <c r="F21" s="322">
        <v>46455</v>
      </c>
      <c r="G21" s="322">
        <v>841768</v>
      </c>
      <c r="H21" s="322">
        <v>6544</v>
      </c>
      <c r="I21" s="322">
        <v>2297022</v>
      </c>
      <c r="J21" s="322">
        <v>14262695</v>
      </c>
      <c r="K21" s="322">
        <v>68757</v>
      </c>
      <c r="L21" s="322">
        <v>369973</v>
      </c>
      <c r="M21" s="322">
        <v>10649507</v>
      </c>
      <c r="N21" s="322">
        <v>3174434</v>
      </c>
      <c r="O21" s="322">
        <v>25241941</v>
      </c>
      <c r="P21" s="322">
        <v>17315959</v>
      </c>
      <c r="Q21" s="322">
        <v>6843002</v>
      </c>
      <c r="R21" s="322">
        <v>1082956</v>
      </c>
      <c r="S21" s="322">
        <v>23998895</v>
      </c>
      <c r="T21" s="322">
        <v>45068</v>
      </c>
      <c r="U21" s="322">
        <v>22752</v>
      </c>
      <c r="V21" s="321">
        <v>270293</v>
      </c>
      <c r="W21" s="320" t="str">
        <f t="shared" si="0"/>
        <v xml:space="preserve">  3月末</v>
      </c>
    </row>
    <row r="22" spans="1:23" s="314" customFormat="1" ht="12.95" customHeight="1">
      <c r="A22" s="324" t="s">
        <v>375</v>
      </c>
      <c r="B22" s="323">
        <v>35</v>
      </c>
      <c r="C22" s="322">
        <v>331</v>
      </c>
      <c r="D22" s="322">
        <v>287672</v>
      </c>
      <c r="E22" s="322">
        <v>256967</v>
      </c>
      <c r="F22" s="322">
        <v>30705</v>
      </c>
      <c r="G22" s="322">
        <v>993370</v>
      </c>
      <c r="H22" s="322">
        <v>23532</v>
      </c>
      <c r="I22" s="322">
        <v>2266483</v>
      </c>
      <c r="J22" s="322">
        <v>13863721</v>
      </c>
      <c r="K22" s="322">
        <v>65575</v>
      </c>
      <c r="L22" s="322">
        <v>361051</v>
      </c>
      <c r="M22" s="322">
        <v>10689808</v>
      </c>
      <c r="N22" s="322">
        <v>2747256</v>
      </c>
      <c r="O22" s="322">
        <v>25070627</v>
      </c>
      <c r="P22" s="322">
        <v>17151122</v>
      </c>
      <c r="Q22" s="322">
        <v>6920614</v>
      </c>
      <c r="R22" s="322">
        <v>998863</v>
      </c>
      <c r="S22" s="322">
        <v>23996713</v>
      </c>
      <c r="T22" s="322">
        <v>45152</v>
      </c>
      <c r="U22" s="322">
        <v>25045</v>
      </c>
      <c r="V22" s="321">
        <v>269183</v>
      </c>
      <c r="W22" s="320" t="str">
        <f t="shared" si="0"/>
        <v xml:space="preserve">  4月末</v>
      </c>
    </row>
    <row r="23" spans="1:23" s="314" customFormat="1" ht="12.95" customHeight="1">
      <c r="A23" s="326" t="s">
        <v>374</v>
      </c>
      <c r="B23" s="323">
        <v>35</v>
      </c>
      <c r="C23" s="322">
        <v>331</v>
      </c>
      <c r="D23" s="322">
        <v>476831</v>
      </c>
      <c r="E23" s="322">
        <v>237654</v>
      </c>
      <c r="F23" s="322">
        <v>239177</v>
      </c>
      <c r="G23" s="322">
        <v>936803</v>
      </c>
      <c r="H23" s="322">
        <v>45955</v>
      </c>
      <c r="I23" s="322">
        <v>2266005</v>
      </c>
      <c r="J23" s="322">
        <v>13739587</v>
      </c>
      <c r="K23" s="322">
        <v>53944</v>
      </c>
      <c r="L23" s="322">
        <v>317986</v>
      </c>
      <c r="M23" s="322">
        <v>10703978</v>
      </c>
      <c r="N23" s="322">
        <v>2663648</v>
      </c>
      <c r="O23" s="322">
        <v>25845251</v>
      </c>
      <c r="P23" s="322">
        <v>16701448</v>
      </c>
      <c r="Q23" s="322">
        <v>6943512</v>
      </c>
      <c r="R23" s="322">
        <v>2200268</v>
      </c>
      <c r="S23" s="322">
        <v>23708448</v>
      </c>
      <c r="T23" s="322">
        <v>44929</v>
      </c>
      <c r="U23" s="322">
        <v>22220</v>
      </c>
      <c r="V23" s="321">
        <v>268255</v>
      </c>
      <c r="W23" s="325" t="str">
        <f t="shared" si="0"/>
        <v>令和元年5月末</v>
      </c>
    </row>
    <row r="24" spans="1:23" s="314" customFormat="1" ht="12.95" customHeight="1">
      <c r="A24" s="324" t="s">
        <v>373</v>
      </c>
      <c r="B24" s="323">
        <v>35</v>
      </c>
      <c r="C24" s="322">
        <v>331</v>
      </c>
      <c r="D24" s="322">
        <v>253999</v>
      </c>
      <c r="E24" s="322">
        <v>221090</v>
      </c>
      <c r="F24" s="322">
        <v>32909</v>
      </c>
      <c r="G24" s="322">
        <v>1079368</v>
      </c>
      <c r="H24" s="322">
        <v>8432</v>
      </c>
      <c r="I24" s="322">
        <v>2231781</v>
      </c>
      <c r="J24" s="322">
        <v>13834190</v>
      </c>
      <c r="K24" s="322">
        <v>62140</v>
      </c>
      <c r="L24" s="322">
        <v>345516</v>
      </c>
      <c r="M24" s="322">
        <v>10700705</v>
      </c>
      <c r="N24" s="322">
        <v>2725800</v>
      </c>
      <c r="O24" s="322">
        <v>25455330</v>
      </c>
      <c r="P24" s="322">
        <v>17372782</v>
      </c>
      <c r="Q24" s="322">
        <v>6800361</v>
      </c>
      <c r="R24" s="322">
        <v>1282163</v>
      </c>
      <c r="S24" s="322">
        <v>24170921</v>
      </c>
      <c r="T24" s="322">
        <v>45632</v>
      </c>
      <c r="U24" s="322">
        <v>24252</v>
      </c>
      <c r="V24" s="321">
        <v>269982</v>
      </c>
      <c r="W24" s="320" t="str">
        <f t="shared" si="0"/>
        <v xml:space="preserve">  6月末</v>
      </c>
    </row>
    <row r="25" spans="1:23" s="314" customFormat="1" ht="18" customHeight="1">
      <c r="A25" s="324" t="s">
        <v>372</v>
      </c>
      <c r="B25" s="323">
        <v>35</v>
      </c>
      <c r="C25" s="322">
        <v>330</v>
      </c>
      <c r="D25" s="322">
        <v>292491</v>
      </c>
      <c r="E25" s="322">
        <v>238650</v>
      </c>
      <c r="F25" s="322">
        <v>53841</v>
      </c>
      <c r="G25" s="322">
        <v>960648</v>
      </c>
      <c r="H25" s="322">
        <v>55714</v>
      </c>
      <c r="I25" s="322">
        <v>2263740</v>
      </c>
      <c r="J25" s="322">
        <v>13594990</v>
      </c>
      <c r="K25" s="322">
        <v>53082</v>
      </c>
      <c r="L25" s="322">
        <v>345934</v>
      </c>
      <c r="M25" s="322">
        <v>10642489</v>
      </c>
      <c r="N25" s="322">
        <v>2553455</v>
      </c>
      <c r="O25" s="322">
        <v>25197970</v>
      </c>
      <c r="P25" s="322">
        <v>16589613</v>
      </c>
      <c r="Q25" s="322">
        <v>6789462</v>
      </c>
      <c r="R25" s="322">
        <v>1818873</v>
      </c>
      <c r="S25" s="322">
        <v>23867602</v>
      </c>
      <c r="T25" s="322">
        <v>45712</v>
      </c>
      <c r="U25" s="322">
        <v>12450</v>
      </c>
      <c r="V25" s="321">
        <v>268898</v>
      </c>
      <c r="W25" s="320" t="str">
        <f t="shared" si="0"/>
        <v xml:space="preserve">  7月末</v>
      </c>
    </row>
    <row r="26" spans="1:23" s="314" customFormat="1" ht="12.95" customHeight="1">
      <c r="A26" s="324" t="s">
        <v>371</v>
      </c>
      <c r="B26" s="323">
        <v>35</v>
      </c>
      <c r="C26" s="322">
        <v>330</v>
      </c>
      <c r="D26" s="322">
        <v>257080</v>
      </c>
      <c r="E26" s="322">
        <v>230617</v>
      </c>
      <c r="F26" s="322">
        <v>26463</v>
      </c>
      <c r="G26" s="322">
        <v>933168</v>
      </c>
      <c r="H26" s="322">
        <v>74377</v>
      </c>
      <c r="I26" s="322">
        <v>2247319</v>
      </c>
      <c r="J26" s="322">
        <v>13634153</v>
      </c>
      <c r="K26" s="322">
        <v>60134</v>
      </c>
      <c r="L26" s="322">
        <v>347164</v>
      </c>
      <c r="M26" s="322">
        <v>10659213</v>
      </c>
      <c r="N26" s="322">
        <v>2567609</v>
      </c>
      <c r="O26" s="322">
        <v>25410467</v>
      </c>
      <c r="P26" s="322">
        <v>17011780</v>
      </c>
      <c r="Q26" s="322">
        <v>6771525</v>
      </c>
      <c r="R26" s="322">
        <v>1627137</v>
      </c>
      <c r="S26" s="322">
        <v>24240884</v>
      </c>
      <c r="T26" s="322">
        <v>45529</v>
      </c>
      <c r="U26" s="322">
        <v>12351</v>
      </c>
      <c r="V26" s="321">
        <v>269087</v>
      </c>
      <c r="W26" s="320" t="str">
        <f t="shared" si="0"/>
        <v xml:space="preserve">  8月末</v>
      </c>
    </row>
    <row r="27" spans="1:23" s="314" customFormat="1" ht="12.95" customHeight="1">
      <c r="A27" s="324" t="s">
        <v>370</v>
      </c>
      <c r="B27" s="323">
        <v>35</v>
      </c>
      <c r="C27" s="322">
        <v>330</v>
      </c>
      <c r="D27" s="322">
        <v>267768</v>
      </c>
      <c r="E27" s="322">
        <v>243229</v>
      </c>
      <c r="F27" s="322">
        <v>24539</v>
      </c>
      <c r="G27" s="322">
        <v>960829</v>
      </c>
      <c r="H27" s="322">
        <v>6073</v>
      </c>
      <c r="I27" s="322">
        <v>2315751</v>
      </c>
      <c r="J27" s="322">
        <v>13896859</v>
      </c>
      <c r="K27" s="322">
        <v>52095</v>
      </c>
      <c r="L27" s="322">
        <v>345278</v>
      </c>
      <c r="M27" s="322">
        <v>10818881</v>
      </c>
      <c r="N27" s="322">
        <v>2680574</v>
      </c>
      <c r="O27" s="322">
        <v>25026489</v>
      </c>
      <c r="P27" s="322">
        <v>16680170</v>
      </c>
      <c r="Q27" s="322">
        <v>6720160</v>
      </c>
      <c r="R27" s="322">
        <v>1626133</v>
      </c>
      <c r="S27" s="322">
        <v>23974703</v>
      </c>
      <c r="T27" s="322">
        <v>44736</v>
      </c>
      <c r="U27" s="322">
        <v>12410</v>
      </c>
      <c r="V27" s="321">
        <v>268349</v>
      </c>
      <c r="W27" s="320" t="str">
        <f t="shared" si="0"/>
        <v xml:space="preserve">  9月末</v>
      </c>
    </row>
    <row r="28" spans="1:23" s="314" customFormat="1" ht="12.95" customHeight="1">
      <c r="A28" s="324" t="s">
        <v>369</v>
      </c>
      <c r="B28" s="323">
        <v>35</v>
      </c>
      <c r="C28" s="322">
        <v>330</v>
      </c>
      <c r="D28" s="322">
        <v>257510</v>
      </c>
      <c r="E28" s="322">
        <v>233217</v>
      </c>
      <c r="F28" s="322">
        <v>24293</v>
      </c>
      <c r="G28" s="322">
        <v>973770</v>
      </c>
      <c r="H28" s="322">
        <v>6277</v>
      </c>
      <c r="I28" s="322">
        <v>2265422</v>
      </c>
      <c r="J28" s="322">
        <v>13796688</v>
      </c>
      <c r="K28" s="322">
        <v>49700</v>
      </c>
      <c r="L28" s="322">
        <v>347245</v>
      </c>
      <c r="M28" s="322">
        <v>10852771</v>
      </c>
      <c r="N28" s="322">
        <v>2546946</v>
      </c>
      <c r="O28" s="322">
        <v>25924359</v>
      </c>
      <c r="P28" s="322">
        <v>16833592</v>
      </c>
      <c r="Q28" s="322">
        <v>6812474</v>
      </c>
      <c r="R28" s="322">
        <v>2278238</v>
      </c>
      <c r="S28" s="322">
        <v>24771794</v>
      </c>
      <c r="T28" s="322">
        <v>44826</v>
      </c>
      <c r="U28" s="322">
        <v>10295</v>
      </c>
      <c r="V28" s="321">
        <v>267984</v>
      </c>
      <c r="W28" s="320" t="str">
        <f t="shared" si="0"/>
        <v xml:space="preserve"> 10月末</v>
      </c>
    </row>
    <row r="29" spans="1:23" s="314" customFormat="1" ht="12.95" customHeight="1">
      <c r="A29" s="324" t="s">
        <v>368</v>
      </c>
      <c r="B29" s="323">
        <v>35</v>
      </c>
      <c r="C29" s="322">
        <v>330</v>
      </c>
      <c r="D29" s="322">
        <v>243531</v>
      </c>
      <c r="E29" s="322">
        <v>217604</v>
      </c>
      <c r="F29" s="322">
        <v>25927</v>
      </c>
      <c r="G29" s="322">
        <v>902518</v>
      </c>
      <c r="H29" s="322">
        <v>6257</v>
      </c>
      <c r="I29" s="322">
        <v>2286919</v>
      </c>
      <c r="J29" s="322">
        <v>14076451</v>
      </c>
      <c r="K29" s="322">
        <v>57644</v>
      </c>
      <c r="L29" s="322">
        <v>354006</v>
      </c>
      <c r="M29" s="322">
        <v>10930759</v>
      </c>
      <c r="N29" s="322">
        <v>2734012</v>
      </c>
      <c r="O29" s="322">
        <v>26433602</v>
      </c>
      <c r="P29" s="322">
        <v>17472963</v>
      </c>
      <c r="Q29" s="322">
        <v>6759604</v>
      </c>
      <c r="R29" s="322">
        <v>2201011</v>
      </c>
      <c r="S29" s="322">
        <v>25230871</v>
      </c>
      <c r="T29" s="322">
        <v>44923</v>
      </c>
      <c r="U29" s="322">
        <v>13661</v>
      </c>
      <c r="V29" s="321">
        <v>269825</v>
      </c>
      <c r="W29" s="320" t="str">
        <f t="shared" si="0"/>
        <v xml:space="preserve"> 11月末</v>
      </c>
    </row>
    <row r="30" spans="1:23" s="314" customFormat="1" ht="12.95" customHeight="1">
      <c r="A30" s="324" t="s">
        <v>367</v>
      </c>
      <c r="B30" s="323">
        <v>35</v>
      </c>
      <c r="C30" s="322">
        <v>330</v>
      </c>
      <c r="D30" s="322">
        <v>287834</v>
      </c>
      <c r="E30" s="322">
        <v>265348</v>
      </c>
      <c r="F30" s="322">
        <v>22486</v>
      </c>
      <c r="G30" s="322">
        <v>844841</v>
      </c>
      <c r="H30" s="322">
        <v>5765</v>
      </c>
      <c r="I30" s="322">
        <v>2274662</v>
      </c>
      <c r="J30" s="322">
        <v>14031934</v>
      </c>
      <c r="K30" s="322">
        <v>57311</v>
      </c>
      <c r="L30" s="322">
        <v>372782</v>
      </c>
      <c r="M30" s="322">
        <v>10991749</v>
      </c>
      <c r="N30" s="322">
        <v>2610066</v>
      </c>
      <c r="O30" s="322">
        <v>25762299</v>
      </c>
      <c r="P30" s="322">
        <v>17336553</v>
      </c>
      <c r="Q30" s="322">
        <v>6689952</v>
      </c>
      <c r="R30" s="322">
        <v>1735770</v>
      </c>
      <c r="S30" s="322">
        <v>24627116</v>
      </c>
      <c r="T30" s="322">
        <v>48874</v>
      </c>
      <c r="U30" s="322">
        <v>13695</v>
      </c>
      <c r="V30" s="321">
        <v>271147</v>
      </c>
      <c r="W30" s="320" t="str">
        <f t="shared" si="0"/>
        <v xml:space="preserve"> 12月末</v>
      </c>
    </row>
    <row r="31" spans="1:23" s="314" customFormat="1" ht="3.75" customHeight="1">
      <c r="A31" s="319"/>
      <c r="B31" s="318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6"/>
    </row>
    <row r="32" spans="1:23" s="315" customFormat="1" ht="10.5" customHeight="1">
      <c r="A32" s="315" t="s">
        <v>147</v>
      </c>
    </row>
    <row r="33" spans="1:1">
      <c r="A33" s="314" t="s">
        <v>51</v>
      </c>
    </row>
  </sheetData>
  <mergeCells count="15">
    <mergeCell ref="O11:O12"/>
    <mergeCell ref="W9:W12"/>
    <mergeCell ref="K11:K12"/>
    <mergeCell ref="L11:L12"/>
    <mergeCell ref="M11:M12"/>
    <mergeCell ref="N11:N12"/>
    <mergeCell ref="P11:P12"/>
    <mergeCell ref="Q11:Q12"/>
    <mergeCell ref="O9:V9"/>
    <mergeCell ref="A9:A12"/>
    <mergeCell ref="D11:D12"/>
    <mergeCell ref="E11:E12"/>
    <mergeCell ref="J11:J12"/>
    <mergeCell ref="B9:B12"/>
    <mergeCell ref="C9:C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8.625" style="224" customWidth="1"/>
    <col min="20" max="20" width="6.875" style="224" customWidth="1"/>
    <col min="21" max="21" width="7.5" style="224" customWidth="1"/>
    <col min="22" max="22" width="8" style="224" customWidth="1"/>
    <col min="23" max="23" width="8.125" style="224" customWidth="1"/>
    <col min="24" max="16384" width="11.25" style="224"/>
  </cols>
  <sheetData>
    <row r="1" spans="1:23">
      <c r="A1" s="282" t="s">
        <v>0</v>
      </c>
    </row>
    <row r="2" spans="1:23" ht="10.5" customHeight="1"/>
    <row r="3" spans="1:23">
      <c r="H3" s="291" t="s">
        <v>66</v>
      </c>
    </row>
    <row r="4" spans="1:23" ht="6" customHeight="1"/>
    <row r="5" spans="1:23">
      <c r="A5" s="225" t="s">
        <v>1</v>
      </c>
    </row>
    <row r="6" spans="1:23" ht="6" customHeight="1">
      <c r="A6" s="225"/>
    </row>
    <row r="7" spans="1:23" ht="10.5" customHeight="1">
      <c r="A7" s="271" t="s">
        <v>2</v>
      </c>
    </row>
    <row r="8" spans="1:23" ht="1.5" customHeight="1">
      <c r="A8" s="225"/>
    </row>
    <row r="9" spans="1:23" s="226" customFormat="1" ht="10.5" customHeight="1">
      <c r="A9" s="414" t="s">
        <v>63</v>
      </c>
      <c r="B9" s="421" t="s">
        <v>65</v>
      </c>
      <c r="C9" s="42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424" t="s">
        <v>63</v>
      </c>
    </row>
    <row r="10" spans="1:23" s="226" customFormat="1" ht="13.5" customHeight="1">
      <c r="A10" s="415"/>
      <c r="B10" s="422"/>
      <c r="C10" s="42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T10" s="270"/>
      <c r="U10" s="267" t="s">
        <v>8</v>
      </c>
      <c r="V10" s="263" t="s">
        <v>12</v>
      </c>
      <c r="W10" s="425"/>
    </row>
    <row r="11" spans="1:23" s="226" customFormat="1" ht="13.5" customHeight="1">
      <c r="A11" s="415"/>
      <c r="B11" s="422"/>
      <c r="C11" s="422"/>
      <c r="D11" s="417" t="s">
        <v>57</v>
      </c>
      <c r="E11" s="419" t="s">
        <v>62</v>
      </c>
      <c r="F11" s="290" t="s">
        <v>15</v>
      </c>
      <c r="G11" s="269" t="s">
        <v>16</v>
      </c>
      <c r="H11" s="269" t="s">
        <v>17</v>
      </c>
      <c r="I11" s="264" t="s">
        <v>18</v>
      </c>
      <c r="J11" s="419" t="s">
        <v>57</v>
      </c>
      <c r="K11" s="419" t="s">
        <v>61</v>
      </c>
      <c r="L11" s="419" t="s">
        <v>60</v>
      </c>
      <c r="M11" s="427" t="s">
        <v>59</v>
      </c>
      <c r="N11" s="419" t="s">
        <v>127</v>
      </c>
      <c r="O11" s="419" t="s">
        <v>57</v>
      </c>
      <c r="P11" s="419" t="s">
        <v>56</v>
      </c>
      <c r="Q11" s="419" t="s">
        <v>55</v>
      </c>
      <c r="R11" s="312" t="s">
        <v>19</v>
      </c>
      <c r="S11" s="311" t="s">
        <v>72</v>
      </c>
      <c r="T11" s="236" t="s">
        <v>21</v>
      </c>
      <c r="U11" s="264" t="s">
        <v>22</v>
      </c>
      <c r="V11" s="263" t="s">
        <v>23</v>
      </c>
      <c r="W11" s="425"/>
    </row>
    <row r="12" spans="1:23" s="226" customFormat="1" ht="13.5" customHeight="1">
      <c r="A12" s="416"/>
      <c r="B12" s="423"/>
      <c r="C12" s="423"/>
      <c r="D12" s="418"/>
      <c r="E12" s="420"/>
      <c r="F12" s="289" t="s">
        <v>24</v>
      </c>
      <c r="G12" s="261"/>
      <c r="H12" s="262" t="s">
        <v>25</v>
      </c>
      <c r="I12" s="261"/>
      <c r="J12" s="420"/>
      <c r="K12" s="420"/>
      <c r="L12" s="420"/>
      <c r="M12" s="428"/>
      <c r="N12" s="420"/>
      <c r="O12" s="420"/>
      <c r="P12" s="420"/>
      <c r="Q12" s="420"/>
      <c r="R12" s="310" t="s">
        <v>26</v>
      </c>
      <c r="S12" s="309" t="s">
        <v>27</v>
      </c>
      <c r="T12" s="258"/>
      <c r="U12" s="257" t="s">
        <v>28</v>
      </c>
      <c r="V12" s="256" t="s">
        <v>29</v>
      </c>
      <c r="W12" s="426"/>
    </row>
    <row r="13" spans="1:23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54"/>
    </row>
    <row r="14" spans="1:23" s="226" customFormat="1" ht="12.95" customHeight="1">
      <c r="A14" s="308" t="s">
        <v>366</v>
      </c>
      <c r="B14" s="305">
        <v>36</v>
      </c>
      <c r="C14" s="304">
        <v>329</v>
      </c>
      <c r="D14" s="304">
        <v>301868</v>
      </c>
      <c r="E14" s="304">
        <v>254089</v>
      </c>
      <c r="F14" s="304">
        <v>47779</v>
      </c>
      <c r="G14" s="304">
        <v>813917</v>
      </c>
      <c r="H14" s="304">
        <v>16002</v>
      </c>
      <c r="I14" s="304">
        <v>2485775</v>
      </c>
      <c r="J14" s="304">
        <v>12823198</v>
      </c>
      <c r="K14" s="304">
        <v>87723</v>
      </c>
      <c r="L14" s="304">
        <v>518688</v>
      </c>
      <c r="M14" s="304">
        <v>9547180</v>
      </c>
      <c r="N14" s="304">
        <v>2669579</v>
      </c>
      <c r="O14" s="304">
        <v>21207248</v>
      </c>
      <c r="P14" s="304">
        <v>12663586</v>
      </c>
      <c r="Q14" s="304">
        <v>7953097</v>
      </c>
      <c r="R14" s="304">
        <v>590541</v>
      </c>
      <c r="S14" s="304">
        <v>20560026</v>
      </c>
      <c r="T14" s="304">
        <v>16631</v>
      </c>
      <c r="U14" s="304">
        <v>12657</v>
      </c>
      <c r="V14" s="303">
        <v>226922</v>
      </c>
      <c r="W14" s="307" t="str">
        <f>A14</f>
        <v>平成26年末</v>
      </c>
    </row>
    <row r="15" spans="1:23" s="226" customFormat="1" ht="12.95" customHeight="1">
      <c r="A15" s="306" t="s">
        <v>145</v>
      </c>
      <c r="B15" s="305">
        <v>36</v>
      </c>
      <c r="C15" s="304">
        <v>329</v>
      </c>
      <c r="D15" s="304">
        <v>278736</v>
      </c>
      <c r="E15" s="304">
        <v>246416</v>
      </c>
      <c r="F15" s="304">
        <v>32320</v>
      </c>
      <c r="G15" s="304">
        <v>1095553</v>
      </c>
      <c r="H15" s="304">
        <v>18515</v>
      </c>
      <c r="I15" s="304">
        <v>2526319</v>
      </c>
      <c r="J15" s="304">
        <v>13137254</v>
      </c>
      <c r="K15" s="304">
        <v>82932</v>
      </c>
      <c r="L15" s="304">
        <v>449169</v>
      </c>
      <c r="M15" s="304">
        <v>9875059</v>
      </c>
      <c r="N15" s="304">
        <v>2730068</v>
      </c>
      <c r="O15" s="304">
        <v>21895009</v>
      </c>
      <c r="P15" s="304">
        <v>13135464</v>
      </c>
      <c r="Q15" s="304">
        <v>8078390</v>
      </c>
      <c r="R15" s="304">
        <v>681128</v>
      </c>
      <c r="S15" s="304">
        <v>21172663</v>
      </c>
      <c r="T15" s="304">
        <v>16832</v>
      </c>
      <c r="U15" s="304">
        <v>9045</v>
      </c>
      <c r="V15" s="303">
        <v>255733</v>
      </c>
      <c r="W15" s="302" t="str">
        <f>A15</f>
        <v>27</v>
      </c>
    </row>
    <row r="16" spans="1:23" s="226" customFormat="1" ht="12.95" customHeight="1">
      <c r="A16" s="306" t="s">
        <v>144</v>
      </c>
      <c r="B16" s="305">
        <v>36</v>
      </c>
      <c r="C16" s="304">
        <v>329</v>
      </c>
      <c r="D16" s="304">
        <v>249212</v>
      </c>
      <c r="E16" s="304">
        <v>223059</v>
      </c>
      <c r="F16" s="304">
        <v>26153</v>
      </c>
      <c r="G16" s="304">
        <v>756405</v>
      </c>
      <c r="H16" s="304">
        <v>9760</v>
      </c>
      <c r="I16" s="304">
        <v>2545482</v>
      </c>
      <c r="J16" s="304">
        <v>13428801</v>
      </c>
      <c r="K16" s="304">
        <v>71570</v>
      </c>
      <c r="L16" s="304">
        <v>460310</v>
      </c>
      <c r="M16" s="304">
        <v>10213003</v>
      </c>
      <c r="N16" s="304">
        <v>2683885</v>
      </c>
      <c r="O16" s="304">
        <v>23316696</v>
      </c>
      <c r="P16" s="304">
        <v>14642940</v>
      </c>
      <c r="Q16" s="304">
        <v>7732767</v>
      </c>
      <c r="R16" s="304">
        <v>940967</v>
      </c>
      <c r="S16" s="304">
        <v>22334962</v>
      </c>
      <c r="T16" s="304">
        <v>21658</v>
      </c>
      <c r="U16" s="304">
        <v>12231</v>
      </c>
      <c r="V16" s="303">
        <v>275882</v>
      </c>
      <c r="W16" s="302" t="str">
        <f>A16</f>
        <v>28</v>
      </c>
    </row>
    <row r="17" spans="1:23" s="226" customFormat="1" ht="12.95" customHeight="1">
      <c r="A17" s="306" t="s">
        <v>365</v>
      </c>
      <c r="B17" s="305">
        <v>36</v>
      </c>
      <c r="C17" s="305">
        <v>329</v>
      </c>
      <c r="D17" s="304">
        <v>258575</v>
      </c>
      <c r="E17" s="304">
        <v>226151</v>
      </c>
      <c r="F17" s="304">
        <v>32424</v>
      </c>
      <c r="G17" s="304">
        <v>889014</v>
      </c>
      <c r="H17" s="304">
        <v>4853</v>
      </c>
      <c r="I17" s="304">
        <v>2489531</v>
      </c>
      <c r="J17" s="304">
        <v>13454314</v>
      </c>
      <c r="K17" s="304">
        <v>70228</v>
      </c>
      <c r="L17" s="304">
        <v>432487</v>
      </c>
      <c r="M17" s="304">
        <v>10187601</v>
      </c>
      <c r="N17" s="304">
        <v>2763973</v>
      </c>
      <c r="O17" s="304">
        <v>23885032</v>
      </c>
      <c r="P17" s="304">
        <v>15498577</v>
      </c>
      <c r="Q17" s="304">
        <v>7563680</v>
      </c>
      <c r="R17" s="304">
        <v>822751</v>
      </c>
      <c r="S17" s="304">
        <v>22864932</v>
      </c>
      <c r="T17" s="304">
        <v>41686</v>
      </c>
      <c r="U17" s="304">
        <v>25199</v>
      </c>
      <c r="V17" s="303">
        <v>277574</v>
      </c>
      <c r="W17" s="302" t="str">
        <f>A17</f>
        <v>29</v>
      </c>
    </row>
    <row r="18" spans="1:23" s="226" customFormat="1" ht="12.95" customHeight="1">
      <c r="A18" s="301" t="s">
        <v>364</v>
      </c>
      <c r="B18" s="300">
        <v>36</v>
      </c>
      <c r="C18" s="299">
        <v>331</v>
      </c>
      <c r="D18" s="298" t="s">
        <v>165</v>
      </c>
      <c r="E18" s="298" t="s">
        <v>164</v>
      </c>
      <c r="F18" s="298" t="s">
        <v>163</v>
      </c>
      <c r="G18" s="298" t="s">
        <v>162</v>
      </c>
      <c r="H18" s="298" t="s">
        <v>161</v>
      </c>
      <c r="I18" s="298" t="s">
        <v>160</v>
      </c>
      <c r="J18" s="298" t="s">
        <v>159</v>
      </c>
      <c r="K18" s="298" t="s">
        <v>158</v>
      </c>
      <c r="L18" s="298" t="s">
        <v>157</v>
      </c>
      <c r="M18" s="298" t="s">
        <v>156</v>
      </c>
      <c r="N18" s="298" t="s">
        <v>155</v>
      </c>
      <c r="O18" s="298" t="s">
        <v>154</v>
      </c>
      <c r="P18" s="298" t="s">
        <v>153</v>
      </c>
      <c r="Q18" s="298" t="s">
        <v>152</v>
      </c>
      <c r="R18" s="298" t="s">
        <v>151</v>
      </c>
      <c r="S18" s="298" t="s">
        <v>150</v>
      </c>
      <c r="T18" s="298" t="s">
        <v>149</v>
      </c>
      <c r="U18" s="298" t="s">
        <v>148</v>
      </c>
      <c r="V18" s="297">
        <v>270086</v>
      </c>
      <c r="W18" s="296" t="str">
        <f>A18</f>
        <v>30</v>
      </c>
    </row>
    <row r="19" spans="1:23" s="226" customFormat="1" ht="18" customHeight="1">
      <c r="A19" s="292" t="s">
        <v>35</v>
      </c>
      <c r="B19" s="295">
        <v>36</v>
      </c>
      <c r="C19" s="294">
        <v>329</v>
      </c>
      <c r="D19" s="294" t="s">
        <v>363</v>
      </c>
      <c r="E19" s="294" t="s">
        <v>362</v>
      </c>
      <c r="F19" s="294" t="s">
        <v>361</v>
      </c>
      <c r="G19" s="294" t="s">
        <v>360</v>
      </c>
      <c r="H19" s="294" t="s">
        <v>359</v>
      </c>
      <c r="I19" s="294" t="s">
        <v>358</v>
      </c>
      <c r="J19" s="294" t="s">
        <v>357</v>
      </c>
      <c r="K19" s="294" t="s">
        <v>356</v>
      </c>
      <c r="L19" s="294" t="s">
        <v>355</v>
      </c>
      <c r="M19" s="294" t="s">
        <v>354</v>
      </c>
      <c r="N19" s="294" t="s">
        <v>353</v>
      </c>
      <c r="O19" s="294" t="s">
        <v>352</v>
      </c>
      <c r="P19" s="294" t="s">
        <v>351</v>
      </c>
      <c r="Q19" s="294" t="s">
        <v>350</v>
      </c>
      <c r="R19" s="294" t="s">
        <v>349</v>
      </c>
      <c r="S19" s="294" t="s">
        <v>348</v>
      </c>
      <c r="T19" s="294" t="s">
        <v>347</v>
      </c>
      <c r="U19" s="294" t="s">
        <v>346</v>
      </c>
      <c r="V19" s="293">
        <v>276942</v>
      </c>
      <c r="W19" s="292" t="s">
        <v>100</v>
      </c>
    </row>
    <row r="20" spans="1:23" s="226" customFormat="1" ht="12.95" customHeight="1">
      <c r="A20" s="292" t="s">
        <v>36</v>
      </c>
      <c r="B20" s="295">
        <v>36</v>
      </c>
      <c r="C20" s="294">
        <v>329</v>
      </c>
      <c r="D20" s="294" t="s">
        <v>345</v>
      </c>
      <c r="E20" s="294" t="s">
        <v>344</v>
      </c>
      <c r="F20" s="294" t="s">
        <v>343</v>
      </c>
      <c r="G20" s="294" t="s">
        <v>342</v>
      </c>
      <c r="H20" s="294" t="s">
        <v>341</v>
      </c>
      <c r="I20" s="294" t="s">
        <v>340</v>
      </c>
      <c r="J20" s="294" t="s">
        <v>339</v>
      </c>
      <c r="K20" s="294" t="s">
        <v>338</v>
      </c>
      <c r="L20" s="294" t="s">
        <v>337</v>
      </c>
      <c r="M20" s="294" t="s">
        <v>336</v>
      </c>
      <c r="N20" s="294" t="s">
        <v>335</v>
      </c>
      <c r="O20" s="294" t="s">
        <v>334</v>
      </c>
      <c r="P20" s="294" t="s">
        <v>333</v>
      </c>
      <c r="Q20" s="294" t="s">
        <v>332</v>
      </c>
      <c r="R20" s="294" t="s">
        <v>331</v>
      </c>
      <c r="S20" s="294" t="s">
        <v>330</v>
      </c>
      <c r="T20" s="294" t="s">
        <v>329</v>
      </c>
      <c r="U20" s="294" t="s">
        <v>328</v>
      </c>
      <c r="V20" s="293">
        <v>275295</v>
      </c>
      <c r="W20" s="292" t="s">
        <v>36</v>
      </c>
    </row>
    <row r="21" spans="1:23" s="226" customFormat="1" ht="12.95" customHeight="1">
      <c r="A21" s="292" t="s">
        <v>37</v>
      </c>
      <c r="B21" s="295">
        <v>36</v>
      </c>
      <c r="C21" s="294">
        <v>329</v>
      </c>
      <c r="D21" s="294" t="s">
        <v>327</v>
      </c>
      <c r="E21" s="294" t="s">
        <v>326</v>
      </c>
      <c r="F21" s="294" t="s">
        <v>325</v>
      </c>
      <c r="G21" s="294" t="s">
        <v>324</v>
      </c>
      <c r="H21" s="294" t="s">
        <v>323</v>
      </c>
      <c r="I21" s="294" t="s">
        <v>322</v>
      </c>
      <c r="J21" s="294" t="s">
        <v>321</v>
      </c>
      <c r="K21" s="294" t="s">
        <v>320</v>
      </c>
      <c r="L21" s="294" t="s">
        <v>319</v>
      </c>
      <c r="M21" s="294" t="s">
        <v>318</v>
      </c>
      <c r="N21" s="294" t="s">
        <v>317</v>
      </c>
      <c r="O21" s="294" t="s">
        <v>316</v>
      </c>
      <c r="P21" s="294" t="s">
        <v>315</v>
      </c>
      <c r="Q21" s="294" t="s">
        <v>314</v>
      </c>
      <c r="R21" s="294" t="s">
        <v>313</v>
      </c>
      <c r="S21" s="294" t="s">
        <v>312</v>
      </c>
      <c r="T21" s="294" t="s">
        <v>311</v>
      </c>
      <c r="U21" s="294" t="s">
        <v>310</v>
      </c>
      <c r="V21" s="293">
        <v>273580</v>
      </c>
      <c r="W21" s="292" t="s">
        <v>37</v>
      </c>
    </row>
    <row r="22" spans="1:23" s="226" customFormat="1" ht="12.95" customHeight="1">
      <c r="A22" s="292" t="s">
        <v>38</v>
      </c>
      <c r="B22" s="295">
        <v>36</v>
      </c>
      <c r="C22" s="294">
        <v>329</v>
      </c>
      <c r="D22" s="294" t="s">
        <v>309</v>
      </c>
      <c r="E22" s="294" t="s">
        <v>308</v>
      </c>
      <c r="F22" s="294" t="s">
        <v>307</v>
      </c>
      <c r="G22" s="294" t="s">
        <v>306</v>
      </c>
      <c r="H22" s="294" t="s">
        <v>305</v>
      </c>
      <c r="I22" s="294" t="s">
        <v>304</v>
      </c>
      <c r="J22" s="294" t="s">
        <v>303</v>
      </c>
      <c r="K22" s="294" t="s">
        <v>302</v>
      </c>
      <c r="L22" s="294" t="s">
        <v>301</v>
      </c>
      <c r="M22" s="294" t="s">
        <v>300</v>
      </c>
      <c r="N22" s="294" t="s">
        <v>299</v>
      </c>
      <c r="O22" s="294" t="s">
        <v>298</v>
      </c>
      <c r="P22" s="294" t="s">
        <v>297</v>
      </c>
      <c r="Q22" s="294" t="s">
        <v>296</v>
      </c>
      <c r="R22" s="294" t="s">
        <v>295</v>
      </c>
      <c r="S22" s="294" t="s">
        <v>294</v>
      </c>
      <c r="T22" s="294" t="s">
        <v>293</v>
      </c>
      <c r="U22" s="294" t="s">
        <v>292</v>
      </c>
      <c r="V22" s="293">
        <v>272064</v>
      </c>
      <c r="W22" s="292" t="s">
        <v>38</v>
      </c>
    </row>
    <row r="23" spans="1:23" s="226" customFormat="1" ht="12.95" customHeight="1">
      <c r="A23" s="292" t="s">
        <v>39</v>
      </c>
      <c r="B23" s="295">
        <v>36</v>
      </c>
      <c r="C23" s="294">
        <v>329</v>
      </c>
      <c r="D23" s="294" t="s">
        <v>291</v>
      </c>
      <c r="E23" s="294" t="s">
        <v>290</v>
      </c>
      <c r="F23" s="294" t="s">
        <v>289</v>
      </c>
      <c r="G23" s="294" t="s">
        <v>288</v>
      </c>
      <c r="H23" s="294" t="s">
        <v>287</v>
      </c>
      <c r="I23" s="294" t="s">
        <v>286</v>
      </c>
      <c r="J23" s="294" t="s">
        <v>285</v>
      </c>
      <c r="K23" s="294" t="s">
        <v>284</v>
      </c>
      <c r="L23" s="294" t="s">
        <v>283</v>
      </c>
      <c r="M23" s="294" t="s">
        <v>282</v>
      </c>
      <c r="N23" s="294" t="s">
        <v>281</v>
      </c>
      <c r="O23" s="294" t="s">
        <v>280</v>
      </c>
      <c r="P23" s="294" t="s">
        <v>279</v>
      </c>
      <c r="Q23" s="294" t="s">
        <v>278</v>
      </c>
      <c r="R23" s="294" t="s">
        <v>277</v>
      </c>
      <c r="S23" s="294" t="s">
        <v>276</v>
      </c>
      <c r="T23" s="294" t="s">
        <v>275</v>
      </c>
      <c r="U23" s="294" t="s">
        <v>274</v>
      </c>
      <c r="V23" s="293">
        <v>272646</v>
      </c>
      <c r="W23" s="292" t="s">
        <v>39</v>
      </c>
    </row>
    <row r="24" spans="1:23" s="226" customFormat="1" ht="12.95" customHeight="1">
      <c r="A24" s="292" t="s">
        <v>40</v>
      </c>
      <c r="B24" s="295">
        <v>36</v>
      </c>
      <c r="C24" s="294">
        <v>330</v>
      </c>
      <c r="D24" s="294" t="s">
        <v>273</v>
      </c>
      <c r="E24" s="294" t="s">
        <v>272</v>
      </c>
      <c r="F24" s="294" t="s">
        <v>271</v>
      </c>
      <c r="G24" s="294" t="s">
        <v>270</v>
      </c>
      <c r="H24" s="294" t="s">
        <v>269</v>
      </c>
      <c r="I24" s="294" t="s">
        <v>268</v>
      </c>
      <c r="J24" s="294" t="s">
        <v>267</v>
      </c>
      <c r="K24" s="294" t="s">
        <v>266</v>
      </c>
      <c r="L24" s="294" t="s">
        <v>265</v>
      </c>
      <c r="M24" s="294" t="s">
        <v>264</v>
      </c>
      <c r="N24" s="294" t="s">
        <v>263</v>
      </c>
      <c r="O24" s="294" t="s">
        <v>262</v>
      </c>
      <c r="P24" s="294" t="s">
        <v>261</v>
      </c>
      <c r="Q24" s="294" t="s">
        <v>260</v>
      </c>
      <c r="R24" s="294" t="s">
        <v>259</v>
      </c>
      <c r="S24" s="294" t="s">
        <v>258</v>
      </c>
      <c r="T24" s="294" t="s">
        <v>257</v>
      </c>
      <c r="U24" s="294" t="s">
        <v>256</v>
      </c>
      <c r="V24" s="293">
        <v>273370</v>
      </c>
      <c r="W24" s="292" t="s">
        <v>40</v>
      </c>
    </row>
    <row r="25" spans="1:23" s="226" customFormat="1" ht="18" customHeight="1">
      <c r="A25" s="292" t="s">
        <v>41</v>
      </c>
      <c r="B25" s="295">
        <v>36</v>
      </c>
      <c r="C25" s="294">
        <v>330</v>
      </c>
      <c r="D25" s="294" t="s">
        <v>255</v>
      </c>
      <c r="E25" s="294" t="s">
        <v>254</v>
      </c>
      <c r="F25" s="294" t="s">
        <v>253</v>
      </c>
      <c r="G25" s="294" t="s">
        <v>252</v>
      </c>
      <c r="H25" s="294" t="s">
        <v>251</v>
      </c>
      <c r="I25" s="294" t="s">
        <v>250</v>
      </c>
      <c r="J25" s="294" t="s">
        <v>249</v>
      </c>
      <c r="K25" s="294" t="s">
        <v>248</v>
      </c>
      <c r="L25" s="294" t="s">
        <v>247</v>
      </c>
      <c r="M25" s="294" t="s">
        <v>246</v>
      </c>
      <c r="N25" s="294" t="s">
        <v>245</v>
      </c>
      <c r="O25" s="294" t="s">
        <v>244</v>
      </c>
      <c r="P25" s="294" t="s">
        <v>243</v>
      </c>
      <c r="Q25" s="294" t="s">
        <v>242</v>
      </c>
      <c r="R25" s="294" t="s">
        <v>241</v>
      </c>
      <c r="S25" s="294" t="s">
        <v>240</v>
      </c>
      <c r="T25" s="294" t="s">
        <v>239</v>
      </c>
      <c r="U25" s="294" t="s">
        <v>238</v>
      </c>
      <c r="V25" s="293">
        <v>272596</v>
      </c>
      <c r="W25" s="292" t="s">
        <v>41</v>
      </c>
    </row>
    <row r="26" spans="1:23" s="226" customFormat="1" ht="12.95" customHeight="1">
      <c r="A26" s="292" t="s">
        <v>42</v>
      </c>
      <c r="B26" s="295">
        <v>36</v>
      </c>
      <c r="C26" s="294">
        <v>330</v>
      </c>
      <c r="D26" s="294" t="s">
        <v>237</v>
      </c>
      <c r="E26" s="294" t="s">
        <v>236</v>
      </c>
      <c r="F26" s="294" t="s">
        <v>235</v>
      </c>
      <c r="G26" s="294" t="s">
        <v>234</v>
      </c>
      <c r="H26" s="294" t="s">
        <v>233</v>
      </c>
      <c r="I26" s="294" t="s">
        <v>232</v>
      </c>
      <c r="J26" s="294" t="s">
        <v>231</v>
      </c>
      <c r="K26" s="294" t="s">
        <v>230</v>
      </c>
      <c r="L26" s="294" t="s">
        <v>229</v>
      </c>
      <c r="M26" s="294" t="s">
        <v>228</v>
      </c>
      <c r="N26" s="294" t="s">
        <v>227</v>
      </c>
      <c r="O26" s="294" t="s">
        <v>226</v>
      </c>
      <c r="P26" s="294" t="s">
        <v>225</v>
      </c>
      <c r="Q26" s="294" t="s">
        <v>224</v>
      </c>
      <c r="R26" s="294" t="s">
        <v>223</v>
      </c>
      <c r="S26" s="294" t="s">
        <v>222</v>
      </c>
      <c r="T26" s="294" t="s">
        <v>221</v>
      </c>
      <c r="U26" s="294" t="s">
        <v>220</v>
      </c>
      <c r="V26" s="293">
        <v>271665</v>
      </c>
      <c r="W26" s="292" t="s">
        <v>42</v>
      </c>
    </row>
    <row r="27" spans="1:23" s="226" customFormat="1" ht="12.95" customHeight="1">
      <c r="A27" s="292" t="s">
        <v>43</v>
      </c>
      <c r="B27" s="295">
        <v>36</v>
      </c>
      <c r="C27" s="294">
        <v>330</v>
      </c>
      <c r="D27" s="294" t="s">
        <v>219</v>
      </c>
      <c r="E27" s="294" t="s">
        <v>218</v>
      </c>
      <c r="F27" s="294" t="s">
        <v>217</v>
      </c>
      <c r="G27" s="294" t="s">
        <v>216</v>
      </c>
      <c r="H27" s="294" t="s">
        <v>215</v>
      </c>
      <c r="I27" s="294" t="s">
        <v>214</v>
      </c>
      <c r="J27" s="294" t="s">
        <v>213</v>
      </c>
      <c r="K27" s="294" t="s">
        <v>212</v>
      </c>
      <c r="L27" s="294" t="s">
        <v>211</v>
      </c>
      <c r="M27" s="294" t="s">
        <v>210</v>
      </c>
      <c r="N27" s="294" t="s">
        <v>209</v>
      </c>
      <c r="O27" s="294" t="s">
        <v>208</v>
      </c>
      <c r="P27" s="294" t="s">
        <v>207</v>
      </c>
      <c r="Q27" s="294" t="s">
        <v>206</v>
      </c>
      <c r="R27" s="294" t="s">
        <v>205</v>
      </c>
      <c r="S27" s="294" t="s">
        <v>204</v>
      </c>
      <c r="T27" s="294" t="s">
        <v>203</v>
      </c>
      <c r="U27" s="294" t="s">
        <v>202</v>
      </c>
      <c r="V27" s="293">
        <v>271479</v>
      </c>
      <c r="W27" s="292" t="s">
        <v>43</v>
      </c>
    </row>
    <row r="28" spans="1:23" s="226" customFormat="1" ht="12.95" customHeight="1">
      <c r="A28" s="292" t="s">
        <v>44</v>
      </c>
      <c r="B28" s="295">
        <v>36</v>
      </c>
      <c r="C28" s="294">
        <v>330</v>
      </c>
      <c r="D28" s="294" t="s">
        <v>201</v>
      </c>
      <c r="E28" s="294" t="s">
        <v>200</v>
      </c>
      <c r="F28" s="294" t="s">
        <v>199</v>
      </c>
      <c r="G28" s="294" t="s">
        <v>198</v>
      </c>
      <c r="H28" s="294" t="s">
        <v>197</v>
      </c>
      <c r="I28" s="294" t="s">
        <v>196</v>
      </c>
      <c r="J28" s="294" t="s">
        <v>195</v>
      </c>
      <c r="K28" s="294" t="s">
        <v>194</v>
      </c>
      <c r="L28" s="294" t="s">
        <v>193</v>
      </c>
      <c r="M28" s="294" t="s">
        <v>192</v>
      </c>
      <c r="N28" s="294" t="s">
        <v>191</v>
      </c>
      <c r="O28" s="294" t="s">
        <v>190</v>
      </c>
      <c r="P28" s="294" t="s">
        <v>189</v>
      </c>
      <c r="Q28" s="294" t="s">
        <v>188</v>
      </c>
      <c r="R28" s="294" t="s">
        <v>187</v>
      </c>
      <c r="S28" s="294" t="s">
        <v>186</v>
      </c>
      <c r="T28" s="294" t="s">
        <v>185</v>
      </c>
      <c r="U28" s="294" t="s">
        <v>184</v>
      </c>
      <c r="V28" s="293">
        <v>270736</v>
      </c>
      <c r="W28" s="292" t="s">
        <v>44</v>
      </c>
    </row>
    <row r="29" spans="1:23" s="226" customFormat="1" ht="12.95" customHeight="1">
      <c r="A29" s="292" t="s">
        <v>45</v>
      </c>
      <c r="B29" s="295">
        <v>36</v>
      </c>
      <c r="C29" s="294">
        <v>330</v>
      </c>
      <c r="D29" s="294" t="s">
        <v>183</v>
      </c>
      <c r="E29" s="294" t="s">
        <v>182</v>
      </c>
      <c r="F29" s="294" t="s">
        <v>181</v>
      </c>
      <c r="G29" s="294" t="s">
        <v>180</v>
      </c>
      <c r="H29" s="294" t="s">
        <v>179</v>
      </c>
      <c r="I29" s="294" t="s">
        <v>178</v>
      </c>
      <c r="J29" s="294" t="s">
        <v>177</v>
      </c>
      <c r="K29" s="294" t="s">
        <v>176</v>
      </c>
      <c r="L29" s="294" t="s">
        <v>175</v>
      </c>
      <c r="M29" s="294" t="s">
        <v>174</v>
      </c>
      <c r="N29" s="294" t="s">
        <v>173</v>
      </c>
      <c r="O29" s="294" t="s">
        <v>172</v>
      </c>
      <c r="P29" s="294" t="s">
        <v>171</v>
      </c>
      <c r="Q29" s="294" t="s">
        <v>170</v>
      </c>
      <c r="R29" s="294" t="s">
        <v>169</v>
      </c>
      <c r="S29" s="294" t="s">
        <v>168</v>
      </c>
      <c r="T29" s="294" t="s">
        <v>167</v>
      </c>
      <c r="U29" s="294" t="s">
        <v>166</v>
      </c>
      <c r="V29" s="293">
        <v>270293</v>
      </c>
      <c r="W29" s="292" t="s">
        <v>45</v>
      </c>
    </row>
    <row r="30" spans="1:23" s="226" customFormat="1" ht="12.95" customHeight="1">
      <c r="A30" s="292" t="s">
        <v>46</v>
      </c>
      <c r="B30" s="295">
        <v>36</v>
      </c>
      <c r="C30" s="294">
        <v>331</v>
      </c>
      <c r="D30" s="294" t="s">
        <v>165</v>
      </c>
      <c r="E30" s="294" t="s">
        <v>164</v>
      </c>
      <c r="F30" s="294" t="s">
        <v>163</v>
      </c>
      <c r="G30" s="294" t="s">
        <v>162</v>
      </c>
      <c r="H30" s="294" t="s">
        <v>161</v>
      </c>
      <c r="I30" s="294" t="s">
        <v>160</v>
      </c>
      <c r="J30" s="294" t="s">
        <v>159</v>
      </c>
      <c r="K30" s="294" t="s">
        <v>158</v>
      </c>
      <c r="L30" s="294" t="s">
        <v>157</v>
      </c>
      <c r="M30" s="294" t="s">
        <v>156</v>
      </c>
      <c r="N30" s="294" t="s">
        <v>155</v>
      </c>
      <c r="O30" s="294" t="s">
        <v>154</v>
      </c>
      <c r="P30" s="294" t="s">
        <v>153</v>
      </c>
      <c r="Q30" s="294" t="s">
        <v>152</v>
      </c>
      <c r="R30" s="294" t="s">
        <v>151</v>
      </c>
      <c r="S30" s="294" t="s">
        <v>150</v>
      </c>
      <c r="T30" s="294" t="s">
        <v>149</v>
      </c>
      <c r="U30" s="294" t="s">
        <v>148</v>
      </c>
      <c r="V30" s="293">
        <v>270086</v>
      </c>
      <c r="W30" s="292" t="s">
        <v>46</v>
      </c>
    </row>
    <row r="31" spans="1:23" s="226" customFormat="1" ht="5.25" customHeight="1">
      <c r="A31" s="230"/>
      <c r="B31" s="229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7"/>
    </row>
    <row r="32" spans="1:23" s="225" customFormat="1" ht="10.5" customHeight="1">
      <c r="A32" s="225" t="s">
        <v>147</v>
      </c>
    </row>
    <row r="33" spans="1:1">
      <c r="A33" s="226" t="s">
        <v>51</v>
      </c>
    </row>
  </sheetData>
  <mergeCells count="14">
    <mergeCell ref="O11:O12"/>
    <mergeCell ref="W9:W12"/>
    <mergeCell ref="K11:K12"/>
    <mergeCell ref="L11:L12"/>
    <mergeCell ref="M11:M12"/>
    <mergeCell ref="N11:N12"/>
    <mergeCell ref="P11:P12"/>
    <mergeCell ref="Q11:Q12"/>
    <mergeCell ref="A9:A12"/>
    <mergeCell ref="D11:D12"/>
    <mergeCell ref="E11:E12"/>
    <mergeCell ref="J11:J12"/>
    <mergeCell ref="B9:B12"/>
    <mergeCell ref="C9:C12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H3" s="291" t="s">
        <v>66</v>
      </c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14" t="s">
        <v>63</v>
      </c>
      <c r="B9" s="421" t="s">
        <v>65</v>
      </c>
      <c r="C9" s="42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4" t="s">
        <v>63</v>
      </c>
    </row>
    <row r="10" spans="1:24" s="226" customFormat="1" ht="13.5" customHeight="1">
      <c r="A10" s="415"/>
      <c r="B10" s="422"/>
      <c r="C10" s="42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5"/>
    </row>
    <row r="11" spans="1:24" s="226" customFormat="1" ht="13.5" customHeight="1">
      <c r="A11" s="415"/>
      <c r="B11" s="422"/>
      <c r="C11" s="422"/>
      <c r="D11" s="417" t="s">
        <v>57</v>
      </c>
      <c r="E11" s="419" t="s">
        <v>62</v>
      </c>
      <c r="F11" s="290" t="s">
        <v>15</v>
      </c>
      <c r="G11" s="269" t="s">
        <v>16</v>
      </c>
      <c r="H11" s="269" t="s">
        <v>17</v>
      </c>
      <c r="I11" s="264" t="s">
        <v>18</v>
      </c>
      <c r="J11" s="419" t="s">
        <v>57</v>
      </c>
      <c r="K11" s="419" t="s">
        <v>61</v>
      </c>
      <c r="L11" s="419" t="s">
        <v>60</v>
      </c>
      <c r="M11" s="427" t="s">
        <v>59</v>
      </c>
      <c r="N11" s="419" t="s">
        <v>127</v>
      </c>
      <c r="O11" s="419" t="s">
        <v>57</v>
      </c>
      <c r="P11" s="419" t="s">
        <v>56</v>
      </c>
      <c r="Q11" s="419" t="s">
        <v>55</v>
      </c>
      <c r="R11" s="267" t="s">
        <v>19</v>
      </c>
      <c r="S11" s="267"/>
      <c r="T11" s="267" t="s">
        <v>72</v>
      </c>
      <c r="U11" s="236" t="s">
        <v>21</v>
      </c>
      <c r="V11" s="264" t="s">
        <v>22</v>
      </c>
      <c r="W11" s="263" t="s">
        <v>23</v>
      </c>
      <c r="X11" s="425"/>
    </row>
    <row r="12" spans="1:24" s="226" customFormat="1" ht="13.5" customHeight="1">
      <c r="A12" s="416"/>
      <c r="B12" s="423"/>
      <c r="C12" s="423"/>
      <c r="D12" s="418"/>
      <c r="E12" s="420"/>
      <c r="F12" s="289" t="s">
        <v>24</v>
      </c>
      <c r="G12" s="261"/>
      <c r="H12" s="262" t="s">
        <v>25</v>
      </c>
      <c r="I12" s="261"/>
      <c r="J12" s="420"/>
      <c r="K12" s="420"/>
      <c r="L12" s="420"/>
      <c r="M12" s="428"/>
      <c r="N12" s="420"/>
      <c r="O12" s="420"/>
      <c r="P12" s="420"/>
      <c r="Q12" s="420"/>
      <c r="R12" s="257" t="s">
        <v>26</v>
      </c>
      <c r="S12" s="257"/>
      <c r="T12" s="257" t="s">
        <v>27</v>
      </c>
      <c r="U12" s="258"/>
      <c r="V12" s="257" t="s">
        <v>28</v>
      </c>
      <c r="W12" s="256" t="s">
        <v>29</v>
      </c>
      <c r="X12" s="426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88" t="s">
        <v>146</v>
      </c>
      <c r="B14" s="250">
        <v>36</v>
      </c>
      <c r="C14" s="237">
        <v>328</v>
      </c>
      <c r="D14" s="237">
        <v>264547</v>
      </c>
      <c r="E14" s="237">
        <v>221377</v>
      </c>
      <c r="F14" s="237">
        <v>43170</v>
      </c>
      <c r="G14" s="237">
        <v>539921</v>
      </c>
      <c r="H14" s="237">
        <v>35107</v>
      </c>
      <c r="I14" s="237">
        <v>2418482</v>
      </c>
      <c r="J14" s="237">
        <v>12677811</v>
      </c>
      <c r="K14" s="237">
        <v>91332</v>
      </c>
      <c r="L14" s="237">
        <v>549403</v>
      </c>
      <c r="M14" s="237">
        <v>9196724</v>
      </c>
      <c r="N14" s="237">
        <v>2840319</v>
      </c>
      <c r="O14" s="237">
        <v>20604717</v>
      </c>
      <c r="P14" s="237">
        <v>12000761</v>
      </c>
      <c r="Q14" s="237">
        <v>8187671</v>
      </c>
      <c r="R14" s="237">
        <v>416263</v>
      </c>
      <c r="S14" s="237">
        <v>0</v>
      </c>
      <c r="T14" s="237">
        <v>20169655</v>
      </c>
      <c r="U14" s="237">
        <v>10838</v>
      </c>
      <c r="V14" s="237">
        <v>6850</v>
      </c>
      <c r="W14" s="249">
        <v>195935</v>
      </c>
      <c r="X14" s="252" t="str">
        <f>A14</f>
        <v>平成25年末</v>
      </c>
    </row>
    <row r="15" spans="1:24" s="226" customFormat="1" ht="12.95" customHeight="1">
      <c r="A15" s="251" t="s">
        <v>139</v>
      </c>
      <c r="B15" s="250">
        <v>36</v>
      </c>
      <c r="C15" s="237">
        <v>329</v>
      </c>
      <c r="D15" s="237">
        <v>301868</v>
      </c>
      <c r="E15" s="237">
        <v>254089</v>
      </c>
      <c r="F15" s="237">
        <v>47779</v>
      </c>
      <c r="G15" s="237">
        <v>813917</v>
      </c>
      <c r="H15" s="237">
        <v>16002</v>
      </c>
      <c r="I15" s="237">
        <v>2485775</v>
      </c>
      <c r="J15" s="237">
        <v>12823198</v>
      </c>
      <c r="K15" s="237">
        <v>87723</v>
      </c>
      <c r="L15" s="237">
        <v>518688</v>
      </c>
      <c r="M15" s="237">
        <v>9547180</v>
      </c>
      <c r="N15" s="237">
        <v>2669579</v>
      </c>
      <c r="O15" s="237">
        <v>21207248</v>
      </c>
      <c r="P15" s="237">
        <v>12663586</v>
      </c>
      <c r="Q15" s="237">
        <v>7953097</v>
      </c>
      <c r="R15" s="237">
        <v>590541</v>
      </c>
      <c r="S15" s="237">
        <v>0</v>
      </c>
      <c r="T15" s="237">
        <v>20560026</v>
      </c>
      <c r="U15" s="237">
        <v>16631</v>
      </c>
      <c r="V15" s="237">
        <v>12657</v>
      </c>
      <c r="W15" s="249">
        <v>226922</v>
      </c>
      <c r="X15" s="248" t="str">
        <f>A15</f>
        <v>26</v>
      </c>
    </row>
    <row r="16" spans="1:24" s="226" customFormat="1" ht="12.95" customHeight="1">
      <c r="A16" s="251" t="s">
        <v>145</v>
      </c>
      <c r="B16" s="250">
        <v>36</v>
      </c>
      <c r="C16" s="237">
        <v>329</v>
      </c>
      <c r="D16" s="237">
        <v>278736</v>
      </c>
      <c r="E16" s="237">
        <v>246416</v>
      </c>
      <c r="F16" s="237">
        <v>32320</v>
      </c>
      <c r="G16" s="237">
        <v>1095553</v>
      </c>
      <c r="H16" s="237">
        <v>18515</v>
      </c>
      <c r="I16" s="237">
        <v>2526319</v>
      </c>
      <c r="J16" s="237">
        <v>13137254</v>
      </c>
      <c r="K16" s="237">
        <v>82932</v>
      </c>
      <c r="L16" s="237">
        <v>449169</v>
      </c>
      <c r="M16" s="237">
        <v>9875059</v>
      </c>
      <c r="N16" s="237">
        <v>2730068</v>
      </c>
      <c r="O16" s="237">
        <v>21895009</v>
      </c>
      <c r="P16" s="237">
        <v>13135464</v>
      </c>
      <c r="Q16" s="237">
        <v>8078390</v>
      </c>
      <c r="R16" s="237">
        <v>681128</v>
      </c>
      <c r="S16" s="237">
        <v>0</v>
      </c>
      <c r="T16" s="237">
        <v>21172663</v>
      </c>
      <c r="U16" s="237">
        <v>16832</v>
      </c>
      <c r="V16" s="237">
        <v>9045</v>
      </c>
      <c r="W16" s="249">
        <v>255733</v>
      </c>
      <c r="X16" s="248" t="str">
        <f>A16</f>
        <v>27</v>
      </c>
    </row>
    <row r="17" spans="1:24" s="226" customFormat="1" ht="12.95" customHeight="1">
      <c r="A17" s="251" t="s">
        <v>144</v>
      </c>
      <c r="B17" s="250">
        <v>36</v>
      </c>
      <c r="C17" s="250">
        <v>329</v>
      </c>
      <c r="D17" s="237">
        <v>249212</v>
      </c>
      <c r="E17" s="237">
        <v>223059</v>
      </c>
      <c r="F17" s="237">
        <v>26153</v>
      </c>
      <c r="G17" s="237">
        <v>756405</v>
      </c>
      <c r="H17" s="237">
        <v>9760</v>
      </c>
      <c r="I17" s="237">
        <v>2545482</v>
      </c>
      <c r="J17" s="237">
        <v>13428801</v>
      </c>
      <c r="K17" s="237">
        <v>71570</v>
      </c>
      <c r="L17" s="237">
        <v>460310</v>
      </c>
      <c r="M17" s="237">
        <v>10213003</v>
      </c>
      <c r="N17" s="237">
        <v>2683885</v>
      </c>
      <c r="O17" s="237">
        <v>23316696</v>
      </c>
      <c r="P17" s="237">
        <v>14642940</v>
      </c>
      <c r="Q17" s="237">
        <v>7732767</v>
      </c>
      <c r="R17" s="237">
        <v>940967</v>
      </c>
      <c r="S17" s="237">
        <v>0</v>
      </c>
      <c r="T17" s="237">
        <v>22334962</v>
      </c>
      <c r="U17" s="237">
        <v>21658</v>
      </c>
      <c r="V17" s="237">
        <v>12231</v>
      </c>
      <c r="W17" s="249">
        <v>275882</v>
      </c>
      <c r="X17" s="248" t="str">
        <f>A17</f>
        <v>28</v>
      </c>
    </row>
    <row r="18" spans="1:24" s="226" customFormat="1" ht="12.95" customHeight="1">
      <c r="A18" s="247" t="s">
        <v>143</v>
      </c>
      <c r="B18" s="246">
        <v>36</v>
      </c>
      <c r="C18" s="245">
        <v>329</v>
      </c>
      <c r="D18" s="244">
        <v>258575</v>
      </c>
      <c r="E18" s="244">
        <v>226151</v>
      </c>
      <c r="F18" s="244">
        <v>32424</v>
      </c>
      <c r="G18" s="244">
        <v>889014</v>
      </c>
      <c r="H18" s="244">
        <v>4853</v>
      </c>
      <c r="I18" s="244">
        <v>2489531</v>
      </c>
      <c r="J18" s="244">
        <v>13454314</v>
      </c>
      <c r="K18" s="244">
        <v>70228</v>
      </c>
      <c r="L18" s="244">
        <v>432487</v>
      </c>
      <c r="M18" s="244">
        <v>10187601</v>
      </c>
      <c r="N18" s="244">
        <v>2763973</v>
      </c>
      <c r="O18" s="244">
        <v>23885032</v>
      </c>
      <c r="P18" s="244">
        <v>15498577</v>
      </c>
      <c r="Q18" s="244">
        <v>7563680</v>
      </c>
      <c r="R18" s="244">
        <v>822751</v>
      </c>
      <c r="S18" s="244">
        <v>0</v>
      </c>
      <c r="T18" s="244">
        <v>22864932</v>
      </c>
      <c r="U18" s="244">
        <v>41686</v>
      </c>
      <c r="V18" s="244">
        <v>25199</v>
      </c>
      <c r="W18" s="243">
        <v>277574</v>
      </c>
      <c r="X18" s="287" t="str">
        <f>A18</f>
        <v>29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1" t="s">
        <v>35</v>
      </c>
      <c r="B20" s="238">
        <v>36</v>
      </c>
      <c r="C20" s="237">
        <v>329</v>
      </c>
      <c r="D20" s="237">
        <v>283524</v>
      </c>
      <c r="E20" s="237">
        <v>226782</v>
      </c>
      <c r="F20" s="237">
        <v>56742</v>
      </c>
      <c r="G20" s="237">
        <v>685288</v>
      </c>
      <c r="H20" s="237">
        <v>19683</v>
      </c>
      <c r="I20" s="237">
        <v>2547385</v>
      </c>
      <c r="J20" s="237">
        <v>13428175</v>
      </c>
      <c r="K20" s="237">
        <v>61499</v>
      </c>
      <c r="L20" s="237">
        <v>448850</v>
      </c>
      <c r="M20" s="237">
        <v>10181640</v>
      </c>
      <c r="N20" s="237">
        <v>2736154</v>
      </c>
      <c r="O20" s="237">
        <v>23100323</v>
      </c>
      <c r="P20" s="237">
        <v>14440796</v>
      </c>
      <c r="Q20" s="237">
        <v>7678059</v>
      </c>
      <c r="R20" s="237">
        <v>981442</v>
      </c>
      <c r="S20" s="237"/>
      <c r="T20" s="237">
        <v>21947312</v>
      </c>
      <c r="U20" s="237">
        <v>21535</v>
      </c>
      <c r="V20" s="237">
        <v>13657</v>
      </c>
      <c r="W20" s="286">
        <v>277264</v>
      </c>
      <c r="X20" s="231" t="s">
        <v>100</v>
      </c>
    </row>
    <row r="21" spans="1:24" s="226" customFormat="1" ht="12.95" customHeight="1">
      <c r="A21" s="231" t="s">
        <v>36</v>
      </c>
      <c r="B21" s="238">
        <v>36</v>
      </c>
      <c r="C21" s="237">
        <v>329</v>
      </c>
      <c r="D21" s="237">
        <v>261299</v>
      </c>
      <c r="E21" s="237">
        <v>221729</v>
      </c>
      <c r="F21" s="237">
        <v>39570</v>
      </c>
      <c r="G21" s="237">
        <v>804907</v>
      </c>
      <c r="H21" s="237">
        <v>19374</v>
      </c>
      <c r="I21" s="237">
        <v>2520967</v>
      </c>
      <c r="J21" s="237">
        <v>13298816</v>
      </c>
      <c r="K21" s="237">
        <v>61166</v>
      </c>
      <c r="L21" s="237">
        <v>441159</v>
      </c>
      <c r="M21" s="237">
        <v>10134703</v>
      </c>
      <c r="N21" s="237">
        <v>2661762</v>
      </c>
      <c r="O21" s="237">
        <v>23022757</v>
      </c>
      <c r="P21" s="237">
        <v>14470211</v>
      </c>
      <c r="Q21" s="237">
        <v>7649641</v>
      </c>
      <c r="R21" s="237">
        <v>902880</v>
      </c>
      <c r="S21" s="237"/>
      <c r="T21" s="237">
        <v>21886973</v>
      </c>
      <c r="U21" s="237">
        <v>21477</v>
      </c>
      <c r="V21" s="237">
        <v>26884</v>
      </c>
      <c r="W21" s="286">
        <v>276928</v>
      </c>
      <c r="X21" s="231" t="s">
        <v>36</v>
      </c>
    </row>
    <row r="22" spans="1:24" s="226" customFormat="1" ht="12.95" customHeight="1">
      <c r="A22" s="231" t="s">
        <v>37</v>
      </c>
      <c r="B22" s="238">
        <v>36</v>
      </c>
      <c r="C22" s="237">
        <v>329</v>
      </c>
      <c r="D22" s="237">
        <v>301257</v>
      </c>
      <c r="E22" s="237">
        <v>246954</v>
      </c>
      <c r="F22" s="237">
        <v>54303</v>
      </c>
      <c r="G22" s="237">
        <v>784786</v>
      </c>
      <c r="H22" s="237">
        <v>5185</v>
      </c>
      <c r="I22" s="237">
        <v>2544284</v>
      </c>
      <c r="J22" s="237">
        <v>13429734</v>
      </c>
      <c r="K22" s="237">
        <v>64261</v>
      </c>
      <c r="L22" s="237">
        <v>407275</v>
      </c>
      <c r="M22" s="237">
        <v>10182982</v>
      </c>
      <c r="N22" s="237">
        <v>2775189</v>
      </c>
      <c r="O22" s="237">
        <v>23613875</v>
      </c>
      <c r="P22" s="237">
        <v>14989565</v>
      </c>
      <c r="Q22" s="237">
        <v>7586653</v>
      </c>
      <c r="R22" s="237">
        <v>1037632</v>
      </c>
      <c r="S22" s="237"/>
      <c r="T22" s="237">
        <v>22301251</v>
      </c>
      <c r="U22" s="237">
        <v>32187</v>
      </c>
      <c r="V22" s="237">
        <v>12340</v>
      </c>
      <c r="W22" s="286">
        <v>273021</v>
      </c>
      <c r="X22" s="231" t="s">
        <v>37</v>
      </c>
    </row>
    <row r="23" spans="1:24" s="226" customFormat="1" ht="12.95" customHeight="1">
      <c r="A23" s="231" t="s">
        <v>38</v>
      </c>
      <c r="B23" s="238">
        <v>36</v>
      </c>
      <c r="C23" s="237">
        <v>329</v>
      </c>
      <c r="D23" s="237">
        <v>305251</v>
      </c>
      <c r="E23" s="237">
        <v>240902</v>
      </c>
      <c r="F23" s="237">
        <v>64349</v>
      </c>
      <c r="G23" s="237">
        <v>806898</v>
      </c>
      <c r="H23" s="237">
        <v>46446</v>
      </c>
      <c r="I23" s="237">
        <v>2528130</v>
      </c>
      <c r="J23" s="237">
        <v>13355650</v>
      </c>
      <c r="K23" s="237">
        <v>69897</v>
      </c>
      <c r="L23" s="237">
        <v>389122</v>
      </c>
      <c r="M23" s="237">
        <v>10215794</v>
      </c>
      <c r="N23" s="237">
        <v>2680810</v>
      </c>
      <c r="O23" s="237">
        <v>23776991</v>
      </c>
      <c r="P23" s="237">
        <v>15294015</v>
      </c>
      <c r="Q23" s="237">
        <v>7624909</v>
      </c>
      <c r="R23" s="237">
        <v>858043</v>
      </c>
      <c r="S23" s="237"/>
      <c r="T23" s="237">
        <v>22793260</v>
      </c>
      <c r="U23" s="237">
        <v>32114</v>
      </c>
      <c r="V23" s="237">
        <v>28472</v>
      </c>
      <c r="W23" s="286">
        <v>271395</v>
      </c>
      <c r="X23" s="231" t="s">
        <v>38</v>
      </c>
    </row>
    <row r="24" spans="1:24" s="226" customFormat="1" ht="12.95" customHeight="1">
      <c r="A24" s="231" t="s">
        <v>39</v>
      </c>
      <c r="B24" s="238">
        <v>36</v>
      </c>
      <c r="C24" s="237">
        <v>329</v>
      </c>
      <c r="D24" s="237">
        <v>473536</v>
      </c>
      <c r="E24" s="237">
        <v>233123</v>
      </c>
      <c r="F24" s="237">
        <v>240413</v>
      </c>
      <c r="G24" s="237">
        <v>827816</v>
      </c>
      <c r="H24" s="237">
        <v>17064</v>
      </c>
      <c r="I24" s="237">
        <v>2525953</v>
      </c>
      <c r="J24" s="237">
        <v>13417401</v>
      </c>
      <c r="K24" s="237">
        <v>60315</v>
      </c>
      <c r="L24" s="237">
        <v>424890</v>
      </c>
      <c r="M24" s="237">
        <v>10238185</v>
      </c>
      <c r="N24" s="237">
        <v>2693977</v>
      </c>
      <c r="O24" s="237">
        <v>24026280</v>
      </c>
      <c r="P24" s="237">
        <v>14852951</v>
      </c>
      <c r="Q24" s="237">
        <v>7699848</v>
      </c>
      <c r="R24" s="237">
        <v>1473457</v>
      </c>
      <c r="S24" s="237"/>
      <c r="T24" s="237">
        <v>21948248</v>
      </c>
      <c r="U24" s="237">
        <v>32087</v>
      </c>
      <c r="V24" s="237">
        <v>32211</v>
      </c>
      <c r="W24" s="286">
        <v>271899</v>
      </c>
      <c r="X24" s="231" t="s">
        <v>39</v>
      </c>
    </row>
    <row r="25" spans="1:24" s="226" customFormat="1" ht="12.95" customHeight="1">
      <c r="A25" s="231" t="s">
        <v>40</v>
      </c>
      <c r="B25" s="238">
        <v>36</v>
      </c>
      <c r="C25" s="237">
        <v>329</v>
      </c>
      <c r="D25" s="237">
        <v>240487</v>
      </c>
      <c r="E25" s="237">
        <v>206628</v>
      </c>
      <c r="F25" s="237">
        <v>33859</v>
      </c>
      <c r="G25" s="237">
        <v>916273</v>
      </c>
      <c r="H25" s="237">
        <v>8384</v>
      </c>
      <c r="I25" s="237">
        <v>2559677</v>
      </c>
      <c r="J25" s="237">
        <v>13389877</v>
      </c>
      <c r="K25" s="237">
        <v>61234</v>
      </c>
      <c r="L25" s="237">
        <v>454294</v>
      </c>
      <c r="M25" s="237">
        <v>10145937</v>
      </c>
      <c r="N25" s="237">
        <v>2728382</v>
      </c>
      <c r="O25" s="237">
        <v>23713005</v>
      </c>
      <c r="P25" s="237">
        <v>15183109</v>
      </c>
      <c r="Q25" s="237">
        <v>7661875</v>
      </c>
      <c r="R25" s="237">
        <v>867999</v>
      </c>
      <c r="S25" s="237"/>
      <c r="T25" s="237">
        <v>22467112</v>
      </c>
      <c r="U25" s="237">
        <v>39424</v>
      </c>
      <c r="V25" s="237">
        <v>25760</v>
      </c>
      <c r="W25" s="286">
        <v>273070</v>
      </c>
      <c r="X25" s="231" t="s">
        <v>40</v>
      </c>
    </row>
    <row r="26" spans="1:24" s="226" customFormat="1" ht="5.25" customHeight="1">
      <c r="A26" s="231"/>
      <c r="B26" s="238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86"/>
      <c r="X26" s="236"/>
    </row>
    <row r="27" spans="1:24" s="226" customFormat="1" ht="12.95" customHeight="1">
      <c r="A27" s="231" t="s">
        <v>41</v>
      </c>
      <c r="B27" s="238">
        <v>36</v>
      </c>
      <c r="C27" s="237">
        <v>330</v>
      </c>
      <c r="D27" s="237">
        <v>281800</v>
      </c>
      <c r="E27" s="237">
        <v>226939</v>
      </c>
      <c r="F27" s="237">
        <v>54861</v>
      </c>
      <c r="G27" s="237">
        <v>873447</v>
      </c>
      <c r="H27" s="237">
        <v>6319</v>
      </c>
      <c r="I27" s="237">
        <v>2584509</v>
      </c>
      <c r="J27" s="237">
        <v>13402294</v>
      </c>
      <c r="K27" s="237">
        <v>58562</v>
      </c>
      <c r="L27" s="237">
        <v>419271</v>
      </c>
      <c r="M27" s="237">
        <v>10164667</v>
      </c>
      <c r="N27" s="237">
        <v>2759763</v>
      </c>
      <c r="O27" s="237">
        <v>23665532</v>
      </c>
      <c r="P27" s="237">
        <v>14972039</v>
      </c>
      <c r="Q27" s="237">
        <v>7658984</v>
      </c>
      <c r="R27" s="237">
        <v>1034482</v>
      </c>
      <c r="S27" s="237"/>
      <c r="T27" s="237">
        <v>22384229</v>
      </c>
      <c r="U27" s="237">
        <v>39259</v>
      </c>
      <c r="V27" s="237">
        <v>40338</v>
      </c>
      <c r="W27" s="286">
        <v>274448</v>
      </c>
      <c r="X27" s="231" t="s">
        <v>41</v>
      </c>
    </row>
    <row r="28" spans="1:24" s="226" customFormat="1" ht="12.95" customHeight="1">
      <c r="A28" s="231" t="s">
        <v>42</v>
      </c>
      <c r="B28" s="238">
        <v>36</v>
      </c>
      <c r="C28" s="237">
        <v>330</v>
      </c>
      <c r="D28" s="237">
        <v>273419</v>
      </c>
      <c r="E28" s="237">
        <v>220834</v>
      </c>
      <c r="F28" s="237">
        <v>52585</v>
      </c>
      <c r="G28" s="237">
        <v>841004</v>
      </c>
      <c r="H28" s="237">
        <v>6365</v>
      </c>
      <c r="I28" s="237">
        <v>2534402</v>
      </c>
      <c r="J28" s="237">
        <v>13325163</v>
      </c>
      <c r="K28" s="237">
        <v>54693</v>
      </c>
      <c r="L28" s="237">
        <v>420568</v>
      </c>
      <c r="M28" s="237">
        <v>10166931</v>
      </c>
      <c r="N28" s="237">
        <v>2682944</v>
      </c>
      <c r="O28" s="237">
        <v>23512332</v>
      </c>
      <c r="P28" s="237">
        <v>14862317</v>
      </c>
      <c r="Q28" s="237">
        <v>7639949</v>
      </c>
      <c r="R28" s="237">
        <v>1010039</v>
      </c>
      <c r="S28" s="237"/>
      <c r="T28" s="237">
        <v>21768302</v>
      </c>
      <c r="U28" s="237">
        <v>39262</v>
      </c>
      <c r="V28" s="237">
        <v>26271</v>
      </c>
      <c r="W28" s="286">
        <v>266225</v>
      </c>
      <c r="X28" s="231" t="s">
        <v>42</v>
      </c>
    </row>
    <row r="29" spans="1:24" s="226" customFormat="1" ht="12.95" customHeight="1">
      <c r="A29" s="231" t="s">
        <v>43</v>
      </c>
      <c r="B29" s="238">
        <v>36</v>
      </c>
      <c r="C29" s="237">
        <v>330</v>
      </c>
      <c r="D29" s="237">
        <v>247740</v>
      </c>
      <c r="E29" s="237">
        <v>205052</v>
      </c>
      <c r="F29" s="237">
        <v>42688</v>
      </c>
      <c r="G29" s="237">
        <v>969204</v>
      </c>
      <c r="H29" s="237">
        <v>3437</v>
      </c>
      <c r="I29" s="237">
        <v>2560782</v>
      </c>
      <c r="J29" s="237">
        <v>13489432</v>
      </c>
      <c r="K29" s="237">
        <v>66770</v>
      </c>
      <c r="L29" s="237">
        <v>423916</v>
      </c>
      <c r="M29" s="237">
        <v>10170957</v>
      </c>
      <c r="N29" s="237">
        <v>2827755</v>
      </c>
      <c r="O29" s="237">
        <v>23749593</v>
      </c>
      <c r="P29" s="237">
        <v>15233835</v>
      </c>
      <c r="Q29" s="237">
        <v>7643560</v>
      </c>
      <c r="R29" s="237">
        <v>872172</v>
      </c>
      <c r="S29" s="237"/>
      <c r="T29" s="237">
        <v>22730761</v>
      </c>
      <c r="U29" s="237">
        <v>40153</v>
      </c>
      <c r="V29" s="237">
        <v>24800</v>
      </c>
      <c r="W29" s="286">
        <v>193041</v>
      </c>
      <c r="X29" s="231" t="s">
        <v>43</v>
      </c>
    </row>
    <row r="30" spans="1:24" s="226" customFormat="1" ht="12.95" customHeight="1">
      <c r="A30" s="231" t="s">
        <v>44</v>
      </c>
      <c r="B30" s="238">
        <v>36</v>
      </c>
      <c r="C30" s="237">
        <v>330</v>
      </c>
      <c r="D30" s="237">
        <v>256237</v>
      </c>
      <c r="E30" s="237">
        <v>218784</v>
      </c>
      <c r="F30" s="237">
        <v>37453</v>
      </c>
      <c r="G30" s="237">
        <v>886922</v>
      </c>
      <c r="H30" s="237">
        <v>59179</v>
      </c>
      <c r="I30" s="237">
        <v>2502943</v>
      </c>
      <c r="J30" s="237">
        <v>13307289</v>
      </c>
      <c r="K30" s="237">
        <v>57099</v>
      </c>
      <c r="L30" s="237">
        <v>419437</v>
      </c>
      <c r="M30" s="237">
        <v>10142183</v>
      </c>
      <c r="N30" s="237">
        <v>2688542</v>
      </c>
      <c r="O30" s="237">
        <v>23735787</v>
      </c>
      <c r="P30" s="237">
        <v>15100082</v>
      </c>
      <c r="Q30" s="237">
        <v>7639177</v>
      </c>
      <c r="R30" s="237">
        <v>996503</v>
      </c>
      <c r="S30" s="237"/>
      <c r="T30" s="237">
        <v>22655088</v>
      </c>
      <c r="U30" s="237">
        <v>40196</v>
      </c>
      <c r="V30" s="237">
        <v>30279</v>
      </c>
      <c r="W30" s="286">
        <v>276074</v>
      </c>
      <c r="X30" s="231" t="s">
        <v>44</v>
      </c>
    </row>
    <row r="31" spans="1:24" s="226" customFormat="1" ht="12.95" customHeight="1">
      <c r="A31" s="231" t="s">
        <v>45</v>
      </c>
      <c r="B31" s="238">
        <v>36</v>
      </c>
      <c r="C31" s="237">
        <v>330</v>
      </c>
      <c r="D31" s="237">
        <v>424174</v>
      </c>
      <c r="E31" s="237">
        <v>229843</v>
      </c>
      <c r="F31" s="237">
        <v>194331</v>
      </c>
      <c r="G31" s="237">
        <v>863140</v>
      </c>
      <c r="H31" s="237">
        <v>8694</v>
      </c>
      <c r="I31" s="237">
        <v>2524988</v>
      </c>
      <c r="J31" s="237">
        <v>13332000</v>
      </c>
      <c r="K31" s="237">
        <v>55396</v>
      </c>
      <c r="L31" s="237">
        <v>415558</v>
      </c>
      <c r="M31" s="237">
        <v>10152731</v>
      </c>
      <c r="N31" s="237">
        <v>2708291</v>
      </c>
      <c r="O31" s="237">
        <v>24088409</v>
      </c>
      <c r="P31" s="237">
        <v>15244139</v>
      </c>
      <c r="Q31" s="237">
        <v>7537222</v>
      </c>
      <c r="R31" s="237">
        <v>1307016</v>
      </c>
      <c r="S31" s="237"/>
      <c r="T31" s="237">
        <v>22560477</v>
      </c>
      <c r="U31" s="237">
        <v>40094</v>
      </c>
      <c r="V31" s="237">
        <v>23986</v>
      </c>
      <c r="W31" s="286">
        <v>277590</v>
      </c>
      <c r="X31" s="231" t="s">
        <v>45</v>
      </c>
    </row>
    <row r="32" spans="1:24" s="226" customFormat="1" ht="12.95" customHeight="1">
      <c r="A32" s="231" t="s">
        <v>46</v>
      </c>
      <c r="B32" s="238">
        <v>36</v>
      </c>
      <c r="C32" s="237">
        <v>329</v>
      </c>
      <c r="D32" s="237">
        <v>258575</v>
      </c>
      <c r="E32" s="237">
        <v>226151</v>
      </c>
      <c r="F32" s="237">
        <v>32424</v>
      </c>
      <c r="G32" s="237">
        <v>889014</v>
      </c>
      <c r="H32" s="237">
        <v>4853</v>
      </c>
      <c r="I32" s="237">
        <v>2489531</v>
      </c>
      <c r="J32" s="237">
        <v>13454314</v>
      </c>
      <c r="K32" s="237">
        <v>70228</v>
      </c>
      <c r="L32" s="237">
        <v>432487</v>
      </c>
      <c r="M32" s="237">
        <v>10187601</v>
      </c>
      <c r="N32" s="237">
        <v>2763973</v>
      </c>
      <c r="O32" s="237">
        <v>23885032</v>
      </c>
      <c r="P32" s="237">
        <v>15498577</v>
      </c>
      <c r="Q32" s="237">
        <v>7563680</v>
      </c>
      <c r="R32" s="237">
        <v>822751</v>
      </c>
      <c r="S32" s="237"/>
      <c r="T32" s="237">
        <v>22864932</v>
      </c>
      <c r="U32" s="237">
        <v>41686</v>
      </c>
      <c r="V32" s="237">
        <v>25199</v>
      </c>
      <c r="W32" s="286">
        <v>277574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horizontalDpi="300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4"/>
  <sheetViews>
    <sheetView showGridLines="0" zoomScale="125" zoomScaleNormal="125" workbookViewId="0"/>
  </sheetViews>
  <sheetFormatPr defaultColWidth="11.25" defaultRowHeight="13.5"/>
  <cols>
    <col min="1" max="1" width="8.75" style="224" customWidth="1"/>
    <col min="2" max="2" width="3.375" style="224" customWidth="1"/>
    <col min="3" max="3" width="4.625" style="224" customWidth="1"/>
    <col min="4" max="4" width="6" style="224" customWidth="1"/>
    <col min="5" max="5" width="6.75" style="224" customWidth="1"/>
    <col min="6" max="6" width="6.875" style="224" customWidth="1"/>
    <col min="7" max="7" width="7.875" style="224" customWidth="1"/>
    <col min="8" max="8" width="8.5" style="224" customWidth="1"/>
    <col min="9" max="9" width="8.75" style="224" customWidth="1"/>
    <col min="10" max="10" width="8.625" style="224" customWidth="1"/>
    <col min="11" max="11" width="8.125" style="224" customWidth="1"/>
    <col min="12" max="12" width="8.5" style="224" customWidth="1"/>
    <col min="13" max="13" width="7.875" style="224" customWidth="1"/>
    <col min="14" max="14" width="7.375" style="224" customWidth="1"/>
    <col min="15" max="15" width="8.5" style="224" customWidth="1"/>
    <col min="16" max="16" width="8.125" style="224" customWidth="1"/>
    <col min="17" max="17" width="8.5" style="224" customWidth="1"/>
    <col min="18" max="18" width="7.375" style="224" customWidth="1"/>
    <col min="19" max="19" width="0.25" style="224" customWidth="1"/>
    <col min="20" max="20" width="8.625" style="224" customWidth="1"/>
    <col min="21" max="21" width="6.875" style="224" customWidth="1"/>
    <col min="22" max="22" width="7.5" style="224" customWidth="1"/>
    <col min="23" max="23" width="8" style="224" customWidth="1"/>
    <col min="24" max="24" width="8.125" style="224" customWidth="1"/>
    <col min="25" max="16384" width="11.25" style="224"/>
  </cols>
  <sheetData>
    <row r="1" spans="1:24">
      <c r="A1" s="282" t="s">
        <v>0</v>
      </c>
    </row>
    <row r="2" spans="1:24" ht="10.5" customHeight="1"/>
    <row r="3" spans="1:24">
      <c r="H3" s="291" t="s">
        <v>66</v>
      </c>
    </row>
    <row r="4" spans="1:24" ht="6" customHeight="1"/>
    <row r="5" spans="1:24">
      <c r="A5" s="225" t="s">
        <v>1</v>
      </c>
    </row>
    <row r="6" spans="1:24" ht="6" customHeight="1">
      <c r="A6" s="225"/>
    </row>
    <row r="7" spans="1:24" ht="10.5" customHeight="1">
      <c r="A7" s="271" t="s">
        <v>2</v>
      </c>
    </row>
    <row r="8" spans="1:24" ht="1.5" customHeight="1">
      <c r="A8" s="225"/>
    </row>
    <row r="9" spans="1:24" s="226" customFormat="1" ht="10.5" customHeight="1">
      <c r="A9" s="414" t="s">
        <v>63</v>
      </c>
      <c r="B9" s="421" t="s">
        <v>65</v>
      </c>
      <c r="C9" s="421" t="s">
        <v>64</v>
      </c>
      <c r="D9" s="279"/>
      <c r="E9" s="279"/>
      <c r="F9" s="279"/>
      <c r="G9" s="279" t="s">
        <v>3</v>
      </c>
      <c r="H9" s="279"/>
      <c r="I9" s="279"/>
      <c r="J9" s="277"/>
      <c r="K9" s="277"/>
      <c r="L9" s="277"/>
      <c r="M9" s="277"/>
      <c r="N9" s="277"/>
      <c r="O9" s="278"/>
      <c r="P9" s="277" t="s">
        <v>4</v>
      </c>
      <c r="Q9" s="277"/>
      <c r="R9" s="277"/>
      <c r="S9" s="277"/>
      <c r="T9" s="277"/>
      <c r="U9" s="277"/>
      <c r="V9" s="277"/>
      <c r="W9" s="277"/>
      <c r="X9" s="424" t="s">
        <v>63</v>
      </c>
    </row>
    <row r="10" spans="1:24" s="226" customFormat="1" ht="13.5" customHeight="1">
      <c r="A10" s="415"/>
      <c r="B10" s="422"/>
      <c r="C10" s="422"/>
      <c r="D10" s="276" t="s">
        <v>7</v>
      </c>
      <c r="E10" s="275"/>
      <c r="F10" s="274"/>
      <c r="G10" s="272"/>
      <c r="H10" s="273" t="s">
        <v>8</v>
      </c>
      <c r="I10" s="272"/>
      <c r="J10" s="271" t="s">
        <v>9</v>
      </c>
      <c r="M10" s="263" t="s">
        <v>10</v>
      </c>
      <c r="O10" s="227"/>
      <c r="P10" s="271" t="s">
        <v>11</v>
      </c>
      <c r="U10" s="270"/>
      <c r="V10" s="267" t="s">
        <v>8</v>
      </c>
      <c r="W10" s="263" t="s">
        <v>12</v>
      </c>
      <c r="X10" s="425"/>
    </row>
    <row r="11" spans="1:24" s="226" customFormat="1" ht="13.5" customHeight="1">
      <c r="A11" s="415"/>
      <c r="B11" s="422"/>
      <c r="C11" s="422"/>
      <c r="D11" s="417" t="s">
        <v>57</v>
      </c>
      <c r="E11" s="419" t="s">
        <v>62</v>
      </c>
      <c r="F11" s="290" t="s">
        <v>15</v>
      </c>
      <c r="G11" s="269" t="s">
        <v>16</v>
      </c>
      <c r="H11" s="269" t="s">
        <v>17</v>
      </c>
      <c r="I11" s="264" t="s">
        <v>18</v>
      </c>
      <c r="J11" s="419" t="s">
        <v>57</v>
      </c>
      <c r="K11" s="419" t="s">
        <v>61</v>
      </c>
      <c r="L11" s="419" t="s">
        <v>60</v>
      </c>
      <c r="M11" s="427" t="s">
        <v>59</v>
      </c>
      <c r="N11" s="419" t="s">
        <v>127</v>
      </c>
      <c r="O11" s="419" t="s">
        <v>57</v>
      </c>
      <c r="P11" s="419" t="s">
        <v>56</v>
      </c>
      <c r="Q11" s="419" t="s">
        <v>55</v>
      </c>
      <c r="R11" s="267" t="s">
        <v>19</v>
      </c>
      <c r="S11" s="267"/>
      <c r="T11" s="267" t="s">
        <v>72</v>
      </c>
      <c r="U11" s="236" t="s">
        <v>21</v>
      </c>
      <c r="V11" s="264" t="s">
        <v>22</v>
      </c>
      <c r="W11" s="263" t="s">
        <v>23</v>
      </c>
      <c r="X11" s="425"/>
    </row>
    <row r="12" spans="1:24" s="226" customFormat="1" ht="13.5" customHeight="1">
      <c r="A12" s="416"/>
      <c r="B12" s="423"/>
      <c r="C12" s="423"/>
      <c r="D12" s="418"/>
      <c r="E12" s="420"/>
      <c r="F12" s="289" t="s">
        <v>24</v>
      </c>
      <c r="G12" s="261"/>
      <c r="H12" s="262" t="s">
        <v>25</v>
      </c>
      <c r="I12" s="261"/>
      <c r="J12" s="420"/>
      <c r="K12" s="420"/>
      <c r="L12" s="420"/>
      <c r="M12" s="428"/>
      <c r="N12" s="420"/>
      <c r="O12" s="420"/>
      <c r="P12" s="420"/>
      <c r="Q12" s="420"/>
      <c r="R12" s="257" t="s">
        <v>26</v>
      </c>
      <c r="S12" s="257"/>
      <c r="T12" s="257" t="s">
        <v>27</v>
      </c>
      <c r="U12" s="258"/>
      <c r="V12" s="257" t="s">
        <v>28</v>
      </c>
      <c r="W12" s="256" t="s">
        <v>29</v>
      </c>
      <c r="X12" s="426"/>
    </row>
    <row r="13" spans="1:24" s="226" customFormat="1" ht="5.25" customHeight="1">
      <c r="A13" s="25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54"/>
    </row>
    <row r="14" spans="1:24" s="226" customFormat="1" ht="12.95" customHeight="1">
      <c r="A14" s="288" t="s">
        <v>142</v>
      </c>
      <c r="B14" s="250">
        <v>37</v>
      </c>
      <c r="C14" s="237">
        <v>334</v>
      </c>
      <c r="D14" s="237">
        <v>286067</v>
      </c>
      <c r="E14" s="237">
        <v>219229</v>
      </c>
      <c r="F14" s="237">
        <v>66838</v>
      </c>
      <c r="G14" s="237">
        <v>397501</v>
      </c>
      <c r="H14" s="237">
        <v>34380</v>
      </c>
      <c r="I14" s="237">
        <v>2294760</v>
      </c>
      <c r="J14" s="237">
        <v>12362469</v>
      </c>
      <c r="K14" s="237">
        <v>98062</v>
      </c>
      <c r="L14" s="237">
        <v>784408</v>
      </c>
      <c r="M14" s="237">
        <v>8487052</v>
      </c>
      <c r="N14" s="237">
        <v>2992913</v>
      </c>
      <c r="O14" s="237">
        <v>20327812</v>
      </c>
      <c r="P14" s="237">
        <v>11492196</v>
      </c>
      <c r="Q14" s="237">
        <v>8371422</v>
      </c>
      <c r="R14" s="237">
        <v>464168</v>
      </c>
      <c r="S14" s="237">
        <v>0</v>
      </c>
      <c r="T14" s="237">
        <v>19694861</v>
      </c>
      <c r="U14" s="237">
        <v>8370</v>
      </c>
      <c r="V14" s="237">
        <v>1731</v>
      </c>
      <c r="W14" s="249">
        <v>166900</v>
      </c>
      <c r="X14" s="252" t="str">
        <f>A14</f>
        <v>平成24年末</v>
      </c>
    </row>
    <row r="15" spans="1:24" s="226" customFormat="1" ht="12.95" customHeight="1">
      <c r="A15" s="251" t="s">
        <v>136</v>
      </c>
      <c r="B15" s="250">
        <v>36</v>
      </c>
      <c r="C15" s="237">
        <v>328</v>
      </c>
      <c r="D15" s="237">
        <v>264547</v>
      </c>
      <c r="E15" s="237">
        <v>221377</v>
      </c>
      <c r="F15" s="237">
        <v>43170</v>
      </c>
      <c r="G15" s="237">
        <v>539921</v>
      </c>
      <c r="H15" s="237">
        <v>35107</v>
      </c>
      <c r="I15" s="237">
        <v>2418482</v>
      </c>
      <c r="J15" s="237">
        <v>12677811</v>
      </c>
      <c r="K15" s="237">
        <v>91332</v>
      </c>
      <c r="L15" s="237">
        <v>549403</v>
      </c>
      <c r="M15" s="237">
        <v>9196724</v>
      </c>
      <c r="N15" s="237">
        <v>2840319</v>
      </c>
      <c r="O15" s="237">
        <v>20604717</v>
      </c>
      <c r="P15" s="237">
        <v>12000761</v>
      </c>
      <c r="Q15" s="237">
        <v>8187671</v>
      </c>
      <c r="R15" s="237">
        <v>416263</v>
      </c>
      <c r="S15" s="237">
        <v>0</v>
      </c>
      <c r="T15" s="237">
        <v>20169655</v>
      </c>
      <c r="U15" s="237">
        <v>10838</v>
      </c>
      <c r="V15" s="237">
        <v>6850</v>
      </c>
      <c r="W15" s="249">
        <v>195935</v>
      </c>
      <c r="X15" s="248" t="str">
        <f>A15</f>
        <v>25</v>
      </c>
    </row>
    <row r="16" spans="1:24" s="226" customFormat="1" ht="12.95" customHeight="1">
      <c r="A16" s="251" t="s">
        <v>135</v>
      </c>
      <c r="B16" s="250">
        <v>36</v>
      </c>
      <c r="C16" s="237">
        <v>329</v>
      </c>
      <c r="D16" s="237">
        <v>301868</v>
      </c>
      <c r="E16" s="237">
        <v>254089</v>
      </c>
      <c r="F16" s="237">
        <v>47779</v>
      </c>
      <c r="G16" s="237">
        <v>813917</v>
      </c>
      <c r="H16" s="237">
        <v>16002</v>
      </c>
      <c r="I16" s="237">
        <v>2485775</v>
      </c>
      <c r="J16" s="237">
        <v>12823198</v>
      </c>
      <c r="K16" s="237">
        <v>87723</v>
      </c>
      <c r="L16" s="237">
        <v>518688</v>
      </c>
      <c r="M16" s="237">
        <v>9547180</v>
      </c>
      <c r="N16" s="237">
        <v>2669579</v>
      </c>
      <c r="O16" s="237">
        <v>21207248</v>
      </c>
      <c r="P16" s="237">
        <v>12663586</v>
      </c>
      <c r="Q16" s="237">
        <v>7953097</v>
      </c>
      <c r="R16" s="237">
        <v>590541</v>
      </c>
      <c r="S16" s="237">
        <v>0</v>
      </c>
      <c r="T16" s="237">
        <v>20560026</v>
      </c>
      <c r="U16" s="237">
        <v>16631</v>
      </c>
      <c r="V16" s="237">
        <v>12657</v>
      </c>
      <c r="W16" s="249">
        <v>226922</v>
      </c>
      <c r="X16" s="248" t="str">
        <f>A16</f>
        <v>26</v>
      </c>
    </row>
    <row r="17" spans="1:24" s="226" customFormat="1" ht="12.95" customHeight="1">
      <c r="A17" s="251" t="s">
        <v>138</v>
      </c>
      <c r="B17" s="250">
        <v>36</v>
      </c>
      <c r="C17" s="250">
        <v>329</v>
      </c>
      <c r="D17" s="237">
        <v>278736</v>
      </c>
      <c r="E17" s="237">
        <v>246416</v>
      </c>
      <c r="F17" s="237">
        <v>32320</v>
      </c>
      <c r="G17" s="237">
        <v>1095553</v>
      </c>
      <c r="H17" s="237">
        <v>18515</v>
      </c>
      <c r="I17" s="237">
        <v>2526319</v>
      </c>
      <c r="J17" s="237">
        <v>13137254</v>
      </c>
      <c r="K17" s="237">
        <v>82932</v>
      </c>
      <c r="L17" s="237">
        <v>449169</v>
      </c>
      <c r="M17" s="237">
        <v>9875059</v>
      </c>
      <c r="N17" s="237">
        <v>2730068</v>
      </c>
      <c r="O17" s="237">
        <v>21895009</v>
      </c>
      <c r="P17" s="237">
        <v>13135464</v>
      </c>
      <c r="Q17" s="237">
        <v>8078390</v>
      </c>
      <c r="R17" s="237">
        <v>681128</v>
      </c>
      <c r="S17" s="237">
        <v>0</v>
      </c>
      <c r="T17" s="237">
        <v>21172663</v>
      </c>
      <c r="U17" s="237">
        <v>16832</v>
      </c>
      <c r="V17" s="237">
        <v>9045</v>
      </c>
      <c r="W17" s="249">
        <v>255733</v>
      </c>
      <c r="X17" s="248" t="str">
        <f>A17</f>
        <v>27</v>
      </c>
    </row>
    <row r="18" spans="1:24" s="226" customFormat="1" ht="12.95" customHeight="1">
      <c r="A18" s="247" t="s">
        <v>141</v>
      </c>
      <c r="B18" s="246">
        <v>36</v>
      </c>
      <c r="C18" s="245">
        <v>329</v>
      </c>
      <c r="D18" s="244">
        <v>249212</v>
      </c>
      <c r="E18" s="244">
        <v>223059</v>
      </c>
      <c r="F18" s="244">
        <v>26153</v>
      </c>
      <c r="G18" s="244">
        <v>756405</v>
      </c>
      <c r="H18" s="244">
        <v>9760</v>
      </c>
      <c r="I18" s="244">
        <v>2545482</v>
      </c>
      <c r="J18" s="244">
        <v>13428801</v>
      </c>
      <c r="K18" s="244">
        <v>71570</v>
      </c>
      <c r="L18" s="244">
        <v>460310</v>
      </c>
      <c r="M18" s="244">
        <v>10213003</v>
      </c>
      <c r="N18" s="244">
        <v>2683885</v>
      </c>
      <c r="O18" s="244">
        <v>23316696</v>
      </c>
      <c r="P18" s="244">
        <v>14642940</v>
      </c>
      <c r="Q18" s="244">
        <v>7732767</v>
      </c>
      <c r="R18" s="244">
        <v>940967</v>
      </c>
      <c r="S18" s="244">
        <v>0</v>
      </c>
      <c r="T18" s="244">
        <v>22334962</v>
      </c>
      <c r="U18" s="244">
        <v>21658</v>
      </c>
      <c r="V18" s="244">
        <v>12231</v>
      </c>
      <c r="W18" s="243">
        <v>275882</v>
      </c>
      <c r="X18" s="287" t="str">
        <f>A18</f>
        <v>28</v>
      </c>
    </row>
    <row r="19" spans="1:24" s="226" customFormat="1" ht="5.25" customHeight="1">
      <c r="B19" s="241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39"/>
    </row>
    <row r="20" spans="1:24" s="226" customFormat="1" ht="12.95" customHeight="1">
      <c r="A20" s="231" t="s">
        <v>35</v>
      </c>
      <c r="B20" s="238">
        <v>36</v>
      </c>
      <c r="C20" s="237">
        <v>328</v>
      </c>
      <c r="D20" s="237">
        <v>256702</v>
      </c>
      <c r="E20" s="237">
        <v>201514</v>
      </c>
      <c r="F20" s="237">
        <v>55188</v>
      </c>
      <c r="G20" s="237">
        <v>821899</v>
      </c>
      <c r="H20" s="237">
        <v>19769</v>
      </c>
      <c r="I20" s="237">
        <v>2528494</v>
      </c>
      <c r="J20" s="237">
        <v>13073326</v>
      </c>
      <c r="K20" s="237">
        <v>84119</v>
      </c>
      <c r="L20" s="237">
        <v>436459</v>
      </c>
      <c r="M20" s="237">
        <v>9854550</v>
      </c>
      <c r="N20" s="237">
        <v>2698172</v>
      </c>
      <c r="O20" s="237">
        <v>21819786</v>
      </c>
      <c r="P20" s="237">
        <v>13097110</v>
      </c>
      <c r="Q20" s="237">
        <v>8074527</v>
      </c>
      <c r="R20" s="237">
        <v>648126</v>
      </c>
      <c r="S20" s="237"/>
      <c r="T20" s="237">
        <v>21040976</v>
      </c>
      <c r="U20" s="237">
        <v>16838</v>
      </c>
      <c r="V20" s="237">
        <v>8460</v>
      </c>
      <c r="W20" s="286">
        <v>256473</v>
      </c>
      <c r="X20" s="231" t="s">
        <v>100</v>
      </c>
    </row>
    <row r="21" spans="1:24" s="226" customFormat="1" ht="12.95" customHeight="1">
      <c r="A21" s="231" t="s">
        <v>36</v>
      </c>
      <c r="B21" s="238">
        <v>36</v>
      </c>
      <c r="C21" s="237">
        <v>329</v>
      </c>
      <c r="D21" s="237">
        <v>270269</v>
      </c>
      <c r="E21" s="237">
        <v>221383</v>
      </c>
      <c r="F21" s="237">
        <v>48886</v>
      </c>
      <c r="G21" s="237">
        <v>982773</v>
      </c>
      <c r="H21" s="237">
        <v>29231</v>
      </c>
      <c r="I21" s="237">
        <v>2513329</v>
      </c>
      <c r="J21" s="237">
        <v>12944152</v>
      </c>
      <c r="K21" s="237">
        <v>72779</v>
      </c>
      <c r="L21" s="237">
        <v>446480</v>
      </c>
      <c r="M21" s="237">
        <v>9786966</v>
      </c>
      <c r="N21" s="237">
        <v>2637896</v>
      </c>
      <c r="O21" s="237">
        <v>22170196</v>
      </c>
      <c r="P21" s="237">
        <v>13397250</v>
      </c>
      <c r="Q21" s="237">
        <v>7975272</v>
      </c>
      <c r="R21" s="237">
        <v>797651</v>
      </c>
      <c r="S21" s="237"/>
      <c r="T21" s="237">
        <v>20982348</v>
      </c>
      <c r="U21" s="237">
        <v>16686</v>
      </c>
      <c r="V21" s="237">
        <v>7953</v>
      </c>
      <c r="W21" s="286">
        <v>261620</v>
      </c>
      <c r="X21" s="231" t="s">
        <v>36</v>
      </c>
    </row>
    <row r="22" spans="1:24" s="226" customFormat="1" ht="12.95" customHeight="1">
      <c r="A22" s="231" t="s">
        <v>37</v>
      </c>
      <c r="B22" s="238">
        <v>36</v>
      </c>
      <c r="C22" s="237">
        <v>329</v>
      </c>
      <c r="D22" s="237">
        <v>318861</v>
      </c>
      <c r="E22" s="237">
        <v>233149</v>
      </c>
      <c r="F22" s="237">
        <v>85712</v>
      </c>
      <c r="G22" s="237">
        <v>915594</v>
      </c>
      <c r="H22" s="237">
        <v>5624</v>
      </c>
      <c r="I22" s="237">
        <v>2591588</v>
      </c>
      <c r="J22" s="237">
        <v>13075166</v>
      </c>
      <c r="K22" s="237">
        <v>75030</v>
      </c>
      <c r="L22" s="237">
        <v>433459</v>
      </c>
      <c r="M22" s="237">
        <v>9836985</v>
      </c>
      <c r="N22" s="237">
        <v>2729662</v>
      </c>
      <c r="O22" s="237">
        <v>22652405</v>
      </c>
      <c r="P22" s="237">
        <v>13831198</v>
      </c>
      <c r="Q22" s="237">
        <v>7831815</v>
      </c>
      <c r="R22" s="237">
        <v>989364</v>
      </c>
      <c r="S22" s="237"/>
      <c r="T22" s="237">
        <v>21311589</v>
      </c>
      <c r="U22" s="237">
        <v>16804</v>
      </c>
      <c r="V22" s="237">
        <v>10141</v>
      </c>
      <c r="W22" s="286">
        <v>261039</v>
      </c>
      <c r="X22" s="231" t="s">
        <v>37</v>
      </c>
    </row>
    <row r="23" spans="1:24" s="226" customFormat="1" ht="12.95" customHeight="1">
      <c r="A23" s="231" t="s">
        <v>38</v>
      </c>
      <c r="B23" s="238">
        <v>36</v>
      </c>
      <c r="C23" s="237">
        <v>329</v>
      </c>
      <c r="D23" s="237">
        <v>274545</v>
      </c>
      <c r="E23" s="237">
        <v>229452</v>
      </c>
      <c r="F23" s="237">
        <v>45093</v>
      </c>
      <c r="G23" s="237">
        <v>660518</v>
      </c>
      <c r="H23" s="237">
        <v>38883</v>
      </c>
      <c r="I23" s="237">
        <v>2584063</v>
      </c>
      <c r="J23" s="237">
        <v>12885428</v>
      </c>
      <c r="K23" s="237">
        <v>80703</v>
      </c>
      <c r="L23" s="237">
        <v>424059</v>
      </c>
      <c r="M23" s="237">
        <v>9825154</v>
      </c>
      <c r="N23" s="237">
        <v>2555483</v>
      </c>
      <c r="O23" s="237">
        <v>22981433</v>
      </c>
      <c r="P23" s="237">
        <v>14201183</v>
      </c>
      <c r="Q23" s="237">
        <v>7828863</v>
      </c>
      <c r="R23" s="237">
        <v>951362</v>
      </c>
      <c r="S23" s="237"/>
      <c r="T23" s="237">
        <v>22039250</v>
      </c>
      <c r="U23" s="237">
        <v>16734</v>
      </c>
      <c r="V23" s="237">
        <v>16701</v>
      </c>
      <c r="W23" s="286">
        <v>256480</v>
      </c>
      <c r="X23" s="231" t="s">
        <v>38</v>
      </c>
    </row>
    <row r="24" spans="1:24" s="226" customFormat="1" ht="12.95" customHeight="1">
      <c r="A24" s="231" t="s">
        <v>39</v>
      </c>
      <c r="B24" s="238">
        <v>36</v>
      </c>
      <c r="C24" s="237">
        <v>329</v>
      </c>
      <c r="D24" s="237">
        <v>698599</v>
      </c>
      <c r="E24" s="237">
        <v>234260</v>
      </c>
      <c r="F24" s="237">
        <v>464339</v>
      </c>
      <c r="G24" s="237">
        <v>603160</v>
      </c>
      <c r="H24" s="237">
        <v>8460</v>
      </c>
      <c r="I24" s="237">
        <v>2624258</v>
      </c>
      <c r="J24" s="237">
        <v>12959162</v>
      </c>
      <c r="K24" s="237">
        <v>65434</v>
      </c>
      <c r="L24" s="237">
        <v>410909</v>
      </c>
      <c r="M24" s="237">
        <v>9826164</v>
      </c>
      <c r="N24" s="237">
        <v>2656619</v>
      </c>
      <c r="O24" s="237">
        <v>23320622</v>
      </c>
      <c r="P24" s="237">
        <v>13678828</v>
      </c>
      <c r="Q24" s="237">
        <v>7814067</v>
      </c>
      <c r="R24" s="237">
        <v>1827703</v>
      </c>
      <c r="S24" s="237"/>
      <c r="T24" s="237">
        <v>21485042</v>
      </c>
      <c r="U24" s="237">
        <v>16762</v>
      </c>
      <c r="V24" s="237">
        <v>18405</v>
      </c>
      <c r="W24" s="286">
        <v>258006</v>
      </c>
      <c r="X24" s="231" t="s">
        <v>39</v>
      </c>
    </row>
    <row r="25" spans="1:24" s="226" customFormat="1" ht="12.95" customHeight="1">
      <c r="A25" s="231" t="s">
        <v>40</v>
      </c>
      <c r="B25" s="238">
        <v>36</v>
      </c>
      <c r="C25" s="237">
        <v>329</v>
      </c>
      <c r="D25" s="237">
        <v>247084</v>
      </c>
      <c r="E25" s="237">
        <v>213334</v>
      </c>
      <c r="F25" s="237">
        <v>33750</v>
      </c>
      <c r="G25" s="237">
        <v>699117</v>
      </c>
      <c r="H25" s="237">
        <v>6540</v>
      </c>
      <c r="I25" s="237">
        <v>2553105</v>
      </c>
      <c r="J25" s="237">
        <v>12955353</v>
      </c>
      <c r="K25" s="237">
        <v>64810</v>
      </c>
      <c r="L25" s="237">
        <v>419004</v>
      </c>
      <c r="M25" s="237">
        <v>9767854</v>
      </c>
      <c r="N25" s="237">
        <v>2703659</v>
      </c>
      <c r="O25" s="237">
        <v>22679807</v>
      </c>
      <c r="P25" s="237">
        <v>14017623</v>
      </c>
      <c r="Q25" s="237">
        <v>7799743</v>
      </c>
      <c r="R25" s="237">
        <v>862420</v>
      </c>
      <c r="S25" s="237"/>
      <c r="T25" s="237">
        <v>21545709</v>
      </c>
      <c r="U25" s="237">
        <v>18775</v>
      </c>
      <c r="V25" s="237">
        <v>10291</v>
      </c>
      <c r="W25" s="286">
        <v>261843</v>
      </c>
      <c r="X25" s="231" t="s">
        <v>40</v>
      </c>
    </row>
    <row r="26" spans="1:24" s="226" customFormat="1" ht="5.25" customHeight="1">
      <c r="A26" s="231"/>
      <c r="B26" s="238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86"/>
      <c r="X26" s="236"/>
    </row>
    <row r="27" spans="1:24" s="226" customFormat="1" ht="12.95" customHeight="1">
      <c r="A27" s="231" t="s">
        <v>41</v>
      </c>
      <c r="B27" s="238">
        <v>36</v>
      </c>
      <c r="C27" s="237">
        <v>329</v>
      </c>
      <c r="D27" s="237">
        <v>236837</v>
      </c>
      <c r="E27" s="237">
        <v>200570</v>
      </c>
      <c r="F27" s="237">
        <v>36267</v>
      </c>
      <c r="G27" s="237">
        <v>699383</v>
      </c>
      <c r="H27" s="237">
        <v>5836</v>
      </c>
      <c r="I27" s="237">
        <v>2554198</v>
      </c>
      <c r="J27" s="237">
        <v>12961011</v>
      </c>
      <c r="K27" s="237">
        <v>73171</v>
      </c>
      <c r="L27" s="237">
        <v>414804</v>
      </c>
      <c r="M27" s="237">
        <v>9825256</v>
      </c>
      <c r="N27" s="237">
        <v>2647750</v>
      </c>
      <c r="O27" s="237">
        <v>22845705</v>
      </c>
      <c r="P27" s="237">
        <v>14251168</v>
      </c>
      <c r="Q27" s="237">
        <v>7781575</v>
      </c>
      <c r="R27" s="237">
        <v>812936</v>
      </c>
      <c r="S27" s="237"/>
      <c r="T27" s="237">
        <v>21782714</v>
      </c>
      <c r="U27" s="237">
        <v>18814</v>
      </c>
      <c r="V27" s="237">
        <v>8654</v>
      </c>
      <c r="W27" s="286">
        <v>262109</v>
      </c>
      <c r="X27" s="231" t="s">
        <v>41</v>
      </c>
    </row>
    <row r="28" spans="1:24" s="226" customFormat="1" ht="12.95" customHeight="1">
      <c r="A28" s="231" t="s">
        <v>42</v>
      </c>
      <c r="B28" s="238">
        <v>36</v>
      </c>
      <c r="C28" s="237">
        <v>329</v>
      </c>
      <c r="D28" s="237">
        <v>268789</v>
      </c>
      <c r="E28" s="237">
        <v>215735</v>
      </c>
      <c r="F28" s="237">
        <v>53054</v>
      </c>
      <c r="G28" s="237">
        <v>716662</v>
      </c>
      <c r="H28" s="237">
        <v>5839</v>
      </c>
      <c r="I28" s="237">
        <v>2590886</v>
      </c>
      <c r="J28" s="237">
        <v>12947592</v>
      </c>
      <c r="K28" s="237">
        <v>59325</v>
      </c>
      <c r="L28" s="237">
        <v>410183</v>
      </c>
      <c r="M28" s="237">
        <v>9832020</v>
      </c>
      <c r="N28" s="237">
        <v>2646034</v>
      </c>
      <c r="O28" s="237">
        <v>22751332</v>
      </c>
      <c r="P28" s="237">
        <v>13778303</v>
      </c>
      <c r="Q28" s="237">
        <v>7811719</v>
      </c>
      <c r="R28" s="237">
        <v>1161286</v>
      </c>
      <c r="S28" s="237"/>
      <c r="T28" s="237">
        <v>21621010</v>
      </c>
      <c r="U28" s="237">
        <v>18782</v>
      </c>
      <c r="V28" s="237">
        <v>11668</v>
      </c>
      <c r="W28" s="286">
        <v>270145</v>
      </c>
      <c r="X28" s="231" t="s">
        <v>42</v>
      </c>
    </row>
    <row r="29" spans="1:24" s="226" customFormat="1" ht="12.95" customHeight="1">
      <c r="A29" s="231" t="s">
        <v>43</v>
      </c>
      <c r="B29" s="238">
        <v>36</v>
      </c>
      <c r="C29" s="237">
        <v>329</v>
      </c>
      <c r="D29" s="237">
        <v>253132</v>
      </c>
      <c r="E29" s="237">
        <v>220434</v>
      </c>
      <c r="F29" s="237">
        <v>32698</v>
      </c>
      <c r="G29" s="237">
        <v>651935</v>
      </c>
      <c r="H29" s="237">
        <v>5003</v>
      </c>
      <c r="I29" s="237">
        <v>2567042</v>
      </c>
      <c r="J29" s="237">
        <v>13128087</v>
      </c>
      <c r="K29" s="237">
        <v>62259</v>
      </c>
      <c r="L29" s="237">
        <v>422837</v>
      </c>
      <c r="M29" s="237">
        <v>9952182</v>
      </c>
      <c r="N29" s="237">
        <v>2690778</v>
      </c>
      <c r="O29" s="237">
        <v>22721857</v>
      </c>
      <c r="P29" s="237">
        <v>13949003</v>
      </c>
      <c r="Q29" s="237">
        <v>7753584</v>
      </c>
      <c r="R29" s="237">
        <v>1019241</v>
      </c>
      <c r="S29" s="237"/>
      <c r="T29" s="237">
        <v>21669117</v>
      </c>
      <c r="U29" s="237">
        <v>18231</v>
      </c>
      <c r="V29" s="237">
        <v>10617</v>
      </c>
      <c r="W29" s="286">
        <v>272286</v>
      </c>
      <c r="X29" s="231" t="s">
        <v>43</v>
      </c>
    </row>
    <row r="30" spans="1:24" s="226" customFormat="1" ht="12.95" customHeight="1">
      <c r="A30" s="231" t="s">
        <v>44</v>
      </c>
      <c r="B30" s="238">
        <v>36</v>
      </c>
      <c r="C30" s="237">
        <v>329</v>
      </c>
      <c r="D30" s="237">
        <v>281327</v>
      </c>
      <c r="E30" s="237">
        <v>222046</v>
      </c>
      <c r="F30" s="237">
        <v>59281</v>
      </c>
      <c r="G30" s="237">
        <v>750617</v>
      </c>
      <c r="H30" s="237">
        <v>7505</v>
      </c>
      <c r="I30" s="237">
        <v>2568336</v>
      </c>
      <c r="J30" s="237">
        <v>13093935</v>
      </c>
      <c r="K30" s="237">
        <v>59201</v>
      </c>
      <c r="L30" s="237">
        <v>416896</v>
      </c>
      <c r="M30" s="237">
        <v>9987419</v>
      </c>
      <c r="N30" s="237">
        <v>2630391</v>
      </c>
      <c r="O30" s="237">
        <v>22917676</v>
      </c>
      <c r="P30" s="237">
        <v>14167232</v>
      </c>
      <c r="Q30" s="237">
        <v>7789874</v>
      </c>
      <c r="R30" s="237">
        <v>960546</v>
      </c>
      <c r="S30" s="237"/>
      <c r="T30" s="237">
        <v>21865762</v>
      </c>
      <c r="U30" s="237">
        <v>19489</v>
      </c>
      <c r="V30" s="237">
        <v>9721</v>
      </c>
      <c r="W30" s="286">
        <v>271707</v>
      </c>
      <c r="X30" s="231" t="s">
        <v>44</v>
      </c>
    </row>
    <row r="31" spans="1:24" s="226" customFormat="1" ht="12.95" customHeight="1">
      <c r="A31" s="231" t="s">
        <v>45</v>
      </c>
      <c r="B31" s="238">
        <v>36</v>
      </c>
      <c r="C31" s="237">
        <v>329</v>
      </c>
      <c r="D31" s="237">
        <v>540534</v>
      </c>
      <c r="E31" s="237">
        <v>258710</v>
      </c>
      <c r="F31" s="237">
        <v>281824</v>
      </c>
      <c r="G31" s="237">
        <v>667410</v>
      </c>
      <c r="H31" s="237">
        <v>7668</v>
      </c>
      <c r="I31" s="237">
        <v>2608087</v>
      </c>
      <c r="J31" s="237">
        <v>13288829</v>
      </c>
      <c r="K31" s="237">
        <v>58811</v>
      </c>
      <c r="L31" s="237">
        <v>434682</v>
      </c>
      <c r="M31" s="237">
        <v>10070268</v>
      </c>
      <c r="N31" s="237">
        <v>2725033</v>
      </c>
      <c r="O31" s="237">
        <v>23450479</v>
      </c>
      <c r="P31" s="237">
        <v>14142064</v>
      </c>
      <c r="Q31" s="237">
        <v>7723517</v>
      </c>
      <c r="R31" s="237">
        <v>1584871</v>
      </c>
      <c r="S31" s="237"/>
      <c r="T31" s="237">
        <v>21892465</v>
      </c>
      <c r="U31" s="237">
        <v>19784</v>
      </c>
      <c r="V31" s="237">
        <v>33490</v>
      </c>
      <c r="W31" s="286">
        <v>274628</v>
      </c>
      <c r="X31" s="231" t="s">
        <v>45</v>
      </c>
    </row>
    <row r="32" spans="1:24" s="226" customFormat="1" ht="12.95" customHeight="1">
      <c r="A32" s="231" t="s">
        <v>46</v>
      </c>
      <c r="B32" s="238">
        <v>36</v>
      </c>
      <c r="C32" s="237">
        <v>329</v>
      </c>
      <c r="D32" s="237">
        <v>249212</v>
      </c>
      <c r="E32" s="237">
        <v>223059</v>
      </c>
      <c r="F32" s="237">
        <v>26153</v>
      </c>
      <c r="G32" s="237">
        <v>756405</v>
      </c>
      <c r="H32" s="237">
        <v>9760</v>
      </c>
      <c r="I32" s="237">
        <v>2545482</v>
      </c>
      <c r="J32" s="237">
        <v>13428801</v>
      </c>
      <c r="K32" s="237">
        <v>71570</v>
      </c>
      <c r="L32" s="237">
        <v>460310</v>
      </c>
      <c r="M32" s="237">
        <v>10213003</v>
      </c>
      <c r="N32" s="237">
        <v>2683885</v>
      </c>
      <c r="O32" s="237">
        <v>23316696</v>
      </c>
      <c r="P32" s="237">
        <v>14642940</v>
      </c>
      <c r="Q32" s="237">
        <v>7732767</v>
      </c>
      <c r="R32" s="237">
        <v>940967</v>
      </c>
      <c r="S32" s="237"/>
      <c r="T32" s="237">
        <v>22334962</v>
      </c>
      <c r="U32" s="237">
        <v>21658</v>
      </c>
      <c r="V32" s="237">
        <v>12231</v>
      </c>
      <c r="W32" s="286">
        <v>275882</v>
      </c>
      <c r="X32" s="231" t="s">
        <v>46</v>
      </c>
    </row>
    <row r="33" spans="1:24" s="226" customFormat="1" ht="5.25" customHeight="1">
      <c r="A33" s="230"/>
      <c r="B33" s="229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7"/>
    </row>
    <row r="34" spans="1:24" s="225" customFormat="1" ht="10.5" customHeight="1">
      <c r="A34" s="226" t="s">
        <v>51</v>
      </c>
    </row>
  </sheetData>
  <mergeCells count="14">
    <mergeCell ref="A9:A12"/>
    <mergeCell ref="D11:D12"/>
    <mergeCell ref="E11:E12"/>
    <mergeCell ref="J11:J12"/>
    <mergeCell ref="B9:B12"/>
    <mergeCell ref="C9:C12"/>
    <mergeCell ref="O11:O12"/>
    <mergeCell ref="X9:X12"/>
    <mergeCell ref="K11:K12"/>
    <mergeCell ref="L11:L12"/>
    <mergeCell ref="M11:M12"/>
    <mergeCell ref="N11:N12"/>
    <mergeCell ref="P11:P12"/>
    <mergeCell ref="Q11:Q12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horizontalDpi="300"/>
  <headerFooter alignWithMargins="0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R７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H23</vt:lpstr>
      <vt:lpstr>H24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2025-12-25T04:51:10Z</dcterms:modified>
</cp:coreProperties>
</file>