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filterPrivacy="1"/>
  <xr:revisionPtr xr6:coauthVersionLast="47" xr6:coauthVersionMax="47" documentId="13_ncr:1_{B49FE1C7-6C15-49B1-96F9-CB3DF3BA4A0A}" revIDLastSave="0" xr10:uidLastSave="{00000000-0000-0000-0000-000000000000}"/>
  <bookViews>
    <workbookView tabRatio="627" xr2:uid="{00000000-000D-0000-FFFF-FFFF00000000}" windowHeight="15600" windowWidth="28920" xWindow="-60" yWindow="-60"/>
  </bookViews>
  <sheets>
    <sheet r:id="rId1" name="R7" sheetId="33"/>
    <sheet r:id="rId2" name="R6" sheetId="32"/>
    <sheet r:id="rId3" name="R5" sheetId="31"/>
    <sheet r:id="rId4" name="R4" sheetId="30"/>
    <sheet r:id="rId5" name="R3" sheetId="29"/>
    <sheet r:id="rId6" name="R2" sheetId="28"/>
    <sheet r:id="rId7" name="R1" sheetId="27"/>
    <sheet r:id="rId8" name="H30" sheetId="26"/>
    <sheet r:id="rId9" name="H29" sheetId="25"/>
    <sheet r:id="rId10" name="H28" sheetId="24"/>
    <sheet r:id="rId11" name="H27" sheetId="23"/>
    <sheet r:id="rId12" name="H26" sheetId="22"/>
    <sheet r:id="rId13" name="H25" sheetId="21"/>
    <sheet r:id="rId14" name="H24" sheetId="20"/>
    <sheet r:id="rId15" name="H23" sheetId="19"/>
    <sheet r:id="rId16" name="H22" sheetId="18"/>
    <sheet r:id="rId17" name="H21" sheetId="17"/>
    <sheet r:id="rId18" name="H20" sheetId="16"/>
    <sheet r:id="rId19" name="H19" sheetId="15"/>
    <sheet r:id="rId20" name="H18" sheetId="14"/>
    <sheet r:id="rId21" name="H17" sheetId="13"/>
    <sheet r:id="rId22" name="H16" sheetId="12"/>
    <sheet r:id="rId23" name="H15" sheetId="11"/>
    <sheet r:id="rId24" name="H14" sheetId="10"/>
    <sheet r:id="rId25" name="H13" sheetId="9"/>
    <sheet r:id="rId26" name="H12" sheetId="8"/>
    <sheet r:id="rId27" name="H11" sheetId="7"/>
    <sheet r:id="rId28" name="H10" sheetId="6"/>
    <sheet r:id="rId29" name="H9" sheetId="5"/>
    <sheet r:id="rId30" name="H8" sheetId="4"/>
  </sheets>
  <definedNames>
    <definedName hidden="1" localSheetId="12" name="_xlnm._FilterDatabase">'H25'!$Y$10:$AF$93</definedName>
    <definedName hidden="1" localSheetId="11" name="_xlnm._FilterDatabase">'H26'!$Y$10:$AF$93</definedName>
    <definedName hidden="1" localSheetId="10" name="_xlnm._FilterDatabase">'H27'!$Y$10:$AF$93</definedName>
    <definedName hidden="1" localSheetId="9" name="_xlnm._FilterDatabase">'H28'!$Y$10:$AF$93</definedName>
    <definedName hidden="1" localSheetId="5" name="_xlnm._FilterDatabase">'R2'!$C$59:$H$59</definedName>
    <definedName hidden="1" localSheetId="4" name="_xlnm._FilterDatabase">'R3'!$C$59:$H$59</definedName>
    <definedName hidden="1" localSheetId="3" name="_xlnm._FilterDatabase">'R4'!$C$59:$H$59</definedName>
    <definedName hidden="1" localSheetId="2" name="_xlnm._FilterDatabase">'R5'!$C$59:$H$59</definedName>
    <definedName hidden="1" localSheetId="1" name="_xlnm._FilterDatabase">'R6'!$C$59:$H$59</definedName>
    <definedName hidden="1" localSheetId="0" name="_xlnm._FilterDatabase">'R7'!$C$59:$H$59</definedName>
    <definedName localSheetId="5" name="_xlnm.Print_Area">'R2'!$A$1:$R$59</definedName>
    <definedName localSheetId="4" name="_xlnm.Print_Area">'R3'!$A$1:$R$59</definedName>
    <definedName localSheetId="3" name="_xlnm.Print_Area">'R4'!$A$1:$R$59</definedName>
    <definedName localSheetId="2" name="_xlnm.Print_Area">'R5'!$A$1:$R$59</definedName>
    <definedName localSheetId="1" name="_xlnm.Print_Area">'R6'!$A$1:$R$59</definedName>
    <definedName localSheetId="0" name="_xlnm.Print_Area">'R7'!$A$1:$R$59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6" l="1"/>
  <c r="K13" i="25"/>
  <c r="K13" i="24"/>
  <c r="K13" i="23"/>
  <c r="K13" i="22"/>
  <c r="K13" i="21"/>
  <c r="H13" i="14"/>
  <c r="H11" i="14" s="1"/>
  <c r="K13" i="14"/>
  <c r="G14" i="14"/>
  <c r="H14" i="14"/>
  <c r="I14" i="14"/>
  <c r="J14" i="14"/>
  <c r="R14" i="14"/>
  <c r="S14" i="14"/>
  <c r="S13" i="14" s="1"/>
  <c r="T14" i="14"/>
  <c r="T13" i="14" s="1"/>
  <c r="U14" i="14"/>
  <c r="AC14" i="14"/>
  <c r="AD14" i="14"/>
  <c r="AE14" i="14"/>
  <c r="AF14" i="14"/>
  <c r="R17" i="14"/>
  <c r="S17" i="14"/>
  <c r="T17" i="14"/>
  <c r="U17" i="14"/>
  <c r="U13" i="14" s="1"/>
  <c r="G18" i="14"/>
  <c r="H18" i="14"/>
  <c r="I18" i="14"/>
  <c r="I13" i="14" s="1"/>
  <c r="J18" i="14"/>
  <c r="J13" i="14" s="1"/>
  <c r="R19" i="14"/>
  <c r="S19" i="14"/>
  <c r="T19" i="14"/>
  <c r="U19" i="14"/>
  <c r="G20" i="14"/>
  <c r="H20" i="14"/>
  <c r="I20" i="14"/>
  <c r="J20" i="14"/>
  <c r="AC21" i="14"/>
  <c r="AC20" i="14" s="1"/>
  <c r="AD21" i="14"/>
  <c r="AE21" i="14"/>
  <c r="AF21" i="14"/>
  <c r="G22" i="14"/>
  <c r="H22" i="14"/>
  <c r="I22" i="14"/>
  <c r="J22" i="14"/>
  <c r="G24" i="14"/>
  <c r="H24" i="14"/>
  <c r="I24" i="14"/>
  <c r="J24" i="14"/>
  <c r="R24" i="14"/>
  <c r="S24" i="14"/>
  <c r="T24" i="14"/>
  <c r="U24" i="14"/>
  <c r="AC24" i="14"/>
  <c r="AD24" i="14"/>
  <c r="AD20" i="14" s="1"/>
  <c r="AE24" i="14"/>
  <c r="AE20" i="14" s="1"/>
  <c r="AF24" i="14"/>
  <c r="G26" i="14"/>
  <c r="H26" i="14"/>
  <c r="I26" i="14"/>
  <c r="J26" i="14"/>
  <c r="AC26" i="14"/>
  <c r="AD26" i="14"/>
  <c r="AE26" i="14"/>
  <c r="AF26" i="14"/>
  <c r="AC28" i="14"/>
  <c r="AD28" i="14"/>
  <c r="AE28" i="14"/>
  <c r="AF28" i="14"/>
  <c r="G30" i="14"/>
  <c r="H30" i="14"/>
  <c r="I30" i="14"/>
  <c r="J30" i="14"/>
  <c r="R30" i="14"/>
  <c r="S30" i="14"/>
  <c r="T30" i="14"/>
  <c r="U30" i="14"/>
  <c r="AC30" i="14"/>
  <c r="AD30" i="14"/>
  <c r="AE30" i="14"/>
  <c r="AF30" i="14"/>
  <c r="G32" i="14"/>
  <c r="H32" i="14"/>
  <c r="I32" i="14"/>
  <c r="J32" i="14"/>
  <c r="R32" i="14"/>
  <c r="R13" i="14" s="1"/>
  <c r="S32" i="14"/>
  <c r="T32" i="14"/>
  <c r="U32" i="14"/>
  <c r="AC32" i="14"/>
  <c r="AD32" i="14"/>
  <c r="AE32" i="14"/>
  <c r="AF32" i="14"/>
  <c r="AF20" i="14" s="1"/>
  <c r="R34" i="14"/>
  <c r="S34" i="14"/>
  <c r="T34" i="14"/>
  <c r="U34" i="14"/>
  <c r="AC34" i="14"/>
  <c r="AD34" i="14"/>
  <c r="AE34" i="14"/>
  <c r="AF34" i="14"/>
  <c r="R36" i="14"/>
  <c r="S36" i="14"/>
  <c r="T36" i="14"/>
  <c r="U36" i="14"/>
  <c r="AC37" i="14"/>
  <c r="AD37" i="14"/>
  <c r="AE37" i="14"/>
  <c r="AF37" i="14"/>
  <c r="G38" i="14"/>
  <c r="G13" i="14" s="1"/>
  <c r="H38" i="14"/>
  <c r="I38" i="14"/>
  <c r="J38" i="14"/>
  <c r="R38" i="14"/>
  <c r="S38" i="14"/>
  <c r="T38" i="14"/>
  <c r="U38" i="14"/>
  <c r="AC39" i="14"/>
  <c r="AD39" i="14"/>
  <c r="AE39" i="14"/>
  <c r="AF39" i="14"/>
  <c r="G40" i="14"/>
  <c r="H40" i="14"/>
  <c r="I40" i="14"/>
  <c r="J40" i="14"/>
  <c r="R40" i="14"/>
  <c r="S40" i="14"/>
  <c r="T40" i="14"/>
  <c r="U40" i="14"/>
  <c r="R44" i="14"/>
  <c r="S44" i="14"/>
  <c r="T44" i="14"/>
  <c r="U44" i="14"/>
  <c r="AC44" i="14"/>
  <c r="AC43" i="14" s="1"/>
  <c r="AD44" i="14"/>
  <c r="AE44" i="14"/>
  <c r="AE43" i="14" s="1"/>
  <c r="AF44" i="14"/>
  <c r="AC46" i="14"/>
  <c r="AD46" i="14"/>
  <c r="AD43" i="14" s="1"/>
  <c r="AE46" i="14"/>
  <c r="AF46" i="14"/>
  <c r="G47" i="14"/>
  <c r="H47" i="14"/>
  <c r="I47" i="14"/>
  <c r="J47" i="14"/>
  <c r="R47" i="14"/>
  <c r="S47" i="14"/>
  <c r="T47" i="14"/>
  <c r="U47" i="14"/>
  <c r="AC48" i="14"/>
  <c r="AD48" i="14"/>
  <c r="AE48" i="14"/>
  <c r="AF48" i="14"/>
  <c r="AF43" i="14" s="1"/>
  <c r="R49" i="14"/>
  <c r="S49" i="14"/>
  <c r="T49" i="14"/>
  <c r="U49" i="14"/>
  <c r="R51" i="14"/>
  <c r="S51" i="14"/>
  <c r="T51" i="14"/>
  <c r="U51" i="14"/>
  <c r="AC52" i="14"/>
  <c r="AD52" i="14"/>
  <c r="AE52" i="14"/>
  <c r="AF52" i="14"/>
  <c r="G53" i="14"/>
  <c r="G52" i="14" s="1"/>
  <c r="H53" i="14"/>
  <c r="H52" i="14"/>
  <c r="I53" i="14"/>
  <c r="I52" i="14" s="1"/>
  <c r="J53" i="14"/>
  <c r="R53" i="14"/>
  <c r="S53" i="14"/>
  <c r="T53" i="14"/>
  <c r="U53" i="14"/>
  <c r="G55" i="14"/>
  <c r="H55" i="14"/>
  <c r="I55" i="14"/>
  <c r="J55" i="14"/>
  <c r="G57" i="14"/>
  <c r="H57" i="14"/>
  <c r="I57" i="14"/>
  <c r="J57" i="14"/>
  <c r="J52" i="14" s="1"/>
  <c r="AC57" i="14"/>
  <c r="AD57" i="14"/>
  <c r="AE57" i="14"/>
  <c r="AF57" i="14"/>
  <c r="R58" i="14"/>
  <c r="R57" i="14" s="1"/>
  <c r="S58" i="14"/>
  <c r="S57" i="14"/>
  <c r="T58" i="14"/>
  <c r="T57" i="14" s="1"/>
  <c r="U58" i="14"/>
  <c r="G59" i="14"/>
  <c r="H59" i="14"/>
  <c r="I59" i="14"/>
  <c r="J59" i="14"/>
  <c r="AC59" i="14"/>
  <c r="AD59" i="14"/>
  <c r="AE59" i="14"/>
  <c r="AF59" i="14"/>
  <c r="G61" i="14"/>
  <c r="H61" i="14"/>
  <c r="I61" i="14"/>
  <c r="J61" i="14"/>
  <c r="R61" i="14"/>
  <c r="S61" i="14"/>
  <c r="T61" i="14"/>
  <c r="U61" i="14"/>
  <c r="U57" i="14" s="1"/>
  <c r="AC61" i="14"/>
  <c r="AD61" i="14"/>
  <c r="AE61" i="14"/>
  <c r="AF61" i="14"/>
  <c r="G63" i="14"/>
  <c r="H63" i="14"/>
  <c r="I63" i="14"/>
  <c r="J63" i="14"/>
  <c r="R63" i="14"/>
  <c r="S63" i="14"/>
  <c r="T63" i="14"/>
  <c r="U63" i="14"/>
  <c r="AC64" i="14"/>
  <c r="AD64" i="14"/>
  <c r="AE64" i="14"/>
  <c r="AF64" i="14"/>
  <c r="R66" i="14"/>
  <c r="S66" i="14"/>
  <c r="T66" i="14"/>
  <c r="U66" i="14"/>
  <c r="G68" i="14"/>
  <c r="G67" i="14" s="1"/>
  <c r="H68" i="14"/>
  <c r="H67" i="14" s="1"/>
  <c r="I68" i="14"/>
  <c r="J68" i="14"/>
  <c r="J67" i="14" s="1"/>
  <c r="AC69" i="14"/>
  <c r="AD69" i="14"/>
  <c r="AE69" i="14"/>
  <c r="AE68" i="14" s="1"/>
  <c r="AF69" i="14"/>
  <c r="AF68" i="14" s="1"/>
  <c r="G71" i="14"/>
  <c r="H71" i="14"/>
  <c r="I71" i="14"/>
  <c r="I67" i="14"/>
  <c r="J71" i="14"/>
  <c r="R71" i="14"/>
  <c r="S71" i="14"/>
  <c r="T71" i="14"/>
  <c r="U71" i="14"/>
  <c r="AC73" i="14"/>
  <c r="AD73" i="14"/>
  <c r="AD68" i="14"/>
  <c r="AE73" i="14"/>
  <c r="AF73" i="14"/>
  <c r="G74" i="14"/>
  <c r="H74" i="14"/>
  <c r="I74" i="14"/>
  <c r="J74" i="14"/>
  <c r="R74" i="14"/>
  <c r="S74" i="14"/>
  <c r="T74" i="14"/>
  <c r="U74" i="14"/>
  <c r="AC75" i="14"/>
  <c r="AD75" i="14"/>
  <c r="AE75" i="14"/>
  <c r="AF75" i="14"/>
  <c r="G77" i="14"/>
  <c r="H77" i="14"/>
  <c r="I77" i="14"/>
  <c r="J77" i="14"/>
  <c r="AC77" i="14"/>
  <c r="AD77" i="14"/>
  <c r="AE77" i="14"/>
  <c r="AF77" i="14"/>
  <c r="R78" i="14"/>
  <c r="S78" i="14"/>
  <c r="T78" i="14"/>
  <c r="U78" i="14"/>
  <c r="AC79" i="14"/>
  <c r="AD79" i="14"/>
  <c r="AE79" i="14"/>
  <c r="AF79" i="14"/>
  <c r="G80" i="14"/>
  <c r="H80" i="14"/>
  <c r="I80" i="14"/>
  <c r="J80" i="14"/>
  <c r="R80" i="14"/>
  <c r="S80" i="14"/>
  <c r="T80" i="14"/>
  <c r="U80" i="14"/>
  <c r="AC81" i="14"/>
  <c r="AC68" i="14" s="1"/>
  <c r="AD81" i="14"/>
  <c r="AE81" i="14"/>
  <c r="AF81" i="14"/>
  <c r="G82" i="14"/>
  <c r="H82" i="14"/>
  <c r="I82" i="14"/>
  <c r="J82" i="14"/>
  <c r="R82" i="14"/>
  <c r="S82" i="14"/>
  <c r="T82" i="14"/>
  <c r="U82" i="14"/>
  <c r="R84" i="14"/>
  <c r="S84" i="14"/>
  <c r="T84" i="14"/>
  <c r="U84" i="14"/>
  <c r="AC84" i="14"/>
  <c r="AD84" i="14"/>
  <c r="AE84" i="14"/>
  <c r="AF84" i="14"/>
  <c r="G85" i="14"/>
  <c r="H85" i="14"/>
  <c r="I85" i="14"/>
  <c r="J85" i="14"/>
  <c r="R86" i="14"/>
  <c r="S86" i="14"/>
  <c r="T86" i="14"/>
  <c r="U86" i="14"/>
  <c r="G87" i="14"/>
  <c r="H87" i="14"/>
  <c r="I87" i="14"/>
  <c r="J87" i="14"/>
  <c r="R88" i="14"/>
  <c r="S88" i="14"/>
  <c r="T88" i="14"/>
  <c r="U88" i="14"/>
  <c r="G89" i="14"/>
  <c r="H89" i="14"/>
  <c r="I89" i="14"/>
  <c r="J89" i="14"/>
  <c r="AC89" i="14"/>
  <c r="AD89" i="14"/>
  <c r="AE89" i="14"/>
  <c r="AC90" i="14"/>
  <c r="AD90" i="14"/>
  <c r="AE90" i="14"/>
  <c r="AF90" i="14"/>
  <c r="AF89" i="14"/>
  <c r="G91" i="14"/>
  <c r="H91" i="14"/>
  <c r="I91" i="14"/>
  <c r="J91" i="14"/>
  <c r="R92" i="14"/>
  <c r="S92" i="14"/>
  <c r="T92" i="14"/>
  <c r="U92" i="14"/>
  <c r="H13" i="13"/>
  <c r="K13" i="13"/>
  <c r="G14" i="13"/>
  <c r="G13" i="13" s="1"/>
  <c r="G11" i="13" s="1"/>
  <c r="H14" i="13"/>
  <c r="I14" i="13"/>
  <c r="J14" i="13"/>
  <c r="R14" i="13"/>
  <c r="R13" i="13" s="1"/>
  <c r="S14" i="13"/>
  <c r="T14" i="13"/>
  <c r="T13" i="13" s="1"/>
  <c r="U14" i="13"/>
  <c r="AC14" i="13"/>
  <c r="AD14" i="13"/>
  <c r="AE14" i="13"/>
  <c r="AF14" i="13"/>
  <c r="R17" i="13"/>
  <c r="S17" i="13"/>
  <c r="T17" i="13"/>
  <c r="U17" i="13"/>
  <c r="G18" i="13"/>
  <c r="H18" i="13"/>
  <c r="I18" i="13"/>
  <c r="J18" i="13"/>
  <c r="R19" i="13"/>
  <c r="S19" i="13"/>
  <c r="S13" i="13" s="1"/>
  <c r="T19" i="13"/>
  <c r="U19" i="13"/>
  <c r="U13" i="13" s="1"/>
  <c r="G20" i="13"/>
  <c r="H20" i="13"/>
  <c r="I20" i="13"/>
  <c r="I13" i="13" s="1"/>
  <c r="J20" i="13"/>
  <c r="AC21" i="13"/>
  <c r="AD21" i="13"/>
  <c r="AD20" i="13"/>
  <c r="AE21" i="13"/>
  <c r="AF21" i="13"/>
  <c r="G22" i="13"/>
  <c r="H22" i="13"/>
  <c r="I22" i="13"/>
  <c r="J22" i="13"/>
  <c r="G24" i="13"/>
  <c r="H24" i="13"/>
  <c r="I24" i="13"/>
  <c r="J24" i="13"/>
  <c r="R24" i="13"/>
  <c r="S24" i="13"/>
  <c r="T24" i="13"/>
  <c r="U24" i="13"/>
  <c r="AC24" i="13"/>
  <c r="AC20" i="13" s="1"/>
  <c r="AD24" i="13"/>
  <c r="AE24" i="13"/>
  <c r="AF24" i="13"/>
  <c r="G26" i="13"/>
  <c r="H26" i="13"/>
  <c r="I26" i="13"/>
  <c r="J26" i="13"/>
  <c r="J13" i="13" s="1"/>
  <c r="AC26" i="13"/>
  <c r="AD26" i="13"/>
  <c r="AE26" i="13"/>
  <c r="AE20" i="13" s="1"/>
  <c r="AF26" i="13"/>
  <c r="AC28" i="13"/>
  <c r="AD28" i="13"/>
  <c r="AE28" i="13"/>
  <c r="AF28" i="13"/>
  <c r="AF20" i="13" s="1"/>
  <c r="G30" i="13"/>
  <c r="H30" i="13"/>
  <c r="I30" i="13"/>
  <c r="J30" i="13"/>
  <c r="R30" i="13"/>
  <c r="S30" i="13"/>
  <c r="T30" i="13"/>
  <c r="U30" i="13"/>
  <c r="AC30" i="13"/>
  <c r="AD30" i="13"/>
  <c r="AE30" i="13"/>
  <c r="AF30" i="13"/>
  <c r="G32" i="13"/>
  <c r="H32" i="13"/>
  <c r="I32" i="13"/>
  <c r="J32" i="13"/>
  <c r="R32" i="13"/>
  <c r="S32" i="13"/>
  <c r="T32" i="13"/>
  <c r="U32" i="13"/>
  <c r="AC32" i="13"/>
  <c r="AD32" i="13"/>
  <c r="AE32" i="13"/>
  <c r="AF32" i="13"/>
  <c r="R34" i="13"/>
  <c r="S34" i="13"/>
  <c r="T34" i="13"/>
  <c r="U34" i="13"/>
  <c r="AC34" i="13"/>
  <c r="AD34" i="13"/>
  <c r="AE34" i="13"/>
  <c r="AF34" i="13"/>
  <c r="R36" i="13"/>
  <c r="S36" i="13"/>
  <c r="T36" i="13"/>
  <c r="U36" i="13"/>
  <c r="AC37" i="13"/>
  <c r="AD37" i="13"/>
  <c r="AE37" i="13"/>
  <c r="AF37" i="13"/>
  <c r="G38" i="13"/>
  <c r="H38" i="13"/>
  <c r="I38" i="13"/>
  <c r="J38" i="13"/>
  <c r="R38" i="13"/>
  <c r="S38" i="13"/>
  <c r="T38" i="13"/>
  <c r="U38" i="13"/>
  <c r="AC39" i="13"/>
  <c r="AD39" i="13"/>
  <c r="AE39" i="13"/>
  <c r="AF39" i="13"/>
  <c r="G40" i="13"/>
  <c r="H40" i="13"/>
  <c r="I40" i="13"/>
  <c r="J40" i="13"/>
  <c r="R40" i="13"/>
  <c r="S40" i="13"/>
  <c r="T40" i="13"/>
  <c r="U40" i="13"/>
  <c r="R44" i="13"/>
  <c r="S44" i="13"/>
  <c r="T44" i="13"/>
  <c r="U44" i="13"/>
  <c r="AC44" i="13"/>
  <c r="AD44" i="13"/>
  <c r="AD43" i="13" s="1"/>
  <c r="AE44" i="13"/>
  <c r="AF44" i="13"/>
  <c r="AF43" i="13"/>
  <c r="AC46" i="13"/>
  <c r="AD46" i="13"/>
  <c r="AE46" i="13"/>
  <c r="AF46" i="13"/>
  <c r="G47" i="13"/>
  <c r="H47" i="13"/>
  <c r="I47" i="13"/>
  <c r="J47" i="13"/>
  <c r="R47" i="13"/>
  <c r="S47" i="13"/>
  <c r="T47" i="13"/>
  <c r="U47" i="13"/>
  <c r="AC48" i="13"/>
  <c r="AD48" i="13"/>
  <c r="AE48" i="13"/>
  <c r="AE43" i="13" s="1"/>
  <c r="AF48" i="13"/>
  <c r="R49" i="13"/>
  <c r="S49" i="13"/>
  <c r="T49" i="13"/>
  <c r="U49" i="13"/>
  <c r="R51" i="13"/>
  <c r="S51" i="13"/>
  <c r="T51" i="13"/>
  <c r="U51" i="13"/>
  <c r="AC52" i="13"/>
  <c r="AC43" i="13" s="1"/>
  <c r="AD52" i="13"/>
  <c r="AE52" i="13"/>
  <c r="AF52" i="13"/>
  <c r="G53" i="13"/>
  <c r="H53" i="13"/>
  <c r="H52" i="13"/>
  <c r="I53" i="13"/>
  <c r="J53" i="13"/>
  <c r="J52" i="13" s="1"/>
  <c r="R53" i="13"/>
  <c r="S53" i="13"/>
  <c r="T53" i="13"/>
  <c r="U53" i="13"/>
  <c r="G55" i="13"/>
  <c r="H55" i="13"/>
  <c r="I55" i="13"/>
  <c r="J55" i="13"/>
  <c r="G57" i="13"/>
  <c r="H57" i="13"/>
  <c r="I57" i="13"/>
  <c r="I52" i="13" s="1"/>
  <c r="J57" i="13"/>
  <c r="AC57" i="13"/>
  <c r="AD57" i="13"/>
  <c r="AE57" i="13"/>
  <c r="AF57" i="13"/>
  <c r="R58" i="13"/>
  <c r="S58" i="13"/>
  <c r="T58" i="13"/>
  <c r="T57" i="13" s="1"/>
  <c r="U58" i="13"/>
  <c r="G59" i="13"/>
  <c r="H59" i="13"/>
  <c r="I59" i="13"/>
  <c r="J59" i="13"/>
  <c r="AC59" i="13"/>
  <c r="AD59" i="13"/>
  <c r="AE59" i="13"/>
  <c r="AF59" i="13"/>
  <c r="G61" i="13"/>
  <c r="H61" i="13"/>
  <c r="I61" i="13"/>
  <c r="J61" i="13"/>
  <c r="R61" i="13"/>
  <c r="R57" i="13" s="1"/>
  <c r="S61" i="13"/>
  <c r="T61" i="13"/>
  <c r="U61" i="13"/>
  <c r="U57" i="13" s="1"/>
  <c r="AC61" i="13"/>
  <c r="AD61" i="13"/>
  <c r="AE61" i="13"/>
  <c r="AF61" i="13"/>
  <c r="G63" i="13"/>
  <c r="G52" i="13" s="1"/>
  <c r="H63" i="13"/>
  <c r="I63" i="13"/>
  <c r="J63" i="13"/>
  <c r="R63" i="13"/>
  <c r="S63" i="13"/>
  <c r="T63" i="13"/>
  <c r="U63" i="13"/>
  <c r="AC64" i="13"/>
  <c r="AD64" i="13"/>
  <c r="AE64" i="13"/>
  <c r="AF64" i="13"/>
  <c r="R66" i="13"/>
  <c r="S66" i="13"/>
  <c r="T66" i="13"/>
  <c r="U66" i="13"/>
  <c r="G68" i="13"/>
  <c r="H68" i="13"/>
  <c r="I68" i="13"/>
  <c r="I67" i="13" s="1"/>
  <c r="J68" i="13"/>
  <c r="AC69" i="13"/>
  <c r="AC68" i="13" s="1"/>
  <c r="AD69" i="13"/>
  <c r="AD68" i="13" s="1"/>
  <c r="AE69" i="13"/>
  <c r="AF69" i="13"/>
  <c r="AF68" i="13" s="1"/>
  <c r="G71" i="13"/>
  <c r="H71" i="13"/>
  <c r="H67" i="13" s="1"/>
  <c r="I71" i="13"/>
  <c r="J71" i="13"/>
  <c r="R71" i="13"/>
  <c r="S71" i="13"/>
  <c r="T71" i="13"/>
  <c r="U71" i="13"/>
  <c r="AC73" i="13"/>
  <c r="AD73" i="13"/>
  <c r="AE73" i="13"/>
  <c r="AE68" i="13" s="1"/>
  <c r="AF73" i="13"/>
  <c r="G74" i="13"/>
  <c r="H74" i="13"/>
  <c r="I74" i="13"/>
  <c r="J74" i="13"/>
  <c r="R74" i="13"/>
  <c r="S74" i="13"/>
  <c r="S57" i="13" s="1"/>
  <c r="T74" i="13"/>
  <c r="U74" i="13"/>
  <c r="AC75" i="13"/>
  <c r="AD75" i="13"/>
  <c r="AE75" i="13"/>
  <c r="AF75" i="13"/>
  <c r="G77" i="13"/>
  <c r="G67" i="13"/>
  <c r="H77" i="13"/>
  <c r="I77" i="13"/>
  <c r="J77" i="13"/>
  <c r="AC77" i="13"/>
  <c r="AD77" i="13"/>
  <c r="AE77" i="13"/>
  <c r="AF77" i="13"/>
  <c r="R78" i="13"/>
  <c r="S78" i="13"/>
  <c r="T78" i="13"/>
  <c r="U78" i="13"/>
  <c r="AC79" i="13"/>
  <c r="AD79" i="13"/>
  <c r="AE79" i="13"/>
  <c r="AF79" i="13"/>
  <c r="G80" i="13"/>
  <c r="H80" i="13"/>
  <c r="I80" i="13"/>
  <c r="J80" i="13"/>
  <c r="R80" i="13"/>
  <c r="S80" i="13"/>
  <c r="T80" i="13"/>
  <c r="U80" i="13"/>
  <c r="AC81" i="13"/>
  <c r="AD81" i="13"/>
  <c r="AE81" i="13"/>
  <c r="AF81" i="13"/>
  <c r="G82" i="13"/>
  <c r="H82" i="13"/>
  <c r="I82" i="13"/>
  <c r="J82" i="13"/>
  <c r="J67" i="13" s="1"/>
  <c r="R82" i="13"/>
  <c r="S82" i="13"/>
  <c r="T82" i="13"/>
  <c r="U82" i="13"/>
  <c r="R84" i="13"/>
  <c r="S84" i="13"/>
  <c r="T84" i="13"/>
  <c r="U84" i="13"/>
  <c r="AC84" i="13"/>
  <c r="AD84" i="13"/>
  <c r="AE84" i="13"/>
  <c r="AF84" i="13"/>
  <c r="G85" i="13"/>
  <c r="H85" i="13"/>
  <c r="I85" i="13"/>
  <c r="J85" i="13"/>
  <c r="R86" i="13"/>
  <c r="S86" i="13"/>
  <c r="T86" i="13"/>
  <c r="U86" i="13"/>
  <c r="G87" i="13"/>
  <c r="H87" i="13"/>
  <c r="I87" i="13"/>
  <c r="J87" i="13"/>
  <c r="R88" i="13"/>
  <c r="S88" i="13"/>
  <c r="T88" i="13"/>
  <c r="U88" i="13"/>
  <c r="G89" i="13"/>
  <c r="H89" i="13"/>
  <c r="I89" i="13"/>
  <c r="J89" i="13"/>
  <c r="AC90" i="13"/>
  <c r="AC89" i="13" s="1"/>
  <c r="AD90" i="13"/>
  <c r="AD89" i="13" s="1"/>
  <c r="AE90" i="13"/>
  <c r="AE89" i="13"/>
  <c r="AF90" i="13"/>
  <c r="AF89" i="13"/>
  <c r="G91" i="13"/>
  <c r="H91" i="13"/>
  <c r="I91" i="13"/>
  <c r="J91" i="13"/>
  <c r="R92" i="13"/>
  <c r="S92" i="13"/>
  <c r="T92" i="13"/>
  <c r="U92" i="13"/>
  <c r="K13" i="12"/>
  <c r="G14" i="12"/>
  <c r="G13" i="12" s="1"/>
  <c r="H14" i="12"/>
  <c r="I14" i="12"/>
  <c r="J14" i="12"/>
  <c r="J13" i="12" s="1"/>
  <c r="R14" i="12"/>
  <c r="R13" i="12" s="1"/>
  <c r="S14" i="12"/>
  <c r="S13" i="12" s="1"/>
  <c r="T14" i="12"/>
  <c r="U14" i="12"/>
  <c r="U13" i="12" s="1"/>
  <c r="AC14" i="12"/>
  <c r="AD14" i="12"/>
  <c r="AE14" i="12"/>
  <c r="AF14" i="12"/>
  <c r="R17" i="12"/>
  <c r="S17" i="12"/>
  <c r="T17" i="12"/>
  <c r="T13" i="12" s="1"/>
  <c r="U17" i="12"/>
  <c r="G18" i="12"/>
  <c r="H18" i="12"/>
  <c r="I18" i="12"/>
  <c r="J18" i="12"/>
  <c r="R19" i="12"/>
  <c r="S19" i="12"/>
  <c r="T19" i="12"/>
  <c r="U19" i="12"/>
  <c r="G20" i="12"/>
  <c r="H20" i="12"/>
  <c r="I20" i="12"/>
  <c r="J20" i="12"/>
  <c r="AC21" i="12"/>
  <c r="AD21" i="12"/>
  <c r="AD20" i="12" s="1"/>
  <c r="AE21" i="12"/>
  <c r="AE20" i="12" s="1"/>
  <c r="AF21" i="12"/>
  <c r="AF20" i="12"/>
  <c r="G22" i="12"/>
  <c r="H22" i="12"/>
  <c r="I22" i="12"/>
  <c r="J22" i="12"/>
  <c r="G24" i="12"/>
  <c r="H24" i="12"/>
  <c r="I24" i="12"/>
  <c r="J24" i="12"/>
  <c r="R24" i="12"/>
  <c r="S24" i="12"/>
  <c r="T24" i="12"/>
  <c r="U24" i="12"/>
  <c r="AC24" i="12"/>
  <c r="AC20" i="12" s="1"/>
  <c r="AD24" i="12"/>
  <c r="AE24" i="12"/>
  <c r="AF24" i="12"/>
  <c r="G26" i="12"/>
  <c r="H26" i="12"/>
  <c r="H13" i="12" s="1"/>
  <c r="I26" i="12"/>
  <c r="J26" i="12"/>
  <c r="AC26" i="12"/>
  <c r="AD26" i="12"/>
  <c r="AE26" i="12"/>
  <c r="AF26" i="12"/>
  <c r="AC28" i="12"/>
  <c r="AD28" i="12"/>
  <c r="AE28" i="12"/>
  <c r="AF28" i="12"/>
  <c r="G30" i="12"/>
  <c r="H30" i="12"/>
  <c r="I30" i="12"/>
  <c r="J30" i="12"/>
  <c r="R30" i="12"/>
  <c r="S30" i="12"/>
  <c r="T30" i="12"/>
  <c r="U30" i="12"/>
  <c r="AC30" i="12"/>
  <c r="AD30" i="12"/>
  <c r="AE30" i="12"/>
  <c r="AF30" i="12"/>
  <c r="G32" i="12"/>
  <c r="H32" i="12"/>
  <c r="I32" i="12"/>
  <c r="J32" i="12"/>
  <c r="R32" i="12"/>
  <c r="S32" i="12"/>
  <c r="T32" i="12"/>
  <c r="U32" i="12"/>
  <c r="AC32" i="12"/>
  <c r="AD32" i="12"/>
  <c r="AE32" i="12"/>
  <c r="AF32" i="12"/>
  <c r="R34" i="12"/>
  <c r="S34" i="12"/>
  <c r="T34" i="12"/>
  <c r="U34" i="12"/>
  <c r="AC34" i="12"/>
  <c r="AD34" i="12"/>
  <c r="AE34" i="12"/>
  <c r="AF34" i="12"/>
  <c r="R36" i="12"/>
  <c r="S36" i="12"/>
  <c r="T36" i="12"/>
  <c r="U36" i="12"/>
  <c r="AC36" i="12"/>
  <c r="AD36" i="12"/>
  <c r="AE36" i="12"/>
  <c r="AF36" i="12"/>
  <c r="G38" i="12"/>
  <c r="H38" i="12"/>
  <c r="I38" i="12"/>
  <c r="J38" i="12"/>
  <c r="R38" i="12"/>
  <c r="S38" i="12"/>
  <c r="T38" i="12"/>
  <c r="U38" i="12"/>
  <c r="AC38" i="12"/>
  <c r="AD38" i="12"/>
  <c r="AE38" i="12"/>
  <c r="AF38" i="12"/>
  <c r="G40" i="12"/>
  <c r="H40" i="12"/>
  <c r="I40" i="12"/>
  <c r="I13" i="12" s="1"/>
  <c r="J40" i="12"/>
  <c r="R40" i="12"/>
  <c r="S40" i="12"/>
  <c r="T40" i="12"/>
  <c r="U40" i="12"/>
  <c r="R44" i="12"/>
  <c r="S44" i="12"/>
  <c r="T44" i="12"/>
  <c r="U44" i="12"/>
  <c r="AC44" i="12"/>
  <c r="AD44" i="12"/>
  <c r="AD43" i="12" s="1"/>
  <c r="AE44" i="12"/>
  <c r="AF44" i="12"/>
  <c r="AF43" i="12" s="1"/>
  <c r="AC46" i="12"/>
  <c r="AD46" i="12"/>
  <c r="AE46" i="12"/>
  <c r="AF46" i="12"/>
  <c r="G47" i="12"/>
  <c r="H47" i="12"/>
  <c r="I47" i="12"/>
  <c r="J47" i="12"/>
  <c r="R47" i="12"/>
  <c r="S47" i="12"/>
  <c r="T47" i="12"/>
  <c r="U47" i="12"/>
  <c r="AC48" i="12"/>
  <c r="AC43" i="12" s="1"/>
  <c r="AD48" i="12"/>
  <c r="AE48" i="12"/>
  <c r="AE43" i="12" s="1"/>
  <c r="AF48" i="12"/>
  <c r="R49" i="12"/>
  <c r="S49" i="12"/>
  <c r="T49" i="12"/>
  <c r="U49" i="12"/>
  <c r="R51" i="12"/>
  <c r="S51" i="12"/>
  <c r="T51" i="12"/>
  <c r="U51" i="12"/>
  <c r="AC52" i="12"/>
  <c r="AD52" i="12"/>
  <c r="AE52" i="12"/>
  <c r="AF52" i="12"/>
  <c r="G53" i="12"/>
  <c r="H53" i="12"/>
  <c r="H52" i="12" s="1"/>
  <c r="I53" i="12"/>
  <c r="J53" i="12"/>
  <c r="J52" i="12" s="1"/>
  <c r="R53" i="12"/>
  <c r="S53" i="12"/>
  <c r="T53" i="12"/>
  <c r="U53" i="12"/>
  <c r="G55" i="12"/>
  <c r="H55" i="12"/>
  <c r="I55" i="12"/>
  <c r="J55" i="12"/>
  <c r="G57" i="12"/>
  <c r="H57" i="12"/>
  <c r="I57" i="12"/>
  <c r="I52" i="12" s="1"/>
  <c r="J57" i="12"/>
  <c r="AC57" i="12"/>
  <c r="AD57" i="12"/>
  <c r="AE57" i="12"/>
  <c r="AF57" i="12"/>
  <c r="R58" i="12"/>
  <c r="S58" i="12"/>
  <c r="S57" i="12"/>
  <c r="T58" i="12"/>
  <c r="U58" i="12"/>
  <c r="G59" i="12"/>
  <c r="H59" i="12"/>
  <c r="I59" i="12"/>
  <c r="J59" i="12"/>
  <c r="AC59" i="12"/>
  <c r="AD59" i="12"/>
  <c r="AE59" i="12"/>
  <c r="AF59" i="12"/>
  <c r="G61" i="12"/>
  <c r="H61" i="12"/>
  <c r="I61" i="12"/>
  <c r="J61" i="12"/>
  <c r="R61" i="12"/>
  <c r="R57" i="12" s="1"/>
  <c r="S61" i="12"/>
  <c r="T61" i="12"/>
  <c r="U61" i="12"/>
  <c r="U57" i="12" s="1"/>
  <c r="AC61" i="12"/>
  <c r="AD61" i="12"/>
  <c r="AE61" i="12"/>
  <c r="AF61" i="12"/>
  <c r="G63" i="12"/>
  <c r="G52" i="12" s="1"/>
  <c r="H63" i="12"/>
  <c r="I63" i="12"/>
  <c r="J63" i="12"/>
  <c r="R63" i="12"/>
  <c r="S63" i="12"/>
  <c r="T63" i="12"/>
  <c r="T57" i="12" s="1"/>
  <c r="U63" i="12"/>
  <c r="AC64" i="12"/>
  <c r="AD64" i="12"/>
  <c r="AE64" i="12"/>
  <c r="AF64" i="12"/>
  <c r="R66" i="12"/>
  <c r="S66" i="12"/>
  <c r="T66" i="12"/>
  <c r="U66" i="12"/>
  <c r="G68" i="12"/>
  <c r="H68" i="12"/>
  <c r="H67" i="12" s="1"/>
  <c r="I68" i="12"/>
  <c r="J68" i="12"/>
  <c r="J67" i="12"/>
  <c r="AC69" i="12"/>
  <c r="AC68" i="12" s="1"/>
  <c r="AD69" i="12"/>
  <c r="AE69" i="12"/>
  <c r="AF69" i="12"/>
  <c r="G71" i="12"/>
  <c r="G67" i="12" s="1"/>
  <c r="H71" i="12"/>
  <c r="I71" i="12"/>
  <c r="J71" i="12"/>
  <c r="R71" i="12"/>
  <c r="S71" i="12"/>
  <c r="T71" i="12"/>
  <c r="U71" i="12"/>
  <c r="AC73" i="12"/>
  <c r="AD73" i="12"/>
  <c r="AD68" i="12" s="1"/>
  <c r="AE73" i="12"/>
  <c r="AE68" i="12" s="1"/>
  <c r="AF73" i="12"/>
  <c r="G74" i="12"/>
  <c r="H74" i="12"/>
  <c r="I74" i="12"/>
  <c r="J74" i="12"/>
  <c r="R74" i="12"/>
  <c r="S74" i="12"/>
  <c r="T74" i="12"/>
  <c r="U74" i="12"/>
  <c r="AC75" i="12"/>
  <c r="AD75" i="12"/>
  <c r="AE75" i="12"/>
  <c r="AF75" i="12"/>
  <c r="AF68" i="12" s="1"/>
  <c r="G77" i="12"/>
  <c r="H77" i="12"/>
  <c r="I77" i="12"/>
  <c r="J77" i="12"/>
  <c r="R77" i="12"/>
  <c r="S77" i="12"/>
  <c r="T77" i="12"/>
  <c r="U77" i="12"/>
  <c r="AC77" i="12"/>
  <c r="AD77" i="12"/>
  <c r="AE77" i="12"/>
  <c r="AF77" i="12"/>
  <c r="R79" i="12"/>
  <c r="S79" i="12"/>
  <c r="T79" i="12"/>
  <c r="U79" i="12"/>
  <c r="AC79" i="12"/>
  <c r="AD79" i="12"/>
  <c r="AE79" i="12"/>
  <c r="AF79" i="12"/>
  <c r="G80" i="12"/>
  <c r="H80" i="12"/>
  <c r="I80" i="12"/>
  <c r="I67" i="12" s="1"/>
  <c r="J80" i="12"/>
  <c r="R81" i="12"/>
  <c r="S81" i="12"/>
  <c r="T81" i="12"/>
  <c r="U81" i="12"/>
  <c r="AC81" i="12"/>
  <c r="AD81" i="12"/>
  <c r="AE81" i="12"/>
  <c r="AF81" i="12"/>
  <c r="G82" i="12"/>
  <c r="H82" i="12"/>
  <c r="I82" i="12"/>
  <c r="J82" i="12"/>
  <c r="R84" i="12"/>
  <c r="S84" i="12"/>
  <c r="T84" i="12"/>
  <c r="U84" i="12"/>
  <c r="AC84" i="12"/>
  <c r="AD84" i="12"/>
  <c r="AE84" i="12"/>
  <c r="AF84" i="12"/>
  <c r="G85" i="12"/>
  <c r="H85" i="12"/>
  <c r="I85" i="12"/>
  <c r="J85" i="12"/>
  <c r="R86" i="12"/>
  <c r="S86" i="12"/>
  <c r="T86" i="12"/>
  <c r="U86" i="12"/>
  <c r="G87" i="12"/>
  <c r="H87" i="12"/>
  <c r="I87" i="12"/>
  <c r="J87" i="12"/>
  <c r="R88" i="12"/>
  <c r="S88" i="12"/>
  <c r="T88" i="12"/>
  <c r="U88" i="12"/>
  <c r="G89" i="12"/>
  <c r="H89" i="12"/>
  <c r="I89" i="12"/>
  <c r="J89" i="12"/>
  <c r="AC90" i="12"/>
  <c r="AC89" i="12"/>
  <c r="AD90" i="12"/>
  <c r="AD89" i="12" s="1"/>
  <c r="AE90" i="12"/>
  <c r="AE89" i="12" s="1"/>
  <c r="AF90" i="12"/>
  <c r="AF89" i="12" s="1"/>
  <c r="G91" i="12"/>
  <c r="H91" i="12"/>
  <c r="I91" i="12"/>
  <c r="J91" i="12"/>
  <c r="R92" i="12"/>
  <c r="S92" i="12"/>
  <c r="T92" i="12"/>
  <c r="U92" i="12"/>
  <c r="K13" i="11"/>
  <c r="R11" i="5"/>
  <c r="S11" i="5"/>
  <c r="T11" i="5"/>
  <c r="U11" i="5"/>
  <c r="AC12" i="5"/>
  <c r="AD12" i="5"/>
  <c r="S47" i="5" s="1"/>
  <c r="AE12" i="5"/>
  <c r="AF12" i="5"/>
  <c r="R13" i="5"/>
  <c r="S13" i="5"/>
  <c r="T13" i="5"/>
  <c r="U13" i="5"/>
  <c r="G14" i="5"/>
  <c r="H14" i="5"/>
  <c r="H13" i="5" s="1"/>
  <c r="H11" i="5" s="1"/>
  <c r="I14" i="5"/>
  <c r="I13" i="5" s="1"/>
  <c r="J14" i="5"/>
  <c r="G18" i="5"/>
  <c r="G13" i="5" s="1"/>
  <c r="H18" i="5"/>
  <c r="I18" i="5"/>
  <c r="J18" i="5"/>
  <c r="R19" i="5"/>
  <c r="S19" i="5"/>
  <c r="S18" i="5"/>
  <c r="T19" i="5"/>
  <c r="U19" i="5"/>
  <c r="U18" i="5" s="1"/>
  <c r="AC19" i="5"/>
  <c r="AD19" i="5"/>
  <c r="AD18" i="5"/>
  <c r="AE19" i="5"/>
  <c r="AE18" i="5" s="1"/>
  <c r="AF19" i="5"/>
  <c r="AF18" i="5" s="1"/>
  <c r="AC22" i="5"/>
  <c r="AC18" i="5" s="1"/>
  <c r="AD22" i="5"/>
  <c r="AE22" i="5"/>
  <c r="AF22" i="5"/>
  <c r="R23" i="5"/>
  <c r="R18" i="5" s="1"/>
  <c r="S23" i="5"/>
  <c r="T23" i="5"/>
  <c r="T18" i="5" s="1"/>
  <c r="U23" i="5"/>
  <c r="G24" i="5"/>
  <c r="H24" i="5"/>
  <c r="I24" i="5"/>
  <c r="J24" i="5"/>
  <c r="J13" i="5" s="1"/>
  <c r="AC24" i="5"/>
  <c r="AD24" i="5"/>
  <c r="AE24" i="5"/>
  <c r="AF24" i="5"/>
  <c r="AC26" i="5"/>
  <c r="AD26" i="5"/>
  <c r="AE26" i="5"/>
  <c r="AF26" i="5"/>
  <c r="G28" i="5"/>
  <c r="H28" i="5"/>
  <c r="I28" i="5"/>
  <c r="J28" i="5"/>
  <c r="R28" i="5"/>
  <c r="S28" i="5"/>
  <c r="T28" i="5"/>
  <c r="U28" i="5"/>
  <c r="AC28" i="5"/>
  <c r="AD28" i="5"/>
  <c r="AE28" i="5"/>
  <c r="AF28" i="5"/>
  <c r="G30" i="5"/>
  <c r="H30" i="5"/>
  <c r="I30" i="5"/>
  <c r="J30" i="5"/>
  <c r="R34" i="5"/>
  <c r="S34" i="5"/>
  <c r="T34" i="5"/>
  <c r="U34" i="5"/>
  <c r="G36" i="5"/>
  <c r="H36" i="5"/>
  <c r="I36" i="5"/>
  <c r="J36" i="5"/>
  <c r="AC36" i="5"/>
  <c r="AC35" i="5" s="1"/>
  <c r="AD36" i="5"/>
  <c r="AD35" i="5" s="1"/>
  <c r="AE36" i="5"/>
  <c r="AE35" i="5" s="1"/>
  <c r="AF36" i="5"/>
  <c r="G38" i="5"/>
  <c r="H38" i="5"/>
  <c r="I38" i="5"/>
  <c r="J38" i="5"/>
  <c r="AC38" i="5"/>
  <c r="AD38" i="5"/>
  <c r="AE38" i="5"/>
  <c r="AF38" i="5"/>
  <c r="R40" i="5"/>
  <c r="S40" i="5"/>
  <c r="T40" i="5"/>
  <c r="U40" i="5"/>
  <c r="G45" i="5"/>
  <c r="H45" i="5"/>
  <c r="I45" i="5"/>
  <c r="J45" i="5"/>
  <c r="R48" i="5"/>
  <c r="S48" i="5"/>
  <c r="T48" i="5"/>
  <c r="U48" i="5"/>
  <c r="AC48" i="5"/>
  <c r="AD48" i="5"/>
  <c r="AE48" i="5"/>
  <c r="AF48" i="5"/>
  <c r="AF35" i="5" s="1"/>
  <c r="AC50" i="5"/>
  <c r="AD50" i="5"/>
  <c r="AE50" i="5"/>
  <c r="AF50" i="5"/>
  <c r="G51" i="5"/>
  <c r="H51" i="5"/>
  <c r="I51" i="5"/>
  <c r="I50" i="5" s="1"/>
  <c r="J51" i="5"/>
  <c r="J50" i="5" s="1"/>
  <c r="R51" i="5"/>
  <c r="S51" i="5"/>
  <c r="T51" i="5"/>
  <c r="T47" i="5"/>
  <c r="U51" i="5"/>
  <c r="R53" i="5"/>
  <c r="S53" i="5"/>
  <c r="T53" i="5"/>
  <c r="U53" i="5"/>
  <c r="U47" i="5" s="1"/>
  <c r="AC53" i="5"/>
  <c r="AD53" i="5"/>
  <c r="AE53" i="5"/>
  <c r="AF53" i="5"/>
  <c r="G54" i="5"/>
  <c r="G50" i="5" s="1"/>
  <c r="H54" i="5"/>
  <c r="I54" i="5"/>
  <c r="J54" i="5"/>
  <c r="G56" i="5"/>
  <c r="H56" i="5"/>
  <c r="H50" i="5" s="1"/>
  <c r="I56" i="5"/>
  <c r="J56" i="5"/>
  <c r="R56" i="5"/>
  <c r="S56" i="5"/>
  <c r="T56" i="5"/>
  <c r="U56" i="5"/>
  <c r="G58" i="5"/>
  <c r="H58" i="5"/>
  <c r="I58" i="5"/>
  <c r="J58" i="5"/>
  <c r="AC58" i="5"/>
  <c r="AD58" i="5"/>
  <c r="AE58" i="5"/>
  <c r="AF58" i="5"/>
  <c r="AF57" i="5" s="1"/>
  <c r="R61" i="5"/>
  <c r="S61" i="5"/>
  <c r="T61" i="5"/>
  <c r="U61" i="5"/>
  <c r="AC62" i="5"/>
  <c r="AD62" i="5"/>
  <c r="AD57" i="5" s="1"/>
  <c r="AE62" i="5"/>
  <c r="AE57" i="5" s="1"/>
  <c r="AF62" i="5"/>
  <c r="G63" i="5"/>
  <c r="G62" i="5" s="1"/>
  <c r="H63" i="5"/>
  <c r="I63" i="5"/>
  <c r="I62" i="5"/>
  <c r="J63" i="5"/>
  <c r="J62" i="5" s="1"/>
  <c r="R64" i="5"/>
  <c r="S64" i="5"/>
  <c r="T64" i="5"/>
  <c r="U64" i="5"/>
  <c r="AC64" i="5"/>
  <c r="AD64" i="5"/>
  <c r="AE64" i="5"/>
  <c r="AF64" i="5"/>
  <c r="G66" i="5"/>
  <c r="H66" i="5"/>
  <c r="H62" i="5" s="1"/>
  <c r="I66" i="5"/>
  <c r="J66" i="5"/>
  <c r="AC67" i="5"/>
  <c r="AD67" i="5"/>
  <c r="AE67" i="5"/>
  <c r="AF67" i="5"/>
  <c r="G69" i="5"/>
  <c r="H69" i="5"/>
  <c r="I69" i="5"/>
  <c r="J69" i="5"/>
  <c r="R71" i="5"/>
  <c r="S71" i="5"/>
  <c r="T71" i="5"/>
  <c r="U71" i="5"/>
  <c r="AC71" i="5"/>
  <c r="AD71" i="5"/>
  <c r="AE71" i="5"/>
  <c r="AF71" i="5"/>
  <c r="G72" i="5"/>
  <c r="H72" i="5"/>
  <c r="I72" i="5"/>
  <c r="J72" i="5"/>
  <c r="R73" i="5"/>
  <c r="S73" i="5"/>
  <c r="T73" i="5"/>
  <c r="U73" i="5"/>
  <c r="AC74" i="5"/>
  <c r="AC57" i="5" s="1"/>
  <c r="AD74" i="5"/>
  <c r="AE74" i="5"/>
  <c r="AF74" i="5"/>
  <c r="R75" i="5"/>
  <c r="S75" i="5"/>
  <c r="T75" i="5"/>
  <c r="U75" i="5"/>
  <c r="G76" i="5"/>
  <c r="H76" i="5"/>
  <c r="I76" i="5"/>
  <c r="J76" i="5"/>
  <c r="G79" i="5"/>
  <c r="H79" i="5"/>
  <c r="I79" i="5"/>
  <c r="J79" i="5"/>
  <c r="R79" i="5"/>
  <c r="R47" i="5" s="1"/>
  <c r="S79" i="5"/>
  <c r="T79" i="5"/>
  <c r="U79" i="5"/>
  <c r="AC80" i="5"/>
  <c r="AD80" i="5"/>
  <c r="AE80" i="5"/>
  <c r="AF80" i="5"/>
  <c r="G81" i="5"/>
  <c r="H81" i="5"/>
  <c r="I81" i="5"/>
  <c r="J81" i="5"/>
  <c r="H14" i="4"/>
  <c r="H18" i="4"/>
  <c r="H24" i="4"/>
  <c r="H13" i="4" s="1"/>
  <c r="H28" i="4"/>
  <c r="H30" i="4"/>
  <c r="H36" i="4"/>
  <c r="H38" i="4"/>
  <c r="H45" i="4"/>
  <c r="H51" i="4"/>
  <c r="H54" i="4"/>
  <c r="H50" i="4" s="1"/>
  <c r="H56" i="4"/>
  <c r="H58" i="4"/>
  <c r="H63" i="4"/>
  <c r="H62" i="4" s="1"/>
  <c r="H66" i="4"/>
  <c r="H69" i="4"/>
  <c r="H72" i="4"/>
  <c r="H76" i="4"/>
  <c r="H79" i="4"/>
  <c r="H81" i="4"/>
  <c r="S11" i="4"/>
  <c r="S13" i="4"/>
  <c r="S19" i="4"/>
  <c r="S23" i="4"/>
  <c r="S28" i="4"/>
  <c r="S18" i="4" s="1"/>
  <c r="S34" i="4"/>
  <c r="S40" i="4"/>
  <c r="S48" i="4"/>
  <c r="S47" i="4" s="1"/>
  <c r="S51" i="4"/>
  <c r="S53" i="4"/>
  <c r="S56" i="4"/>
  <c r="S61" i="4"/>
  <c r="S64" i="4"/>
  <c r="S71" i="4"/>
  <c r="S73" i="4"/>
  <c r="S75" i="4"/>
  <c r="S79" i="4"/>
  <c r="AD12" i="4"/>
  <c r="AD19" i="4"/>
  <c r="AD22" i="4"/>
  <c r="AD18" i="4" s="1"/>
  <c r="AD24" i="4"/>
  <c r="AD26" i="4"/>
  <c r="AD28" i="4"/>
  <c r="AD36" i="4"/>
  <c r="AD38" i="4"/>
  <c r="AD48" i="4"/>
  <c r="AD35" i="4" s="1"/>
  <c r="AD50" i="4"/>
  <c r="AD53" i="4"/>
  <c r="AD58" i="4"/>
  <c r="AD57" i="4" s="1"/>
  <c r="AD62" i="4"/>
  <c r="AD64" i="4"/>
  <c r="AD67" i="4"/>
  <c r="AD71" i="4"/>
  <c r="AD74" i="4"/>
  <c r="AD80" i="4"/>
  <c r="G14" i="4"/>
  <c r="G13" i="4" s="1"/>
  <c r="G18" i="4"/>
  <c r="G24" i="4"/>
  <c r="G28" i="4"/>
  <c r="G30" i="4"/>
  <c r="G36" i="4"/>
  <c r="G38" i="4"/>
  <c r="G45" i="4"/>
  <c r="G51" i="4"/>
  <c r="G50" i="4" s="1"/>
  <c r="G54" i="4"/>
  <c r="G56" i="4"/>
  <c r="G58" i="4"/>
  <c r="G63" i="4"/>
  <c r="G62" i="4" s="1"/>
  <c r="G66" i="4"/>
  <c r="G69" i="4"/>
  <c r="G72" i="4"/>
  <c r="G76" i="4"/>
  <c r="G79" i="4"/>
  <c r="G81" i="4"/>
  <c r="R11" i="4"/>
  <c r="R13" i="4"/>
  <c r="R19" i="4"/>
  <c r="R18" i="4" s="1"/>
  <c r="R23" i="4"/>
  <c r="R28" i="4"/>
  <c r="R34" i="4"/>
  <c r="R40" i="4"/>
  <c r="R48" i="4"/>
  <c r="R47" i="4" s="1"/>
  <c r="R51" i="4"/>
  <c r="R53" i="4"/>
  <c r="R56" i="4"/>
  <c r="R61" i="4"/>
  <c r="R64" i="4"/>
  <c r="R71" i="4"/>
  <c r="R73" i="4"/>
  <c r="R75" i="4"/>
  <c r="R79" i="4"/>
  <c r="AC12" i="4"/>
  <c r="AC19" i="4"/>
  <c r="AC22" i="4"/>
  <c r="AC18" i="4" s="1"/>
  <c r="AC24" i="4"/>
  <c r="AC26" i="4"/>
  <c r="AC28" i="4"/>
  <c r="AC36" i="4"/>
  <c r="AC38" i="4"/>
  <c r="AC48" i="4"/>
  <c r="AC50" i="4"/>
  <c r="AC35" i="4" s="1"/>
  <c r="AC53" i="4"/>
  <c r="AC58" i="4"/>
  <c r="AC57" i="4" s="1"/>
  <c r="AC62" i="4"/>
  <c r="AC64" i="4"/>
  <c r="AC67" i="4"/>
  <c r="AC71" i="4"/>
  <c r="AC74" i="4"/>
  <c r="AC80" i="4"/>
  <c r="U79" i="4"/>
  <c r="T79" i="4"/>
  <c r="U48" i="4"/>
  <c r="U47" i="4" s="1"/>
  <c r="U51" i="4"/>
  <c r="U53" i="4"/>
  <c r="U56" i="4"/>
  <c r="U61" i="4"/>
  <c r="U64" i="4"/>
  <c r="U71" i="4"/>
  <c r="U73" i="4"/>
  <c r="U75" i="4"/>
  <c r="AF12" i="4"/>
  <c r="T48" i="4"/>
  <c r="T51" i="4"/>
  <c r="T47" i="4" s="1"/>
  <c r="T53" i="4"/>
  <c r="T61" i="4"/>
  <c r="T64" i="4"/>
  <c r="T71" i="4"/>
  <c r="T73" i="4"/>
  <c r="T75" i="4"/>
  <c r="AE12" i="4"/>
  <c r="U19" i="4"/>
  <c r="U18" i="4" s="1"/>
  <c r="U23" i="4"/>
  <c r="U28" i="4"/>
  <c r="U34" i="4"/>
  <c r="U40" i="4"/>
  <c r="T19" i="4"/>
  <c r="T23" i="4"/>
  <c r="T18" i="4" s="1"/>
  <c r="T28" i="4"/>
  <c r="T34" i="4"/>
  <c r="T40" i="4"/>
  <c r="J76" i="4"/>
  <c r="J79" i="4"/>
  <c r="J63" i="4"/>
  <c r="J66" i="4"/>
  <c r="J62" i="4" s="1"/>
  <c r="J69" i="4"/>
  <c r="J72" i="4"/>
  <c r="J81" i="4"/>
  <c r="U11" i="4"/>
  <c r="U13" i="4"/>
  <c r="I76" i="4"/>
  <c r="I79" i="4"/>
  <c r="I63" i="4"/>
  <c r="I62" i="4" s="1"/>
  <c r="I66" i="4"/>
  <c r="I69" i="4"/>
  <c r="I72" i="4"/>
  <c r="I81" i="4"/>
  <c r="T11" i="4"/>
  <c r="T13" i="4"/>
  <c r="J51" i="4"/>
  <c r="J50" i="4" s="1"/>
  <c r="J54" i="4"/>
  <c r="J56" i="4"/>
  <c r="J58" i="4"/>
  <c r="I51" i="4"/>
  <c r="I54" i="4"/>
  <c r="I56" i="4"/>
  <c r="I50" i="4" s="1"/>
  <c r="I58" i="4"/>
  <c r="J14" i="4"/>
  <c r="I14" i="4"/>
  <c r="AF71" i="4"/>
  <c r="J28" i="4"/>
  <c r="J13" i="4"/>
  <c r="AE74" i="4"/>
  <c r="AE22" i="4"/>
  <c r="AE18" i="4" s="1"/>
  <c r="J45" i="4"/>
  <c r="I45" i="4"/>
  <c r="J38" i="4"/>
  <c r="I38" i="4"/>
  <c r="J36" i="4"/>
  <c r="I36" i="4"/>
  <c r="I28" i="4"/>
  <c r="J24" i="4"/>
  <c r="J18" i="4"/>
  <c r="J30" i="4"/>
  <c r="AF19" i="4"/>
  <c r="AF22" i="4"/>
  <c r="AF24" i="4"/>
  <c r="AF18" i="4" s="1"/>
  <c r="AF26" i="4"/>
  <c r="AF28" i="4"/>
  <c r="AF36" i="4"/>
  <c r="AF38" i="4"/>
  <c r="AF48" i="4"/>
  <c r="AF50" i="4"/>
  <c r="AF53" i="4"/>
  <c r="AF35" i="4"/>
  <c r="AF58" i="4"/>
  <c r="AF57" i="4" s="1"/>
  <c r="AF62" i="4"/>
  <c r="AF64" i="4"/>
  <c r="AF67" i="4"/>
  <c r="AF74" i="4"/>
  <c r="AF80" i="4"/>
  <c r="I18" i="4"/>
  <c r="I24" i="4"/>
  <c r="I30" i="4"/>
  <c r="I13" i="4" s="1"/>
  <c r="I11" i="4" s="1"/>
  <c r="AE19" i="4"/>
  <c r="AE24" i="4"/>
  <c r="AE26" i="4"/>
  <c r="AE28" i="4"/>
  <c r="AE36" i="4"/>
  <c r="AE35" i="4" s="1"/>
  <c r="AE38" i="4"/>
  <c r="AE48" i="4"/>
  <c r="AE50" i="4"/>
  <c r="AE53" i="4"/>
  <c r="AE58" i="4"/>
  <c r="AE57" i="4" s="1"/>
  <c r="AE62" i="4"/>
  <c r="AE64" i="4"/>
  <c r="AE67" i="4"/>
  <c r="AE71" i="4"/>
  <c r="AE80" i="4"/>
  <c r="J11" i="4" l="1"/>
  <c r="G11" i="4"/>
  <c r="I11" i="12"/>
  <c r="J11" i="12"/>
  <c r="H11" i="13"/>
  <c r="G11" i="14"/>
  <c r="J11" i="5"/>
  <c r="H11" i="12"/>
  <c r="J11" i="14"/>
  <c r="G11" i="5"/>
  <c r="J11" i="13"/>
  <c r="I11" i="14"/>
  <c r="G11" i="12"/>
  <c r="H11" i="4"/>
  <c r="I11" i="5"/>
  <c r="I11" i="13"/>
</calcChain>
</file>

<file path=xl/sharedStrings.xml><?xml version="1.0" encoding="utf-8"?>
<sst xmlns="http://schemas.openxmlformats.org/spreadsheetml/2006/main" count="9870" uniqueCount="382">
  <si>
    <t>平成7年　</t>
  </si>
  <si>
    <t>とうもろこし</t>
  </si>
  <si>
    <t>羊毛</t>
  </si>
  <si>
    <t>綿花</t>
  </si>
  <si>
    <t>石炭</t>
  </si>
  <si>
    <t>自動車</t>
  </si>
  <si>
    <t>楽器</t>
  </si>
  <si>
    <t>－</t>
  </si>
  <si>
    <t xml:space="preserve"> </t>
  </si>
  <si>
    <t xml:space="preserve">  </t>
  </si>
  <si>
    <t>　　1. 本統計において外国貿易とは、名古屋港と外国の港との直接の出入貨物である。名古屋港以外の国内の港湾で積換えて外国へ輸送されるもの</t>
  </si>
  <si>
    <t>　2. 貨物数量はすべて港湾調査規則による品種換算表をもって算出し、原則としてフレ－ト・トンによる。すなわち容積は1,113㎡(40才)重量は</t>
  </si>
  <si>
    <t>　及び国内の港を経由して外国から輸送されたものは内国貿易とした。</t>
  </si>
  <si>
    <t>　　1,000㎏をもって１トンとし、トン数は重量または容積において、いずれか大きい方をもって算出した。但し、油類についてはは1,000、原</t>
  </si>
  <si>
    <t>　　木は3石、製材は4石で1トンとした。</t>
  </si>
  <si>
    <t>　(単位　ｔ)</t>
  </si>
  <si>
    <t>外　　国　　貿　　易</t>
  </si>
  <si>
    <t>内　　国　　貿　　易</t>
  </si>
  <si>
    <t>外　　国</t>
  </si>
  <si>
    <t>貿    易</t>
  </si>
  <si>
    <t>輸  　出</t>
  </si>
  <si>
    <t>輸  　入</t>
  </si>
  <si>
    <t>移  　出</t>
  </si>
  <si>
    <t>移  　入</t>
  </si>
  <si>
    <t>その他の化学肥料</t>
  </si>
  <si>
    <t>原塩</t>
  </si>
  <si>
    <t>染料・顔料・塗料</t>
  </si>
  <si>
    <t>けい砂</t>
  </si>
  <si>
    <t>合成樹脂</t>
  </si>
  <si>
    <t>大麦</t>
  </si>
  <si>
    <t>粘土</t>
  </si>
  <si>
    <t>動植物性油脂</t>
  </si>
  <si>
    <t>小麦</t>
  </si>
  <si>
    <t>その他の非金属鉱物</t>
  </si>
  <si>
    <t>他に分類されない化学工業品</t>
  </si>
  <si>
    <t>その他の麦</t>
  </si>
  <si>
    <t>米</t>
  </si>
  <si>
    <t>鉄</t>
  </si>
  <si>
    <t>パルプ</t>
  </si>
  <si>
    <t>その他の雑穀</t>
  </si>
  <si>
    <t>鋼</t>
  </si>
  <si>
    <t>紙</t>
  </si>
  <si>
    <t>大豆</t>
  </si>
  <si>
    <t>鋼材</t>
  </si>
  <si>
    <t>その他の豆</t>
  </si>
  <si>
    <t>糸及び紡績半製品</t>
  </si>
  <si>
    <t>地金・合金</t>
  </si>
  <si>
    <t>いも類</t>
  </si>
  <si>
    <t>伸銅品</t>
  </si>
  <si>
    <t>織物</t>
  </si>
  <si>
    <t>野菜類</t>
  </si>
  <si>
    <t>電線・ケーブル</t>
  </si>
  <si>
    <t>果物類</t>
  </si>
  <si>
    <t>その他の非鉄金属</t>
  </si>
  <si>
    <t>砂糖</t>
  </si>
  <si>
    <t>建設用金属製品</t>
  </si>
  <si>
    <t>製造食品</t>
  </si>
  <si>
    <t>建築用金属製品</t>
  </si>
  <si>
    <t>飲料</t>
  </si>
  <si>
    <t>麻</t>
  </si>
  <si>
    <t>線材製品</t>
  </si>
  <si>
    <t>他に分類されない食料工業品</t>
  </si>
  <si>
    <t>油脂用作物</t>
  </si>
  <si>
    <t>刃物工具</t>
  </si>
  <si>
    <t>船用品(食料)</t>
  </si>
  <si>
    <t>その他工芸作物</t>
  </si>
  <si>
    <t>その他の金属製品</t>
  </si>
  <si>
    <t>船用品(水)</t>
  </si>
  <si>
    <t>農産加工品</t>
  </si>
  <si>
    <t>他に分類されない農産品</t>
  </si>
  <si>
    <t>鉄道車輌</t>
  </si>
  <si>
    <t>自転車及びその他の車輌</t>
  </si>
  <si>
    <t>がん具</t>
  </si>
  <si>
    <t>船舶</t>
  </si>
  <si>
    <t>鳥獣肉</t>
  </si>
  <si>
    <t>航空機</t>
  </si>
  <si>
    <t>書籍及び印刷物</t>
  </si>
  <si>
    <t>鳥獣類</t>
  </si>
  <si>
    <t>衣服・身廻品・はきもの</t>
  </si>
  <si>
    <t>未加工乳</t>
  </si>
  <si>
    <t>繊維機械及びミシン</t>
  </si>
  <si>
    <t>文房具・運動娯楽用品</t>
  </si>
  <si>
    <t>鳥卵</t>
  </si>
  <si>
    <t>その他産業機械</t>
  </si>
  <si>
    <t>動物性粗繊維(原皮・原毛皮)</t>
  </si>
  <si>
    <t>電気機械</t>
  </si>
  <si>
    <t>家具装備品</t>
  </si>
  <si>
    <t>他に分類されない畜産品</t>
  </si>
  <si>
    <t>他に分類されない機械</t>
  </si>
  <si>
    <t>衛生暖房用具</t>
  </si>
  <si>
    <t>船用品</t>
  </si>
  <si>
    <t>台所及び食卓用品</t>
  </si>
  <si>
    <t>魚介類(生鮮・冷凍のもの)</t>
  </si>
  <si>
    <t>装飾用品</t>
  </si>
  <si>
    <t>魚介類(塩蔵・乾燥のもの)</t>
  </si>
  <si>
    <t>他に分類されない日用品</t>
  </si>
  <si>
    <t>その他の水産品</t>
  </si>
  <si>
    <t>碍子・碍管類</t>
  </si>
  <si>
    <t>ゴム製品</t>
  </si>
  <si>
    <t>その他の陶磁器</t>
  </si>
  <si>
    <t>木製品</t>
  </si>
  <si>
    <t>ベニア板</t>
  </si>
  <si>
    <t>原木</t>
  </si>
  <si>
    <t>セメント</t>
  </si>
  <si>
    <t>その他の木製品</t>
  </si>
  <si>
    <t>製材</t>
  </si>
  <si>
    <t>板ガラス</t>
  </si>
  <si>
    <t>皮革製品</t>
  </si>
  <si>
    <t>樹脂類</t>
  </si>
  <si>
    <t>ガラス製品</t>
  </si>
  <si>
    <t>他に分類されない製造工業品</t>
  </si>
  <si>
    <t>その他木材</t>
  </si>
  <si>
    <t>れんが</t>
  </si>
  <si>
    <t>セメント製品</t>
  </si>
  <si>
    <t>薪</t>
  </si>
  <si>
    <t>石灰</t>
  </si>
  <si>
    <t>鉄くず</t>
  </si>
  <si>
    <t>木炭</t>
  </si>
  <si>
    <t>他に分類されない窯業品</t>
  </si>
  <si>
    <t>非鉄金属くず</t>
  </si>
  <si>
    <t>核燃料スクラップ</t>
  </si>
  <si>
    <t>重油</t>
  </si>
  <si>
    <t>くずもの</t>
  </si>
  <si>
    <t>亜炭</t>
  </si>
  <si>
    <t>揮発油</t>
  </si>
  <si>
    <t>動植物性製造飼料</t>
  </si>
  <si>
    <t>その他の石油</t>
  </si>
  <si>
    <t>動植物性製造肥料</t>
  </si>
  <si>
    <t>鉄鉱</t>
  </si>
  <si>
    <t>石油ガス</t>
  </si>
  <si>
    <t>硫化鉄鉱</t>
  </si>
  <si>
    <t>天然ガス</t>
  </si>
  <si>
    <t>廃土砂</t>
  </si>
  <si>
    <t>その他の石油製品</t>
  </si>
  <si>
    <t>その他の廃棄物</t>
  </si>
  <si>
    <t>非鉄鉱</t>
  </si>
  <si>
    <t>他に分類されない廃棄物</t>
  </si>
  <si>
    <t>その他の金属鉱</t>
  </si>
  <si>
    <t>コークス</t>
  </si>
  <si>
    <t>金属性輸送用容器</t>
  </si>
  <si>
    <t>砂利</t>
  </si>
  <si>
    <t>その他の輸送用容器</t>
  </si>
  <si>
    <t>砂</t>
  </si>
  <si>
    <t>その他の石炭製品</t>
  </si>
  <si>
    <t>石材</t>
  </si>
  <si>
    <t>引越荷物</t>
  </si>
  <si>
    <t>硫酸</t>
  </si>
  <si>
    <t>郵便物・鉄道郵便物・貨物</t>
  </si>
  <si>
    <t>原油</t>
  </si>
  <si>
    <t>ソーダ</t>
  </si>
  <si>
    <t>自動車便路線貨物</t>
  </si>
  <si>
    <t>その他の化学薬品</t>
  </si>
  <si>
    <t>内外航船舶小口混載貨物</t>
  </si>
  <si>
    <t>りん鉱石</t>
  </si>
  <si>
    <t>窒素原肥料</t>
  </si>
  <si>
    <t>りん酸原肥料</t>
  </si>
  <si>
    <t>分類不能のもの</t>
  </si>
  <si>
    <t>石灰石</t>
  </si>
  <si>
    <t>加里原肥料</t>
  </si>
  <si>
    <t>　（名古屋港管理組合）</t>
  </si>
  <si>
    <t>化学肥料</t>
  </si>
  <si>
    <t>化学薬品</t>
  </si>
  <si>
    <t>取合せ品</t>
  </si>
  <si>
    <t>金属製輸送用容器</t>
  </si>
  <si>
    <t>砂利・砂・石材</t>
  </si>
  <si>
    <t>輸送用容器</t>
  </si>
  <si>
    <t>その他金属鉱</t>
  </si>
  <si>
    <t>廃棄物</t>
  </si>
  <si>
    <t>動植物性製造飼肥料</t>
  </si>
  <si>
    <t>石油製品</t>
  </si>
  <si>
    <t>鉱産品</t>
  </si>
  <si>
    <t>金属くず</t>
  </si>
  <si>
    <t>薪炭</t>
  </si>
  <si>
    <t>特殊品</t>
  </si>
  <si>
    <t>その他窯業品</t>
  </si>
  <si>
    <t>その他の木材</t>
  </si>
  <si>
    <t>その他製造工業品</t>
  </si>
  <si>
    <t>ガラス類</t>
  </si>
  <si>
    <t>林産品</t>
  </si>
  <si>
    <t>陶磁器</t>
  </si>
  <si>
    <t>化学工業品</t>
  </si>
  <si>
    <t>水産品</t>
  </si>
  <si>
    <t>動物性粗繊維  原皮・原毛皮</t>
  </si>
  <si>
    <t>その他機械</t>
  </si>
  <si>
    <t>日用品</t>
  </si>
  <si>
    <t>その他の畜産品</t>
  </si>
  <si>
    <t>雑工業品</t>
  </si>
  <si>
    <t>輸送機械</t>
  </si>
  <si>
    <t>船用品 (水)</t>
  </si>
  <si>
    <t>船 用 品 (食料)</t>
  </si>
  <si>
    <t>その他の農産品</t>
  </si>
  <si>
    <t>その他食料工業品</t>
  </si>
  <si>
    <t>金属製品</t>
  </si>
  <si>
    <t>その他繊維工業品</t>
  </si>
  <si>
    <t>野菜・果物</t>
  </si>
  <si>
    <t>非鉄金属</t>
  </si>
  <si>
    <t>紙・パルプ</t>
  </si>
  <si>
    <t>鉄鋼</t>
  </si>
  <si>
    <t>軽工業品</t>
  </si>
  <si>
    <t>金属機械工業品</t>
  </si>
  <si>
    <t>米・雑穀・豆</t>
  </si>
  <si>
    <t>麦</t>
  </si>
  <si>
    <t>その他非金属鉱物</t>
  </si>
  <si>
    <t>農水産品</t>
  </si>
  <si>
    <t>染塗料・合成樹脂その他</t>
  </si>
  <si>
    <t>総数</t>
  </si>
  <si>
    <t>品目別</t>
  </si>
  <si>
    <t>平成8年　</t>
  </si>
  <si>
    <t>　　は3石、製材は4石で1トンとした。</t>
  </si>
  <si>
    <t>　　1,000㎏をもって１トンとし、トン数は重量または容積において、いずれか大きい方をもって算出した。但し、油類については1,000、原木</t>
  </si>
  <si>
    <t>－</t>
    <phoneticPr fontId="8"/>
  </si>
  <si>
    <t>鉄鉱石</t>
    <rPh sb="2" eb="3">
      <t>セキ</t>
    </rPh>
    <phoneticPr fontId="8"/>
  </si>
  <si>
    <t>その他木材</t>
    <phoneticPr fontId="8"/>
  </si>
  <si>
    <t>その他畜産品</t>
    <phoneticPr fontId="8"/>
  </si>
  <si>
    <t>その他農産品</t>
    <phoneticPr fontId="8"/>
  </si>
  <si>
    <t>平成9年　</t>
    <phoneticPr fontId="8"/>
  </si>
  <si>
    <r>
      <t>　2. 貨物数量はすべて港湾調査規則による品種換算表をもって算出し、原則としてフレ－ト・トンによる。すなわち容積は1.113ｍ</t>
    </r>
    <r>
      <rPr>
        <vertAlign val="superscript"/>
        <sz val="7"/>
        <rFont val="ＭＳ 明朝"/>
        <family val="1"/>
        <charset val="128"/>
      </rPr>
      <t>3</t>
    </r>
    <r>
      <rPr>
        <sz val="7"/>
        <rFont val="ＭＳ 明朝"/>
        <family val="1"/>
        <charset val="128"/>
      </rPr>
      <t>(40才)重量は</t>
    </r>
    <phoneticPr fontId="8"/>
  </si>
  <si>
    <t xml:space="preserve">     別　　貨　　物　　数　　量</t>
    <phoneticPr fontId="8"/>
  </si>
  <si>
    <r>
      <t>8</t>
    </r>
    <r>
      <rPr>
        <sz val="11"/>
        <rFont val="ＭＳ 明朝"/>
        <family val="1"/>
        <charset val="128"/>
      </rPr>
      <t>－4. 品     目     別   、  貿    易</t>
    </r>
    <phoneticPr fontId="8"/>
  </si>
  <si>
    <t>平成10年　</t>
    <phoneticPr fontId="8"/>
  </si>
  <si>
    <t>　　1,000㎏をもって１トンとし、トン数は重量または容積において、いずれか大きい方をもって算出した。但し、油類については1,000㍑、原木</t>
    <phoneticPr fontId="8"/>
  </si>
  <si>
    <t>動物性粗繊維 原皮・原毛皮</t>
    <phoneticPr fontId="8"/>
  </si>
  <si>
    <t>平成11年　</t>
    <phoneticPr fontId="8"/>
  </si>
  <si>
    <t>分類不能のもの</t>
    <phoneticPr fontId="8"/>
  </si>
  <si>
    <t>非金属鉱物</t>
    <phoneticPr fontId="8"/>
  </si>
  <si>
    <t>石炭製品</t>
    <phoneticPr fontId="8"/>
  </si>
  <si>
    <t>その他石油製品</t>
    <phoneticPr fontId="8"/>
  </si>
  <si>
    <t>廃土砂</t>
    <phoneticPr fontId="8"/>
  </si>
  <si>
    <t>ＬＰＧ(液化石油ガス)</t>
    <phoneticPr fontId="8"/>
  </si>
  <si>
    <t>石材</t>
    <phoneticPr fontId="8"/>
  </si>
  <si>
    <t>廃棄物</t>
    <phoneticPr fontId="8"/>
  </si>
  <si>
    <t>ＬＮＧ(液化天然ガス)</t>
    <phoneticPr fontId="8"/>
  </si>
  <si>
    <t>砂利・砂</t>
    <phoneticPr fontId="8"/>
  </si>
  <si>
    <t>再利用資材</t>
    <phoneticPr fontId="8"/>
  </si>
  <si>
    <t>金属鉱</t>
    <phoneticPr fontId="8"/>
  </si>
  <si>
    <t>船  用  品(重油)</t>
    <phoneticPr fontId="8"/>
  </si>
  <si>
    <t>その他の窯業品</t>
    <phoneticPr fontId="8"/>
  </si>
  <si>
    <t>その他の製造工業品</t>
    <phoneticPr fontId="8"/>
  </si>
  <si>
    <t>窯業品</t>
    <phoneticPr fontId="8"/>
  </si>
  <si>
    <t>製造工業品</t>
    <phoneticPr fontId="8"/>
  </si>
  <si>
    <t>その他の林産品</t>
    <phoneticPr fontId="8"/>
  </si>
  <si>
    <t>木材チップ</t>
    <phoneticPr fontId="8"/>
  </si>
  <si>
    <t>陶磁器</t>
    <phoneticPr fontId="8"/>
  </si>
  <si>
    <t>その他の日用品</t>
    <phoneticPr fontId="8"/>
  </si>
  <si>
    <t>その他日用品</t>
    <phoneticPr fontId="8"/>
  </si>
  <si>
    <t>製材</t>
    <phoneticPr fontId="8"/>
  </si>
  <si>
    <t>船  用  品(機械)</t>
    <phoneticPr fontId="8"/>
  </si>
  <si>
    <t>その他の機械</t>
    <phoneticPr fontId="8"/>
  </si>
  <si>
    <t>家具</t>
    <phoneticPr fontId="8"/>
  </si>
  <si>
    <t>家具装備品</t>
    <phoneticPr fontId="8"/>
  </si>
  <si>
    <t>事務用機器</t>
    <phoneticPr fontId="8"/>
  </si>
  <si>
    <t>楽器</t>
    <phoneticPr fontId="8"/>
  </si>
  <si>
    <t>文房具、運動娯楽用品</t>
    <phoneticPr fontId="8"/>
  </si>
  <si>
    <t>測量･光学･医療用機械</t>
    <phoneticPr fontId="8"/>
  </si>
  <si>
    <t>魚介類(塩蔵・乾燥もの)</t>
    <phoneticPr fontId="8"/>
  </si>
  <si>
    <t>文具･運動用品類</t>
    <phoneticPr fontId="8"/>
  </si>
  <si>
    <t>魚介類(生鮮・冷凍もの)</t>
    <phoneticPr fontId="8"/>
  </si>
  <si>
    <t>電気機械</t>
    <phoneticPr fontId="8"/>
  </si>
  <si>
    <t>衣服･身廻品･はきもの</t>
    <phoneticPr fontId="8"/>
  </si>
  <si>
    <t>産業機械</t>
    <phoneticPr fontId="8"/>
  </si>
  <si>
    <t>繊維機械及びミシン</t>
    <phoneticPr fontId="8"/>
  </si>
  <si>
    <t>船 用 品 (食品)</t>
    <phoneticPr fontId="8"/>
  </si>
  <si>
    <t>その他輸送機械</t>
    <phoneticPr fontId="8"/>
  </si>
  <si>
    <t>その他の食料工業品</t>
    <phoneticPr fontId="8"/>
  </si>
  <si>
    <t>自動車部品</t>
    <phoneticPr fontId="8"/>
  </si>
  <si>
    <t>その他食料工業品</t>
    <phoneticPr fontId="8"/>
  </si>
  <si>
    <t>たばこ</t>
    <phoneticPr fontId="8"/>
  </si>
  <si>
    <t>二輪自動車</t>
    <phoneticPr fontId="8"/>
  </si>
  <si>
    <t>水</t>
    <phoneticPr fontId="8"/>
  </si>
  <si>
    <t>その他の輸送用車両</t>
    <phoneticPr fontId="8"/>
  </si>
  <si>
    <t>その他輸送用車両</t>
    <phoneticPr fontId="8"/>
  </si>
  <si>
    <t>完成自動車</t>
    <phoneticPr fontId="8"/>
  </si>
  <si>
    <t>製造食品</t>
    <phoneticPr fontId="8"/>
  </si>
  <si>
    <t>鉄道車両</t>
    <phoneticPr fontId="8"/>
  </si>
  <si>
    <t>雑穀</t>
    <phoneticPr fontId="8"/>
  </si>
  <si>
    <t>その他雑穀</t>
    <phoneticPr fontId="8"/>
  </si>
  <si>
    <t>豆類</t>
    <phoneticPr fontId="8"/>
  </si>
  <si>
    <t>米</t>
    <phoneticPr fontId="8"/>
  </si>
  <si>
    <t>その他化学工業品</t>
    <phoneticPr fontId="8"/>
  </si>
  <si>
    <t>カリ原肥料</t>
    <phoneticPr fontId="8"/>
  </si>
  <si>
    <t>平成12年　</t>
    <phoneticPr fontId="8"/>
  </si>
  <si>
    <t>船　用　品（石油）</t>
    <rPh sb="0" eb="1">
      <t>セン</t>
    </rPh>
    <rPh sb="2" eb="3">
      <t>ヨウ</t>
    </rPh>
    <rPh sb="4" eb="5">
      <t>シナ</t>
    </rPh>
    <rPh sb="6" eb="8">
      <t>セキユ</t>
    </rPh>
    <phoneticPr fontId="8"/>
  </si>
  <si>
    <t>動植物性製造飼肥料</t>
    <rPh sb="6" eb="7">
      <t>シ</t>
    </rPh>
    <phoneticPr fontId="8"/>
  </si>
  <si>
    <t>ベニヤ板</t>
    <phoneticPr fontId="8"/>
  </si>
  <si>
    <t>その他林産品</t>
    <phoneticPr fontId="8"/>
  </si>
  <si>
    <t>自転車及びその他の車両</t>
    <rPh sb="9" eb="11">
      <t>シャリョウ</t>
    </rPh>
    <phoneticPr fontId="8"/>
  </si>
  <si>
    <t>船 用 品 (水)</t>
    <rPh sb="7" eb="8">
      <t>ミズ</t>
    </rPh>
    <phoneticPr fontId="8"/>
  </si>
  <si>
    <t>その他の工芸作物</t>
    <phoneticPr fontId="8"/>
  </si>
  <si>
    <t>平成13年　</t>
    <phoneticPr fontId="8"/>
  </si>
  <si>
    <t>平成14年　</t>
    <phoneticPr fontId="8"/>
  </si>
  <si>
    <t>船用品（石油）</t>
    <rPh sb="4" eb="6">
      <t>セキユ</t>
    </rPh>
    <phoneticPr fontId="8"/>
  </si>
  <si>
    <t>平成15年　</t>
    <phoneticPr fontId="8"/>
  </si>
  <si>
    <t>-</t>
    <phoneticPr fontId="8"/>
  </si>
  <si>
    <t>平成16年　</t>
    <phoneticPr fontId="8"/>
  </si>
  <si>
    <r>
      <t>　2.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)重量は</t>
    </r>
    <phoneticPr fontId="8"/>
  </si>
  <si>
    <t xml:space="preserve">     別　　貨　　物　　数　　量</t>
  </si>
  <si>
    <t>平成17年　</t>
    <phoneticPr fontId="8"/>
  </si>
  <si>
    <r>
      <t>　2. 貨物数量はすべて港湾調査規則による品種換算表をもって算出し、原則としてフレ－ト・トンによる。すなわち容積は1.113ｍ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)重量は</t>
    </r>
    <phoneticPr fontId="8"/>
  </si>
  <si>
    <t>（名古屋港管理組合）</t>
    <phoneticPr fontId="8"/>
  </si>
  <si>
    <t>平成18年　</t>
    <phoneticPr fontId="8"/>
  </si>
  <si>
    <t>　 及び国内の港を経由して外国から輸送されたものは内国貿易とした。</t>
    <phoneticPr fontId="8"/>
  </si>
  <si>
    <t>　2. 貨物数量はすべて港湾調査規則による品種換算表をもって算出し、原則としてフレート・トンによる。すなわち容積は1.133㎥(40ft3)重量は</t>
    <phoneticPr fontId="8"/>
  </si>
  <si>
    <t>　1. 本統計において外国貿易とは、名古屋港と外国の港との直接の出入貨物である。名古屋港以外の国内の港湾で積換えて外国へ輸送されるもの</t>
    <phoneticPr fontId="8"/>
  </si>
  <si>
    <t>平成19年　</t>
    <phoneticPr fontId="8"/>
  </si>
  <si>
    <t>船用品 (水)</t>
    <phoneticPr fontId="8"/>
  </si>
  <si>
    <t>平成20年　</t>
    <phoneticPr fontId="8"/>
  </si>
  <si>
    <t>　   もの及び国内の港を経由して外国から輸送されたものは内国貿易とした。</t>
    <phoneticPr fontId="8"/>
  </si>
  <si>
    <t>　　1. 本統計において外国貿易とは、名古屋港と外国の港との直接の出入貨物である。名古屋港以外の国内の港湾で積換えて外国へ輸送される</t>
    <phoneticPr fontId="8"/>
  </si>
  <si>
    <t>-</t>
  </si>
  <si>
    <t>平成21年　</t>
    <phoneticPr fontId="8"/>
  </si>
  <si>
    <t>平成22年　</t>
    <phoneticPr fontId="8"/>
  </si>
  <si>
    <t>平成23年　</t>
    <phoneticPr fontId="8"/>
  </si>
  <si>
    <t>地金・合金</t>
    <phoneticPr fontId="8"/>
  </si>
  <si>
    <t>平成24年　</t>
    <phoneticPr fontId="8"/>
  </si>
  <si>
    <t>平成25年　</t>
    <phoneticPr fontId="8"/>
  </si>
  <si>
    <t>平成26年　</t>
    <phoneticPr fontId="8"/>
  </si>
  <si>
    <t>平成27年　</t>
    <phoneticPr fontId="8"/>
  </si>
  <si>
    <t>平成28年　</t>
    <phoneticPr fontId="8"/>
  </si>
  <si>
    <t>平成29年　</t>
    <phoneticPr fontId="8"/>
  </si>
  <si>
    <t>事務用機器</t>
  </si>
  <si>
    <t>測量･光学･医療用機械</t>
  </si>
  <si>
    <t>産業機械</t>
  </si>
  <si>
    <t>その他輸送機械</t>
  </si>
  <si>
    <t>自動車部品</t>
  </si>
  <si>
    <t>二輪自動車</t>
  </si>
  <si>
    <t>その他輸送用車両</t>
  </si>
  <si>
    <t>再利用資材</t>
  </si>
  <si>
    <t>完成自動車</t>
  </si>
  <si>
    <t>鉄道車両</t>
  </si>
  <si>
    <t>木製品(他に分類されないもの)</t>
  </si>
  <si>
    <t>その他日用品</t>
  </si>
  <si>
    <t>非金属鉱物</t>
  </si>
  <si>
    <t>文房具・運動娯楽用品・楽器</t>
  </si>
  <si>
    <t>衣服･身廻品･はきもの</t>
  </si>
  <si>
    <t>たばこ</t>
  </si>
  <si>
    <t>砂利・砂</t>
  </si>
  <si>
    <t>水</t>
  </si>
  <si>
    <t>金属鉱</t>
  </si>
  <si>
    <t>鉄鉱石</t>
  </si>
  <si>
    <t>その他林産品</t>
  </si>
  <si>
    <t>木材チップ</t>
  </si>
  <si>
    <t>染料・塗料・合成樹脂・その他化学工業品</t>
  </si>
  <si>
    <t>石炭製品</t>
  </si>
  <si>
    <t>その他畜産品</t>
  </si>
  <si>
    <t>その他石油製品</t>
  </si>
  <si>
    <t>ＬＰＧ(液化石油ガス)</t>
  </si>
  <si>
    <t>その他農産品</t>
  </si>
  <si>
    <t>ＬＮＧ(液化天然ガス)</t>
  </si>
  <si>
    <t>その他雑穀</t>
  </si>
  <si>
    <t>豆類</t>
  </si>
  <si>
    <t>窯業品</t>
  </si>
  <si>
    <t>とうもろこし</t>
    <phoneticPr fontId="20"/>
  </si>
  <si>
    <t>平成30年　</t>
    <phoneticPr fontId="8"/>
  </si>
  <si>
    <t>　1,000㍑、原木は3石、製材は4石で1トンとした。</t>
    <phoneticPr fontId="20"/>
  </si>
  <si>
    <t xml:space="preserve">  重量は1,000㎏をもって１トンとし、トン数は重量または容積において、いずれか大きい方をもって算出した。但し、油類については</t>
    <phoneticPr fontId="8"/>
  </si>
  <si>
    <t xml:space="preserve">  されるもの及び国内の港を経由して外国から輸送されたものは内国貿易とした。</t>
    <phoneticPr fontId="20"/>
  </si>
  <si>
    <r>
      <t>2.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t>
    </r>
    <phoneticPr fontId="8"/>
  </si>
  <si>
    <t>1. 本統計において外国貿易とは、名古屋港と外国の港との直接の出入貨物である。名古屋港以外の国内の港湾で積換えて外国へ輸送</t>
    <phoneticPr fontId="20"/>
  </si>
  <si>
    <t>文房具・運動娯楽用品・楽器</t>
    <phoneticPr fontId="25"/>
  </si>
  <si>
    <t>染料・塗料・合成樹脂・その他化学工業品</t>
    <phoneticPr fontId="25"/>
  </si>
  <si>
    <t>とうもろこし</t>
    <phoneticPr fontId="25"/>
  </si>
  <si>
    <t>移入</t>
    <phoneticPr fontId="25"/>
  </si>
  <si>
    <t>移出</t>
    <phoneticPr fontId="25"/>
  </si>
  <si>
    <t>輸入</t>
    <phoneticPr fontId="25"/>
  </si>
  <si>
    <t>輸出</t>
    <phoneticPr fontId="25"/>
  </si>
  <si>
    <t>内国貿易</t>
    <phoneticPr fontId="25"/>
  </si>
  <si>
    <t>外国貿易</t>
    <phoneticPr fontId="25"/>
  </si>
  <si>
    <t>令和元年　</t>
    <rPh sb="0" eb="3">
      <t>レイワガン</t>
    </rPh>
    <phoneticPr fontId="8"/>
  </si>
  <si>
    <t>　1,000㍑、原木は3石、製材は4石で1トンとした。</t>
    <phoneticPr fontId="25"/>
  </si>
  <si>
    <t xml:space="preserve">    されるもの及び国内の港を経由して外国から輸送されたものは内国貿易とした。</t>
    <phoneticPr fontId="25"/>
  </si>
  <si>
    <t xml:space="preserve">  2. 本統計において外国貿易とは、名古屋港と外国の港との直接の出入貨物である。名古屋港以外の国内の港湾で積換えて外国へ輸送</t>
    <phoneticPr fontId="25"/>
  </si>
  <si>
    <r>
      <t>3.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t>
    </r>
    <phoneticPr fontId="8"/>
  </si>
  <si>
    <t>　1. 8－3表及び8－4表は、港湾調査(基幹統計調査)に基づき名古屋港と内外諸港との間に出入した貨物を名古屋港管理組合が調査したものである。</t>
    <rPh sb="21" eb="23">
      <t>キカン</t>
    </rPh>
    <rPh sb="23" eb="25">
      <t>トウケイ</t>
    </rPh>
    <rPh sb="25" eb="27">
      <t>チョウサ</t>
    </rPh>
    <phoneticPr fontId="5"/>
  </si>
  <si>
    <r>
      <t>8</t>
    </r>
    <r>
      <rPr>
        <sz val="11"/>
        <rFont val="ＭＳ 明朝"/>
        <family val="1"/>
        <charset val="128"/>
      </rPr>
      <t>－4.品目別、貿易別貨物数量</t>
    </r>
    <phoneticPr fontId="8"/>
  </si>
  <si>
    <t>令和2年　</t>
    <rPh sb="0" eb="2">
      <t>レイワ</t>
    </rPh>
    <rPh sb="3" eb="4">
      <t>ネン</t>
    </rPh>
    <phoneticPr fontId="8"/>
  </si>
  <si>
    <t>令和3年　</t>
    <rPh sb="0" eb="2">
      <t>レイワ</t>
    </rPh>
    <rPh sb="3" eb="4">
      <t>ネン</t>
    </rPh>
    <phoneticPr fontId="8"/>
  </si>
  <si>
    <r>
      <t>8</t>
    </r>
    <r>
      <rPr>
        <sz val="11"/>
        <rFont val="ＭＳ 明朝"/>
        <family val="1"/>
        <charset val="128"/>
      </rPr>
      <t>－4.品目、貿易別貨物数量</t>
    </r>
    <phoneticPr fontId="8"/>
  </si>
  <si>
    <t>令和4年　</t>
    <rPh sb="0" eb="2">
      <t>レイワ</t>
    </rPh>
    <rPh sb="3" eb="4">
      <t>ネン</t>
    </rPh>
    <phoneticPr fontId="8"/>
  </si>
  <si>
    <t>令和5年　</t>
    <rPh sb="0" eb="2">
      <t>レイワ</t>
    </rPh>
    <rPh sb="3" eb="4">
      <t>ネン</t>
    </rPh>
    <phoneticPr fontId="8"/>
  </si>
  <si>
    <t>令和6年　</t>
    <rPh sb="0" eb="2">
      <t>レイワ</t>
    </rPh>
    <rPh sb="3" eb="4">
      <t>ネン</t>
    </rPh>
    <phoneticPr fontId="8"/>
  </si>
  <si>
    <t xml:space="preserve">    及び国内の港を経由して外国から輸送されたものは内国貿易とした。</t>
    <phoneticPr fontId="25"/>
  </si>
  <si>
    <t xml:space="preserve">  2. 本統計において外国貿易とは、名古屋港と外国の港との直接の出入貨物である。名古屋港以外の国内の港湾で積換えて外国へ輸送されるもの</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</si>
</sst>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 ###\ ##0"/>
    <numFmt numFmtId="177" formatCode="#\ ###\ ##0;;&quot;－&quot;"/>
    <numFmt numFmtId="178" formatCode="###\ ###\ ##0;;&quot;－&quot;"/>
    <numFmt numFmtId="179" formatCode="#\ ###\ ##0;&quot;△&quot;#\ ###\ ##0;&quot;－&quot;"/>
  </numFmts>
  <fonts count="26">
    <font>
      <sz val="11"/>
      <name val="明朝"/>
      <family val="3"/>
      <charset val="128"/>
    </font>
    <font>
      <sz val="8"/>
      <name val="ＭＳ 明朝"/>
      <family val="1"/>
      <charset val="128"/>
    </font>
    <font>
      <sz val="7"/>
      <name val="ＭＳ 明朝"/>
      <family val="1"/>
      <charset val="128"/>
    </font>
    <font>
      <sz val="11"/>
      <name val="ＭＳ 明朝"/>
      <family val="1"/>
      <charset val="128"/>
    </font>
    <font>
      <sz val="11"/>
      <name val="ＭＳ ゴシック"/>
      <family val="3"/>
      <charset val="128"/>
    </font>
    <font>
      <sz val="8"/>
      <name val="ff4550G-ﾌﾟﾚﾐｱﾑ(体験版)"/>
      <family val="3"/>
      <charset val="128"/>
    </font>
    <font>
      <sz val="6"/>
      <name val="ＭＳ 明朝"/>
      <family val="1"/>
      <charset val="128"/>
    </font>
    <font>
      <sz val="7"/>
      <name val="ＭＳ ゴシック"/>
      <family val="3"/>
      <charset val="128"/>
    </font>
    <font>
      <sz val="7"/>
      <name val="ff4550G-ﾌﾟﾚﾐｱﾑ(体験版)"/>
      <family val="3"/>
      <charset val="128"/>
    </font>
    <font>
      <sz val="6"/>
      <name val="明朝"/>
      <family val="3"/>
      <charset val="128"/>
    </font>
    <font>
      <sz val="7"/>
      <name val="ＭＳ Ｐ明朝"/>
      <family val="1"/>
      <charset val="128"/>
    </font>
    <font>
      <sz val="11"/>
      <name val="明朝"/>
      <family val="3"/>
      <charset val="128"/>
    </font>
    <font>
      <sz val="7"/>
      <name val="ＭＳ Ｐゴシック"/>
      <family val="3"/>
      <charset val="128"/>
    </font>
    <font>
      <sz val="8"/>
      <name val="ＭＳ ゴシック"/>
      <family val="3"/>
      <charset val="128"/>
    </font>
    <font>
      <vertAlign val="superscript"/>
      <sz val="7"/>
      <name val="ＭＳ 明朝"/>
      <family val="1"/>
      <charset val="128"/>
    </font>
    <font>
      <sz val="8"/>
      <name val="ＭＳ Ｐ明朝"/>
      <family val="1"/>
      <charset val="128"/>
    </font>
    <font>
      <sz val="8"/>
      <name val="ＭＳ Ｐゴシック"/>
      <family val="3"/>
      <charset val="128"/>
    </font>
    <font>
      <sz val="8"/>
      <color indexed="10"/>
      <name val="ＭＳ 明朝"/>
      <family val="1"/>
      <charset val="128"/>
    </font>
    <font>
      <sz val="7"/>
      <color indexed="10"/>
      <name val="ＭＳ 明朝"/>
      <family val="1"/>
      <charset val="128"/>
    </font>
    <font>
      <sz val="6.5"/>
      <name val="ＭＳ 明朝"/>
      <family val="1"/>
      <charset val="128"/>
    </font>
    <font>
      <sz val="6"/>
      <name val="明朝"/>
      <family val="3"/>
      <charset val="128"/>
    </font>
    <font>
      <sz val="8"/>
      <name val="游ゴシック"/>
      <family val="3"/>
      <charset val="128"/>
      <scheme val="minor"/>
    </font>
    <font>
      <sz val="7"/>
      <color rgb="FFFF0000"/>
      <name val="ＭＳ 明朝"/>
      <family val="1"/>
      <charset val="128"/>
    </font>
    <font>
      <sz val="8"/>
      <color rgb="FFFF0000"/>
      <name val="ＭＳ 明朝"/>
      <family val="1"/>
      <charset val="128"/>
    </font>
    <font>
      <sz val="11"/>
      <name val="明朝"/>
      <family val="1"/>
      <charset val="128"/>
    </font>
    <font>
      <sz val="6"/>
      <name val="明朝"/>
      <family val="1"/>
      <charset val="128"/>
    </font>
  </fonts>
  <fills count="2">
    <fill>
      <patternFill patternType="none"/>
    </fill>
    <fill>
      <patternFill patternType="gray125"/>
    </fill>
  </fills>
  <borders count="29">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8"/>
      </right>
      <top/>
      <bottom/>
      <diagonal/>
    </border>
  </borders>
  <cellStyleXfs count="3">
    <xf numFmtId="0" fontId="0" fillId="0" borderId="0"/>
    <xf numFmtId="0" fontId="11" fillId="0" borderId="0"/>
    <xf numFmtId="0" fontId="24" fillId="0" borderId="0"/>
  </cellStyleXfs>
  <cellXfs count="314">
    <xf numFmtId="0" fontId="0" fillId="0" borderId="0" xfId="0"/>
    <xf numFmtId="0" fontId="1" fillId="0" borderId="1" xfId="0" quotePrefix="1" applyFont="1" applyBorder="1" applyAlignment="1">
      <alignment horizontal="center" vertical="center"/>
    </xf>
    <xf numFmtId="0" fontId="4" fillId="0" borderId="0" xfId="0" quotePrefix="1" applyFont="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0" xfId="0" quotePrefix="1" applyFont="1" applyBorder="1" applyAlignment="1">
      <alignment horizontal="left" vertical="center"/>
    </xf>
    <xf numFmtId="0" fontId="1" fillId="0" borderId="0" xfId="0" applyFont="1" applyBorder="1" applyAlignment="1">
      <alignment horizontal="center" vertical="center"/>
    </xf>
    <xf numFmtId="0" fontId="1" fillId="0" borderId="2" xfId="0" quotePrefix="1"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quotePrefix="1" applyFont="1" applyBorder="1" applyAlignment="1">
      <alignment horizontal="centerContinuous" vertical="center"/>
    </xf>
    <xf numFmtId="0" fontId="1" fillId="0" borderId="2" xfId="0" quotePrefix="1" applyFont="1" applyBorder="1" applyAlignment="1">
      <alignment horizontal="centerContinuous" vertical="center"/>
    </xf>
    <xf numFmtId="0" fontId="1" fillId="0" borderId="2" xfId="0" applyFont="1" applyBorder="1" applyAlignment="1">
      <alignment horizontal="centerContinuous" vertical="center"/>
    </xf>
    <xf numFmtId="0" fontId="2" fillId="0" borderId="0" xfId="0" quotePrefix="1" applyFont="1" applyBorder="1" applyAlignment="1">
      <alignment horizontal="left" vertical="center"/>
    </xf>
    <xf numFmtId="0" fontId="1" fillId="0" borderId="0" xfId="0" applyFont="1" applyBorder="1" applyAlignment="1">
      <alignment horizontal="right" vertical="center"/>
    </xf>
    <xf numFmtId="0" fontId="1" fillId="0" borderId="2" xfId="0" applyFont="1" applyBorder="1" applyAlignment="1">
      <alignment horizontal="right" vertical="center"/>
    </xf>
    <xf numFmtId="0" fontId="2" fillId="0" borderId="0" xfId="0" quotePrefix="1" applyFont="1" applyBorder="1" applyAlignment="1">
      <alignment horizontal="distributed" vertical="center"/>
    </xf>
    <xf numFmtId="0" fontId="6" fillId="0" borderId="0" xfId="0" quotePrefix="1" applyFont="1" applyBorder="1" applyAlignment="1">
      <alignment horizontal="distributed" vertical="center"/>
    </xf>
    <xf numFmtId="0" fontId="6" fillId="0" borderId="0" xfId="0" quotePrefix="1" applyFont="1" applyBorder="1" applyAlignment="1">
      <alignment horizontal="center" vertical="center"/>
    </xf>
    <xf numFmtId="0" fontId="3" fillId="0" borderId="0" xfId="0" applyFont="1" applyBorder="1" applyAlignment="1">
      <alignment vertical="center"/>
    </xf>
    <xf numFmtId="0" fontId="1" fillId="0" borderId="4" xfId="0" quotePrefix="1" applyFont="1" applyBorder="1" applyAlignment="1">
      <alignment horizontal="center"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176" fontId="5" fillId="0" borderId="0" xfId="0" applyNumberFormat="1"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horizontal="right" vertical="center"/>
    </xf>
    <xf numFmtId="0" fontId="1" fillId="0" borderId="4" xfId="0" applyFont="1" applyBorder="1" applyAlignment="1">
      <alignment horizontal="right" vertical="center"/>
    </xf>
    <xf numFmtId="0" fontId="0" fillId="0" borderId="2" xfId="0" applyBorder="1"/>
    <xf numFmtId="0" fontId="1" fillId="0" borderId="1" xfId="0" applyFont="1" applyBorder="1" applyAlignment="1">
      <alignment horizontal="right" vertical="center"/>
    </xf>
    <xf numFmtId="176" fontId="8" fillId="0" borderId="3" xfId="0" applyNumberFormat="1" applyFont="1" applyBorder="1" applyAlignment="1">
      <alignment vertical="center"/>
    </xf>
    <xf numFmtId="176" fontId="8" fillId="0" borderId="0" xfId="0" applyNumberFormat="1" applyFont="1" applyBorder="1" applyAlignment="1">
      <alignment vertical="center"/>
    </xf>
    <xf numFmtId="0" fontId="2" fillId="0" borderId="0" xfId="0" applyFont="1" applyBorder="1" applyAlignment="1">
      <alignment horizontal="left"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 fillId="0" borderId="6" xfId="0" applyFont="1" applyBorder="1" applyAlignment="1">
      <alignment vertical="center"/>
    </xf>
    <xf numFmtId="0" fontId="1" fillId="0" borderId="6" xfId="0" applyFont="1" applyBorder="1" applyAlignment="1">
      <alignment horizontal="right" vertical="center"/>
    </xf>
    <xf numFmtId="0" fontId="0" fillId="0" borderId="1" xfId="0" applyBorder="1"/>
    <xf numFmtId="49" fontId="1" fillId="0" borderId="0" xfId="0" applyNumberFormat="1" applyFont="1" applyBorder="1" applyAlignment="1">
      <alignment horizontal="right" vertical="center"/>
    </xf>
    <xf numFmtId="0" fontId="4" fillId="0" borderId="0" xfId="0" quotePrefix="1" applyFont="1" applyBorder="1" applyAlignment="1">
      <alignment vertical="center"/>
    </xf>
    <xf numFmtId="0" fontId="1" fillId="0" borderId="2" xfId="0" quotePrefix="1" applyFont="1" applyBorder="1" applyAlignment="1">
      <alignment horizontal="center"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176" fontId="10" fillId="0" borderId="3" xfId="0" applyNumberFormat="1" applyFont="1" applyBorder="1" applyAlignment="1">
      <alignment horizontal="right" vertical="center"/>
    </xf>
    <xf numFmtId="0" fontId="1" fillId="0" borderId="0" xfId="1" applyFont="1" applyAlignment="1">
      <alignment vertical="center"/>
    </xf>
    <xf numFmtId="0" fontId="11" fillId="0" borderId="2" xfId="1" applyBorder="1"/>
    <xf numFmtId="0" fontId="11" fillId="0" borderId="1" xfId="1" applyBorder="1"/>
    <xf numFmtId="0" fontId="1" fillId="0" borderId="2" xfId="1" applyFont="1" applyBorder="1" applyAlignment="1">
      <alignment horizontal="right" vertical="center"/>
    </xf>
    <xf numFmtId="0" fontId="1" fillId="0" borderId="4" xfId="1" applyFont="1" applyBorder="1" applyAlignment="1">
      <alignment horizontal="right" vertical="center"/>
    </xf>
    <xf numFmtId="0" fontId="1" fillId="0" borderId="2" xfId="1" applyFont="1" applyBorder="1" applyAlignment="1">
      <alignment vertical="center"/>
    </xf>
    <xf numFmtId="0" fontId="1" fillId="0" borderId="1" xfId="1" applyFont="1" applyBorder="1" applyAlignment="1">
      <alignment horizontal="right" vertical="center"/>
    </xf>
    <xf numFmtId="176" fontId="8" fillId="0" borderId="0" xfId="1" applyNumberFormat="1" applyFont="1" applyAlignment="1">
      <alignment vertical="center"/>
    </xf>
    <xf numFmtId="176" fontId="8" fillId="0" borderId="3" xfId="1" applyNumberFormat="1" applyFont="1" applyBorder="1" applyAlignment="1">
      <alignment vertical="center"/>
    </xf>
    <xf numFmtId="0" fontId="11" fillId="0" borderId="0" xfId="1"/>
    <xf numFmtId="0" fontId="1" fillId="0" borderId="0" xfId="1" applyFont="1" applyAlignment="1">
      <alignment horizontal="right" vertical="center"/>
    </xf>
    <xf numFmtId="0" fontId="1" fillId="0" borderId="5" xfId="1" applyFont="1" applyBorder="1" applyAlignment="1">
      <alignment horizontal="right" vertical="center"/>
    </xf>
    <xf numFmtId="176" fontId="10" fillId="0" borderId="0" xfId="1" applyNumberFormat="1" applyFont="1" applyAlignment="1">
      <alignment vertical="center"/>
    </xf>
    <xf numFmtId="176" fontId="10" fillId="0" borderId="3" xfId="1" applyNumberFormat="1" applyFont="1" applyBorder="1" applyAlignment="1">
      <alignment horizontal="right" vertical="center"/>
    </xf>
    <xf numFmtId="0" fontId="2" fillId="0" borderId="0" xfId="1" quotePrefix="1" applyFont="1" applyAlignment="1">
      <alignment horizontal="distributed" vertical="center"/>
    </xf>
    <xf numFmtId="176" fontId="5" fillId="0" borderId="0" xfId="1" applyNumberFormat="1" applyFont="1" applyAlignment="1">
      <alignment vertical="center"/>
    </xf>
    <xf numFmtId="176" fontId="10" fillId="0" borderId="0" xfId="1" applyNumberFormat="1" applyFont="1" applyAlignment="1">
      <alignment horizontal="right" vertical="center"/>
    </xf>
    <xf numFmtId="0" fontId="1" fillId="0" borderId="0" xfId="1" applyFont="1" applyAlignment="1">
      <alignment horizontal="distributed" vertical="center"/>
    </xf>
    <xf numFmtId="176" fontId="12" fillId="0" borderId="0" xfId="1" applyNumberFormat="1" applyFont="1" applyAlignment="1">
      <alignment horizontal="right" vertical="center"/>
    </xf>
    <xf numFmtId="176" fontId="12" fillId="0" borderId="3" xfId="1" applyNumberFormat="1" applyFont="1" applyBorder="1" applyAlignment="1">
      <alignment horizontal="right" vertical="center"/>
    </xf>
    <xf numFmtId="176" fontId="10" fillId="0" borderId="3" xfId="1" applyNumberFormat="1" applyFont="1" applyBorder="1" applyAlignment="1">
      <alignment vertical="center"/>
    </xf>
    <xf numFmtId="0" fontId="2" fillId="0" borderId="0" xfId="1" quotePrefix="1" applyFont="1" applyAlignment="1">
      <alignment horizontal="left" vertical="center"/>
    </xf>
    <xf numFmtId="176" fontId="12" fillId="0" borderId="0" xfId="1" applyNumberFormat="1" applyFont="1" applyAlignment="1">
      <alignment vertical="center"/>
    </xf>
    <xf numFmtId="176" fontId="12" fillId="0" borderId="3" xfId="1" applyNumberFormat="1" applyFont="1" applyBorder="1" applyAlignment="1">
      <alignment vertical="center"/>
    </xf>
    <xf numFmtId="0" fontId="6" fillId="0" borderId="0" xfId="1" quotePrefix="1" applyFont="1" applyAlignment="1">
      <alignment horizontal="distributed" vertical="center"/>
    </xf>
    <xf numFmtId="0" fontId="6" fillId="0" borderId="0" xfId="1" quotePrefix="1" applyFont="1" applyAlignment="1">
      <alignment horizontal="center" vertical="center"/>
    </xf>
    <xf numFmtId="0" fontId="2" fillId="0" borderId="0" xfId="1" applyFont="1" applyAlignment="1">
      <alignment horizontal="distributed" vertical="center"/>
    </xf>
    <xf numFmtId="0" fontId="1" fillId="0" borderId="5" xfId="1" applyFont="1" applyBorder="1" applyAlignment="1">
      <alignment vertical="center"/>
    </xf>
    <xf numFmtId="0" fontId="1" fillId="0" borderId="0" xfId="1" quotePrefix="1" applyFont="1" applyAlignment="1">
      <alignment horizontal="left" vertical="center"/>
    </xf>
    <xf numFmtId="0" fontId="1" fillId="0" borderId="0" xfId="1" applyFont="1" applyAlignment="1">
      <alignment horizontal="center" vertical="center"/>
    </xf>
    <xf numFmtId="0" fontId="1" fillId="0" borderId="3" xfId="1" applyFont="1" applyBorder="1" applyAlignment="1">
      <alignment horizontal="center" vertical="center"/>
    </xf>
    <xf numFmtId="0" fontId="1" fillId="0" borderId="5" xfId="1" applyFont="1" applyBorder="1" applyAlignment="1">
      <alignment horizontal="center" vertical="center"/>
    </xf>
    <xf numFmtId="0" fontId="1" fillId="0" borderId="1" xfId="1" quotePrefix="1" applyFont="1" applyBorder="1" applyAlignment="1">
      <alignment horizontal="center" vertical="center"/>
    </xf>
    <xf numFmtId="0" fontId="1" fillId="0" borderId="2" xfId="1" quotePrefix="1" applyFont="1" applyBorder="1" applyAlignment="1">
      <alignment horizontal="centerContinuous" vertical="center"/>
    </xf>
    <xf numFmtId="0" fontId="1" fillId="0" borderId="1" xfId="1" quotePrefix="1" applyFont="1" applyBorder="1" applyAlignment="1">
      <alignment horizontal="centerContinuous" vertical="center"/>
    </xf>
    <xf numFmtId="0" fontId="1" fillId="0" borderId="2" xfId="1" quotePrefix="1" applyFont="1" applyBorder="1" applyAlignment="1">
      <alignment horizontal="center" vertical="center"/>
    </xf>
    <xf numFmtId="0" fontId="1" fillId="0" borderId="4" xfId="1" quotePrefix="1" applyFont="1" applyBorder="1" applyAlignment="1">
      <alignment horizontal="center" vertical="center"/>
    </xf>
    <xf numFmtId="0" fontId="1" fillId="0" borderId="2" xfId="1" applyFont="1" applyBorder="1" applyAlignment="1">
      <alignment horizontal="centerContinuous"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vertical="center"/>
    </xf>
    <xf numFmtId="0" fontId="1" fillId="0" borderId="6" xfId="1" applyFont="1" applyBorder="1" applyAlignment="1">
      <alignment horizontal="right" vertical="center"/>
    </xf>
    <xf numFmtId="0" fontId="1" fillId="0" borderId="6" xfId="1" applyFont="1" applyBorder="1" applyAlignment="1">
      <alignment vertical="center"/>
    </xf>
    <xf numFmtId="49" fontId="1" fillId="0" borderId="0" xfId="1" applyNumberFormat="1" applyFont="1" applyAlignment="1">
      <alignment horizontal="right" vertical="center"/>
    </xf>
    <xf numFmtId="0" fontId="1" fillId="0" borderId="2" xfId="1" quotePrefix="1" applyFont="1" applyBorder="1" applyAlignment="1">
      <alignment horizontal="left" vertical="center"/>
    </xf>
    <xf numFmtId="0" fontId="2" fillId="0" borderId="0" xfId="1" applyFont="1" applyAlignment="1">
      <alignment vertical="center"/>
    </xf>
    <xf numFmtId="0" fontId="2" fillId="0" borderId="0" xfId="1" applyFont="1" applyAlignment="1">
      <alignment horizontal="left" vertical="center"/>
    </xf>
    <xf numFmtId="0" fontId="4" fillId="0" borderId="0" xfId="1" quotePrefix="1" applyFont="1" applyAlignment="1">
      <alignment vertical="center"/>
    </xf>
    <xf numFmtId="0" fontId="3" fillId="0" borderId="0" xfId="1" applyFont="1" applyAlignment="1">
      <alignment vertical="center"/>
    </xf>
    <xf numFmtId="0" fontId="4" fillId="0" borderId="0" xfId="1" quotePrefix="1" applyFont="1" applyAlignment="1">
      <alignment horizontal="left" vertical="center"/>
    </xf>
    <xf numFmtId="0" fontId="11" fillId="0" borderId="11" xfId="1" applyBorder="1"/>
    <xf numFmtId="0" fontId="11" fillId="0" borderId="12" xfId="1" applyBorder="1"/>
    <xf numFmtId="0" fontId="1" fillId="0" borderId="11" xfId="1" applyFont="1" applyBorder="1" applyAlignment="1">
      <alignment horizontal="right" vertical="center"/>
    </xf>
    <xf numFmtId="0" fontId="1" fillId="0" borderId="13" xfId="1" applyFont="1" applyBorder="1" applyAlignment="1">
      <alignment horizontal="right" vertical="center"/>
    </xf>
    <xf numFmtId="0" fontId="1" fillId="0" borderId="11" xfId="1" applyFont="1" applyBorder="1" applyAlignment="1">
      <alignment vertical="center"/>
    </xf>
    <xf numFmtId="0" fontId="1" fillId="0" borderId="12" xfId="1" applyFont="1" applyBorder="1" applyAlignment="1">
      <alignment horizontal="right" vertical="center"/>
    </xf>
    <xf numFmtId="176" fontId="8" fillId="0" borderId="14" xfId="1" applyNumberFormat="1" applyFont="1" applyBorder="1" applyAlignment="1">
      <alignment vertical="center"/>
    </xf>
    <xf numFmtId="0" fontId="1" fillId="0" borderId="15" xfId="1" applyFont="1" applyBorder="1" applyAlignment="1">
      <alignment horizontal="right" vertical="center"/>
    </xf>
    <xf numFmtId="176" fontId="10" fillId="0" borderId="0" xfId="1" applyNumberFormat="1" applyFont="1" applyAlignment="1" applyProtection="1">
      <alignment horizontal="right" vertical="center"/>
      <protection locked="0"/>
    </xf>
    <xf numFmtId="176" fontId="10" fillId="0" borderId="14" xfId="1" applyNumberFormat="1" applyFont="1" applyBorder="1" applyAlignment="1" applyProtection="1">
      <alignment horizontal="right" vertical="center"/>
      <protection locked="0"/>
    </xf>
    <xf numFmtId="176" fontId="10" fillId="0" borderId="14" xfId="1" applyNumberFormat="1" applyFont="1" applyBorder="1" applyAlignment="1">
      <alignment horizontal="right" vertical="center"/>
    </xf>
    <xf numFmtId="176" fontId="12" fillId="0" borderId="14" xfId="1" applyNumberFormat="1" applyFont="1" applyBorder="1" applyAlignment="1">
      <alignment horizontal="right" vertical="center"/>
    </xf>
    <xf numFmtId="0" fontId="1" fillId="0" borderId="15" xfId="1" applyFont="1" applyBorder="1" applyAlignment="1">
      <alignment vertical="center"/>
    </xf>
    <xf numFmtId="0" fontId="1" fillId="0" borderId="16" xfId="1" applyFont="1" applyBorder="1" applyAlignment="1">
      <alignment horizontal="center" vertical="center"/>
    </xf>
    <xf numFmtId="0" fontId="1" fillId="0" borderId="15" xfId="1" applyFont="1" applyBorder="1" applyAlignment="1">
      <alignment horizontal="center" vertical="center"/>
    </xf>
    <xf numFmtId="0" fontId="1" fillId="0" borderId="17" xfId="1" quotePrefix="1" applyFont="1" applyBorder="1" applyAlignment="1">
      <alignment horizontal="center" vertical="center"/>
    </xf>
    <xf numFmtId="0" fontId="1" fillId="0" borderId="18" xfId="1" quotePrefix="1" applyFont="1" applyBorder="1" applyAlignment="1">
      <alignment horizontal="center" vertical="center"/>
    </xf>
    <xf numFmtId="0" fontId="1" fillId="0" borderId="17" xfId="1" quotePrefix="1" applyFont="1" applyBorder="1" applyAlignment="1">
      <alignment horizontal="centerContinuous" vertical="center"/>
    </xf>
    <xf numFmtId="0" fontId="1" fillId="0" borderId="18" xfId="1" quotePrefix="1" applyFont="1" applyBorder="1" applyAlignment="1">
      <alignment horizontal="centerContinuous" vertical="center"/>
    </xf>
    <xf numFmtId="0" fontId="1" fillId="0" borderId="19" xfId="1" quotePrefix="1" applyFont="1" applyBorder="1" applyAlignment="1">
      <alignment horizontal="center" vertical="center"/>
    </xf>
    <xf numFmtId="0" fontId="1" fillId="0" borderId="14" xfId="1" applyFont="1" applyBorder="1" applyAlignment="1">
      <alignment horizontal="center" vertical="center"/>
    </xf>
    <xf numFmtId="0" fontId="1" fillId="0" borderId="17" xfId="1" applyFont="1" applyBorder="1" applyAlignment="1">
      <alignment horizontal="centerContinuous" vertical="center"/>
    </xf>
    <xf numFmtId="0" fontId="1" fillId="0" borderId="18" xfId="1" applyFont="1" applyBorder="1" applyAlignment="1">
      <alignment horizontal="centerContinuous" vertical="center"/>
    </xf>
    <xf numFmtId="0" fontId="1" fillId="0" borderId="20" xfId="1" applyFont="1" applyBorder="1" applyAlignment="1">
      <alignment vertical="center"/>
    </xf>
    <xf numFmtId="0" fontId="1" fillId="0" borderId="19" xfId="1" applyFont="1" applyBorder="1" applyAlignment="1">
      <alignment horizontal="center" vertical="center"/>
    </xf>
    <xf numFmtId="0" fontId="1" fillId="0" borderId="17" xfId="1" applyFont="1" applyBorder="1" applyAlignment="1">
      <alignment horizontal="center" vertical="center"/>
    </xf>
    <xf numFmtId="0" fontId="1" fillId="0" borderId="16" xfId="1" applyFont="1" applyBorder="1" applyAlignment="1">
      <alignment vertical="center"/>
    </xf>
    <xf numFmtId="0" fontId="4" fillId="0" borderId="0" xfId="1" applyFont="1" applyAlignment="1">
      <alignment vertical="center"/>
    </xf>
    <xf numFmtId="0" fontId="1" fillId="0" borderId="21" xfId="1" applyFont="1" applyBorder="1" applyAlignment="1">
      <alignment vertical="center"/>
    </xf>
    <xf numFmtId="0" fontId="1" fillId="0" borderId="22" xfId="1" applyFont="1" applyBorder="1" applyAlignment="1">
      <alignment vertical="center"/>
    </xf>
    <xf numFmtId="176" fontId="10" fillId="0" borderId="11" xfId="1" applyNumberFormat="1" applyFont="1" applyBorder="1" applyAlignment="1" applyProtection="1">
      <alignment horizontal="right" vertical="center"/>
      <protection locked="0"/>
    </xf>
    <xf numFmtId="176" fontId="10" fillId="0" borderId="12" xfId="1" applyNumberFormat="1" applyFont="1" applyBorder="1" applyAlignment="1" applyProtection="1">
      <alignment horizontal="right" vertical="center"/>
      <protection locked="0"/>
    </xf>
    <xf numFmtId="0" fontId="2" fillId="0" borderId="11" xfId="1" quotePrefix="1" applyFont="1" applyBorder="1" applyAlignment="1">
      <alignment horizontal="distributed" vertical="center"/>
    </xf>
    <xf numFmtId="0" fontId="1" fillId="0" borderId="14" xfId="1" applyFont="1" applyBorder="1" applyAlignment="1">
      <alignment horizontal="right" vertical="center"/>
    </xf>
    <xf numFmtId="0" fontId="1" fillId="0" borderId="21" xfId="1" applyFont="1" applyBorder="1" applyAlignment="1">
      <alignment horizontal="right" vertical="center"/>
    </xf>
    <xf numFmtId="176" fontId="15" fillId="0" borderId="0" xfId="1" applyNumberFormat="1" applyFont="1" applyAlignment="1">
      <alignment horizontal="right" vertical="center"/>
    </xf>
    <xf numFmtId="176" fontId="15" fillId="0" borderId="14" xfId="1" applyNumberFormat="1" applyFont="1" applyBorder="1" applyAlignment="1">
      <alignment horizontal="right" vertical="center"/>
    </xf>
    <xf numFmtId="176" fontId="15" fillId="0" borderId="0" xfId="1" applyNumberFormat="1" applyFont="1" applyAlignment="1" applyProtection="1">
      <alignment horizontal="right" vertical="center"/>
      <protection locked="0"/>
    </xf>
    <xf numFmtId="176" fontId="15" fillId="0" borderId="14" xfId="1" applyNumberFormat="1" applyFont="1" applyBorder="1" applyAlignment="1" applyProtection="1">
      <alignment horizontal="right" vertical="center"/>
      <protection locked="0"/>
    </xf>
    <xf numFmtId="176" fontId="16" fillId="0" borderId="0" xfId="1" applyNumberFormat="1" applyFont="1" applyAlignment="1">
      <alignment horizontal="right" vertical="center"/>
    </xf>
    <xf numFmtId="176" fontId="16" fillId="0" borderId="14" xfId="1" applyNumberFormat="1" applyFont="1" applyBorder="1" applyAlignment="1">
      <alignment horizontal="right" vertical="center"/>
    </xf>
    <xf numFmtId="0" fontId="6" fillId="0" borderId="0" xfId="1" applyFont="1" applyAlignment="1">
      <alignment horizontal="distributed" vertical="center"/>
    </xf>
    <xf numFmtId="38" fontId="1" fillId="0" borderId="0" xfId="1" quotePrefix="1" applyNumberFormat="1" applyFont="1" applyAlignment="1">
      <alignment horizontal="right" vertical="center" shrinkToFit="1"/>
    </xf>
    <xf numFmtId="0" fontId="2" fillId="0" borderId="0" xfId="1" quotePrefix="1" applyFont="1" applyAlignment="1">
      <alignment horizontal="center" vertical="center"/>
    </xf>
    <xf numFmtId="0" fontId="2" fillId="0" borderId="0" xfId="1" applyFont="1" applyAlignment="1">
      <alignment horizontal="center" vertical="center"/>
    </xf>
    <xf numFmtId="177" fontId="15" fillId="0" borderId="14" xfId="1" applyNumberFormat="1" applyFont="1" applyBorder="1" applyAlignment="1">
      <alignment horizontal="right" vertical="center"/>
    </xf>
    <xf numFmtId="177" fontId="8" fillId="0" borderId="0" xfId="1" applyNumberFormat="1" applyFont="1" applyAlignment="1">
      <alignment vertical="center"/>
    </xf>
    <xf numFmtId="177" fontId="8" fillId="0" borderId="14" xfId="1" applyNumberFormat="1" applyFont="1" applyBorder="1" applyAlignment="1">
      <alignment vertical="center"/>
    </xf>
    <xf numFmtId="177" fontId="10" fillId="0" borderId="0" xfId="1" applyNumberFormat="1" applyFont="1" applyAlignment="1" applyProtection="1">
      <alignment horizontal="right" vertical="center"/>
      <protection locked="0"/>
    </xf>
    <xf numFmtId="177" fontId="10" fillId="0" borderId="14" xfId="1" applyNumberFormat="1" applyFont="1" applyBorder="1" applyAlignment="1" applyProtection="1">
      <alignment horizontal="right" vertical="center"/>
      <protection locked="0"/>
    </xf>
    <xf numFmtId="177" fontId="15" fillId="0" borderId="0" xfId="1" applyNumberFormat="1" applyFont="1" applyAlignment="1">
      <alignment horizontal="right" vertical="center"/>
    </xf>
    <xf numFmtId="177" fontId="16" fillId="0" borderId="0" xfId="1" applyNumberFormat="1" applyFont="1" applyAlignment="1">
      <alignment horizontal="right" vertical="center"/>
    </xf>
    <xf numFmtId="177" fontId="16" fillId="0" borderId="14" xfId="1" applyNumberFormat="1" applyFont="1" applyBorder="1" applyAlignment="1">
      <alignment horizontal="right" vertical="center"/>
    </xf>
    <xf numFmtId="177" fontId="10" fillId="0" borderId="0" xfId="1" applyNumberFormat="1" applyFont="1" applyAlignment="1">
      <alignment horizontal="right" vertical="center"/>
    </xf>
    <xf numFmtId="177" fontId="10" fillId="0" borderId="14" xfId="1" applyNumberFormat="1" applyFont="1" applyBorder="1" applyAlignment="1">
      <alignment horizontal="right" vertical="center"/>
    </xf>
    <xf numFmtId="177" fontId="12" fillId="0" borderId="0" xfId="1" applyNumberFormat="1" applyFont="1" applyAlignment="1">
      <alignment horizontal="right" vertical="center"/>
    </xf>
    <xf numFmtId="177" fontId="12" fillId="0" borderId="14" xfId="1" applyNumberFormat="1" applyFont="1" applyBorder="1" applyAlignment="1">
      <alignment horizontal="right" vertical="center"/>
    </xf>
    <xf numFmtId="178" fontId="1" fillId="0" borderId="0" xfId="1" applyNumberFormat="1" applyFont="1" applyAlignment="1">
      <alignment vertical="center"/>
    </xf>
    <xf numFmtId="178" fontId="11" fillId="0" borderId="11" xfId="1" applyNumberFormat="1" applyBorder="1"/>
    <xf numFmtId="178" fontId="11" fillId="0" borderId="12" xfId="1" applyNumberFormat="1" applyBorder="1"/>
    <xf numFmtId="178" fontId="10" fillId="0" borderId="11" xfId="1" applyNumberFormat="1" applyFont="1" applyBorder="1" applyAlignment="1" applyProtection="1">
      <alignment horizontal="right" vertical="center"/>
      <protection locked="0"/>
    </xf>
    <xf numFmtId="178" fontId="10" fillId="0" borderId="12" xfId="1" applyNumberFormat="1" applyFont="1" applyBorder="1" applyAlignment="1" applyProtection="1">
      <alignment horizontal="right" vertical="center"/>
      <protection locked="0"/>
    </xf>
    <xf numFmtId="178" fontId="1" fillId="0" borderId="11" xfId="1" applyNumberFormat="1" applyFont="1" applyBorder="1" applyAlignment="1">
      <alignment horizontal="right" vertical="center"/>
    </xf>
    <xf numFmtId="178" fontId="1" fillId="0" borderId="11" xfId="1" applyNumberFormat="1" applyFont="1" applyBorder="1" applyAlignment="1">
      <alignment vertical="center"/>
    </xf>
    <xf numFmtId="178" fontId="1" fillId="0" borderId="12" xfId="1" applyNumberFormat="1" applyFont="1" applyBorder="1" applyAlignment="1">
      <alignment horizontal="right" vertical="center"/>
    </xf>
    <xf numFmtId="178" fontId="8" fillId="0" borderId="0" xfId="1" applyNumberFormat="1" applyFont="1" applyAlignment="1">
      <alignment vertical="center"/>
    </xf>
    <xf numFmtId="178" fontId="8" fillId="0" borderId="14" xfId="1" applyNumberFormat="1" applyFont="1" applyBorder="1" applyAlignment="1">
      <alignment vertical="center"/>
    </xf>
    <xf numFmtId="178" fontId="10" fillId="0" borderId="0" xfId="1" applyNumberFormat="1" applyFont="1" applyAlignment="1" applyProtection="1">
      <alignment horizontal="right" vertical="center"/>
      <protection locked="0"/>
    </xf>
    <xf numFmtId="178" fontId="10" fillId="0" borderId="14" xfId="1" applyNumberFormat="1" applyFont="1" applyBorder="1" applyAlignment="1" applyProtection="1">
      <alignment horizontal="right" vertical="center"/>
      <protection locked="0"/>
    </xf>
    <xf numFmtId="178" fontId="15" fillId="0" borderId="0" xfId="1" applyNumberFormat="1" applyFont="1" applyAlignment="1">
      <alignment horizontal="right" vertical="center"/>
    </xf>
    <xf numFmtId="178" fontId="15" fillId="0" borderId="14" xfId="1" applyNumberFormat="1" applyFont="1" applyBorder="1" applyAlignment="1">
      <alignment horizontal="right" vertical="center"/>
    </xf>
    <xf numFmtId="178" fontId="15" fillId="0" borderId="0" xfId="1" applyNumberFormat="1" applyFont="1" applyAlignment="1" applyProtection="1">
      <alignment horizontal="right" vertical="center"/>
      <protection locked="0"/>
    </xf>
    <xf numFmtId="178" fontId="15" fillId="0" borderId="14" xfId="1" applyNumberFormat="1" applyFont="1" applyBorder="1" applyAlignment="1" applyProtection="1">
      <alignment horizontal="right" vertical="center"/>
      <protection locked="0"/>
    </xf>
    <xf numFmtId="178" fontId="16" fillId="0" borderId="0" xfId="1" applyNumberFormat="1" applyFont="1" applyAlignment="1">
      <alignment horizontal="right" vertical="center"/>
    </xf>
    <xf numFmtId="178" fontId="16" fillId="0" borderId="14" xfId="1" applyNumberFormat="1" applyFont="1" applyBorder="1" applyAlignment="1">
      <alignment horizontal="right" vertical="center"/>
    </xf>
    <xf numFmtId="178" fontId="10" fillId="0" borderId="0" xfId="1" applyNumberFormat="1" applyFont="1" applyAlignment="1">
      <alignment horizontal="right" vertical="center"/>
    </xf>
    <xf numFmtId="178" fontId="10" fillId="0" borderId="14" xfId="1" applyNumberFormat="1" applyFont="1" applyBorder="1" applyAlignment="1">
      <alignment horizontal="right" vertical="center"/>
    </xf>
    <xf numFmtId="178" fontId="12" fillId="0" borderId="0" xfId="1" applyNumberFormat="1" applyFont="1" applyAlignment="1">
      <alignment horizontal="right" vertical="center"/>
    </xf>
    <xf numFmtId="178" fontId="12" fillId="0" borderId="14" xfId="1" applyNumberFormat="1" applyFont="1" applyBorder="1" applyAlignment="1">
      <alignment horizontal="right" vertical="center"/>
    </xf>
    <xf numFmtId="178" fontId="1" fillId="0" borderId="0" xfId="1" applyNumberFormat="1" applyFont="1" applyAlignment="1">
      <alignment horizontal="center" vertical="center"/>
    </xf>
    <xf numFmtId="178" fontId="1" fillId="0" borderId="16" xfId="1" applyNumberFormat="1" applyFont="1" applyBorder="1" applyAlignment="1">
      <alignment horizontal="center" vertical="center"/>
    </xf>
    <xf numFmtId="178" fontId="1" fillId="0" borderId="14" xfId="1" applyNumberFormat="1" applyFont="1" applyBorder="1" applyAlignment="1">
      <alignment horizontal="center" vertical="center"/>
    </xf>
    <xf numFmtId="0" fontId="1" fillId="0" borderId="12" xfId="1" applyFont="1" applyBorder="1" applyAlignment="1">
      <alignment horizontal="center" vertical="center"/>
    </xf>
    <xf numFmtId="41" fontId="10" fillId="0" borderId="0" xfId="1" applyNumberFormat="1" applyFont="1" applyAlignment="1" applyProtection="1">
      <alignment horizontal="right" vertical="center"/>
      <protection locked="0"/>
    </xf>
    <xf numFmtId="41" fontId="15" fillId="0" borderId="0" xfId="1" applyNumberFormat="1" applyFont="1" applyAlignment="1" applyProtection="1">
      <alignment horizontal="right" vertical="center"/>
      <protection locked="0"/>
    </xf>
    <xf numFmtId="41" fontId="16" fillId="0" borderId="0" xfId="1" applyNumberFormat="1" applyFont="1" applyAlignment="1">
      <alignment horizontal="right" vertical="center"/>
    </xf>
    <xf numFmtId="179" fontId="8" fillId="0" borderId="0" xfId="1" applyNumberFormat="1" applyFont="1" applyAlignment="1">
      <alignment vertical="center"/>
    </xf>
    <xf numFmtId="179" fontId="8" fillId="0" borderId="14" xfId="1" applyNumberFormat="1" applyFont="1" applyBorder="1" applyAlignment="1">
      <alignment vertical="center"/>
    </xf>
    <xf numFmtId="179" fontId="10" fillId="0" borderId="0" xfId="1" applyNumberFormat="1" applyFont="1" applyAlignment="1" applyProtection="1">
      <alignment horizontal="right" vertical="center"/>
      <protection locked="0"/>
    </xf>
    <xf numFmtId="179" fontId="10" fillId="0" borderId="14" xfId="1" applyNumberFormat="1" applyFont="1" applyBorder="1" applyAlignment="1" applyProtection="1">
      <alignment horizontal="right" vertical="center"/>
      <protection locked="0"/>
    </xf>
    <xf numFmtId="179" fontId="15" fillId="0" borderId="0" xfId="1" applyNumberFormat="1" applyFont="1" applyAlignment="1">
      <alignment horizontal="right" vertical="center"/>
    </xf>
    <xf numFmtId="179" fontId="15" fillId="0" borderId="14" xfId="1" applyNumberFormat="1" applyFont="1" applyBorder="1" applyAlignment="1">
      <alignment horizontal="right" vertical="center"/>
    </xf>
    <xf numFmtId="179" fontId="15" fillId="0" borderId="0" xfId="1" applyNumberFormat="1" applyFont="1" applyAlignment="1" applyProtection="1">
      <alignment horizontal="right" vertical="center"/>
      <protection locked="0"/>
    </xf>
    <xf numFmtId="179" fontId="15" fillId="0" borderId="14" xfId="1" applyNumberFormat="1" applyFont="1" applyBorder="1" applyAlignment="1" applyProtection="1">
      <alignment horizontal="right" vertical="center"/>
      <protection locked="0"/>
    </xf>
    <xf numFmtId="179" fontId="16" fillId="0" borderId="0" xfId="1" applyNumberFormat="1" applyFont="1" applyAlignment="1">
      <alignment horizontal="right" vertical="center"/>
    </xf>
    <xf numFmtId="179" fontId="16" fillId="0" borderId="14" xfId="1" applyNumberFormat="1" applyFont="1" applyBorder="1" applyAlignment="1">
      <alignment horizontal="right" vertical="center"/>
    </xf>
    <xf numFmtId="179" fontId="10" fillId="0" borderId="0" xfId="1" applyNumberFormat="1" applyFont="1" applyAlignment="1">
      <alignment horizontal="right" vertical="center"/>
    </xf>
    <xf numFmtId="179" fontId="10" fillId="0" borderId="14" xfId="1" applyNumberFormat="1" applyFont="1" applyBorder="1" applyAlignment="1">
      <alignment horizontal="right" vertical="center"/>
    </xf>
    <xf numFmtId="179" fontId="12" fillId="0" borderId="0" xfId="1" applyNumberFormat="1" applyFont="1" applyAlignment="1">
      <alignment horizontal="right" vertical="center"/>
    </xf>
    <xf numFmtId="179" fontId="12" fillId="0" borderId="14" xfId="1" applyNumberFormat="1" applyFont="1" applyBorder="1" applyAlignment="1">
      <alignment horizontal="right" vertical="center"/>
    </xf>
    <xf numFmtId="0" fontId="11" fillId="0" borderId="22" xfId="1" applyBorder="1"/>
    <xf numFmtId="0" fontId="1" fillId="0" borderId="23" xfId="1" applyFont="1" applyBorder="1" applyAlignment="1">
      <alignment vertical="center"/>
    </xf>
    <xf numFmtId="0" fontId="1" fillId="0" borderId="23" xfId="1" applyFont="1" applyBorder="1" applyAlignment="1">
      <alignment horizontal="right" vertical="center"/>
    </xf>
    <xf numFmtId="0" fontId="1" fillId="0" borderId="24" xfId="1" applyFont="1" applyBorder="1" applyAlignment="1">
      <alignment vertical="center"/>
    </xf>
    <xf numFmtId="176" fontId="5" fillId="0" borderId="24" xfId="1" applyNumberFormat="1" applyFont="1" applyBorder="1" applyAlignment="1">
      <alignment vertical="center"/>
    </xf>
    <xf numFmtId="178" fontId="10" fillId="0" borderId="0" xfId="1" applyNumberFormat="1" applyFont="1" applyAlignment="1">
      <alignment vertical="center"/>
    </xf>
    <xf numFmtId="0" fontId="1" fillId="0" borderId="24" xfId="1" applyFont="1" applyBorder="1" applyAlignment="1">
      <alignment horizontal="right" vertical="center"/>
    </xf>
    <xf numFmtId="176" fontId="8" fillId="0" borderId="24" xfId="1" applyNumberFormat="1" applyFont="1" applyBorder="1" applyAlignment="1">
      <alignment vertical="center"/>
    </xf>
    <xf numFmtId="178" fontId="16" fillId="0" borderId="0" xfId="1" applyNumberFormat="1" applyFont="1" applyAlignment="1">
      <alignment vertical="center"/>
    </xf>
    <xf numFmtId="178" fontId="15" fillId="0" borderId="0" xfId="1" applyNumberFormat="1" applyFont="1" applyAlignment="1">
      <alignment vertical="center"/>
    </xf>
    <xf numFmtId="176" fontId="12" fillId="0" borderId="24" xfId="1" applyNumberFormat="1" applyFont="1" applyBorder="1" applyAlignment="1">
      <alignment horizontal="right"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24" xfId="1" applyFont="1" applyBorder="1" applyAlignment="1">
      <alignment horizontal="center" vertical="center"/>
    </xf>
    <xf numFmtId="0" fontId="1" fillId="0" borderId="27" xfId="1" quotePrefix="1" applyFont="1" applyBorder="1" applyAlignment="1">
      <alignment horizontal="centerContinuous" vertical="center"/>
    </xf>
    <xf numFmtId="0" fontId="1" fillId="0" borderId="27" xfId="1" applyFont="1" applyBorder="1" applyAlignment="1">
      <alignment horizontal="centerContinuous" vertical="center"/>
    </xf>
    <xf numFmtId="179" fontId="10" fillId="0" borderId="11" xfId="1" applyNumberFormat="1" applyFont="1" applyBorder="1" applyAlignment="1" applyProtection="1">
      <alignment horizontal="right" vertical="center"/>
      <protection locked="0"/>
    </xf>
    <xf numFmtId="179" fontId="1" fillId="0" borderId="11"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21" fillId="0" borderId="0" xfId="1" applyNumberFormat="1" applyFont="1" applyAlignment="1">
      <alignment horizontal="right" vertical="center"/>
    </xf>
    <xf numFmtId="0" fontId="6" fillId="0" borderId="0" xfId="1" quotePrefix="1" applyFont="1" applyAlignment="1">
      <alignment horizontal="center" vertical="center" shrinkToFit="1"/>
    </xf>
    <xf numFmtId="0" fontId="22" fillId="0" borderId="0" xfId="1" quotePrefix="1" applyFont="1" applyAlignment="1">
      <alignment horizontal="distributed" vertical="center"/>
    </xf>
    <xf numFmtId="179" fontId="10" fillId="0" borderId="0" xfId="1" applyNumberFormat="1" applyFont="1" applyAlignment="1">
      <alignment vertical="center"/>
    </xf>
    <xf numFmtId="176" fontId="10" fillId="0" borderId="14" xfId="1" quotePrefix="1" applyNumberFormat="1" applyFont="1" applyBorder="1" applyAlignment="1" applyProtection="1">
      <alignment horizontal="right" vertical="center"/>
      <protection locked="0"/>
    </xf>
    <xf numFmtId="41" fontId="16" fillId="0" borderId="14" xfId="1" applyNumberFormat="1" applyFont="1" applyBorder="1" applyAlignment="1">
      <alignment horizontal="right" vertical="center"/>
    </xf>
    <xf numFmtId="176" fontId="10" fillId="0" borderId="0" xfId="1" quotePrefix="1" applyNumberFormat="1" applyFont="1" applyAlignment="1" applyProtection="1">
      <alignment horizontal="right" vertical="center"/>
      <protection locked="0"/>
    </xf>
    <xf numFmtId="0" fontId="23" fillId="0" borderId="0" xfId="1" applyFont="1" applyAlignment="1">
      <alignment vertical="center"/>
    </xf>
    <xf numFmtId="179" fontId="10" fillId="0" borderId="14" xfId="1" quotePrefix="1" applyNumberFormat="1" applyFont="1" applyBorder="1" applyAlignment="1" applyProtection="1">
      <alignment horizontal="right" vertical="center"/>
      <protection locked="0"/>
    </xf>
    <xf numFmtId="179" fontId="10" fillId="0" borderId="0" xfId="1" quotePrefix="1" applyNumberFormat="1" applyFont="1" applyAlignment="1" applyProtection="1">
      <alignment horizontal="right" vertical="center"/>
      <protection locked="0"/>
    </xf>
    <xf numFmtId="0" fontId="17" fillId="0" borderId="0" xfId="1" applyFont="1" applyAlignment="1">
      <alignment vertical="center"/>
    </xf>
    <xf numFmtId="0" fontId="18" fillId="0" borderId="0" xfId="1" quotePrefix="1" applyFont="1" applyAlignment="1">
      <alignment horizontal="distributed" vertical="center"/>
    </xf>
    <xf numFmtId="179" fontId="15" fillId="0" borderId="11" xfId="1" applyNumberFormat="1" applyFont="1" applyBorder="1" applyAlignment="1">
      <alignment horizontal="right" vertical="center"/>
    </xf>
    <xf numFmtId="179" fontId="15" fillId="0" borderId="12" xfId="1" applyNumberFormat="1" applyFont="1" applyBorder="1" applyAlignment="1">
      <alignment horizontal="right" vertical="center"/>
    </xf>
    <xf numFmtId="0" fontId="3" fillId="0" borderId="11" xfId="1" applyFont="1" applyBorder="1"/>
    <xf numFmtId="0" fontId="3" fillId="0" borderId="0" xfId="1" applyFont="1"/>
    <xf numFmtId="179" fontId="15" fillId="0" borderId="0" xfId="1" quotePrefix="1" applyNumberFormat="1" applyFont="1" applyAlignment="1" applyProtection="1">
      <alignment horizontal="right" vertical="center"/>
      <protection locked="0"/>
    </xf>
    <xf numFmtId="179" fontId="16" fillId="0" borderId="0" xfId="1" applyNumberFormat="1" applyFont="1" applyAlignment="1" applyProtection="1">
      <alignment horizontal="right" vertical="center"/>
      <protection locked="0"/>
    </xf>
    <xf numFmtId="179" fontId="15" fillId="0" borderId="14" xfId="1" quotePrefix="1" applyNumberFormat="1" applyFont="1" applyBorder="1" applyAlignment="1" applyProtection="1">
      <alignment horizontal="right" vertical="center"/>
      <protection locked="0"/>
    </xf>
    <xf numFmtId="0" fontId="19" fillId="0" borderId="0" xfId="1" applyFont="1" applyAlignment="1">
      <alignment horizontal="distributed" vertical="center"/>
    </xf>
    <xf numFmtId="0" fontId="1" fillId="0" borderId="0" xfId="1" applyFont="1" applyAlignment="1">
      <alignment horizontal="center" vertical="center" shrinkToFit="1"/>
    </xf>
    <xf numFmtId="0" fontId="1" fillId="0" borderId="28" xfId="1" applyFont="1" applyBorder="1" applyAlignment="1">
      <alignment vertical="center" wrapText="1"/>
    </xf>
    <xf numFmtId="0" fontId="4" fillId="0" borderId="0" xfId="1" applyFont="1"/>
    <xf numFmtId="0" fontId="1" fillId="0" borderId="14" xfId="1" applyFont="1" applyBorder="1" applyAlignment="1">
      <alignment vertical="center"/>
    </xf>
    <xf numFmtId="0" fontId="4" fillId="0" borderId="0" xfId="1" applyFont="1" applyAlignment="1">
      <alignment horizontal="right" vertical="center"/>
    </xf>
    <xf numFmtId="0" fontId="1" fillId="0" borderId="0" xfId="2" applyFont="1" applyBorder="1" applyAlignment="1">
      <alignment vertical="center"/>
    </xf>
    <xf numFmtId="0" fontId="1" fillId="0" borderId="11" xfId="2" applyFont="1" applyBorder="1" applyAlignment="1">
      <alignment vertical="center"/>
    </xf>
    <xf numFmtId="0" fontId="1" fillId="0" borderId="22" xfId="2" applyFont="1" applyBorder="1" applyAlignment="1">
      <alignment vertical="center"/>
    </xf>
    <xf numFmtId="179" fontId="15" fillId="0" borderId="11" xfId="2" applyNumberFormat="1" applyFont="1" applyFill="1" applyBorder="1" applyAlignment="1">
      <alignment horizontal="right" vertical="center"/>
    </xf>
    <xf numFmtId="179" fontId="15" fillId="0" borderId="12" xfId="2" applyNumberFormat="1" applyFont="1" applyFill="1" applyBorder="1" applyAlignment="1">
      <alignment horizontal="right" vertical="center"/>
    </xf>
    <xf numFmtId="0" fontId="3" fillId="0" borderId="11" xfId="2" applyFont="1" applyFill="1" applyBorder="1"/>
    <xf numFmtId="0" fontId="1" fillId="0" borderId="11" xfId="2" applyFont="1" applyFill="1" applyBorder="1" applyAlignment="1">
      <alignment vertical="center"/>
    </xf>
    <xf numFmtId="0" fontId="1" fillId="0" borderId="11" xfId="2" applyFont="1" applyFill="1" applyBorder="1" applyAlignment="1">
      <alignment horizontal="right" vertical="center"/>
    </xf>
    <xf numFmtId="0" fontId="1" fillId="0" borderId="11" xfId="2" applyFont="1" applyBorder="1" applyAlignment="1">
      <alignment horizontal="right" vertical="center"/>
    </xf>
    <xf numFmtId="0" fontId="1" fillId="0" borderId="21" xfId="2" applyFont="1" applyBorder="1" applyAlignment="1">
      <alignment vertical="center"/>
    </xf>
    <xf numFmtId="179" fontId="15" fillId="0" borderId="0" xfId="2" applyNumberFormat="1" applyFont="1" applyFill="1" applyBorder="1" applyAlignment="1">
      <alignment horizontal="right" vertical="center"/>
    </xf>
    <xf numFmtId="179" fontId="15" fillId="0" borderId="14" xfId="2" applyNumberFormat="1" applyFont="1" applyFill="1" applyBorder="1" applyAlignment="1">
      <alignment horizontal="right" vertical="center"/>
    </xf>
    <xf numFmtId="0" fontId="3" fillId="0" borderId="0" xfId="2" applyFont="1" applyFill="1" applyBorder="1"/>
    <xf numFmtId="0" fontId="1" fillId="0" borderId="0" xfId="2" applyFont="1" applyFill="1" applyBorder="1" applyAlignment="1">
      <alignment horizontal="distributed" vertical="center"/>
    </xf>
    <xf numFmtId="0" fontId="1" fillId="0" borderId="0" xfId="2" applyFont="1" applyFill="1" applyBorder="1" applyAlignment="1">
      <alignment horizontal="right" vertical="center"/>
    </xf>
    <xf numFmtId="0" fontId="1" fillId="0" borderId="0" xfId="2" applyFont="1" applyBorder="1" applyAlignment="1">
      <alignment horizontal="right" vertical="center"/>
    </xf>
    <xf numFmtId="0" fontId="3" fillId="0" borderId="0" xfId="2" applyFont="1" applyFill="1"/>
    <xf numFmtId="179" fontId="15" fillId="0" borderId="0" xfId="2" quotePrefix="1" applyNumberFormat="1" applyFont="1" applyFill="1" applyBorder="1" applyAlignment="1" applyProtection="1">
      <alignment horizontal="right" vertical="center"/>
      <protection locked="0"/>
    </xf>
    <xf numFmtId="179" fontId="16" fillId="0" borderId="0" xfId="2" applyNumberFormat="1" applyFont="1" applyFill="1" applyBorder="1" applyAlignment="1" applyProtection="1">
      <alignment horizontal="right" vertical="center"/>
      <protection locked="0"/>
    </xf>
    <xf numFmtId="179" fontId="16" fillId="0" borderId="14" xfId="2" applyNumberFormat="1" applyFont="1" applyFill="1" applyBorder="1" applyAlignment="1">
      <alignment horizontal="right" vertical="center"/>
    </xf>
    <xf numFmtId="179" fontId="15" fillId="0" borderId="14" xfId="2" quotePrefix="1" applyNumberFormat="1" applyFont="1" applyFill="1" applyBorder="1" applyAlignment="1" applyProtection="1">
      <alignment horizontal="right" vertical="center"/>
      <protection locked="0"/>
    </xf>
    <xf numFmtId="179" fontId="15" fillId="0" borderId="0" xfId="2" applyNumberFormat="1" applyFont="1" applyFill="1" applyBorder="1" applyAlignment="1" applyProtection="1">
      <alignment horizontal="right" vertical="center"/>
      <protection locked="0"/>
    </xf>
    <xf numFmtId="179" fontId="15" fillId="0" borderId="14" xfId="2" applyNumberFormat="1" applyFont="1" applyFill="1" applyBorder="1" applyAlignment="1" applyProtection="1">
      <alignment horizontal="right" vertical="center"/>
      <protection locked="0"/>
    </xf>
    <xf numFmtId="179" fontId="16" fillId="0" borderId="0" xfId="2" applyNumberFormat="1" applyFont="1" applyFill="1" applyBorder="1" applyAlignment="1">
      <alignment horizontal="right" vertical="center"/>
    </xf>
    <xf numFmtId="0" fontId="6" fillId="0" borderId="0" xfId="2" applyFont="1" applyFill="1" applyBorder="1" applyAlignment="1">
      <alignment horizontal="distributed" vertical="center"/>
    </xf>
    <xf numFmtId="0" fontId="19" fillId="0" borderId="0" xfId="2" applyFont="1" applyFill="1" applyBorder="1" applyAlignment="1">
      <alignment horizontal="distributed" vertical="center"/>
    </xf>
    <xf numFmtId="0" fontId="1" fillId="0" borderId="0" xfId="2" applyFont="1" applyFill="1" applyBorder="1" applyAlignment="1">
      <alignment horizontal="center" vertical="center" shrinkToFit="1"/>
    </xf>
    <xf numFmtId="0" fontId="1" fillId="0" borderId="0" xfId="2" applyFont="1" applyFill="1" applyBorder="1" applyAlignment="1">
      <alignment vertical="center"/>
    </xf>
    <xf numFmtId="0" fontId="1" fillId="0" borderId="28" xfId="2" applyFont="1" applyFill="1" applyBorder="1" applyAlignment="1">
      <alignment vertical="center" wrapText="1"/>
    </xf>
    <xf numFmtId="0" fontId="4" fillId="0" borderId="0" xfId="2" applyFont="1" applyFill="1"/>
    <xf numFmtId="0" fontId="1" fillId="0" borderId="14" xfId="2" applyFont="1" applyBorder="1" applyAlignment="1">
      <alignment vertical="center"/>
    </xf>
    <xf numFmtId="0" fontId="1" fillId="0" borderId="0" xfId="2" applyFont="1" applyBorder="1" applyAlignment="1">
      <alignment horizontal="center" vertical="center"/>
    </xf>
    <xf numFmtId="0" fontId="1" fillId="0" borderId="16" xfId="2" applyFont="1" applyBorder="1" applyAlignment="1">
      <alignment horizontal="center" vertical="center"/>
    </xf>
    <xf numFmtId="0" fontId="1" fillId="0" borderId="17" xfId="2" quotePrefix="1" applyFont="1" applyBorder="1" applyAlignment="1">
      <alignment horizontal="centerContinuous" vertical="center"/>
    </xf>
    <xf numFmtId="0" fontId="1" fillId="0" borderId="18" xfId="2" quotePrefix="1" applyFont="1" applyBorder="1" applyAlignment="1">
      <alignment horizontal="center" vertical="center"/>
    </xf>
    <xf numFmtId="0" fontId="1" fillId="0" borderId="17" xfId="2" applyFont="1" applyBorder="1" applyAlignment="1">
      <alignment horizontal="centerContinuous" vertical="center"/>
    </xf>
    <xf numFmtId="0" fontId="1" fillId="0" borderId="18" xfId="2" quotePrefix="1" applyFont="1" applyBorder="1" applyAlignment="1">
      <alignment horizontal="centerContinuous" vertical="center"/>
    </xf>
    <xf numFmtId="0" fontId="1" fillId="0" borderId="18" xfId="2" applyFont="1" applyBorder="1" applyAlignment="1">
      <alignment horizontal="centerContinuous" vertical="center"/>
    </xf>
    <xf numFmtId="49" fontId="1" fillId="0" borderId="0" xfId="2" applyNumberFormat="1" applyFont="1" applyBorder="1" applyAlignment="1">
      <alignment horizontal="right" vertical="center"/>
    </xf>
    <xf numFmtId="0" fontId="1" fillId="0" borderId="0" xfId="2" quotePrefix="1" applyFont="1" applyBorder="1" applyAlignment="1">
      <alignment horizontal="left" vertical="center"/>
    </xf>
    <xf numFmtId="0" fontId="2" fillId="0" borderId="0" xfId="2" applyFont="1" applyBorder="1" applyAlignment="1">
      <alignment vertical="center"/>
    </xf>
    <xf numFmtId="0" fontId="2" fillId="0" borderId="0" xfId="2" applyFont="1" applyBorder="1" applyAlignment="1">
      <alignment horizontal="left" vertical="center"/>
    </xf>
    <xf numFmtId="0" fontId="2" fillId="0" borderId="0" xfId="2" quotePrefix="1" applyFont="1" applyFill="1" applyBorder="1" applyAlignment="1">
      <alignment horizontal="left" vertical="center"/>
    </xf>
    <xf numFmtId="0" fontId="4" fillId="0" borderId="0" xfId="2" quotePrefix="1" applyFont="1" applyBorder="1" applyAlignment="1">
      <alignment vertical="center"/>
    </xf>
    <xf numFmtId="0" fontId="3" fillId="0" borderId="0" xfId="2" applyFont="1" applyBorder="1" applyAlignment="1">
      <alignment vertical="center"/>
    </xf>
    <xf numFmtId="0" fontId="4" fillId="0" borderId="0" xfId="2" applyFont="1" applyBorder="1" applyAlignment="1">
      <alignment horizontal="left" vertical="center"/>
    </xf>
    <xf numFmtId="0" fontId="6" fillId="0" borderId="0" xfId="2" applyFont="1" applyFill="1" applyBorder="1" applyAlignment="1">
      <alignment horizontal="distributed" vertical="center" shrinkToFit="1"/>
    </xf>
    <xf numFmtId="0" fontId="13" fillId="0" borderId="0" xfId="2" applyFont="1" applyFill="1" applyBorder="1" applyAlignment="1">
      <alignment horizontal="distributed" vertical="center"/>
    </xf>
    <xf numFmtId="0" fontId="1" fillId="0" borderId="25" xfId="2" applyFont="1" applyBorder="1" applyAlignment="1">
      <alignment horizontal="center" vertical="center" justifyLastLine="1"/>
    </xf>
    <xf numFmtId="0" fontId="1" fillId="0" borderId="26" xfId="2" applyFont="1" applyBorder="1" applyAlignment="1">
      <alignment horizontal="center" vertical="center" justifyLastLine="1"/>
    </xf>
    <xf numFmtId="0" fontId="1" fillId="0" borderId="11" xfId="2" applyFont="1" applyBorder="1" applyAlignment="1">
      <alignment horizontal="center" vertical="center" justifyLastLine="1"/>
    </xf>
    <xf numFmtId="0" fontId="1" fillId="0" borderId="22" xfId="2" applyFont="1" applyBorder="1" applyAlignment="1">
      <alignment horizontal="center" vertical="center" justifyLastLine="1"/>
    </xf>
    <xf numFmtId="0" fontId="13" fillId="0" borderId="0" xfId="1" applyFont="1" applyAlignment="1">
      <alignment horizontal="distributed"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11" xfId="1" applyFont="1" applyBorder="1" applyAlignment="1">
      <alignment horizontal="center" vertical="center"/>
    </xf>
    <xf numFmtId="0" fontId="1" fillId="0" borderId="22" xfId="1" applyFont="1" applyBorder="1" applyAlignment="1">
      <alignment horizontal="center" vertical="center"/>
    </xf>
    <xf numFmtId="0" fontId="1" fillId="0" borderId="0" xfId="1" applyFont="1" applyAlignment="1">
      <alignment horizontal="distributed" vertical="center"/>
    </xf>
    <xf numFmtId="0" fontId="1" fillId="0" borderId="0" xfId="1" applyFont="1" applyAlignment="1">
      <alignment horizontal="left" vertical="center"/>
    </xf>
    <xf numFmtId="0" fontId="1" fillId="0" borderId="18" xfId="1" applyFont="1" applyBorder="1" applyAlignment="1">
      <alignment horizontal="distributed" vertical="center"/>
    </xf>
    <xf numFmtId="0" fontId="1" fillId="0" borderId="19" xfId="1" applyFont="1" applyBorder="1" applyAlignment="1">
      <alignment horizontal="distributed" vertical="center"/>
    </xf>
    <xf numFmtId="0" fontId="1" fillId="0" borderId="18" xfId="1" applyFont="1" applyBorder="1" applyAlignment="1">
      <alignment horizontal="distributed" vertical="center" justifyLastLine="1"/>
    </xf>
    <xf numFmtId="0" fontId="1" fillId="0" borderId="19" xfId="1" applyFont="1" applyBorder="1" applyAlignment="1">
      <alignment horizontal="distributed" vertical="center" justifyLastLine="1"/>
    </xf>
    <xf numFmtId="0" fontId="2" fillId="0" borderId="0" xfId="1" quotePrefix="1" applyFont="1" applyAlignment="1">
      <alignment horizontal="distributed" vertical="center"/>
    </xf>
    <xf numFmtId="0" fontId="1" fillId="0" borderId="10" xfId="1" applyFont="1" applyBorder="1" applyAlignment="1">
      <alignment horizontal="distributed" vertical="center" justifyLastLine="1"/>
    </xf>
    <xf numFmtId="0" fontId="1" fillId="0" borderId="9" xfId="1" applyFont="1" applyBorder="1" applyAlignment="1">
      <alignment horizontal="distributed" vertical="center" justifyLastLine="1"/>
    </xf>
    <xf numFmtId="0" fontId="1" fillId="0" borderId="8" xfId="1" applyFont="1" applyBorder="1" applyAlignment="1">
      <alignment horizontal="distributed" vertical="center" justifyLastLine="1"/>
    </xf>
    <xf numFmtId="0" fontId="1" fillId="0" borderId="1" xfId="1" applyFont="1" applyBorder="1" applyAlignment="1">
      <alignment horizontal="distributed" vertical="center" justifyLastLine="1"/>
    </xf>
    <xf numFmtId="0" fontId="1" fillId="0" borderId="2" xfId="1" applyFont="1" applyBorder="1" applyAlignment="1">
      <alignment horizontal="distributed" vertical="center" justifyLastLine="1"/>
    </xf>
    <xf numFmtId="0" fontId="1" fillId="0" borderId="7" xfId="1" applyFont="1" applyBorder="1" applyAlignment="1">
      <alignment horizontal="distributed" vertical="center" justifyLastLine="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17</xdr:col>
      <xdr:colOff>380964</xdr:colOff>
      <xdr:row>1</xdr:row>
      <xdr:rowOff>0</xdr:rowOff>
    </xdr:to>
    <xdr:sp textlink="">
      <xdr:nvSpPr>
        <xdr:cNvPr id="2" name="テキスト 82">
          <a:extLst>
            <a:ext uri="{FF2B5EF4-FFF2-40B4-BE49-F238E27FC236}">
              <a16:creationId xmlns:a16="http://schemas.microsoft.com/office/drawing/2014/main" id="{08113A04-3F7D-4D3A-B151-79187E2F1A84}"/>
            </a:ext>
          </a:extLst>
        </xdr:cNvPr>
        <xdr:cNvSpPr txBox="1">
          <a:spLocks noChangeArrowheads="1"/>
        </xdr:cNvSpPr>
      </xdr:nvSpPr>
      <xdr:spPr bwMode="auto">
        <a:xfrm>
          <a:off x="5387340" y="0"/>
          <a:ext cx="8039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45720" bIns="27432" anchor="ctr" upright="1"/>
        <a:lstStyle/>
        <a:p>
          <a:pPr algn="r" rtl="0">
            <a:defRPr sz="1000"/>
          </a:pPr>
          <a:r>
            <a:rPr lang="ja-JP" altLang="en-US" sz="1100" b="0" i="0" u="none" strike="noStrike" baseline="0">
              <a:solidFill>
                <a:srgbClr val="000000"/>
              </a:solidFill>
              <a:latin typeface="ＭＳ ゴシック"/>
              <a:ea typeface="ＭＳ ゴシック"/>
            </a:rPr>
            <a:t>8</a:t>
          </a:r>
          <a:r>
            <a:rPr lang="ja-JP" altLang="en-US" sz="1100" b="0" i="0" u="none" strike="noStrike" baseline="0">
              <a:solidFill>
                <a:srgbClr val="000000"/>
              </a:solidFill>
              <a:latin typeface="ＭＳ 明朝"/>
              <a:ea typeface="ＭＳ 明朝"/>
            </a:rPr>
            <a:t>－4. 品     目     別   、  貿    易</a:t>
          </a:r>
        </a:p>
      </xdr:txBody>
    </xdr:sp>
    <xdr:clientData/>
  </xdr:twoCellAnchor>
  <xdr:twoCellAnchor>
    <xdr:from>
      <xdr:col>18</xdr:col>
      <xdr:colOff>342900</xdr:colOff>
      <xdr:row>0</xdr:row>
      <xdr:rowOff>0</xdr:rowOff>
    </xdr:from>
    <xdr:to>
      <xdr:col>27</xdr:col>
      <xdr:colOff>68537</xdr:colOff>
      <xdr:row>1</xdr:row>
      <xdr:rowOff>0</xdr:rowOff>
    </xdr:to>
    <xdr:sp textlink="">
      <xdr:nvSpPr>
        <xdr:cNvPr id="3" name="テキスト 83">
          <a:extLst>
            <a:ext uri="{FF2B5EF4-FFF2-40B4-BE49-F238E27FC236}">
              <a16:creationId xmlns:a16="http://schemas.microsoft.com/office/drawing/2014/main" id="{813813BE-D83B-4E68-B713-6C7F64F5CCED}"/>
            </a:ext>
          </a:extLst>
        </xdr:cNvPr>
        <xdr:cNvSpPr txBox="1">
          <a:spLocks noChangeArrowheads="1"/>
        </xdr:cNvSpPr>
      </xdr:nvSpPr>
      <xdr:spPr bwMode="auto">
        <a:xfrm>
          <a:off x="14157960" y="0"/>
          <a:ext cx="73914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明朝"/>
              <a:ea typeface="ＭＳ 明朝"/>
            </a:rPr>
            <a:t>別　　貨　　物　　数　　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0</xdr:colOff>
      <xdr:row>11</xdr:row>
      <xdr:rowOff>0</xdr:rowOff>
    </xdr:to>
    <xdr:sp textlink="">
      <xdr:nvSpPr>
        <xdr:cNvPr id="4097" name="テキスト 1">
          <a:extLst>
            <a:ext uri="{FF2B5EF4-FFF2-40B4-BE49-F238E27FC236}">
              <a16:creationId xmlns:a16="http://schemas.microsoft.com/office/drawing/2014/main" id="{AFC962AF-0084-4DD1-A2BB-B8C782AE458E}"/>
            </a:ext>
          </a:extLst>
        </xdr:cNvPr>
        <xdr:cNvSpPr txBox="1">
          <a:spLocks noChangeArrowheads="1"/>
        </xdr:cNvSpPr>
      </xdr:nvSpPr>
      <xdr:spPr bwMode="auto">
        <a:xfrm>
          <a:off x="60960" y="12801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総数</a:t>
          </a:r>
        </a:p>
      </xdr:txBody>
    </xdr:sp>
    <xdr:clientData/>
  </xdr:twoCellAnchor>
  <xdr:twoCellAnchor>
    <xdr:from>
      <xdr:col>2</xdr:col>
      <xdr:colOff>0</xdr:colOff>
      <xdr:row>12</xdr:row>
      <xdr:rowOff>0</xdr:rowOff>
    </xdr:from>
    <xdr:to>
      <xdr:col>5</xdr:col>
      <xdr:colOff>0</xdr:colOff>
      <xdr:row>13</xdr:row>
      <xdr:rowOff>0</xdr:rowOff>
    </xdr:to>
    <xdr:sp textlink="">
      <xdr:nvSpPr>
        <xdr:cNvPr id="4098" name="テキスト 2">
          <a:extLst>
            <a:ext uri="{FF2B5EF4-FFF2-40B4-BE49-F238E27FC236}">
              <a16:creationId xmlns:a16="http://schemas.microsoft.com/office/drawing/2014/main" id="{CC3F64BE-B597-4682-8117-16E2F8F19B28}"/>
            </a:ext>
          </a:extLst>
        </xdr:cNvPr>
        <xdr:cNvSpPr txBox="1">
          <a:spLocks noChangeArrowheads="1"/>
        </xdr:cNvSpPr>
      </xdr:nvSpPr>
      <xdr:spPr bwMode="auto">
        <a:xfrm>
          <a:off x="144780" y="15087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農水産品</a:t>
          </a:r>
        </a:p>
      </xdr:txBody>
    </xdr:sp>
    <xdr:clientData/>
  </xdr:twoCellAnchor>
  <xdr:twoCellAnchor>
    <xdr:from>
      <xdr:col>3</xdr:col>
      <xdr:colOff>0</xdr:colOff>
      <xdr:row>13</xdr:row>
      <xdr:rowOff>0</xdr:rowOff>
    </xdr:from>
    <xdr:to>
      <xdr:col>5</xdr:col>
      <xdr:colOff>0</xdr:colOff>
      <xdr:row>14</xdr:row>
      <xdr:rowOff>0</xdr:rowOff>
    </xdr:to>
    <xdr:sp textlink="">
      <xdr:nvSpPr>
        <xdr:cNvPr id="4099" name="テキスト 3">
          <a:extLst>
            <a:ext uri="{FF2B5EF4-FFF2-40B4-BE49-F238E27FC236}">
              <a16:creationId xmlns:a16="http://schemas.microsoft.com/office/drawing/2014/main" id="{5F3A50A2-F3DE-4226-8E12-D0EC8D463BC4}"/>
            </a:ext>
          </a:extLst>
        </xdr:cNvPr>
        <xdr:cNvSpPr txBox="1">
          <a:spLocks noChangeArrowheads="1"/>
        </xdr:cNvSpPr>
      </xdr:nvSpPr>
      <xdr:spPr bwMode="auto">
        <a:xfrm>
          <a:off x="228600" y="1623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明朝"/>
              <a:ea typeface="ＭＳ 明朝"/>
            </a:rPr>
            <a:t>麦</a:t>
          </a:r>
        </a:p>
      </xdr:txBody>
    </xdr:sp>
    <xdr:clientData/>
  </xdr:twoCellAnchor>
  <xdr:twoCellAnchor>
    <xdr:from>
      <xdr:col>3</xdr:col>
      <xdr:colOff>0</xdr:colOff>
      <xdr:row>17</xdr:row>
      <xdr:rowOff>0</xdr:rowOff>
    </xdr:from>
    <xdr:to>
      <xdr:col>5</xdr:col>
      <xdr:colOff>0</xdr:colOff>
      <xdr:row>18</xdr:row>
      <xdr:rowOff>0</xdr:rowOff>
    </xdr:to>
    <xdr:sp textlink="">
      <xdr:nvSpPr>
        <xdr:cNvPr id="4100" name="テキスト 4">
          <a:extLst>
            <a:ext uri="{FF2B5EF4-FFF2-40B4-BE49-F238E27FC236}">
              <a16:creationId xmlns:a16="http://schemas.microsoft.com/office/drawing/2014/main" id="{4550166E-9BA3-4D57-B234-229F1733F606}"/>
            </a:ext>
          </a:extLst>
        </xdr:cNvPr>
        <xdr:cNvSpPr txBox="1">
          <a:spLocks noChangeArrowheads="1"/>
        </xdr:cNvSpPr>
      </xdr:nvSpPr>
      <xdr:spPr bwMode="auto">
        <a:xfrm>
          <a:off x="228600" y="2080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米・雑穀・豆</a:t>
          </a:r>
        </a:p>
      </xdr:txBody>
    </xdr:sp>
    <xdr:clientData/>
  </xdr:twoCellAnchor>
  <xdr:twoCellAnchor>
    <xdr:from>
      <xdr:col>3</xdr:col>
      <xdr:colOff>0</xdr:colOff>
      <xdr:row>23</xdr:row>
      <xdr:rowOff>0</xdr:rowOff>
    </xdr:from>
    <xdr:to>
      <xdr:col>5</xdr:col>
      <xdr:colOff>0</xdr:colOff>
      <xdr:row>24</xdr:row>
      <xdr:rowOff>0</xdr:rowOff>
    </xdr:to>
    <xdr:sp textlink="">
      <xdr:nvSpPr>
        <xdr:cNvPr id="4101" name="テキスト 5">
          <a:extLst>
            <a:ext uri="{FF2B5EF4-FFF2-40B4-BE49-F238E27FC236}">
              <a16:creationId xmlns:a16="http://schemas.microsoft.com/office/drawing/2014/main" id="{588FD286-EED0-40C2-A4AF-44FA975FF160}"/>
            </a:ext>
          </a:extLst>
        </xdr:cNvPr>
        <xdr:cNvSpPr txBox="1">
          <a:spLocks noChangeArrowheads="1"/>
        </xdr:cNvSpPr>
      </xdr:nvSpPr>
      <xdr:spPr bwMode="auto">
        <a:xfrm>
          <a:off x="228600" y="2766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野菜・果物</a:t>
          </a:r>
        </a:p>
      </xdr:txBody>
    </xdr:sp>
    <xdr:clientData/>
  </xdr:twoCellAnchor>
  <xdr:twoCellAnchor>
    <xdr:from>
      <xdr:col>3</xdr:col>
      <xdr:colOff>0</xdr:colOff>
      <xdr:row>27</xdr:row>
      <xdr:rowOff>0</xdr:rowOff>
    </xdr:from>
    <xdr:to>
      <xdr:col>5</xdr:col>
      <xdr:colOff>0</xdr:colOff>
      <xdr:row>28</xdr:row>
      <xdr:rowOff>0</xdr:rowOff>
    </xdr:to>
    <xdr:sp textlink="">
      <xdr:nvSpPr>
        <xdr:cNvPr id="4102" name="テキスト 6">
          <a:extLst>
            <a:ext uri="{FF2B5EF4-FFF2-40B4-BE49-F238E27FC236}">
              <a16:creationId xmlns:a16="http://schemas.microsoft.com/office/drawing/2014/main" id="{4A3733A6-8ED6-41CE-A73A-45C4412A5221}"/>
            </a:ext>
          </a:extLst>
        </xdr:cNvPr>
        <xdr:cNvSpPr txBox="1">
          <a:spLocks noChangeArrowheads="1"/>
        </xdr:cNvSpPr>
      </xdr:nvSpPr>
      <xdr:spPr bwMode="auto">
        <a:xfrm>
          <a:off x="228600" y="3223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綿花</a:t>
          </a:r>
        </a:p>
      </xdr:txBody>
    </xdr:sp>
    <xdr:clientData/>
  </xdr:twoCellAnchor>
  <xdr:twoCellAnchor>
    <xdr:from>
      <xdr:col>3</xdr:col>
      <xdr:colOff>0</xdr:colOff>
      <xdr:row>29</xdr:row>
      <xdr:rowOff>0</xdr:rowOff>
    </xdr:from>
    <xdr:to>
      <xdr:col>5</xdr:col>
      <xdr:colOff>0</xdr:colOff>
      <xdr:row>30</xdr:row>
      <xdr:rowOff>0</xdr:rowOff>
    </xdr:to>
    <xdr:sp textlink="">
      <xdr:nvSpPr>
        <xdr:cNvPr id="4103" name="テキスト 7">
          <a:extLst>
            <a:ext uri="{FF2B5EF4-FFF2-40B4-BE49-F238E27FC236}">
              <a16:creationId xmlns:a16="http://schemas.microsoft.com/office/drawing/2014/main" id="{4D08CBE3-6794-4F1B-9ED4-9CBDF7B5A548}"/>
            </a:ext>
          </a:extLst>
        </xdr:cNvPr>
        <xdr:cNvSpPr txBox="1">
          <a:spLocks noChangeArrowheads="1"/>
        </xdr:cNvSpPr>
      </xdr:nvSpPr>
      <xdr:spPr bwMode="auto">
        <a:xfrm>
          <a:off x="228600" y="34518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その他の農産品</a:t>
          </a:r>
        </a:p>
      </xdr:txBody>
    </xdr:sp>
    <xdr:clientData/>
  </xdr:twoCellAnchor>
  <xdr:twoCellAnchor>
    <xdr:from>
      <xdr:col>3</xdr:col>
      <xdr:colOff>0</xdr:colOff>
      <xdr:row>35</xdr:row>
      <xdr:rowOff>0</xdr:rowOff>
    </xdr:from>
    <xdr:to>
      <xdr:col>5</xdr:col>
      <xdr:colOff>0</xdr:colOff>
      <xdr:row>36</xdr:row>
      <xdr:rowOff>0</xdr:rowOff>
    </xdr:to>
    <xdr:sp textlink="">
      <xdr:nvSpPr>
        <xdr:cNvPr id="4104" name="テキスト 8">
          <a:extLst>
            <a:ext uri="{FF2B5EF4-FFF2-40B4-BE49-F238E27FC236}">
              <a16:creationId xmlns:a16="http://schemas.microsoft.com/office/drawing/2014/main" id="{04F68FDD-4ED4-40CF-8382-11100E32A498}"/>
            </a:ext>
          </a:extLst>
        </xdr:cNvPr>
        <xdr:cNvSpPr txBox="1">
          <a:spLocks noChangeArrowheads="1"/>
        </xdr:cNvSpPr>
      </xdr:nvSpPr>
      <xdr:spPr bwMode="auto">
        <a:xfrm>
          <a:off x="228600" y="4137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羊毛</a:t>
          </a:r>
        </a:p>
      </xdr:txBody>
    </xdr:sp>
    <xdr:clientData/>
  </xdr:twoCellAnchor>
  <xdr:twoCellAnchor>
    <xdr:from>
      <xdr:col>3</xdr:col>
      <xdr:colOff>0</xdr:colOff>
      <xdr:row>37</xdr:row>
      <xdr:rowOff>0</xdr:rowOff>
    </xdr:from>
    <xdr:to>
      <xdr:col>5</xdr:col>
      <xdr:colOff>0</xdr:colOff>
      <xdr:row>38</xdr:row>
      <xdr:rowOff>0</xdr:rowOff>
    </xdr:to>
    <xdr:sp textlink="">
      <xdr:nvSpPr>
        <xdr:cNvPr id="4105" name="テキスト 9">
          <a:extLst>
            <a:ext uri="{FF2B5EF4-FFF2-40B4-BE49-F238E27FC236}">
              <a16:creationId xmlns:a16="http://schemas.microsoft.com/office/drawing/2014/main" id="{A75C909A-3380-4CAD-A779-321AB7CE2CC4}"/>
            </a:ext>
          </a:extLst>
        </xdr:cNvPr>
        <xdr:cNvSpPr txBox="1">
          <a:spLocks noChangeArrowheads="1"/>
        </xdr:cNvSpPr>
      </xdr:nvSpPr>
      <xdr:spPr bwMode="auto">
        <a:xfrm>
          <a:off x="228600" y="4366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その他の畜産品</a:t>
          </a:r>
        </a:p>
      </xdr:txBody>
    </xdr:sp>
    <xdr:clientData/>
  </xdr:twoCellAnchor>
  <xdr:twoCellAnchor>
    <xdr:from>
      <xdr:col>3</xdr:col>
      <xdr:colOff>0</xdr:colOff>
      <xdr:row>44</xdr:row>
      <xdr:rowOff>0</xdr:rowOff>
    </xdr:from>
    <xdr:to>
      <xdr:col>5</xdr:col>
      <xdr:colOff>0</xdr:colOff>
      <xdr:row>45</xdr:row>
      <xdr:rowOff>0</xdr:rowOff>
    </xdr:to>
    <xdr:sp textlink="">
      <xdr:nvSpPr>
        <xdr:cNvPr id="4106" name="テキスト 10">
          <a:extLst>
            <a:ext uri="{FF2B5EF4-FFF2-40B4-BE49-F238E27FC236}">
              <a16:creationId xmlns:a16="http://schemas.microsoft.com/office/drawing/2014/main" id="{31230B2B-35D1-4E0D-86D4-6BC20D42A4C5}"/>
            </a:ext>
          </a:extLst>
        </xdr:cNvPr>
        <xdr:cNvSpPr txBox="1">
          <a:spLocks noChangeArrowheads="1"/>
        </xdr:cNvSpPr>
      </xdr:nvSpPr>
      <xdr:spPr bwMode="auto">
        <a:xfrm>
          <a:off x="228600" y="51663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水産品</a:t>
          </a:r>
        </a:p>
      </xdr:txBody>
    </xdr:sp>
    <xdr:clientData/>
  </xdr:twoCellAnchor>
  <xdr:twoCellAnchor>
    <xdr:from>
      <xdr:col>2</xdr:col>
      <xdr:colOff>0</xdr:colOff>
      <xdr:row>49</xdr:row>
      <xdr:rowOff>0</xdr:rowOff>
    </xdr:from>
    <xdr:to>
      <xdr:col>5</xdr:col>
      <xdr:colOff>0</xdr:colOff>
      <xdr:row>50</xdr:row>
      <xdr:rowOff>0</xdr:rowOff>
    </xdr:to>
    <xdr:sp textlink="">
      <xdr:nvSpPr>
        <xdr:cNvPr id="4107" name="テキスト 11">
          <a:extLst>
            <a:ext uri="{FF2B5EF4-FFF2-40B4-BE49-F238E27FC236}">
              <a16:creationId xmlns:a16="http://schemas.microsoft.com/office/drawing/2014/main" id="{31E64F95-85F9-4704-86E2-5BFCB648760B}"/>
            </a:ext>
          </a:extLst>
        </xdr:cNvPr>
        <xdr:cNvSpPr txBox="1">
          <a:spLocks noChangeArrowheads="1"/>
        </xdr:cNvSpPr>
      </xdr:nvSpPr>
      <xdr:spPr bwMode="auto">
        <a:xfrm>
          <a:off x="144780" y="57378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林産品</a:t>
          </a:r>
        </a:p>
      </xdr:txBody>
    </xdr:sp>
    <xdr:clientData/>
  </xdr:twoCellAnchor>
  <xdr:twoCellAnchor>
    <xdr:from>
      <xdr:col>3</xdr:col>
      <xdr:colOff>0</xdr:colOff>
      <xdr:row>50</xdr:row>
      <xdr:rowOff>0</xdr:rowOff>
    </xdr:from>
    <xdr:to>
      <xdr:col>5</xdr:col>
      <xdr:colOff>0</xdr:colOff>
      <xdr:row>51</xdr:row>
      <xdr:rowOff>0</xdr:rowOff>
    </xdr:to>
    <xdr:sp textlink="">
      <xdr:nvSpPr>
        <xdr:cNvPr id="4108" name="テキスト 12">
          <a:extLst>
            <a:ext uri="{FF2B5EF4-FFF2-40B4-BE49-F238E27FC236}">
              <a16:creationId xmlns:a16="http://schemas.microsoft.com/office/drawing/2014/main" id="{500DCCEC-5A35-423E-8884-B6AE5C7FEEF3}"/>
            </a:ext>
          </a:extLst>
        </xdr:cNvPr>
        <xdr:cNvSpPr txBox="1">
          <a:spLocks noChangeArrowheads="1"/>
        </xdr:cNvSpPr>
      </xdr:nvSpPr>
      <xdr:spPr bwMode="auto">
        <a:xfrm>
          <a:off x="228600" y="58521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原木</a:t>
          </a:r>
        </a:p>
      </xdr:txBody>
    </xdr:sp>
    <xdr:clientData/>
  </xdr:twoCellAnchor>
  <xdr:twoCellAnchor>
    <xdr:from>
      <xdr:col>3</xdr:col>
      <xdr:colOff>0</xdr:colOff>
      <xdr:row>53</xdr:row>
      <xdr:rowOff>0</xdr:rowOff>
    </xdr:from>
    <xdr:to>
      <xdr:col>5</xdr:col>
      <xdr:colOff>0</xdr:colOff>
      <xdr:row>54</xdr:row>
      <xdr:rowOff>0</xdr:rowOff>
    </xdr:to>
    <xdr:sp textlink="">
      <xdr:nvSpPr>
        <xdr:cNvPr id="4109" name="テキスト 13">
          <a:extLst>
            <a:ext uri="{FF2B5EF4-FFF2-40B4-BE49-F238E27FC236}">
              <a16:creationId xmlns:a16="http://schemas.microsoft.com/office/drawing/2014/main" id="{2DB8BE3A-4108-4FDD-A2E5-F67BFD3A649C}"/>
            </a:ext>
          </a:extLst>
        </xdr:cNvPr>
        <xdr:cNvSpPr txBox="1">
          <a:spLocks noChangeArrowheads="1"/>
        </xdr:cNvSpPr>
      </xdr:nvSpPr>
      <xdr:spPr bwMode="auto">
        <a:xfrm>
          <a:off x="228600" y="6195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樹脂類</a:t>
          </a:r>
        </a:p>
      </xdr:txBody>
    </xdr:sp>
    <xdr:clientData/>
  </xdr:twoCellAnchor>
  <xdr:twoCellAnchor>
    <xdr:from>
      <xdr:col>3</xdr:col>
      <xdr:colOff>0</xdr:colOff>
      <xdr:row>55</xdr:row>
      <xdr:rowOff>0</xdr:rowOff>
    </xdr:from>
    <xdr:to>
      <xdr:col>5</xdr:col>
      <xdr:colOff>0</xdr:colOff>
      <xdr:row>56</xdr:row>
      <xdr:rowOff>0</xdr:rowOff>
    </xdr:to>
    <xdr:sp textlink="">
      <xdr:nvSpPr>
        <xdr:cNvPr id="4110" name="テキスト 14">
          <a:extLst>
            <a:ext uri="{FF2B5EF4-FFF2-40B4-BE49-F238E27FC236}">
              <a16:creationId xmlns:a16="http://schemas.microsoft.com/office/drawing/2014/main" id="{F0A3140C-0A51-4D77-A567-4223B1039C5B}"/>
            </a:ext>
          </a:extLst>
        </xdr:cNvPr>
        <xdr:cNvSpPr txBox="1">
          <a:spLocks noChangeArrowheads="1"/>
        </xdr:cNvSpPr>
      </xdr:nvSpPr>
      <xdr:spPr bwMode="auto">
        <a:xfrm>
          <a:off x="228600" y="6423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その他の木材</a:t>
          </a:r>
        </a:p>
      </xdr:txBody>
    </xdr:sp>
    <xdr:clientData/>
  </xdr:twoCellAnchor>
  <xdr:twoCellAnchor>
    <xdr:from>
      <xdr:col>3</xdr:col>
      <xdr:colOff>0</xdr:colOff>
      <xdr:row>57</xdr:row>
      <xdr:rowOff>0</xdr:rowOff>
    </xdr:from>
    <xdr:to>
      <xdr:col>5</xdr:col>
      <xdr:colOff>0</xdr:colOff>
      <xdr:row>58</xdr:row>
      <xdr:rowOff>0</xdr:rowOff>
    </xdr:to>
    <xdr:sp textlink="">
      <xdr:nvSpPr>
        <xdr:cNvPr id="4111" name="テキスト 15">
          <a:extLst>
            <a:ext uri="{FF2B5EF4-FFF2-40B4-BE49-F238E27FC236}">
              <a16:creationId xmlns:a16="http://schemas.microsoft.com/office/drawing/2014/main" id="{EB51833C-123F-4673-B0CB-BDF2AFD203F5}"/>
            </a:ext>
          </a:extLst>
        </xdr:cNvPr>
        <xdr:cNvSpPr txBox="1">
          <a:spLocks noChangeArrowheads="1"/>
        </xdr:cNvSpPr>
      </xdr:nvSpPr>
      <xdr:spPr bwMode="auto">
        <a:xfrm>
          <a:off x="228600" y="6652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薪炭</a:t>
          </a:r>
        </a:p>
      </xdr:txBody>
    </xdr:sp>
    <xdr:clientData/>
  </xdr:twoCellAnchor>
  <xdr:twoCellAnchor>
    <xdr:from>
      <xdr:col>2</xdr:col>
      <xdr:colOff>0</xdr:colOff>
      <xdr:row>61</xdr:row>
      <xdr:rowOff>0</xdr:rowOff>
    </xdr:from>
    <xdr:to>
      <xdr:col>5</xdr:col>
      <xdr:colOff>0</xdr:colOff>
      <xdr:row>62</xdr:row>
      <xdr:rowOff>0</xdr:rowOff>
    </xdr:to>
    <xdr:sp textlink="">
      <xdr:nvSpPr>
        <xdr:cNvPr id="4112" name="テキスト 16">
          <a:extLst>
            <a:ext uri="{FF2B5EF4-FFF2-40B4-BE49-F238E27FC236}">
              <a16:creationId xmlns:a16="http://schemas.microsoft.com/office/drawing/2014/main" id="{F3BA0380-F00D-4F47-AC06-5437D3193071}"/>
            </a:ext>
          </a:extLst>
        </xdr:cNvPr>
        <xdr:cNvSpPr txBox="1">
          <a:spLocks noChangeArrowheads="1"/>
        </xdr:cNvSpPr>
      </xdr:nvSpPr>
      <xdr:spPr bwMode="auto">
        <a:xfrm>
          <a:off x="144780" y="71094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鉱産品</a:t>
          </a:r>
        </a:p>
      </xdr:txBody>
    </xdr:sp>
    <xdr:clientData/>
  </xdr:twoCellAnchor>
  <xdr:twoCellAnchor>
    <xdr:from>
      <xdr:col>3</xdr:col>
      <xdr:colOff>0</xdr:colOff>
      <xdr:row>62</xdr:row>
      <xdr:rowOff>0</xdr:rowOff>
    </xdr:from>
    <xdr:to>
      <xdr:col>5</xdr:col>
      <xdr:colOff>0</xdr:colOff>
      <xdr:row>63</xdr:row>
      <xdr:rowOff>0</xdr:rowOff>
    </xdr:to>
    <xdr:sp textlink="">
      <xdr:nvSpPr>
        <xdr:cNvPr id="4113" name="テキスト 17">
          <a:extLst>
            <a:ext uri="{FF2B5EF4-FFF2-40B4-BE49-F238E27FC236}">
              <a16:creationId xmlns:a16="http://schemas.microsoft.com/office/drawing/2014/main" id="{7E8132B4-9F75-4279-B388-5DE9D83F786D}"/>
            </a:ext>
          </a:extLst>
        </xdr:cNvPr>
        <xdr:cNvSpPr txBox="1">
          <a:spLocks noChangeArrowheads="1"/>
        </xdr:cNvSpPr>
      </xdr:nvSpPr>
      <xdr:spPr bwMode="auto">
        <a:xfrm>
          <a:off x="228600" y="72237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石炭</a:t>
          </a:r>
        </a:p>
      </xdr:txBody>
    </xdr:sp>
    <xdr:clientData/>
  </xdr:twoCellAnchor>
  <xdr:twoCellAnchor>
    <xdr:from>
      <xdr:col>3</xdr:col>
      <xdr:colOff>0</xdr:colOff>
      <xdr:row>65</xdr:row>
      <xdr:rowOff>0</xdr:rowOff>
    </xdr:from>
    <xdr:to>
      <xdr:col>5</xdr:col>
      <xdr:colOff>0</xdr:colOff>
      <xdr:row>66</xdr:row>
      <xdr:rowOff>0</xdr:rowOff>
    </xdr:to>
    <xdr:sp textlink="">
      <xdr:nvSpPr>
        <xdr:cNvPr id="4114" name="テキスト 18">
          <a:extLst>
            <a:ext uri="{FF2B5EF4-FFF2-40B4-BE49-F238E27FC236}">
              <a16:creationId xmlns:a16="http://schemas.microsoft.com/office/drawing/2014/main" id="{62E91853-2C19-4700-A761-36B69A953FB8}"/>
            </a:ext>
          </a:extLst>
        </xdr:cNvPr>
        <xdr:cNvSpPr txBox="1">
          <a:spLocks noChangeArrowheads="1"/>
        </xdr:cNvSpPr>
      </xdr:nvSpPr>
      <xdr:spPr bwMode="auto">
        <a:xfrm>
          <a:off x="228600" y="7566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鉄鉱</a:t>
          </a:r>
        </a:p>
      </xdr:txBody>
    </xdr:sp>
    <xdr:clientData/>
  </xdr:twoCellAnchor>
  <xdr:twoCellAnchor>
    <xdr:from>
      <xdr:col>3</xdr:col>
      <xdr:colOff>0</xdr:colOff>
      <xdr:row>68</xdr:row>
      <xdr:rowOff>0</xdr:rowOff>
    </xdr:from>
    <xdr:to>
      <xdr:col>5</xdr:col>
      <xdr:colOff>0</xdr:colOff>
      <xdr:row>69</xdr:row>
      <xdr:rowOff>0</xdr:rowOff>
    </xdr:to>
    <xdr:sp textlink="">
      <xdr:nvSpPr>
        <xdr:cNvPr id="4115" name="テキスト 19">
          <a:extLst>
            <a:ext uri="{FF2B5EF4-FFF2-40B4-BE49-F238E27FC236}">
              <a16:creationId xmlns:a16="http://schemas.microsoft.com/office/drawing/2014/main" id="{8651724F-29FB-4C9C-8ADD-6DD3F7E04486}"/>
            </a:ext>
          </a:extLst>
        </xdr:cNvPr>
        <xdr:cNvSpPr txBox="1">
          <a:spLocks noChangeArrowheads="1"/>
        </xdr:cNvSpPr>
      </xdr:nvSpPr>
      <xdr:spPr bwMode="auto">
        <a:xfrm>
          <a:off x="228600" y="79095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その他金属鉱</a:t>
          </a:r>
        </a:p>
      </xdr:txBody>
    </xdr:sp>
    <xdr:clientData/>
  </xdr:twoCellAnchor>
  <xdr:twoCellAnchor>
    <xdr:from>
      <xdr:col>3</xdr:col>
      <xdr:colOff>0</xdr:colOff>
      <xdr:row>71</xdr:row>
      <xdr:rowOff>0</xdr:rowOff>
    </xdr:from>
    <xdr:to>
      <xdr:col>5</xdr:col>
      <xdr:colOff>0</xdr:colOff>
      <xdr:row>72</xdr:row>
      <xdr:rowOff>0</xdr:rowOff>
    </xdr:to>
    <xdr:sp textlink="">
      <xdr:nvSpPr>
        <xdr:cNvPr id="4116" name="テキスト 20">
          <a:extLst>
            <a:ext uri="{FF2B5EF4-FFF2-40B4-BE49-F238E27FC236}">
              <a16:creationId xmlns:a16="http://schemas.microsoft.com/office/drawing/2014/main" id="{41EEC0B8-846A-49AD-85E2-D595071D4445}"/>
            </a:ext>
          </a:extLst>
        </xdr:cNvPr>
        <xdr:cNvSpPr txBox="1">
          <a:spLocks noChangeArrowheads="1"/>
        </xdr:cNvSpPr>
      </xdr:nvSpPr>
      <xdr:spPr bwMode="auto">
        <a:xfrm>
          <a:off x="228600" y="82524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砂利・砂・石材</a:t>
          </a:r>
        </a:p>
      </xdr:txBody>
    </xdr:sp>
    <xdr:clientData/>
  </xdr:twoCellAnchor>
  <xdr:twoCellAnchor>
    <xdr:from>
      <xdr:col>3</xdr:col>
      <xdr:colOff>0</xdr:colOff>
      <xdr:row>75</xdr:row>
      <xdr:rowOff>0</xdr:rowOff>
    </xdr:from>
    <xdr:to>
      <xdr:col>5</xdr:col>
      <xdr:colOff>0</xdr:colOff>
      <xdr:row>76</xdr:row>
      <xdr:rowOff>0</xdr:rowOff>
    </xdr:to>
    <xdr:sp textlink="">
      <xdr:nvSpPr>
        <xdr:cNvPr id="4117" name="テキスト 21">
          <a:extLst>
            <a:ext uri="{FF2B5EF4-FFF2-40B4-BE49-F238E27FC236}">
              <a16:creationId xmlns:a16="http://schemas.microsoft.com/office/drawing/2014/main" id="{FA53A30B-4373-4F87-93F8-F27AE12AE78B}"/>
            </a:ext>
          </a:extLst>
        </xdr:cNvPr>
        <xdr:cNvSpPr txBox="1">
          <a:spLocks noChangeArrowheads="1"/>
        </xdr:cNvSpPr>
      </xdr:nvSpPr>
      <xdr:spPr bwMode="auto">
        <a:xfrm>
          <a:off x="228600" y="8709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原油</a:t>
          </a:r>
        </a:p>
      </xdr:txBody>
    </xdr:sp>
    <xdr:clientData/>
  </xdr:twoCellAnchor>
  <xdr:twoCellAnchor>
    <xdr:from>
      <xdr:col>3</xdr:col>
      <xdr:colOff>0</xdr:colOff>
      <xdr:row>78</xdr:row>
      <xdr:rowOff>0</xdr:rowOff>
    </xdr:from>
    <xdr:to>
      <xdr:col>5</xdr:col>
      <xdr:colOff>0</xdr:colOff>
      <xdr:row>79</xdr:row>
      <xdr:rowOff>0</xdr:rowOff>
    </xdr:to>
    <xdr:sp textlink="">
      <xdr:nvSpPr>
        <xdr:cNvPr id="4118" name="テキスト 22">
          <a:extLst>
            <a:ext uri="{FF2B5EF4-FFF2-40B4-BE49-F238E27FC236}">
              <a16:creationId xmlns:a16="http://schemas.microsoft.com/office/drawing/2014/main" id="{A0AEC599-3E2F-4F21-B418-A70F855BBC88}"/>
            </a:ext>
          </a:extLst>
        </xdr:cNvPr>
        <xdr:cNvSpPr txBox="1">
          <a:spLocks noChangeArrowheads="1"/>
        </xdr:cNvSpPr>
      </xdr:nvSpPr>
      <xdr:spPr bwMode="auto">
        <a:xfrm>
          <a:off x="228600" y="90525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りん鉱石</a:t>
          </a:r>
        </a:p>
      </xdr:txBody>
    </xdr:sp>
    <xdr:clientData/>
  </xdr:twoCellAnchor>
  <xdr:twoCellAnchor>
    <xdr:from>
      <xdr:col>3</xdr:col>
      <xdr:colOff>0</xdr:colOff>
      <xdr:row>80</xdr:row>
      <xdr:rowOff>0</xdr:rowOff>
    </xdr:from>
    <xdr:to>
      <xdr:col>5</xdr:col>
      <xdr:colOff>0</xdr:colOff>
      <xdr:row>81</xdr:row>
      <xdr:rowOff>0</xdr:rowOff>
    </xdr:to>
    <xdr:sp textlink="">
      <xdr:nvSpPr>
        <xdr:cNvPr id="4119" name="テキスト 23">
          <a:extLst>
            <a:ext uri="{FF2B5EF4-FFF2-40B4-BE49-F238E27FC236}">
              <a16:creationId xmlns:a16="http://schemas.microsoft.com/office/drawing/2014/main" id="{9F845749-76FA-4066-851E-CBF10368D87E}"/>
            </a:ext>
          </a:extLst>
        </xdr:cNvPr>
        <xdr:cNvSpPr txBox="1">
          <a:spLocks noChangeArrowheads="1"/>
        </xdr:cNvSpPr>
      </xdr:nvSpPr>
      <xdr:spPr bwMode="auto">
        <a:xfrm>
          <a:off x="228600" y="92811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石灰石</a:t>
          </a:r>
        </a:p>
      </xdr:txBody>
    </xdr:sp>
    <xdr:clientData/>
  </xdr:twoCellAnchor>
  <xdr:twoCellAnchor>
    <xdr:from>
      <xdr:col>14</xdr:col>
      <xdr:colOff>0</xdr:colOff>
      <xdr:row>10</xdr:row>
      <xdr:rowOff>0</xdr:rowOff>
    </xdr:from>
    <xdr:to>
      <xdr:col>15</xdr:col>
      <xdr:colOff>1165860</xdr:colOff>
      <xdr:row>11</xdr:row>
      <xdr:rowOff>0</xdr:rowOff>
    </xdr:to>
    <xdr:sp textlink="">
      <xdr:nvSpPr>
        <xdr:cNvPr id="4120" name="テキスト 24">
          <a:extLst>
            <a:ext uri="{FF2B5EF4-FFF2-40B4-BE49-F238E27FC236}">
              <a16:creationId xmlns:a16="http://schemas.microsoft.com/office/drawing/2014/main" id="{97618E10-E211-4522-B77E-2C2947DB2D69}"/>
            </a:ext>
          </a:extLst>
        </xdr:cNvPr>
        <xdr:cNvSpPr txBox="1">
          <a:spLocks noChangeArrowheads="1"/>
        </xdr:cNvSpPr>
      </xdr:nvSpPr>
      <xdr:spPr bwMode="auto">
        <a:xfrm>
          <a:off x="4244340" y="1280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原塩</a:t>
          </a:r>
        </a:p>
      </xdr:txBody>
    </xdr:sp>
    <xdr:clientData/>
  </xdr:twoCellAnchor>
  <xdr:twoCellAnchor>
    <xdr:from>
      <xdr:col>0</xdr:col>
      <xdr:colOff>0</xdr:colOff>
      <xdr:row>7</xdr:row>
      <xdr:rowOff>0</xdr:rowOff>
    </xdr:from>
    <xdr:to>
      <xdr:col>6</xdr:col>
      <xdr:colOff>0</xdr:colOff>
      <xdr:row>9</xdr:row>
      <xdr:rowOff>0</xdr:rowOff>
    </xdr:to>
    <xdr:sp textlink="">
      <xdr:nvSpPr>
        <xdr:cNvPr id="4121" name="テキスト 25">
          <a:extLst>
            <a:ext uri="{FF2B5EF4-FFF2-40B4-BE49-F238E27FC236}">
              <a16:creationId xmlns:a16="http://schemas.microsoft.com/office/drawing/2014/main" id="{B963B895-D0FE-4BFF-94C2-ADDCC4BD17FA}"/>
            </a:ext>
          </a:extLst>
        </xdr:cNvPr>
        <xdr:cNvSpPr txBox="1">
          <a:spLocks noChangeArrowheads="1"/>
        </xdr:cNvSpPr>
      </xdr:nvSpPr>
      <xdr:spPr bwMode="auto">
        <a:xfrm>
          <a:off x="0" y="784860"/>
          <a:ext cx="13563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12</xdr:col>
      <xdr:colOff>0</xdr:colOff>
      <xdr:row>7</xdr:row>
      <xdr:rowOff>0</xdr:rowOff>
    </xdr:from>
    <xdr:to>
      <xdr:col>17</xdr:col>
      <xdr:colOff>0</xdr:colOff>
      <xdr:row>9</xdr:row>
      <xdr:rowOff>0</xdr:rowOff>
    </xdr:to>
    <xdr:sp textlink="">
      <xdr:nvSpPr>
        <xdr:cNvPr id="4122" name="テキスト 26">
          <a:extLst>
            <a:ext uri="{FF2B5EF4-FFF2-40B4-BE49-F238E27FC236}">
              <a16:creationId xmlns:a16="http://schemas.microsoft.com/office/drawing/2014/main" id="{62D63413-337A-4663-930C-04000B2ABE0D}"/>
            </a:ext>
          </a:extLst>
        </xdr:cNvPr>
        <xdr:cNvSpPr txBox="1">
          <a:spLocks noChangeArrowheads="1"/>
        </xdr:cNvSpPr>
      </xdr:nvSpPr>
      <xdr:spPr bwMode="auto">
        <a:xfrm>
          <a:off x="4099560" y="784860"/>
          <a:ext cx="118872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14</xdr:col>
      <xdr:colOff>0</xdr:colOff>
      <xdr:row>12</xdr:row>
      <xdr:rowOff>0</xdr:rowOff>
    </xdr:from>
    <xdr:to>
      <xdr:col>15</xdr:col>
      <xdr:colOff>1165860</xdr:colOff>
      <xdr:row>13</xdr:row>
      <xdr:rowOff>0</xdr:rowOff>
    </xdr:to>
    <xdr:sp textlink="">
      <xdr:nvSpPr>
        <xdr:cNvPr id="4136" name="テキスト 40">
          <a:extLst>
            <a:ext uri="{FF2B5EF4-FFF2-40B4-BE49-F238E27FC236}">
              <a16:creationId xmlns:a16="http://schemas.microsoft.com/office/drawing/2014/main" id="{B9263F8F-8AA6-4039-A966-8E99544396D4}"/>
            </a:ext>
          </a:extLst>
        </xdr:cNvPr>
        <xdr:cNvSpPr txBox="1">
          <a:spLocks noChangeArrowheads="1"/>
        </xdr:cNvSpPr>
      </xdr:nvSpPr>
      <xdr:spPr bwMode="auto">
        <a:xfrm>
          <a:off x="4244340" y="1508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その他非金属鉱物</a:t>
          </a:r>
        </a:p>
      </xdr:txBody>
    </xdr:sp>
    <xdr:clientData/>
  </xdr:twoCellAnchor>
  <xdr:twoCellAnchor>
    <xdr:from>
      <xdr:col>13</xdr:col>
      <xdr:colOff>0</xdr:colOff>
      <xdr:row>17</xdr:row>
      <xdr:rowOff>0</xdr:rowOff>
    </xdr:from>
    <xdr:to>
      <xdr:col>16</xdr:col>
      <xdr:colOff>0</xdr:colOff>
      <xdr:row>18</xdr:row>
      <xdr:rowOff>0</xdr:rowOff>
    </xdr:to>
    <xdr:sp textlink="">
      <xdr:nvSpPr>
        <xdr:cNvPr id="4137" name="テキスト 41">
          <a:extLst>
            <a:ext uri="{FF2B5EF4-FFF2-40B4-BE49-F238E27FC236}">
              <a16:creationId xmlns:a16="http://schemas.microsoft.com/office/drawing/2014/main" id="{F727F11E-CE25-4861-8942-703441BD286D}"/>
            </a:ext>
          </a:extLst>
        </xdr:cNvPr>
        <xdr:cNvSpPr txBox="1">
          <a:spLocks noChangeArrowheads="1"/>
        </xdr:cNvSpPr>
      </xdr:nvSpPr>
      <xdr:spPr bwMode="auto">
        <a:xfrm>
          <a:off x="4160520" y="2080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金属機械工業品</a:t>
          </a:r>
        </a:p>
      </xdr:txBody>
    </xdr:sp>
    <xdr:clientData/>
  </xdr:twoCellAnchor>
  <xdr:twoCellAnchor>
    <xdr:from>
      <xdr:col>14</xdr:col>
      <xdr:colOff>0</xdr:colOff>
      <xdr:row>18</xdr:row>
      <xdr:rowOff>0</xdr:rowOff>
    </xdr:from>
    <xdr:to>
      <xdr:col>15</xdr:col>
      <xdr:colOff>1165860</xdr:colOff>
      <xdr:row>19</xdr:row>
      <xdr:rowOff>0</xdr:rowOff>
    </xdr:to>
    <xdr:sp textlink="">
      <xdr:nvSpPr>
        <xdr:cNvPr id="4138" name="テキスト 42">
          <a:extLst>
            <a:ext uri="{FF2B5EF4-FFF2-40B4-BE49-F238E27FC236}">
              <a16:creationId xmlns:a16="http://schemas.microsoft.com/office/drawing/2014/main" id="{0E05A463-929E-43B4-A6EC-8836FDB52AC7}"/>
            </a:ext>
          </a:extLst>
        </xdr:cNvPr>
        <xdr:cNvSpPr txBox="1">
          <a:spLocks noChangeArrowheads="1"/>
        </xdr:cNvSpPr>
      </xdr:nvSpPr>
      <xdr:spPr bwMode="auto">
        <a:xfrm>
          <a:off x="4244340" y="21945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鉄鋼</a:t>
          </a:r>
        </a:p>
      </xdr:txBody>
    </xdr:sp>
    <xdr:clientData/>
  </xdr:twoCellAnchor>
  <xdr:twoCellAnchor>
    <xdr:from>
      <xdr:col>14</xdr:col>
      <xdr:colOff>0</xdr:colOff>
      <xdr:row>22</xdr:row>
      <xdr:rowOff>0</xdr:rowOff>
    </xdr:from>
    <xdr:to>
      <xdr:col>15</xdr:col>
      <xdr:colOff>1165860</xdr:colOff>
      <xdr:row>23</xdr:row>
      <xdr:rowOff>0</xdr:rowOff>
    </xdr:to>
    <xdr:sp textlink="">
      <xdr:nvSpPr>
        <xdr:cNvPr id="4139" name="テキスト 43">
          <a:extLst>
            <a:ext uri="{FF2B5EF4-FFF2-40B4-BE49-F238E27FC236}">
              <a16:creationId xmlns:a16="http://schemas.microsoft.com/office/drawing/2014/main" id="{6E58065B-98F3-4721-B52E-DB50C35603E3}"/>
            </a:ext>
          </a:extLst>
        </xdr:cNvPr>
        <xdr:cNvSpPr txBox="1">
          <a:spLocks noChangeArrowheads="1"/>
        </xdr:cNvSpPr>
      </xdr:nvSpPr>
      <xdr:spPr bwMode="auto">
        <a:xfrm>
          <a:off x="4244340" y="2651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非鉄金属</a:t>
          </a:r>
        </a:p>
      </xdr:txBody>
    </xdr:sp>
    <xdr:clientData/>
  </xdr:twoCellAnchor>
  <xdr:twoCellAnchor>
    <xdr:from>
      <xdr:col>14</xdr:col>
      <xdr:colOff>0</xdr:colOff>
      <xdr:row>27</xdr:row>
      <xdr:rowOff>0</xdr:rowOff>
    </xdr:from>
    <xdr:to>
      <xdr:col>15</xdr:col>
      <xdr:colOff>1165860</xdr:colOff>
      <xdr:row>28</xdr:row>
      <xdr:rowOff>0</xdr:rowOff>
    </xdr:to>
    <xdr:sp textlink="">
      <xdr:nvSpPr>
        <xdr:cNvPr id="4140" name="テキスト 44">
          <a:extLst>
            <a:ext uri="{FF2B5EF4-FFF2-40B4-BE49-F238E27FC236}">
              <a16:creationId xmlns:a16="http://schemas.microsoft.com/office/drawing/2014/main" id="{EA074D80-6E85-4442-8D3D-42966F18408D}"/>
            </a:ext>
          </a:extLst>
        </xdr:cNvPr>
        <xdr:cNvSpPr txBox="1">
          <a:spLocks noChangeArrowheads="1"/>
        </xdr:cNvSpPr>
      </xdr:nvSpPr>
      <xdr:spPr bwMode="auto">
        <a:xfrm>
          <a:off x="4244340" y="32232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金属製品</a:t>
          </a:r>
        </a:p>
      </xdr:txBody>
    </xdr:sp>
    <xdr:clientData/>
  </xdr:twoCellAnchor>
  <xdr:twoCellAnchor>
    <xdr:from>
      <xdr:col>14</xdr:col>
      <xdr:colOff>0</xdr:colOff>
      <xdr:row>33</xdr:row>
      <xdr:rowOff>0</xdr:rowOff>
    </xdr:from>
    <xdr:to>
      <xdr:col>15</xdr:col>
      <xdr:colOff>1165860</xdr:colOff>
      <xdr:row>34</xdr:row>
      <xdr:rowOff>0</xdr:rowOff>
    </xdr:to>
    <xdr:sp textlink="">
      <xdr:nvSpPr>
        <xdr:cNvPr id="4141" name="テキスト 45">
          <a:extLst>
            <a:ext uri="{FF2B5EF4-FFF2-40B4-BE49-F238E27FC236}">
              <a16:creationId xmlns:a16="http://schemas.microsoft.com/office/drawing/2014/main" id="{7F51BD30-4087-45E8-A68A-B014EFE3184B}"/>
            </a:ext>
          </a:extLst>
        </xdr:cNvPr>
        <xdr:cNvSpPr txBox="1">
          <a:spLocks noChangeArrowheads="1"/>
        </xdr:cNvSpPr>
      </xdr:nvSpPr>
      <xdr:spPr bwMode="auto">
        <a:xfrm>
          <a:off x="4244340" y="39090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輸送機械</a:t>
          </a:r>
        </a:p>
      </xdr:txBody>
    </xdr:sp>
    <xdr:clientData/>
  </xdr:twoCellAnchor>
  <xdr:twoCellAnchor>
    <xdr:from>
      <xdr:col>14</xdr:col>
      <xdr:colOff>0</xdr:colOff>
      <xdr:row>39</xdr:row>
      <xdr:rowOff>0</xdr:rowOff>
    </xdr:from>
    <xdr:to>
      <xdr:col>15</xdr:col>
      <xdr:colOff>1165860</xdr:colOff>
      <xdr:row>40</xdr:row>
      <xdr:rowOff>0</xdr:rowOff>
    </xdr:to>
    <xdr:sp textlink="">
      <xdr:nvSpPr>
        <xdr:cNvPr id="4142" name="テキスト 46">
          <a:extLst>
            <a:ext uri="{FF2B5EF4-FFF2-40B4-BE49-F238E27FC236}">
              <a16:creationId xmlns:a16="http://schemas.microsoft.com/office/drawing/2014/main" id="{A4652005-6F18-4D20-B9CC-46E894D1D461}"/>
            </a:ext>
          </a:extLst>
        </xdr:cNvPr>
        <xdr:cNvSpPr txBox="1">
          <a:spLocks noChangeArrowheads="1"/>
        </xdr:cNvSpPr>
      </xdr:nvSpPr>
      <xdr:spPr bwMode="auto">
        <a:xfrm>
          <a:off x="4244340" y="45948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その他機械</a:t>
          </a:r>
        </a:p>
      </xdr:txBody>
    </xdr:sp>
    <xdr:clientData/>
  </xdr:twoCellAnchor>
  <xdr:twoCellAnchor>
    <xdr:from>
      <xdr:col>14</xdr:col>
      <xdr:colOff>0</xdr:colOff>
      <xdr:row>47</xdr:row>
      <xdr:rowOff>0</xdr:rowOff>
    </xdr:from>
    <xdr:to>
      <xdr:col>15</xdr:col>
      <xdr:colOff>1165860</xdr:colOff>
      <xdr:row>48</xdr:row>
      <xdr:rowOff>0</xdr:rowOff>
    </xdr:to>
    <xdr:sp textlink="">
      <xdr:nvSpPr>
        <xdr:cNvPr id="4145" name="テキスト 49">
          <a:extLst>
            <a:ext uri="{FF2B5EF4-FFF2-40B4-BE49-F238E27FC236}">
              <a16:creationId xmlns:a16="http://schemas.microsoft.com/office/drawing/2014/main" id="{08671FFF-1FEA-49F3-8BF6-80155B0303F9}"/>
            </a:ext>
          </a:extLst>
        </xdr:cNvPr>
        <xdr:cNvSpPr txBox="1">
          <a:spLocks noChangeArrowheads="1"/>
        </xdr:cNvSpPr>
      </xdr:nvSpPr>
      <xdr:spPr bwMode="auto">
        <a:xfrm>
          <a:off x="4244340" y="55092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陶磁器</a:t>
          </a:r>
        </a:p>
      </xdr:txBody>
    </xdr:sp>
    <xdr:clientData/>
  </xdr:twoCellAnchor>
  <xdr:twoCellAnchor>
    <xdr:from>
      <xdr:col>13</xdr:col>
      <xdr:colOff>0</xdr:colOff>
      <xdr:row>46</xdr:row>
      <xdr:rowOff>0</xdr:rowOff>
    </xdr:from>
    <xdr:to>
      <xdr:col>16</xdr:col>
      <xdr:colOff>0</xdr:colOff>
      <xdr:row>47</xdr:row>
      <xdr:rowOff>0</xdr:rowOff>
    </xdr:to>
    <xdr:sp textlink="">
      <xdr:nvSpPr>
        <xdr:cNvPr id="4146" name="テキスト 50">
          <a:extLst>
            <a:ext uri="{FF2B5EF4-FFF2-40B4-BE49-F238E27FC236}">
              <a16:creationId xmlns:a16="http://schemas.microsoft.com/office/drawing/2014/main" id="{4ADE9963-D5BA-4062-B9FA-70F40CD9CBFC}"/>
            </a:ext>
          </a:extLst>
        </xdr:cNvPr>
        <xdr:cNvSpPr txBox="1">
          <a:spLocks noChangeArrowheads="1"/>
        </xdr:cNvSpPr>
      </xdr:nvSpPr>
      <xdr:spPr bwMode="auto">
        <a:xfrm>
          <a:off x="4160520" y="53949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化学工業品</a:t>
          </a:r>
        </a:p>
      </xdr:txBody>
    </xdr:sp>
    <xdr:clientData/>
  </xdr:twoCellAnchor>
  <xdr:twoCellAnchor>
    <xdr:from>
      <xdr:col>14</xdr:col>
      <xdr:colOff>0</xdr:colOff>
      <xdr:row>50</xdr:row>
      <xdr:rowOff>0</xdr:rowOff>
    </xdr:from>
    <xdr:to>
      <xdr:col>15</xdr:col>
      <xdr:colOff>1165860</xdr:colOff>
      <xdr:row>51</xdr:row>
      <xdr:rowOff>0</xdr:rowOff>
    </xdr:to>
    <xdr:sp textlink="">
      <xdr:nvSpPr>
        <xdr:cNvPr id="4147" name="テキスト 51">
          <a:extLst>
            <a:ext uri="{FF2B5EF4-FFF2-40B4-BE49-F238E27FC236}">
              <a16:creationId xmlns:a16="http://schemas.microsoft.com/office/drawing/2014/main" id="{A032D591-4E8A-4112-A285-64F275AC84BC}"/>
            </a:ext>
          </a:extLst>
        </xdr:cNvPr>
        <xdr:cNvSpPr txBox="1">
          <a:spLocks noChangeArrowheads="1"/>
        </xdr:cNvSpPr>
      </xdr:nvSpPr>
      <xdr:spPr bwMode="auto">
        <a:xfrm>
          <a:off x="4244340" y="5852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セメント</a:t>
          </a:r>
        </a:p>
      </xdr:txBody>
    </xdr:sp>
    <xdr:clientData/>
  </xdr:twoCellAnchor>
  <xdr:twoCellAnchor>
    <xdr:from>
      <xdr:col>14</xdr:col>
      <xdr:colOff>0</xdr:colOff>
      <xdr:row>52</xdr:row>
      <xdr:rowOff>0</xdr:rowOff>
    </xdr:from>
    <xdr:to>
      <xdr:col>15</xdr:col>
      <xdr:colOff>1165860</xdr:colOff>
      <xdr:row>53</xdr:row>
      <xdr:rowOff>0</xdr:rowOff>
    </xdr:to>
    <xdr:sp textlink="">
      <xdr:nvSpPr>
        <xdr:cNvPr id="4148" name="テキスト 52">
          <a:extLst>
            <a:ext uri="{FF2B5EF4-FFF2-40B4-BE49-F238E27FC236}">
              <a16:creationId xmlns:a16="http://schemas.microsoft.com/office/drawing/2014/main" id="{C1A4FB13-F97C-48FE-91CE-AC2E5F4691CA}"/>
            </a:ext>
          </a:extLst>
        </xdr:cNvPr>
        <xdr:cNvSpPr txBox="1">
          <a:spLocks noChangeArrowheads="1"/>
        </xdr:cNvSpPr>
      </xdr:nvSpPr>
      <xdr:spPr bwMode="auto">
        <a:xfrm>
          <a:off x="4244340" y="6080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ガラス類</a:t>
          </a:r>
        </a:p>
      </xdr:txBody>
    </xdr:sp>
    <xdr:clientData/>
  </xdr:twoCellAnchor>
  <xdr:twoCellAnchor>
    <xdr:from>
      <xdr:col>14</xdr:col>
      <xdr:colOff>0</xdr:colOff>
      <xdr:row>55</xdr:row>
      <xdr:rowOff>0</xdr:rowOff>
    </xdr:from>
    <xdr:to>
      <xdr:col>15</xdr:col>
      <xdr:colOff>1165860</xdr:colOff>
      <xdr:row>56</xdr:row>
      <xdr:rowOff>0</xdr:rowOff>
    </xdr:to>
    <xdr:sp textlink="">
      <xdr:nvSpPr>
        <xdr:cNvPr id="4149" name="テキスト 53">
          <a:extLst>
            <a:ext uri="{FF2B5EF4-FFF2-40B4-BE49-F238E27FC236}">
              <a16:creationId xmlns:a16="http://schemas.microsoft.com/office/drawing/2014/main" id="{C1D81B02-AF4E-48A4-9A28-4CAD124BC0DA}"/>
            </a:ext>
          </a:extLst>
        </xdr:cNvPr>
        <xdr:cNvSpPr txBox="1">
          <a:spLocks noChangeArrowheads="1"/>
        </xdr:cNvSpPr>
      </xdr:nvSpPr>
      <xdr:spPr bwMode="auto">
        <a:xfrm>
          <a:off x="4244340" y="64236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その他窯業品</a:t>
          </a:r>
        </a:p>
      </xdr:txBody>
    </xdr:sp>
    <xdr:clientData/>
  </xdr:twoCellAnchor>
  <xdr:twoCellAnchor>
    <xdr:from>
      <xdr:col>14</xdr:col>
      <xdr:colOff>0</xdr:colOff>
      <xdr:row>60</xdr:row>
      <xdr:rowOff>0</xdr:rowOff>
    </xdr:from>
    <xdr:to>
      <xdr:col>15</xdr:col>
      <xdr:colOff>1165860</xdr:colOff>
      <xdr:row>61</xdr:row>
      <xdr:rowOff>0</xdr:rowOff>
    </xdr:to>
    <xdr:sp textlink="">
      <xdr:nvSpPr>
        <xdr:cNvPr id="4150" name="テキスト 54">
          <a:extLst>
            <a:ext uri="{FF2B5EF4-FFF2-40B4-BE49-F238E27FC236}">
              <a16:creationId xmlns:a16="http://schemas.microsoft.com/office/drawing/2014/main" id="{9AC5598A-7846-4B3F-91B7-83D59AE76379}"/>
            </a:ext>
          </a:extLst>
        </xdr:cNvPr>
        <xdr:cNvSpPr txBox="1">
          <a:spLocks noChangeArrowheads="1"/>
        </xdr:cNvSpPr>
      </xdr:nvSpPr>
      <xdr:spPr bwMode="auto">
        <a:xfrm>
          <a:off x="4244340" y="6995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重油</a:t>
          </a:r>
        </a:p>
      </xdr:txBody>
    </xdr:sp>
    <xdr:clientData/>
  </xdr:twoCellAnchor>
  <xdr:twoCellAnchor>
    <xdr:from>
      <xdr:col>14</xdr:col>
      <xdr:colOff>0</xdr:colOff>
      <xdr:row>63</xdr:row>
      <xdr:rowOff>0</xdr:rowOff>
    </xdr:from>
    <xdr:to>
      <xdr:col>15</xdr:col>
      <xdr:colOff>1165860</xdr:colOff>
      <xdr:row>64</xdr:row>
      <xdr:rowOff>0</xdr:rowOff>
    </xdr:to>
    <xdr:sp textlink="">
      <xdr:nvSpPr>
        <xdr:cNvPr id="4151" name="テキスト 55">
          <a:extLst>
            <a:ext uri="{FF2B5EF4-FFF2-40B4-BE49-F238E27FC236}">
              <a16:creationId xmlns:a16="http://schemas.microsoft.com/office/drawing/2014/main" id="{402F60F7-A755-4856-8014-73AC24B2C901}"/>
            </a:ext>
          </a:extLst>
        </xdr:cNvPr>
        <xdr:cNvSpPr txBox="1">
          <a:spLocks noChangeArrowheads="1"/>
        </xdr:cNvSpPr>
      </xdr:nvSpPr>
      <xdr:spPr bwMode="auto">
        <a:xfrm>
          <a:off x="4244340" y="73380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石油製品</a:t>
          </a:r>
        </a:p>
      </xdr:txBody>
    </xdr:sp>
    <xdr:clientData/>
  </xdr:twoCellAnchor>
  <xdr:twoCellAnchor>
    <xdr:from>
      <xdr:col>14</xdr:col>
      <xdr:colOff>0</xdr:colOff>
      <xdr:row>70</xdr:row>
      <xdr:rowOff>0</xdr:rowOff>
    </xdr:from>
    <xdr:to>
      <xdr:col>15</xdr:col>
      <xdr:colOff>1165860</xdr:colOff>
      <xdr:row>71</xdr:row>
      <xdr:rowOff>0</xdr:rowOff>
    </xdr:to>
    <xdr:sp textlink="">
      <xdr:nvSpPr>
        <xdr:cNvPr id="4152" name="テキスト 56">
          <a:extLst>
            <a:ext uri="{FF2B5EF4-FFF2-40B4-BE49-F238E27FC236}">
              <a16:creationId xmlns:a16="http://schemas.microsoft.com/office/drawing/2014/main" id="{5B3F787E-6A92-42FF-A809-CD73A93E459E}"/>
            </a:ext>
          </a:extLst>
        </xdr:cNvPr>
        <xdr:cNvSpPr txBox="1">
          <a:spLocks noChangeArrowheads="1"/>
        </xdr:cNvSpPr>
      </xdr:nvSpPr>
      <xdr:spPr bwMode="auto">
        <a:xfrm>
          <a:off x="4244340" y="8138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コークス</a:t>
          </a:r>
        </a:p>
      </xdr:txBody>
    </xdr:sp>
    <xdr:clientData/>
  </xdr:twoCellAnchor>
  <xdr:twoCellAnchor>
    <xdr:from>
      <xdr:col>14</xdr:col>
      <xdr:colOff>0</xdr:colOff>
      <xdr:row>72</xdr:row>
      <xdr:rowOff>0</xdr:rowOff>
    </xdr:from>
    <xdr:to>
      <xdr:col>15</xdr:col>
      <xdr:colOff>1165860</xdr:colOff>
      <xdr:row>73</xdr:row>
      <xdr:rowOff>0</xdr:rowOff>
    </xdr:to>
    <xdr:sp textlink="">
      <xdr:nvSpPr>
        <xdr:cNvPr id="4153" name="テキスト 57">
          <a:extLst>
            <a:ext uri="{FF2B5EF4-FFF2-40B4-BE49-F238E27FC236}">
              <a16:creationId xmlns:a16="http://schemas.microsoft.com/office/drawing/2014/main" id="{9EC8AABA-DD9C-4713-B919-C9475480EB46}"/>
            </a:ext>
          </a:extLst>
        </xdr:cNvPr>
        <xdr:cNvSpPr txBox="1">
          <a:spLocks noChangeArrowheads="1"/>
        </xdr:cNvSpPr>
      </xdr:nvSpPr>
      <xdr:spPr bwMode="auto">
        <a:xfrm>
          <a:off x="4244340" y="8366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その他の石炭製品</a:t>
          </a:r>
        </a:p>
      </xdr:txBody>
    </xdr:sp>
    <xdr:clientData/>
  </xdr:twoCellAnchor>
  <xdr:twoCellAnchor>
    <xdr:from>
      <xdr:col>14</xdr:col>
      <xdr:colOff>0</xdr:colOff>
      <xdr:row>74</xdr:row>
      <xdr:rowOff>0</xdr:rowOff>
    </xdr:from>
    <xdr:to>
      <xdr:col>15</xdr:col>
      <xdr:colOff>1165860</xdr:colOff>
      <xdr:row>75</xdr:row>
      <xdr:rowOff>0</xdr:rowOff>
    </xdr:to>
    <xdr:sp textlink="">
      <xdr:nvSpPr>
        <xdr:cNvPr id="4154" name="テキスト 58">
          <a:extLst>
            <a:ext uri="{FF2B5EF4-FFF2-40B4-BE49-F238E27FC236}">
              <a16:creationId xmlns:a16="http://schemas.microsoft.com/office/drawing/2014/main" id="{3E713948-806B-4D97-917A-FB5164FD1715}"/>
            </a:ext>
          </a:extLst>
        </xdr:cNvPr>
        <xdr:cNvSpPr txBox="1">
          <a:spLocks noChangeArrowheads="1"/>
        </xdr:cNvSpPr>
      </xdr:nvSpPr>
      <xdr:spPr bwMode="auto">
        <a:xfrm>
          <a:off x="4244340" y="85953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化学薬品</a:t>
          </a:r>
        </a:p>
      </xdr:txBody>
    </xdr:sp>
    <xdr:clientData/>
  </xdr:twoCellAnchor>
  <xdr:twoCellAnchor>
    <xdr:from>
      <xdr:col>14</xdr:col>
      <xdr:colOff>0</xdr:colOff>
      <xdr:row>78</xdr:row>
      <xdr:rowOff>0</xdr:rowOff>
    </xdr:from>
    <xdr:to>
      <xdr:col>15</xdr:col>
      <xdr:colOff>1165860</xdr:colOff>
      <xdr:row>79</xdr:row>
      <xdr:rowOff>0</xdr:rowOff>
    </xdr:to>
    <xdr:sp textlink="">
      <xdr:nvSpPr>
        <xdr:cNvPr id="4155" name="テキスト 59">
          <a:extLst>
            <a:ext uri="{FF2B5EF4-FFF2-40B4-BE49-F238E27FC236}">
              <a16:creationId xmlns:a16="http://schemas.microsoft.com/office/drawing/2014/main" id="{9AEE1DBA-84C6-4F82-A0D4-11E615D9E997}"/>
            </a:ext>
          </a:extLst>
        </xdr:cNvPr>
        <xdr:cNvSpPr txBox="1">
          <a:spLocks noChangeArrowheads="1"/>
        </xdr:cNvSpPr>
      </xdr:nvSpPr>
      <xdr:spPr bwMode="auto">
        <a:xfrm>
          <a:off x="4244340" y="90525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化学肥料</a:t>
          </a:r>
        </a:p>
      </xdr:txBody>
    </xdr:sp>
    <xdr:clientData/>
  </xdr:twoCellAnchor>
  <xdr:twoCellAnchor>
    <xdr:from>
      <xdr:col>25</xdr:col>
      <xdr:colOff>0</xdr:colOff>
      <xdr:row>11</xdr:row>
      <xdr:rowOff>0</xdr:rowOff>
    </xdr:from>
    <xdr:to>
      <xdr:col>27</xdr:col>
      <xdr:colOff>0</xdr:colOff>
      <xdr:row>12</xdr:row>
      <xdr:rowOff>0</xdr:rowOff>
    </xdr:to>
    <xdr:sp textlink="">
      <xdr:nvSpPr>
        <xdr:cNvPr id="4156" name="テキスト 60">
          <a:extLst>
            <a:ext uri="{FF2B5EF4-FFF2-40B4-BE49-F238E27FC236}">
              <a16:creationId xmlns:a16="http://schemas.microsoft.com/office/drawing/2014/main" id="{F829D468-84BD-4AA7-90A0-4010FBE47B85}"/>
            </a:ext>
          </a:extLst>
        </xdr:cNvPr>
        <xdr:cNvSpPr txBox="1">
          <a:spLocks noChangeArrowheads="1"/>
        </xdr:cNvSpPr>
      </xdr:nvSpPr>
      <xdr:spPr bwMode="auto">
        <a:xfrm>
          <a:off x="8069580" y="1394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染塗料・合成樹脂その他</a:t>
          </a:r>
        </a:p>
      </xdr:txBody>
    </xdr:sp>
    <xdr:clientData/>
  </xdr:twoCellAnchor>
  <xdr:twoCellAnchor>
    <xdr:from>
      <xdr:col>24</xdr:col>
      <xdr:colOff>0</xdr:colOff>
      <xdr:row>17</xdr:row>
      <xdr:rowOff>0</xdr:rowOff>
    </xdr:from>
    <xdr:to>
      <xdr:col>27</xdr:col>
      <xdr:colOff>0</xdr:colOff>
      <xdr:row>18</xdr:row>
      <xdr:rowOff>0</xdr:rowOff>
    </xdr:to>
    <xdr:sp textlink="">
      <xdr:nvSpPr>
        <xdr:cNvPr id="4157" name="テキスト 61">
          <a:extLst>
            <a:ext uri="{FF2B5EF4-FFF2-40B4-BE49-F238E27FC236}">
              <a16:creationId xmlns:a16="http://schemas.microsoft.com/office/drawing/2014/main" id="{3B272DCF-EEA3-41A6-A128-2B0CCBD3D768}"/>
            </a:ext>
          </a:extLst>
        </xdr:cNvPr>
        <xdr:cNvSpPr txBox="1">
          <a:spLocks noChangeArrowheads="1"/>
        </xdr:cNvSpPr>
      </xdr:nvSpPr>
      <xdr:spPr bwMode="auto">
        <a:xfrm>
          <a:off x="7993380" y="20802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軽工業品</a:t>
          </a:r>
        </a:p>
      </xdr:txBody>
    </xdr:sp>
    <xdr:clientData/>
  </xdr:twoCellAnchor>
  <xdr:twoCellAnchor>
    <xdr:from>
      <xdr:col>25</xdr:col>
      <xdr:colOff>0</xdr:colOff>
      <xdr:row>18</xdr:row>
      <xdr:rowOff>22860</xdr:rowOff>
    </xdr:from>
    <xdr:to>
      <xdr:col>27</xdr:col>
      <xdr:colOff>0</xdr:colOff>
      <xdr:row>19</xdr:row>
      <xdr:rowOff>22860</xdr:rowOff>
    </xdr:to>
    <xdr:sp textlink="">
      <xdr:nvSpPr>
        <xdr:cNvPr id="4159" name="テキスト 63">
          <a:extLst>
            <a:ext uri="{FF2B5EF4-FFF2-40B4-BE49-F238E27FC236}">
              <a16:creationId xmlns:a16="http://schemas.microsoft.com/office/drawing/2014/main" id="{8EEBEAE7-4126-456B-B9DD-9930577A74CF}"/>
            </a:ext>
          </a:extLst>
        </xdr:cNvPr>
        <xdr:cNvSpPr txBox="1">
          <a:spLocks noChangeArrowheads="1"/>
        </xdr:cNvSpPr>
      </xdr:nvSpPr>
      <xdr:spPr bwMode="auto">
        <a:xfrm>
          <a:off x="8069580" y="221742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紙・パルプ</a:t>
          </a:r>
        </a:p>
      </xdr:txBody>
    </xdr:sp>
    <xdr:clientData/>
  </xdr:twoCellAnchor>
  <xdr:twoCellAnchor>
    <xdr:from>
      <xdr:col>25</xdr:col>
      <xdr:colOff>0</xdr:colOff>
      <xdr:row>21</xdr:row>
      <xdr:rowOff>0</xdr:rowOff>
    </xdr:from>
    <xdr:to>
      <xdr:col>27</xdr:col>
      <xdr:colOff>0</xdr:colOff>
      <xdr:row>22</xdr:row>
      <xdr:rowOff>0</xdr:rowOff>
    </xdr:to>
    <xdr:sp textlink="">
      <xdr:nvSpPr>
        <xdr:cNvPr id="4160" name="テキスト 64">
          <a:extLst>
            <a:ext uri="{FF2B5EF4-FFF2-40B4-BE49-F238E27FC236}">
              <a16:creationId xmlns:a16="http://schemas.microsoft.com/office/drawing/2014/main" id="{FC7A670D-DCBC-44AC-9D9B-3BBBF9526F3D}"/>
            </a:ext>
          </a:extLst>
        </xdr:cNvPr>
        <xdr:cNvSpPr txBox="1">
          <a:spLocks noChangeArrowheads="1"/>
        </xdr:cNvSpPr>
      </xdr:nvSpPr>
      <xdr:spPr bwMode="auto">
        <a:xfrm>
          <a:off x="8069580" y="2537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糸・及び紡績半製品</a:t>
          </a:r>
        </a:p>
      </xdr:txBody>
    </xdr:sp>
    <xdr:clientData/>
  </xdr:twoCellAnchor>
  <xdr:twoCellAnchor>
    <xdr:from>
      <xdr:col>25</xdr:col>
      <xdr:colOff>0</xdr:colOff>
      <xdr:row>23</xdr:row>
      <xdr:rowOff>0</xdr:rowOff>
    </xdr:from>
    <xdr:to>
      <xdr:col>27</xdr:col>
      <xdr:colOff>0</xdr:colOff>
      <xdr:row>24</xdr:row>
      <xdr:rowOff>0</xdr:rowOff>
    </xdr:to>
    <xdr:sp textlink="">
      <xdr:nvSpPr>
        <xdr:cNvPr id="4161" name="テキスト 65">
          <a:extLst>
            <a:ext uri="{FF2B5EF4-FFF2-40B4-BE49-F238E27FC236}">
              <a16:creationId xmlns:a16="http://schemas.microsoft.com/office/drawing/2014/main" id="{732EFA99-B907-4F28-B4C9-9287885E6A55}"/>
            </a:ext>
          </a:extLst>
        </xdr:cNvPr>
        <xdr:cNvSpPr txBox="1">
          <a:spLocks noChangeArrowheads="1"/>
        </xdr:cNvSpPr>
      </xdr:nvSpPr>
      <xdr:spPr bwMode="auto">
        <a:xfrm>
          <a:off x="8069580" y="2766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その他繊維工業品</a:t>
          </a:r>
        </a:p>
      </xdr:txBody>
    </xdr:sp>
    <xdr:clientData/>
  </xdr:twoCellAnchor>
  <xdr:twoCellAnchor>
    <xdr:from>
      <xdr:col>25</xdr:col>
      <xdr:colOff>0</xdr:colOff>
      <xdr:row>25</xdr:row>
      <xdr:rowOff>0</xdr:rowOff>
    </xdr:from>
    <xdr:to>
      <xdr:col>27</xdr:col>
      <xdr:colOff>0</xdr:colOff>
      <xdr:row>26</xdr:row>
      <xdr:rowOff>0</xdr:rowOff>
    </xdr:to>
    <xdr:sp textlink="">
      <xdr:nvSpPr>
        <xdr:cNvPr id="4162" name="テキスト 66">
          <a:extLst>
            <a:ext uri="{FF2B5EF4-FFF2-40B4-BE49-F238E27FC236}">
              <a16:creationId xmlns:a16="http://schemas.microsoft.com/office/drawing/2014/main" id="{53C4A9AB-9BB1-4BB6-892F-8A44C62FB10B}"/>
            </a:ext>
          </a:extLst>
        </xdr:cNvPr>
        <xdr:cNvSpPr txBox="1">
          <a:spLocks noChangeArrowheads="1"/>
        </xdr:cNvSpPr>
      </xdr:nvSpPr>
      <xdr:spPr bwMode="auto">
        <a:xfrm>
          <a:off x="8069580" y="29946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砂糖</a:t>
          </a:r>
        </a:p>
      </xdr:txBody>
    </xdr:sp>
    <xdr:clientData/>
  </xdr:twoCellAnchor>
  <xdr:twoCellAnchor>
    <xdr:from>
      <xdr:col>25</xdr:col>
      <xdr:colOff>0</xdr:colOff>
      <xdr:row>27</xdr:row>
      <xdr:rowOff>0</xdr:rowOff>
    </xdr:from>
    <xdr:to>
      <xdr:col>27</xdr:col>
      <xdr:colOff>0</xdr:colOff>
      <xdr:row>28</xdr:row>
      <xdr:rowOff>0</xdr:rowOff>
    </xdr:to>
    <xdr:sp textlink="">
      <xdr:nvSpPr>
        <xdr:cNvPr id="4163" name="テキスト 67">
          <a:extLst>
            <a:ext uri="{FF2B5EF4-FFF2-40B4-BE49-F238E27FC236}">
              <a16:creationId xmlns:a16="http://schemas.microsoft.com/office/drawing/2014/main" id="{865EA6A5-4023-48F9-BC53-B427151E20AA}"/>
            </a:ext>
          </a:extLst>
        </xdr:cNvPr>
        <xdr:cNvSpPr txBox="1">
          <a:spLocks noChangeArrowheads="1"/>
        </xdr:cNvSpPr>
      </xdr:nvSpPr>
      <xdr:spPr bwMode="auto">
        <a:xfrm>
          <a:off x="8069580" y="3223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その他の食料工業品</a:t>
          </a:r>
        </a:p>
      </xdr:txBody>
    </xdr:sp>
    <xdr:clientData/>
  </xdr:twoCellAnchor>
  <xdr:twoCellAnchor>
    <xdr:from>
      <xdr:col>24</xdr:col>
      <xdr:colOff>0</xdr:colOff>
      <xdr:row>34</xdr:row>
      <xdr:rowOff>0</xdr:rowOff>
    </xdr:from>
    <xdr:to>
      <xdr:col>27</xdr:col>
      <xdr:colOff>0</xdr:colOff>
      <xdr:row>35</xdr:row>
      <xdr:rowOff>0</xdr:rowOff>
    </xdr:to>
    <xdr:sp textlink="">
      <xdr:nvSpPr>
        <xdr:cNvPr id="4164" name="テキスト 68">
          <a:extLst>
            <a:ext uri="{FF2B5EF4-FFF2-40B4-BE49-F238E27FC236}">
              <a16:creationId xmlns:a16="http://schemas.microsoft.com/office/drawing/2014/main" id="{4892E4CC-2368-434A-9102-6935BC646A52}"/>
            </a:ext>
          </a:extLst>
        </xdr:cNvPr>
        <xdr:cNvSpPr txBox="1">
          <a:spLocks noChangeArrowheads="1"/>
        </xdr:cNvSpPr>
      </xdr:nvSpPr>
      <xdr:spPr bwMode="auto">
        <a:xfrm>
          <a:off x="7993380" y="40233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雑工業品</a:t>
          </a:r>
        </a:p>
      </xdr:txBody>
    </xdr:sp>
    <xdr:clientData/>
  </xdr:twoCellAnchor>
  <xdr:twoCellAnchor>
    <xdr:from>
      <xdr:col>25</xdr:col>
      <xdr:colOff>0</xdr:colOff>
      <xdr:row>35</xdr:row>
      <xdr:rowOff>0</xdr:rowOff>
    </xdr:from>
    <xdr:to>
      <xdr:col>27</xdr:col>
      <xdr:colOff>0</xdr:colOff>
      <xdr:row>36</xdr:row>
      <xdr:rowOff>0</xdr:rowOff>
    </xdr:to>
    <xdr:sp textlink="">
      <xdr:nvSpPr>
        <xdr:cNvPr id="4165" name="テキスト 69">
          <a:extLst>
            <a:ext uri="{FF2B5EF4-FFF2-40B4-BE49-F238E27FC236}">
              <a16:creationId xmlns:a16="http://schemas.microsoft.com/office/drawing/2014/main" id="{4D319B64-72CF-4907-B637-E8C461BC182F}"/>
            </a:ext>
          </a:extLst>
        </xdr:cNvPr>
        <xdr:cNvSpPr txBox="1">
          <a:spLocks noChangeArrowheads="1"/>
        </xdr:cNvSpPr>
      </xdr:nvSpPr>
      <xdr:spPr bwMode="auto">
        <a:xfrm>
          <a:off x="8069580" y="41376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がん具</a:t>
          </a:r>
        </a:p>
      </xdr:txBody>
    </xdr:sp>
    <xdr:clientData/>
  </xdr:twoCellAnchor>
  <xdr:twoCellAnchor>
    <xdr:from>
      <xdr:col>25</xdr:col>
      <xdr:colOff>0</xdr:colOff>
      <xdr:row>37</xdr:row>
      <xdr:rowOff>0</xdr:rowOff>
    </xdr:from>
    <xdr:to>
      <xdr:col>27</xdr:col>
      <xdr:colOff>0</xdr:colOff>
      <xdr:row>38</xdr:row>
      <xdr:rowOff>0</xdr:rowOff>
    </xdr:to>
    <xdr:sp textlink="">
      <xdr:nvSpPr>
        <xdr:cNvPr id="4166" name="テキスト 70">
          <a:extLst>
            <a:ext uri="{FF2B5EF4-FFF2-40B4-BE49-F238E27FC236}">
              <a16:creationId xmlns:a16="http://schemas.microsoft.com/office/drawing/2014/main" id="{7CA30220-74F1-4C13-8218-94EF1AFC3215}"/>
            </a:ext>
          </a:extLst>
        </xdr:cNvPr>
        <xdr:cNvSpPr txBox="1">
          <a:spLocks noChangeArrowheads="1"/>
        </xdr:cNvSpPr>
      </xdr:nvSpPr>
      <xdr:spPr bwMode="auto">
        <a:xfrm>
          <a:off x="8069580" y="4366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日用品</a:t>
          </a:r>
        </a:p>
      </xdr:txBody>
    </xdr:sp>
    <xdr:clientData/>
  </xdr:twoCellAnchor>
  <xdr:twoCellAnchor>
    <xdr:from>
      <xdr:col>25</xdr:col>
      <xdr:colOff>0</xdr:colOff>
      <xdr:row>47</xdr:row>
      <xdr:rowOff>0</xdr:rowOff>
    </xdr:from>
    <xdr:to>
      <xdr:col>27</xdr:col>
      <xdr:colOff>0</xdr:colOff>
      <xdr:row>48</xdr:row>
      <xdr:rowOff>0</xdr:rowOff>
    </xdr:to>
    <xdr:sp textlink="">
      <xdr:nvSpPr>
        <xdr:cNvPr id="4167" name="テキスト 71">
          <a:extLst>
            <a:ext uri="{FF2B5EF4-FFF2-40B4-BE49-F238E27FC236}">
              <a16:creationId xmlns:a16="http://schemas.microsoft.com/office/drawing/2014/main" id="{67BBA2FD-D7EE-450E-B7F3-13F87B96E38C}"/>
            </a:ext>
          </a:extLst>
        </xdr:cNvPr>
        <xdr:cNvSpPr txBox="1">
          <a:spLocks noChangeArrowheads="1"/>
        </xdr:cNvSpPr>
      </xdr:nvSpPr>
      <xdr:spPr bwMode="auto">
        <a:xfrm>
          <a:off x="8069580" y="5509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ゴム製品</a:t>
          </a:r>
        </a:p>
      </xdr:txBody>
    </xdr:sp>
    <xdr:clientData/>
  </xdr:twoCellAnchor>
  <xdr:twoCellAnchor>
    <xdr:from>
      <xdr:col>25</xdr:col>
      <xdr:colOff>0</xdr:colOff>
      <xdr:row>52</xdr:row>
      <xdr:rowOff>0</xdr:rowOff>
    </xdr:from>
    <xdr:to>
      <xdr:col>27</xdr:col>
      <xdr:colOff>0</xdr:colOff>
      <xdr:row>53</xdr:row>
      <xdr:rowOff>0</xdr:rowOff>
    </xdr:to>
    <xdr:sp textlink="">
      <xdr:nvSpPr>
        <xdr:cNvPr id="4168" name="テキスト 72">
          <a:extLst>
            <a:ext uri="{FF2B5EF4-FFF2-40B4-BE49-F238E27FC236}">
              <a16:creationId xmlns:a16="http://schemas.microsoft.com/office/drawing/2014/main" id="{98A94066-ADD5-4C54-890D-83F6EABF6B92}"/>
            </a:ext>
          </a:extLst>
        </xdr:cNvPr>
        <xdr:cNvSpPr txBox="1">
          <a:spLocks noChangeArrowheads="1"/>
        </xdr:cNvSpPr>
      </xdr:nvSpPr>
      <xdr:spPr bwMode="auto">
        <a:xfrm>
          <a:off x="8069580" y="60807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その他製造工業品</a:t>
          </a:r>
        </a:p>
      </xdr:txBody>
    </xdr:sp>
    <xdr:clientData/>
  </xdr:twoCellAnchor>
  <xdr:twoCellAnchor>
    <xdr:from>
      <xdr:col>24</xdr:col>
      <xdr:colOff>0</xdr:colOff>
      <xdr:row>56</xdr:row>
      <xdr:rowOff>0</xdr:rowOff>
    </xdr:from>
    <xdr:to>
      <xdr:col>27</xdr:col>
      <xdr:colOff>0</xdr:colOff>
      <xdr:row>57</xdr:row>
      <xdr:rowOff>0</xdr:rowOff>
    </xdr:to>
    <xdr:sp textlink="">
      <xdr:nvSpPr>
        <xdr:cNvPr id="4169" name="テキスト 73">
          <a:extLst>
            <a:ext uri="{FF2B5EF4-FFF2-40B4-BE49-F238E27FC236}">
              <a16:creationId xmlns:a16="http://schemas.microsoft.com/office/drawing/2014/main" id="{C6891BC6-FC79-4505-AAE5-892D17EE7B3D}"/>
            </a:ext>
          </a:extLst>
        </xdr:cNvPr>
        <xdr:cNvSpPr txBox="1">
          <a:spLocks noChangeArrowheads="1"/>
        </xdr:cNvSpPr>
      </xdr:nvSpPr>
      <xdr:spPr bwMode="auto">
        <a:xfrm>
          <a:off x="7993380" y="65379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特殊品</a:t>
          </a:r>
        </a:p>
      </xdr:txBody>
    </xdr:sp>
    <xdr:clientData/>
  </xdr:twoCellAnchor>
  <xdr:twoCellAnchor>
    <xdr:from>
      <xdr:col>25</xdr:col>
      <xdr:colOff>0</xdr:colOff>
      <xdr:row>57</xdr:row>
      <xdr:rowOff>0</xdr:rowOff>
    </xdr:from>
    <xdr:to>
      <xdr:col>27</xdr:col>
      <xdr:colOff>0</xdr:colOff>
      <xdr:row>58</xdr:row>
      <xdr:rowOff>0</xdr:rowOff>
    </xdr:to>
    <xdr:sp textlink="">
      <xdr:nvSpPr>
        <xdr:cNvPr id="4170" name="テキスト 74">
          <a:extLst>
            <a:ext uri="{FF2B5EF4-FFF2-40B4-BE49-F238E27FC236}">
              <a16:creationId xmlns:a16="http://schemas.microsoft.com/office/drawing/2014/main" id="{4115E795-1784-44D1-A087-B2968C6B7796}"/>
            </a:ext>
          </a:extLst>
        </xdr:cNvPr>
        <xdr:cNvSpPr txBox="1">
          <a:spLocks noChangeArrowheads="1"/>
        </xdr:cNvSpPr>
      </xdr:nvSpPr>
      <xdr:spPr bwMode="auto">
        <a:xfrm>
          <a:off x="8069580" y="6652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金属くず</a:t>
          </a:r>
        </a:p>
      </xdr:txBody>
    </xdr:sp>
    <xdr:clientData/>
  </xdr:twoCellAnchor>
  <xdr:twoCellAnchor>
    <xdr:from>
      <xdr:col>25</xdr:col>
      <xdr:colOff>0</xdr:colOff>
      <xdr:row>61</xdr:row>
      <xdr:rowOff>0</xdr:rowOff>
    </xdr:from>
    <xdr:to>
      <xdr:col>27</xdr:col>
      <xdr:colOff>0</xdr:colOff>
      <xdr:row>62</xdr:row>
      <xdr:rowOff>0</xdr:rowOff>
    </xdr:to>
    <xdr:sp textlink="">
      <xdr:nvSpPr>
        <xdr:cNvPr id="4171" name="テキスト 75">
          <a:extLst>
            <a:ext uri="{FF2B5EF4-FFF2-40B4-BE49-F238E27FC236}">
              <a16:creationId xmlns:a16="http://schemas.microsoft.com/office/drawing/2014/main" id="{E1644779-12EF-4E07-8421-5373D38026C1}"/>
            </a:ext>
          </a:extLst>
        </xdr:cNvPr>
        <xdr:cNvSpPr txBox="1">
          <a:spLocks noChangeArrowheads="1"/>
        </xdr:cNvSpPr>
      </xdr:nvSpPr>
      <xdr:spPr bwMode="auto">
        <a:xfrm>
          <a:off x="8069580" y="7109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くずもの</a:t>
          </a:r>
        </a:p>
      </xdr:txBody>
    </xdr:sp>
    <xdr:clientData/>
  </xdr:twoCellAnchor>
  <xdr:twoCellAnchor>
    <xdr:from>
      <xdr:col>25</xdr:col>
      <xdr:colOff>0</xdr:colOff>
      <xdr:row>63</xdr:row>
      <xdr:rowOff>0</xdr:rowOff>
    </xdr:from>
    <xdr:to>
      <xdr:col>27</xdr:col>
      <xdr:colOff>0</xdr:colOff>
      <xdr:row>64</xdr:row>
      <xdr:rowOff>0</xdr:rowOff>
    </xdr:to>
    <xdr:sp textlink="">
      <xdr:nvSpPr>
        <xdr:cNvPr id="4172" name="テキスト 76">
          <a:extLst>
            <a:ext uri="{FF2B5EF4-FFF2-40B4-BE49-F238E27FC236}">
              <a16:creationId xmlns:a16="http://schemas.microsoft.com/office/drawing/2014/main" id="{952C69E9-4373-45C5-A3EE-F11A52467B5D}"/>
            </a:ext>
          </a:extLst>
        </xdr:cNvPr>
        <xdr:cNvSpPr txBox="1">
          <a:spLocks noChangeArrowheads="1"/>
        </xdr:cNvSpPr>
      </xdr:nvSpPr>
      <xdr:spPr bwMode="auto">
        <a:xfrm>
          <a:off x="8069580" y="7338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動植物性製造飼肥料</a:t>
          </a:r>
        </a:p>
      </xdr:txBody>
    </xdr:sp>
    <xdr:clientData/>
  </xdr:twoCellAnchor>
  <xdr:twoCellAnchor>
    <xdr:from>
      <xdr:col>25</xdr:col>
      <xdr:colOff>0</xdr:colOff>
      <xdr:row>66</xdr:row>
      <xdr:rowOff>0</xdr:rowOff>
    </xdr:from>
    <xdr:to>
      <xdr:col>27</xdr:col>
      <xdr:colOff>0</xdr:colOff>
      <xdr:row>67</xdr:row>
      <xdr:rowOff>0</xdr:rowOff>
    </xdr:to>
    <xdr:sp textlink="">
      <xdr:nvSpPr>
        <xdr:cNvPr id="4173" name="テキスト 77">
          <a:extLst>
            <a:ext uri="{FF2B5EF4-FFF2-40B4-BE49-F238E27FC236}">
              <a16:creationId xmlns:a16="http://schemas.microsoft.com/office/drawing/2014/main" id="{17DB5F73-8223-4D3A-8865-CB3EC4DD559F}"/>
            </a:ext>
          </a:extLst>
        </xdr:cNvPr>
        <xdr:cNvSpPr txBox="1">
          <a:spLocks noChangeArrowheads="1"/>
        </xdr:cNvSpPr>
      </xdr:nvSpPr>
      <xdr:spPr bwMode="auto">
        <a:xfrm>
          <a:off x="8069580" y="76809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廃棄物</a:t>
          </a:r>
        </a:p>
      </xdr:txBody>
    </xdr:sp>
    <xdr:clientData/>
  </xdr:twoCellAnchor>
  <xdr:twoCellAnchor>
    <xdr:from>
      <xdr:col>25</xdr:col>
      <xdr:colOff>0</xdr:colOff>
      <xdr:row>70</xdr:row>
      <xdr:rowOff>0</xdr:rowOff>
    </xdr:from>
    <xdr:to>
      <xdr:col>27</xdr:col>
      <xdr:colOff>0</xdr:colOff>
      <xdr:row>71</xdr:row>
      <xdr:rowOff>0</xdr:rowOff>
    </xdr:to>
    <xdr:sp textlink="">
      <xdr:nvSpPr>
        <xdr:cNvPr id="4174" name="テキスト 78">
          <a:extLst>
            <a:ext uri="{FF2B5EF4-FFF2-40B4-BE49-F238E27FC236}">
              <a16:creationId xmlns:a16="http://schemas.microsoft.com/office/drawing/2014/main" id="{6D86E8D0-E05F-45FA-8B1D-8702E9E65B89}"/>
            </a:ext>
          </a:extLst>
        </xdr:cNvPr>
        <xdr:cNvSpPr txBox="1">
          <a:spLocks noChangeArrowheads="1"/>
        </xdr:cNvSpPr>
      </xdr:nvSpPr>
      <xdr:spPr bwMode="auto">
        <a:xfrm>
          <a:off x="8069580" y="81381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輸送用容器</a:t>
          </a:r>
        </a:p>
      </xdr:txBody>
    </xdr:sp>
    <xdr:clientData/>
  </xdr:twoCellAnchor>
  <xdr:twoCellAnchor>
    <xdr:from>
      <xdr:col>25</xdr:col>
      <xdr:colOff>0</xdr:colOff>
      <xdr:row>73</xdr:row>
      <xdr:rowOff>0</xdr:rowOff>
    </xdr:from>
    <xdr:to>
      <xdr:col>27</xdr:col>
      <xdr:colOff>0</xdr:colOff>
      <xdr:row>74</xdr:row>
      <xdr:rowOff>0</xdr:rowOff>
    </xdr:to>
    <xdr:sp textlink="">
      <xdr:nvSpPr>
        <xdr:cNvPr id="4175" name="テキスト 79">
          <a:extLst>
            <a:ext uri="{FF2B5EF4-FFF2-40B4-BE49-F238E27FC236}">
              <a16:creationId xmlns:a16="http://schemas.microsoft.com/office/drawing/2014/main" id="{7ACC1DCB-3933-4D5E-920C-3AC59F5A2A6F}"/>
            </a:ext>
          </a:extLst>
        </xdr:cNvPr>
        <xdr:cNvSpPr txBox="1">
          <a:spLocks noChangeArrowheads="1"/>
        </xdr:cNvSpPr>
      </xdr:nvSpPr>
      <xdr:spPr bwMode="auto">
        <a:xfrm>
          <a:off x="8069580" y="8481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取合せ品</a:t>
          </a:r>
        </a:p>
      </xdr:txBody>
    </xdr:sp>
    <xdr:clientData/>
  </xdr:twoCellAnchor>
  <xdr:twoCellAnchor>
    <xdr:from>
      <xdr:col>24</xdr:col>
      <xdr:colOff>0</xdr:colOff>
      <xdr:row>79</xdr:row>
      <xdr:rowOff>0</xdr:rowOff>
    </xdr:from>
    <xdr:to>
      <xdr:col>27</xdr:col>
      <xdr:colOff>0</xdr:colOff>
      <xdr:row>80</xdr:row>
      <xdr:rowOff>0</xdr:rowOff>
    </xdr:to>
    <xdr:sp textlink="">
      <xdr:nvSpPr>
        <xdr:cNvPr id="4176" name="テキスト 80">
          <a:extLst>
            <a:ext uri="{FF2B5EF4-FFF2-40B4-BE49-F238E27FC236}">
              <a16:creationId xmlns:a16="http://schemas.microsoft.com/office/drawing/2014/main" id="{91F19084-8684-4311-804A-E430B9B1CC3E}"/>
            </a:ext>
          </a:extLst>
        </xdr:cNvPr>
        <xdr:cNvSpPr txBox="1">
          <a:spLocks noChangeArrowheads="1"/>
        </xdr:cNvSpPr>
      </xdr:nvSpPr>
      <xdr:spPr bwMode="auto">
        <a:xfrm>
          <a:off x="7993380" y="91668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分類不能のもの</a:t>
          </a:r>
        </a:p>
      </xdr:txBody>
    </xdr:sp>
    <xdr:clientData/>
  </xdr:twoCellAnchor>
  <xdr:twoCellAnchor>
    <xdr:from>
      <xdr:col>23</xdr:col>
      <xdr:colOff>0</xdr:colOff>
      <xdr:row>7</xdr:row>
      <xdr:rowOff>0</xdr:rowOff>
    </xdr:from>
    <xdr:to>
      <xdr:col>28</xdr:col>
      <xdr:colOff>0</xdr:colOff>
      <xdr:row>9</xdr:row>
      <xdr:rowOff>0</xdr:rowOff>
    </xdr:to>
    <xdr:sp textlink="">
      <xdr:nvSpPr>
        <xdr:cNvPr id="4177" name="テキスト 81">
          <a:extLst>
            <a:ext uri="{FF2B5EF4-FFF2-40B4-BE49-F238E27FC236}">
              <a16:creationId xmlns:a16="http://schemas.microsoft.com/office/drawing/2014/main" id="{1D95DF65-272B-4F8C-854B-F68266755411}"/>
            </a:ext>
          </a:extLst>
        </xdr:cNvPr>
        <xdr:cNvSpPr txBox="1">
          <a:spLocks noChangeArrowheads="1"/>
        </xdr:cNvSpPr>
      </xdr:nvSpPr>
      <xdr:spPr bwMode="auto">
        <a:xfrm>
          <a:off x="7932420" y="784860"/>
          <a:ext cx="13563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7</xdr:col>
      <xdr:colOff>0</xdr:colOff>
      <xdr:row>0</xdr:row>
      <xdr:rowOff>0</xdr:rowOff>
    </xdr:from>
    <xdr:to>
      <xdr:col>17</xdr:col>
      <xdr:colOff>380964</xdr:colOff>
      <xdr:row>1</xdr:row>
      <xdr:rowOff>0</xdr:rowOff>
    </xdr:to>
    <xdr:sp textlink="">
      <xdr:nvSpPr>
        <xdr:cNvPr id="4178" name="テキスト 82">
          <a:extLst>
            <a:ext uri="{FF2B5EF4-FFF2-40B4-BE49-F238E27FC236}">
              <a16:creationId xmlns:a16="http://schemas.microsoft.com/office/drawing/2014/main" id="{972C7150-0C21-463A-AF83-7455D1DB564C}"/>
            </a:ext>
          </a:extLst>
        </xdr:cNvPr>
        <xdr:cNvSpPr txBox="1">
          <a:spLocks noChangeArrowheads="1"/>
        </xdr:cNvSpPr>
      </xdr:nvSpPr>
      <xdr:spPr bwMode="auto">
        <a:xfrm>
          <a:off x="2034540" y="0"/>
          <a:ext cx="35966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8</a:t>
          </a:r>
          <a:r>
            <a:rPr lang="ja-JP" altLang="en-US" sz="1100" b="0" i="0" u="none" strike="noStrike" baseline="0">
              <a:solidFill>
                <a:srgbClr val="000000"/>
              </a:solidFill>
              <a:latin typeface="ＭＳ 明朝"/>
              <a:ea typeface="ＭＳ 明朝"/>
            </a:rPr>
            <a:t>－4. 品     目     別   、  貿    易</a:t>
          </a:r>
        </a:p>
      </xdr:txBody>
    </xdr:sp>
    <xdr:clientData/>
  </xdr:twoCellAnchor>
  <xdr:twoCellAnchor>
    <xdr:from>
      <xdr:col>18</xdr:col>
      <xdr:colOff>342900</xdr:colOff>
      <xdr:row>0</xdr:row>
      <xdr:rowOff>0</xdr:rowOff>
    </xdr:from>
    <xdr:to>
      <xdr:col>27</xdr:col>
      <xdr:colOff>68537</xdr:colOff>
      <xdr:row>1</xdr:row>
      <xdr:rowOff>0</xdr:rowOff>
    </xdr:to>
    <xdr:sp textlink="">
      <xdr:nvSpPr>
        <xdr:cNvPr id="4179" name="テキスト 83">
          <a:extLst>
            <a:ext uri="{FF2B5EF4-FFF2-40B4-BE49-F238E27FC236}">
              <a16:creationId xmlns:a16="http://schemas.microsoft.com/office/drawing/2014/main" id="{FD2BCD79-AD75-4394-8B81-FF6E29AA9916}"/>
            </a:ext>
          </a:extLst>
        </xdr:cNvPr>
        <xdr:cNvSpPr txBox="1">
          <a:spLocks noChangeArrowheads="1"/>
        </xdr:cNvSpPr>
      </xdr:nvSpPr>
      <xdr:spPr bwMode="auto">
        <a:xfrm>
          <a:off x="6271260" y="0"/>
          <a:ext cx="30175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別　　貨　　物　　数　　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8AA8-F5A6-4549-A452-240A391CFC71}">
  <dimension ref="A1:R59"/>
  <sheetViews>
    <sheetView showGridLines="0" tabSelected="1" zoomScale="125" zoomScaleNormal="125" zoomScaleSheetLayoutView="12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381</v>
      </c>
      <c r="E4" s="284"/>
      <c r="K4" s="284" t="s">
        <v>354</v>
      </c>
    </row>
    <row r="5" spans="1:18" ht="9" customHeight="1">
      <c r="A5" s="284" t="s">
        <v>380</v>
      </c>
      <c r="E5" s="284"/>
      <c r="K5" s="284" t="s">
        <v>368</v>
      </c>
    </row>
    <row r="6" spans="1:18" ht="3" customHeight="1">
      <c r="A6" s="284"/>
      <c r="E6" s="284"/>
    </row>
    <row r="7" spans="1:18" ht="9.75" customHeight="1">
      <c r="A7" s="283" t="s">
        <v>15</v>
      </c>
      <c r="I7" s="282" t="s">
        <v>379</v>
      </c>
      <c r="R7" s="282" t="s">
        <v>379</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43544536</v>
      </c>
      <c r="G11" s="267">
        <v>67471761</v>
      </c>
      <c r="H11" s="267">
        <v>22517820</v>
      </c>
      <c r="I11" s="267">
        <v>23172270</v>
      </c>
      <c r="K11" s="259"/>
      <c r="L11" s="291" t="s">
        <v>180</v>
      </c>
      <c r="M11" s="291"/>
      <c r="N11" s="260"/>
      <c r="O11" s="263">
        <v>3870171</v>
      </c>
      <c r="P11" s="267">
        <v>19857480</v>
      </c>
      <c r="Q11" s="267">
        <v>4008419</v>
      </c>
      <c r="R11" s="267">
        <v>6445292</v>
      </c>
    </row>
    <row r="12" spans="1:18" ht="14.25" customHeight="1">
      <c r="B12" s="273"/>
      <c r="C12" s="291" t="s">
        <v>203</v>
      </c>
      <c r="D12" s="291"/>
      <c r="F12" s="263">
        <v>65252</v>
      </c>
      <c r="G12" s="267">
        <v>3907415</v>
      </c>
      <c r="H12" s="267">
        <v>434008</v>
      </c>
      <c r="I12" s="267">
        <v>230226</v>
      </c>
      <c r="K12" s="259"/>
      <c r="L12" s="258"/>
      <c r="M12" s="257" t="s">
        <v>179</v>
      </c>
      <c r="N12" s="260"/>
      <c r="O12" s="255">
        <v>80369</v>
      </c>
      <c r="P12" s="254">
        <v>415284</v>
      </c>
      <c r="Q12" s="254">
        <v>50</v>
      </c>
      <c r="R12" s="254">
        <v>0</v>
      </c>
    </row>
    <row r="13" spans="1:18" ht="14.25" customHeight="1">
      <c r="B13" s="260"/>
      <c r="C13" s="260"/>
      <c r="D13" s="257" t="s">
        <v>201</v>
      </c>
      <c r="F13" s="255">
        <v>0</v>
      </c>
      <c r="G13" s="254">
        <v>591817</v>
      </c>
      <c r="H13" s="254">
        <v>36664</v>
      </c>
      <c r="I13" s="254">
        <v>86654</v>
      </c>
      <c r="K13" s="259"/>
      <c r="L13" s="258"/>
      <c r="M13" s="257" t="s">
        <v>103</v>
      </c>
      <c r="N13" s="260"/>
      <c r="O13" s="255">
        <v>1</v>
      </c>
      <c r="P13" s="254">
        <v>5460</v>
      </c>
      <c r="Q13" s="254">
        <v>420</v>
      </c>
      <c r="R13" s="254">
        <v>1482611</v>
      </c>
    </row>
    <row r="14" spans="1:18" ht="14.25" customHeight="1">
      <c r="B14" s="260"/>
      <c r="C14" s="260"/>
      <c r="D14" s="257" t="s">
        <v>36</v>
      </c>
      <c r="F14" s="255">
        <v>1174</v>
      </c>
      <c r="G14" s="254">
        <v>75844</v>
      </c>
      <c r="H14" s="254">
        <v>100</v>
      </c>
      <c r="I14" s="254">
        <v>16277</v>
      </c>
      <c r="K14" s="259"/>
      <c r="L14" s="258"/>
      <c r="M14" s="257" t="s">
        <v>177</v>
      </c>
      <c r="N14" s="260"/>
      <c r="O14" s="255">
        <v>243174</v>
      </c>
      <c r="P14" s="254">
        <v>179372</v>
      </c>
      <c r="Q14" s="254">
        <v>12920</v>
      </c>
      <c r="R14" s="254">
        <v>2720</v>
      </c>
    </row>
    <row r="15" spans="1:18" ht="14.25" customHeight="1">
      <c r="B15" s="260"/>
      <c r="C15" s="260"/>
      <c r="D15" s="257" t="s">
        <v>360</v>
      </c>
      <c r="F15" s="255">
        <v>58</v>
      </c>
      <c r="G15" s="254">
        <v>1417812</v>
      </c>
      <c r="H15" s="254">
        <v>391113</v>
      </c>
      <c r="I15" s="254">
        <v>40150</v>
      </c>
      <c r="K15" s="259"/>
      <c r="L15" s="258"/>
      <c r="M15" s="257" t="s">
        <v>350</v>
      </c>
      <c r="N15" s="260"/>
      <c r="O15" s="255">
        <v>241143</v>
      </c>
      <c r="P15" s="254">
        <v>272897</v>
      </c>
      <c r="Q15" s="254">
        <v>20688</v>
      </c>
      <c r="R15" s="254">
        <v>8119</v>
      </c>
    </row>
    <row r="16" spans="1:18" ht="14.25" customHeight="1">
      <c r="B16" s="260"/>
      <c r="C16" s="260"/>
      <c r="D16" s="257" t="s">
        <v>349</v>
      </c>
      <c r="F16" s="255">
        <v>477</v>
      </c>
      <c r="G16" s="254">
        <v>177472</v>
      </c>
      <c r="H16" s="254">
        <v>4198</v>
      </c>
      <c r="I16" s="254">
        <v>22769</v>
      </c>
      <c r="K16" s="259"/>
      <c r="L16" s="258"/>
      <c r="M16" s="257" t="s">
        <v>121</v>
      </c>
      <c r="N16" s="260"/>
      <c r="O16" s="255">
        <v>353875</v>
      </c>
      <c r="P16" s="254">
        <v>0</v>
      </c>
      <c r="Q16" s="254">
        <v>1251997</v>
      </c>
      <c r="R16" s="254">
        <v>744108</v>
      </c>
    </row>
    <row r="17" spans="2:18" ht="14.25" customHeight="1">
      <c r="B17" s="260"/>
      <c r="C17" s="260"/>
      <c r="D17" s="257" t="s">
        <v>348</v>
      </c>
      <c r="F17" s="255">
        <v>0</v>
      </c>
      <c r="G17" s="254">
        <v>5412</v>
      </c>
      <c r="H17" s="254">
        <v>0</v>
      </c>
      <c r="I17" s="254">
        <v>7691</v>
      </c>
      <c r="K17" s="259"/>
      <c r="L17" s="258"/>
      <c r="M17" s="257" t="s">
        <v>124</v>
      </c>
      <c r="N17" s="260"/>
      <c r="O17" s="255">
        <v>117746</v>
      </c>
      <c r="P17" s="254">
        <v>834424</v>
      </c>
      <c r="Q17" s="254">
        <v>955447</v>
      </c>
      <c r="R17" s="254">
        <v>1225937</v>
      </c>
    </row>
    <row r="18" spans="2:18" ht="14.25" customHeight="1">
      <c r="B18" s="260"/>
      <c r="C18" s="260"/>
      <c r="D18" s="257" t="s">
        <v>194</v>
      </c>
      <c r="F18" s="255">
        <v>4997</v>
      </c>
      <c r="G18" s="254">
        <v>353991</v>
      </c>
      <c r="H18" s="254">
        <v>34</v>
      </c>
      <c r="I18" s="254">
        <v>44222</v>
      </c>
      <c r="K18" s="259"/>
      <c r="L18" s="258"/>
      <c r="M18" s="257" t="s">
        <v>126</v>
      </c>
      <c r="N18" s="272"/>
      <c r="O18" s="266">
        <v>278668</v>
      </c>
      <c r="P18" s="265">
        <v>395141</v>
      </c>
      <c r="Q18" s="265">
        <v>831403</v>
      </c>
      <c r="R18" s="265">
        <v>954740</v>
      </c>
    </row>
    <row r="19" spans="2:18" ht="14.25" customHeight="1">
      <c r="B19" s="260"/>
      <c r="C19" s="260"/>
      <c r="D19" s="257" t="s">
        <v>3</v>
      </c>
      <c r="F19" s="255">
        <v>0</v>
      </c>
      <c r="G19" s="254">
        <v>5806</v>
      </c>
      <c r="H19" s="254">
        <v>0</v>
      </c>
      <c r="I19" s="254">
        <v>0</v>
      </c>
      <c r="K19" s="259"/>
      <c r="L19" s="258"/>
      <c r="M19" s="257" t="s">
        <v>347</v>
      </c>
      <c r="N19" s="260"/>
      <c r="O19" s="264">
        <v>0</v>
      </c>
      <c r="P19" s="265">
        <v>13705136</v>
      </c>
      <c r="Q19" s="261">
        <v>6277</v>
      </c>
      <c r="R19" s="261">
        <v>6277</v>
      </c>
    </row>
    <row r="20" spans="2:18" ht="14.25" customHeight="1">
      <c r="B20" s="260"/>
      <c r="C20" s="260"/>
      <c r="D20" s="257" t="s">
        <v>346</v>
      </c>
      <c r="F20" s="255">
        <v>35217</v>
      </c>
      <c r="G20" s="254">
        <v>1046299</v>
      </c>
      <c r="H20" s="254">
        <v>1854</v>
      </c>
      <c r="I20" s="254">
        <v>11815</v>
      </c>
      <c r="K20" s="259"/>
      <c r="L20" s="258"/>
      <c r="M20" s="257" t="s">
        <v>345</v>
      </c>
      <c r="N20" s="260"/>
      <c r="O20" s="264">
        <v>0</v>
      </c>
      <c r="P20" s="265">
        <v>995404</v>
      </c>
      <c r="Q20" s="265">
        <v>165425</v>
      </c>
      <c r="R20" s="265">
        <v>301337</v>
      </c>
    </row>
    <row r="21" spans="2:18" ht="14.25" customHeight="1">
      <c r="B21" s="260"/>
      <c r="C21" s="271"/>
      <c r="D21" s="257" t="s">
        <v>2</v>
      </c>
      <c r="F21" s="255">
        <v>0</v>
      </c>
      <c r="G21" s="254">
        <v>975</v>
      </c>
      <c r="H21" s="254">
        <v>0</v>
      </c>
      <c r="I21" s="254">
        <v>0</v>
      </c>
      <c r="K21" s="259"/>
      <c r="L21" s="258"/>
      <c r="M21" s="257" t="s">
        <v>344</v>
      </c>
      <c r="N21" s="260"/>
      <c r="O21" s="266">
        <v>14347</v>
      </c>
      <c r="P21" s="265">
        <v>42739</v>
      </c>
      <c r="Q21" s="265">
        <v>349423</v>
      </c>
      <c r="R21" s="265">
        <v>152809</v>
      </c>
    </row>
    <row r="22" spans="2:18" ht="14.25" customHeight="1">
      <c r="B22" s="260"/>
      <c r="C22" s="271"/>
      <c r="D22" s="257" t="s">
        <v>343</v>
      </c>
      <c r="F22" s="255">
        <v>7025</v>
      </c>
      <c r="G22" s="254">
        <v>94617</v>
      </c>
      <c r="H22" s="254">
        <v>45</v>
      </c>
      <c r="I22" s="254">
        <v>0</v>
      </c>
      <c r="K22" s="259"/>
      <c r="L22" s="258"/>
      <c r="M22" s="257" t="s">
        <v>138</v>
      </c>
      <c r="N22" s="260"/>
      <c r="O22" s="266">
        <v>40465</v>
      </c>
      <c r="P22" s="265">
        <v>198641</v>
      </c>
      <c r="Q22" s="265">
        <v>31110</v>
      </c>
      <c r="R22" s="265">
        <v>135952</v>
      </c>
    </row>
    <row r="23" spans="2:18" ht="14.25" customHeight="1">
      <c r="B23" s="260"/>
      <c r="C23" s="271"/>
      <c r="D23" s="257" t="s">
        <v>181</v>
      </c>
      <c r="F23" s="255">
        <v>16304</v>
      </c>
      <c r="G23" s="254">
        <v>137370</v>
      </c>
      <c r="H23" s="254">
        <v>0</v>
      </c>
      <c r="I23" s="254">
        <v>648</v>
      </c>
      <c r="K23" s="259"/>
      <c r="L23" s="258"/>
      <c r="M23" s="257" t="s">
        <v>342</v>
      </c>
      <c r="N23" s="260"/>
      <c r="O23" s="266">
        <v>9326</v>
      </c>
      <c r="P23" s="265">
        <v>550</v>
      </c>
      <c r="Q23" s="265">
        <v>2593</v>
      </c>
      <c r="R23" s="261">
        <v>0</v>
      </c>
    </row>
    <row r="24" spans="2:18" ht="14.25" customHeight="1">
      <c r="B24" s="260"/>
      <c r="C24" s="291" t="s">
        <v>178</v>
      </c>
      <c r="D24" s="291"/>
      <c r="F24" s="263">
        <v>13617</v>
      </c>
      <c r="G24" s="267">
        <v>1820033</v>
      </c>
      <c r="H24" s="267">
        <v>2235</v>
      </c>
      <c r="I24" s="267">
        <v>140756</v>
      </c>
      <c r="K24" s="259"/>
      <c r="L24" s="258"/>
      <c r="M24" s="257" t="s">
        <v>161</v>
      </c>
      <c r="N24" s="260"/>
      <c r="O24" s="264">
        <v>661384</v>
      </c>
      <c r="P24" s="265">
        <v>901774</v>
      </c>
      <c r="Q24" s="265">
        <v>194410</v>
      </c>
      <c r="R24" s="265">
        <v>1263427</v>
      </c>
    </row>
    <row r="25" spans="2:18" ht="14.25" customHeight="1">
      <c r="B25" s="260"/>
      <c r="C25" s="271"/>
      <c r="D25" s="257" t="s">
        <v>102</v>
      </c>
      <c r="F25" s="255">
        <v>3537</v>
      </c>
      <c r="G25" s="254">
        <v>37512</v>
      </c>
      <c r="H25" s="254">
        <v>614</v>
      </c>
      <c r="I25" s="254">
        <v>2680</v>
      </c>
      <c r="K25" s="259"/>
      <c r="L25" s="258"/>
      <c r="M25" s="257" t="s">
        <v>160</v>
      </c>
      <c r="N25" s="260"/>
      <c r="O25" s="266">
        <v>29571</v>
      </c>
      <c r="P25" s="265">
        <v>81175</v>
      </c>
      <c r="Q25" s="265">
        <v>41889</v>
      </c>
      <c r="R25" s="261">
        <v>18719</v>
      </c>
    </row>
    <row r="26" spans="2:18" ht="14.25" customHeight="1">
      <c r="B26" s="260"/>
      <c r="C26" s="260"/>
      <c r="D26" s="257" t="s">
        <v>105</v>
      </c>
      <c r="F26" s="255">
        <v>6056</v>
      </c>
      <c r="G26" s="254">
        <v>368600</v>
      </c>
      <c r="H26" s="254">
        <v>641</v>
      </c>
      <c r="I26" s="254">
        <v>137896</v>
      </c>
      <c r="K26" s="259"/>
      <c r="L26" s="258"/>
      <c r="M26" s="290" t="s">
        <v>359</v>
      </c>
      <c r="O26" s="266">
        <v>1800102</v>
      </c>
      <c r="P26" s="265">
        <v>1829483</v>
      </c>
      <c r="Q26" s="265">
        <v>144367</v>
      </c>
      <c r="R26" s="265">
        <v>148536</v>
      </c>
    </row>
    <row r="27" spans="2:18" ht="14.25" customHeight="1">
      <c r="B27" s="260"/>
      <c r="C27" s="260"/>
      <c r="D27" s="257" t="s">
        <v>108</v>
      </c>
      <c r="F27" s="255">
        <v>3779</v>
      </c>
      <c r="G27" s="254">
        <v>79168</v>
      </c>
      <c r="H27" s="254">
        <v>980</v>
      </c>
      <c r="I27" s="254">
        <v>120</v>
      </c>
      <c r="L27" s="291" t="s">
        <v>198</v>
      </c>
      <c r="M27" s="291"/>
      <c r="O27" s="263">
        <v>786518</v>
      </c>
      <c r="P27" s="267">
        <v>1634976</v>
      </c>
      <c r="Q27" s="267">
        <v>60842</v>
      </c>
      <c r="R27" s="267">
        <v>186763</v>
      </c>
    </row>
    <row r="28" spans="2:18" ht="14.25" customHeight="1">
      <c r="B28" s="260"/>
      <c r="C28" s="260"/>
      <c r="D28" s="257" t="s">
        <v>340</v>
      </c>
      <c r="F28" s="255">
        <v>0</v>
      </c>
      <c r="G28" s="254">
        <v>1289021</v>
      </c>
      <c r="H28" s="254">
        <v>0</v>
      </c>
      <c r="I28" s="254">
        <v>0</v>
      </c>
      <c r="L28" s="260"/>
      <c r="M28" s="257" t="s">
        <v>196</v>
      </c>
      <c r="O28" s="264">
        <v>185630</v>
      </c>
      <c r="P28" s="265">
        <v>229039</v>
      </c>
      <c r="Q28" s="265">
        <v>9257</v>
      </c>
      <c r="R28" s="265">
        <v>115321</v>
      </c>
    </row>
    <row r="29" spans="2:18" ht="14.25" customHeight="1">
      <c r="B29" s="260"/>
      <c r="C29" s="260"/>
      <c r="D29" s="257" t="s">
        <v>339</v>
      </c>
      <c r="F29" s="255">
        <v>229</v>
      </c>
      <c r="G29" s="254">
        <v>8441</v>
      </c>
      <c r="H29" s="254">
        <v>0</v>
      </c>
      <c r="I29" s="254">
        <v>60</v>
      </c>
      <c r="L29" s="258"/>
      <c r="M29" s="257" t="s">
        <v>45</v>
      </c>
      <c r="O29" s="266">
        <v>86691</v>
      </c>
      <c r="P29" s="265">
        <v>314347</v>
      </c>
      <c r="Q29" s="265">
        <v>20</v>
      </c>
      <c r="R29" s="265">
        <v>0</v>
      </c>
    </row>
    <row r="30" spans="2:18" ht="14.25" customHeight="1">
      <c r="B30" s="260"/>
      <c r="C30" s="260"/>
      <c r="D30" s="257" t="s">
        <v>172</v>
      </c>
      <c r="F30" s="255">
        <v>16</v>
      </c>
      <c r="G30" s="254">
        <v>37291</v>
      </c>
      <c r="H30" s="254">
        <v>0</v>
      </c>
      <c r="I30" s="254">
        <v>0</v>
      </c>
      <c r="L30" s="258"/>
      <c r="M30" s="257" t="s">
        <v>193</v>
      </c>
      <c r="O30" s="266">
        <v>101739</v>
      </c>
      <c r="P30" s="265">
        <v>191847</v>
      </c>
      <c r="Q30" s="265">
        <v>744</v>
      </c>
      <c r="R30" s="265">
        <v>20</v>
      </c>
    </row>
    <row r="31" spans="2:18" ht="14.25" customHeight="1">
      <c r="B31" s="260"/>
      <c r="C31" s="291" t="s">
        <v>170</v>
      </c>
      <c r="D31" s="291"/>
      <c r="F31" s="263">
        <v>963640</v>
      </c>
      <c r="G31" s="267">
        <v>22754851</v>
      </c>
      <c r="H31" s="267">
        <v>637477</v>
      </c>
      <c r="I31" s="267">
        <v>1970224</v>
      </c>
      <c r="L31" s="258"/>
      <c r="M31" s="257" t="s">
        <v>54</v>
      </c>
      <c r="O31" s="266">
        <v>1664</v>
      </c>
      <c r="P31" s="265">
        <v>38785</v>
      </c>
      <c r="Q31" s="265">
        <v>14007</v>
      </c>
      <c r="R31" s="265">
        <v>20848</v>
      </c>
    </row>
    <row r="32" spans="2:18" ht="14.25" customHeight="1">
      <c r="B32" s="260"/>
      <c r="C32" s="260"/>
      <c r="D32" s="257" t="s">
        <v>4</v>
      </c>
      <c r="F32" s="255">
        <v>2196</v>
      </c>
      <c r="G32" s="254">
        <v>5477291</v>
      </c>
      <c r="H32" s="254">
        <v>65272</v>
      </c>
      <c r="I32" s="254">
        <v>24210</v>
      </c>
      <c r="L32" s="258"/>
      <c r="M32" s="257" t="s">
        <v>56</v>
      </c>
      <c r="O32" s="266">
        <v>281792</v>
      </c>
      <c r="P32" s="265">
        <v>672072</v>
      </c>
      <c r="Q32" s="265">
        <v>31706</v>
      </c>
      <c r="R32" s="265">
        <v>43566</v>
      </c>
    </row>
    <row r="33" spans="2:18" ht="14.25" customHeight="1">
      <c r="B33" s="260"/>
      <c r="C33" s="260"/>
      <c r="D33" s="257" t="s">
        <v>338</v>
      </c>
      <c r="F33" s="255">
        <v>0</v>
      </c>
      <c r="G33" s="254">
        <v>9195384</v>
      </c>
      <c r="H33" s="254">
        <v>0</v>
      </c>
      <c r="I33" s="254">
        <v>2260</v>
      </c>
      <c r="L33" s="258"/>
      <c r="M33" s="257" t="s">
        <v>58</v>
      </c>
      <c r="O33" s="255">
        <v>127439</v>
      </c>
      <c r="P33" s="265">
        <v>77365</v>
      </c>
      <c r="Q33" s="265">
        <v>796</v>
      </c>
      <c r="R33" s="265">
        <v>360</v>
      </c>
    </row>
    <row r="34" spans="2:18" ht="14.25" customHeight="1">
      <c r="B34" s="260"/>
      <c r="C34" s="260"/>
      <c r="D34" s="257" t="s">
        <v>337</v>
      </c>
      <c r="F34" s="255">
        <v>172</v>
      </c>
      <c r="G34" s="254">
        <v>17398</v>
      </c>
      <c r="H34" s="254">
        <v>1169</v>
      </c>
      <c r="I34" s="254">
        <v>606</v>
      </c>
      <c r="L34" s="258"/>
      <c r="M34" s="257" t="s">
        <v>336</v>
      </c>
      <c r="O34" s="255">
        <v>1253</v>
      </c>
      <c r="P34" s="265">
        <v>25096</v>
      </c>
      <c r="Q34" s="261">
        <v>4292</v>
      </c>
      <c r="R34" s="265">
        <v>60</v>
      </c>
    </row>
    <row r="35" spans="2:18" ht="14.25" customHeight="1">
      <c r="B35" s="260"/>
      <c r="C35" s="260"/>
      <c r="D35" s="257" t="s">
        <v>335</v>
      </c>
      <c r="F35" s="255">
        <v>927</v>
      </c>
      <c r="G35" s="254">
        <v>2231</v>
      </c>
      <c r="H35" s="254">
        <v>279495</v>
      </c>
      <c r="I35" s="254">
        <v>459964</v>
      </c>
      <c r="L35" s="258"/>
      <c r="M35" s="257" t="s">
        <v>334</v>
      </c>
      <c r="O35" s="264">
        <v>161</v>
      </c>
      <c r="P35" s="265">
        <v>7177</v>
      </c>
      <c r="Q35" s="261">
        <v>0</v>
      </c>
      <c r="R35" s="265">
        <v>0</v>
      </c>
    </row>
    <row r="36" spans="2:18" ht="14.25" customHeight="1">
      <c r="B36" s="260"/>
      <c r="C36" s="260"/>
      <c r="D36" s="257" t="s">
        <v>144</v>
      </c>
      <c r="F36" s="255">
        <v>3663</v>
      </c>
      <c r="G36" s="254">
        <v>115509</v>
      </c>
      <c r="H36" s="254">
        <v>59</v>
      </c>
      <c r="I36" s="254">
        <v>0</v>
      </c>
      <c r="L36" s="258"/>
      <c r="M36" s="257" t="s">
        <v>191</v>
      </c>
      <c r="O36" s="264">
        <v>149</v>
      </c>
      <c r="P36" s="261">
        <v>79248</v>
      </c>
      <c r="Q36" s="261">
        <v>20</v>
      </c>
      <c r="R36" s="261">
        <v>6588</v>
      </c>
    </row>
    <row r="37" spans="2:18" ht="14.25" customHeight="1">
      <c r="B37" s="260"/>
      <c r="C37" s="260"/>
      <c r="D37" s="257" t="s">
        <v>148</v>
      </c>
      <c r="F37" s="255">
        <v>0</v>
      </c>
      <c r="G37" s="254">
        <v>7243792</v>
      </c>
      <c r="H37" s="254">
        <v>0</v>
      </c>
      <c r="I37" s="254">
        <v>0</v>
      </c>
      <c r="L37" s="291" t="s">
        <v>186</v>
      </c>
      <c r="M37" s="291"/>
      <c r="O37" s="263">
        <v>1957051</v>
      </c>
      <c r="P37" s="262">
        <v>6170619</v>
      </c>
      <c r="Q37" s="262">
        <v>94009</v>
      </c>
      <c r="R37" s="262">
        <v>17275</v>
      </c>
    </row>
    <row r="38" spans="2:18" ht="14.25" customHeight="1">
      <c r="B38" s="260"/>
      <c r="C38" s="260"/>
      <c r="D38" s="257" t="s">
        <v>153</v>
      </c>
      <c r="F38" s="255">
        <v>0</v>
      </c>
      <c r="G38" s="254">
        <v>0</v>
      </c>
      <c r="H38" s="254">
        <v>0</v>
      </c>
      <c r="I38" s="254">
        <v>0</v>
      </c>
      <c r="L38" s="258"/>
      <c r="M38" s="257" t="s">
        <v>72</v>
      </c>
      <c r="O38" s="266">
        <v>12768</v>
      </c>
      <c r="P38" s="265">
        <v>107024</v>
      </c>
      <c r="Q38" s="261">
        <v>122</v>
      </c>
      <c r="R38" s="265">
        <v>0</v>
      </c>
    </row>
    <row r="39" spans="2:18" ht="14.25" customHeight="1">
      <c r="B39" s="260"/>
      <c r="C39" s="260"/>
      <c r="D39" s="257" t="s">
        <v>157</v>
      </c>
      <c r="F39" s="255">
        <v>0</v>
      </c>
      <c r="G39" s="254">
        <v>3320</v>
      </c>
      <c r="H39" s="254">
        <v>0</v>
      </c>
      <c r="I39" s="254">
        <v>1306855</v>
      </c>
      <c r="L39" s="258"/>
      <c r="M39" s="257" t="s">
        <v>333</v>
      </c>
      <c r="O39" s="266">
        <v>135901</v>
      </c>
      <c r="P39" s="265">
        <v>2635877</v>
      </c>
      <c r="Q39" s="265">
        <v>20</v>
      </c>
      <c r="R39" s="265">
        <v>0</v>
      </c>
    </row>
    <row r="40" spans="2:18" ht="14.25" customHeight="1">
      <c r="B40" s="260"/>
      <c r="C40" s="260"/>
      <c r="D40" s="257" t="s">
        <v>25</v>
      </c>
      <c r="F40" s="255">
        <v>0</v>
      </c>
      <c r="G40" s="254">
        <v>3685</v>
      </c>
      <c r="H40" s="254">
        <v>27</v>
      </c>
      <c r="I40" s="254">
        <v>24250</v>
      </c>
      <c r="L40" s="258"/>
      <c r="M40" s="269" t="s">
        <v>358</v>
      </c>
      <c r="O40" s="266">
        <v>66800</v>
      </c>
      <c r="P40" s="265">
        <v>197623</v>
      </c>
      <c r="Q40" s="261">
        <v>213</v>
      </c>
      <c r="R40" s="261">
        <v>0</v>
      </c>
    </row>
    <row r="41" spans="2:18" ht="14.25" customHeight="1">
      <c r="B41" s="260"/>
      <c r="C41" s="260"/>
      <c r="D41" s="257" t="s">
        <v>331</v>
      </c>
      <c r="F41" s="255">
        <v>956682</v>
      </c>
      <c r="G41" s="254">
        <v>696241</v>
      </c>
      <c r="H41" s="254">
        <v>291455</v>
      </c>
      <c r="I41" s="254">
        <v>152079</v>
      </c>
      <c r="L41" s="258"/>
      <c r="M41" s="257" t="s">
        <v>86</v>
      </c>
      <c r="O41" s="255">
        <v>143638</v>
      </c>
      <c r="P41" s="265">
        <v>1338051</v>
      </c>
      <c r="Q41" s="265">
        <v>34530</v>
      </c>
      <c r="R41" s="265">
        <v>26</v>
      </c>
    </row>
    <row r="42" spans="2:18" ht="14.25" customHeight="1">
      <c r="C42" s="291" t="s">
        <v>199</v>
      </c>
      <c r="D42" s="291"/>
      <c r="E42" s="260"/>
      <c r="F42" s="263">
        <v>34321805</v>
      </c>
      <c r="G42" s="267">
        <v>9029897</v>
      </c>
      <c r="H42" s="267">
        <v>16069669</v>
      </c>
      <c r="I42" s="267">
        <v>13476106</v>
      </c>
      <c r="L42" s="258"/>
      <c r="M42" s="257" t="s">
        <v>330</v>
      </c>
      <c r="O42" s="266">
        <v>142738</v>
      </c>
      <c r="P42" s="265">
        <v>209965</v>
      </c>
      <c r="Q42" s="265">
        <v>17939</v>
      </c>
      <c r="R42" s="265">
        <v>452</v>
      </c>
    </row>
    <row r="43" spans="2:18" ht="14.25" customHeight="1">
      <c r="B43" s="259"/>
      <c r="C43" s="258"/>
      <c r="D43" s="257" t="s">
        <v>197</v>
      </c>
      <c r="E43" s="260"/>
      <c r="F43" s="255">
        <v>88434</v>
      </c>
      <c r="G43" s="254">
        <v>148918</v>
      </c>
      <c r="H43" s="254">
        <v>1553189</v>
      </c>
      <c r="I43" s="254">
        <v>42300</v>
      </c>
      <c r="L43" s="258"/>
      <c r="M43" s="257" t="s">
        <v>98</v>
      </c>
      <c r="O43" s="266">
        <v>1386499</v>
      </c>
      <c r="P43" s="265">
        <v>550880</v>
      </c>
      <c r="Q43" s="265">
        <v>17838</v>
      </c>
      <c r="R43" s="265">
        <v>3312</v>
      </c>
    </row>
    <row r="44" spans="2:18" ht="14.25" customHeight="1">
      <c r="B44" s="259"/>
      <c r="C44" s="258"/>
      <c r="D44" s="257" t="s">
        <v>43</v>
      </c>
      <c r="E44" s="260"/>
      <c r="F44" s="255">
        <v>1978228</v>
      </c>
      <c r="G44" s="265">
        <v>377799</v>
      </c>
      <c r="H44" s="265">
        <v>791860</v>
      </c>
      <c r="I44" s="265">
        <v>3780876</v>
      </c>
      <c r="L44" s="258"/>
      <c r="M44" s="268" t="s">
        <v>329</v>
      </c>
      <c r="O44" s="266">
        <v>3910</v>
      </c>
      <c r="P44" s="265">
        <v>819717</v>
      </c>
      <c r="Q44" s="265">
        <v>19019</v>
      </c>
      <c r="R44" s="265">
        <v>13025</v>
      </c>
    </row>
    <row r="45" spans="2:18" ht="14.25" customHeight="1">
      <c r="B45" s="259"/>
      <c r="C45" s="258"/>
      <c r="D45" s="257" t="s">
        <v>195</v>
      </c>
      <c r="E45" s="260"/>
      <c r="F45" s="255">
        <v>174955</v>
      </c>
      <c r="G45" s="254">
        <v>1160970</v>
      </c>
      <c r="H45" s="254">
        <v>1076</v>
      </c>
      <c r="I45" s="254">
        <v>28707</v>
      </c>
      <c r="L45" s="258"/>
      <c r="M45" s="257" t="s">
        <v>176</v>
      </c>
      <c r="O45" s="266">
        <v>64797</v>
      </c>
      <c r="P45" s="265">
        <v>311482</v>
      </c>
      <c r="Q45" s="261">
        <v>4328</v>
      </c>
      <c r="R45" s="261">
        <v>460</v>
      </c>
    </row>
    <row r="46" spans="2:18" ht="14.25" customHeight="1">
      <c r="B46" s="259"/>
      <c r="C46" s="258"/>
      <c r="D46" s="257" t="s">
        <v>192</v>
      </c>
      <c r="E46" s="260"/>
      <c r="F46" s="255">
        <v>246700</v>
      </c>
      <c r="G46" s="254">
        <v>1038441</v>
      </c>
      <c r="H46" s="254">
        <v>13980</v>
      </c>
      <c r="I46" s="254">
        <v>13354</v>
      </c>
      <c r="L46" s="291" t="s">
        <v>173</v>
      </c>
      <c r="M46" s="291"/>
      <c r="O46" s="263">
        <v>1566482</v>
      </c>
      <c r="P46" s="267">
        <v>2296490</v>
      </c>
      <c r="Q46" s="267">
        <v>1211161</v>
      </c>
      <c r="R46" s="267">
        <v>705628</v>
      </c>
    </row>
    <row r="47" spans="2:18" ht="14.25" customHeight="1">
      <c r="B47" s="259"/>
      <c r="C47" s="258"/>
      <c r="D47" s="257" t="s">
        <v>328</v>
      </c>
      <c r="E47" s="260"/>
      <c r="F47" s="255">
        <v>1690</v>
      </c>
      <c r="G47" s="254">
        <v>398</v>
      </c>
      <c r="H47" s="254">
        <v>0</v>
      </c>
      <c r="I47" s="254">
        <v>0</v>
      </c>
      <c r="L47" s="258"/>
      <c r="M47" s="257" t="s">
        <v>171</v>
      </c>
      <c r="O47" s="266">
        <v>334526</v>
      </c>
      <c r="P47" s="265">
        <v>85211</v>
      </c>
      <c r="Q47" s="265">
        <v>186094</v>
      </c>
      <c r="R47" s="265">
        <v>74022</v>
      </c>
    </row>
    <row r="48" spans="2:18" ht="14.25" customHeight="1">
      <c r="B48" s="259"/>
      <c r="C48" s="258"/>
      <c r="D48" s="257" t="s">
        <v>327</v>
      </c>
      <c r="E48" s="260"/>
      <c r="F48" s="255">
        <v>19426870</v>
      </c>
      <c r="G48" s="254">
        <v>1035526</v>
      </c>
      <c r="H48" s="254">
        <v>12628325</v>
      </c>
      <c r="I48" s="254">
        <v>8303770</v>
      </c>
      <c r="L48" s="258"/>
      <c r="M48" s="257" t="s">
        <v>326</v>
      </c>
      <c r="O48" s="266">
        <v>533292</v>
      </c>
      <c r="P48" s="265">
        <v>24566</v>
      </c>
      <c r="Q48" s="265">
        <v>82630</v>
      </c>
      <c r="R48" s="265">
        <v>2630</v>
      </c>
    </row>
    <row r="49" spans="1:18" ht="14.25" customHeight="1">
      <c r="B49" s="259"/>
      <c r="C49" s="258"/>
      <c r="D49" s="257" t="s">
        <v>325</v>
      </c>
      <c r="E49" s="260"/>
      <c r="F49" s="255">
        <v>142245</v>
      </c>
      <c r="G49" s="254">
        <v>84465</v>
      </c>
      <c r="H49" s="254">
        <v>10938</v>
      </c>
      <c r="I49" s="254">
        <v>561</v>
      </c>
      <c r="L49" s="258"/>
      <c r="M49" s="257" t="s">
        <v>168</v>
      </c>
      <c r="O49" s="266">
        <v>41024</v>
      </c>
      <c r="P49" s="265">
        <v>585575</v>
      </c>
      <c r="Q49" s="265">
        <v>295052</v>
      </c>
      <c r="R49" s="265">
        <v>22155</v>
      </c>
    </row>
    <row r="50" spans="1:18" ht="14.25" customHeight="1">
      <c r="B50" s="259"/>
      <c r="C50" s="258"/>
      <c r="D50" s="257" t="s">
        <v>324</v>
      </c>
      <c r="E50" s="260"/>
      <c r="F50" s="255">
        <v>26008</v>
      </c>
      <c r="G50" s="254">
        <v>23119</v>
      </c>
      <c r="H50" s="254">
        <v>568</v>
      </c>
      <c r="I50" s="254">
        <v>0</v>
      </c>
      <c r="L50" s="258"/>
      <c r="M50" s="257" t="s">
        <v>167</v>
      </c>
      <c r="O50" s="264">
        <v>550</v>
      </c>
      <c r="P50" s="261">
        <v>3243</v>
      </c>
      <c r="Q50" s="265">
        <v>7680</v>
      </c>
      <c r="R50" s="265">
        <v>740</v>
      </c>
    </row>
    <row r="51" spans="1:18" ht="14.25" customHeight="1">
      <c r="B51" s="259"/>
      <c r="C51" s="258"/>
      <c r="D51" s="257" t="s">
        <v>323</v>
      </c>
      <c r="E51" s="260"/>
      <c r="F51" s="255">
        <v>8111500</v>
      </c>
      <c r="G51" s="254">
        <v>2232772</v>
      </c>
      <c r="H51" s="254">
        <v>596015</v>
      </c>
      <c r="I51" s="254">
        <v>389286</v>
      </c>
      <c r="L51" s="258"/>
      <c r="M51" s="257" t="s">
        <v>132</v>
      </c>
      <c r="O51" s="264">
        <v>0</v>
      </c>
      <c r="P51" s="261">
        <v>0</v>
      </c>
      <c r="Q51" s="265">
        <v>618565</v>
      </c>
      <c r="R51" s="265">
        <v>564971</v>
      </c>
    </row>
    <row r="52" spans="1:18" ht="14.25" customHeight="1">
      <c r="B52" s="259"/>
      <c r="C52" s="258"/>
      <c r="D52" s="257" t="s">
        <v>322</v>
      </c>
      <c r="E52" s="260"/>
      <c r="F52" s="255">
        <v>150844</v>
      </c>
      <c r="G52" s="265">
        <v>171528</v>
      </c>
      <c r="H52" s="265">
        <v>411390</v>
      </c>
      <c r="I52" s="265">
        <v>882800</v>
      </c>
      <c r="L52" s="258"/>
      <c r="M52" s="257" t="s">
        <v>165</v>
      </c>
      <c r="O52" s="266">
        <v>656735</v>
      </c>
      <c r="P52" s="265">
        <v>1591970</v>
      </c>
      <c r="Q52" s="261">
        <v>12844</v>
      </c>
      <c r="R52" s="265">
        <v>31234</v>
      </c>
    </row>
    <row r="53" spans="1:18" ht="14.25" customHeight="1">
      <c r="B53" s="259"/>
      <c r="C53" s="258"/>
      <c r="D53" s="257" t="s">
        <v>321</v>
      </c>
      <c r="E53" s="260"/>
      <c r="F53" s="255">
        <v>2949166</v>
      </c>
      <c r="G53" s="265">
        <v>765025</v>
      </c>
      <c r="H53" s="265">
        <v>60034</v>
      </c>
      <c r="I53" s="265">
        <v>34192</v>
      </c>
      <c r="L53" s="258"/>
      <c r="M53" s="257" t="s">
        <v>162</v>
      </c>
      <c r="O53" s="264">
        <v>355</v>
      </c>
      <c r="P53" s="261">
        <v>5925</v>
      </c>
      <c r="Q53" s="261">
        <v>8296</v>
      </c>
      <c r="R53" s="261">
        <v>9876</v>
      </c>
    </row>
    <row r="54" spans="1:18" ht="14.25" customHeight="1">
      <c r="B54" s="259"/>
      <c r="C54" s="258"/>
      <c r="D54" s="257" t="s">
        <v>85</v>
      </c>
      <c r="E54" s="260"/>
      <c r="F54" s="255">
        <v>657125</v>
      </c>
      <c r="G54" s="254">
        <v>1769040</v>
      </c>
      <c r="H54" s="254">
        <v>2069</v>
      </c>
      <c r="I54" s="254">
        <v>140</v>
      </c>
      <c r="L54" s="291" t="s">
        <v>156</v>
      </c>
      <c r="M54" s="291"/>
      <c r="O54" s="263">
        <v>0</v>
      </c>
      <c r="P54" s="262">
        <v>0</v>
      </c>
      <c r="Q54" s="262">
        <v>0</v>
      </c>
      <c r="R54" s="262">
        <v>0</v>
      </c>
    </row>
    <row r="55" spans="1:18" ht="14.25" customHeight="1">
      <c r="B55" s="259"/>
      <c r="C55" s="258"/>
      <c r="D55" s="257" t="s">
        <v>320</v>
      </c>
      <c r="E55" s="260"/>
      <c r="F55" s="255">
        <v>132703</v>
      </c>
      <c r="G55" s="254">
        <v>148407</v>
      </c>
      <c r="H55" s="254">
        <v>11</v>
      </c>
      <c r="I55" s="254">
        <v>0</v>
      </c>
      <c r="L55" s="258"/>
      <c r="M55" s="257" t="s">
        <v>156</v>
      </c>
      <c r="N55" s="253"/>
      <c r="O55" s="261">
        <v>0</v>
      </c>
      <c r="P55" s="261">
        <v>0</v>
      </c>
      <c r="Q55" s="261">
        <v>0</v>
      </c>
      <c r="R55" s="261">
        <v>0</v>
      </c>
    </row>
    <row r="56" spans="1:18" ht="14.25" customHeight="1">
      <c r="B56" s="259"/>
      <c r="C56" s="258"/>
      <c r="D56" s="257" t="s">
        <v>319</v>
      </c>
      <c r="E56" s="260"/>
      <c r="F56" s="255">
        <v>146568</v>
      </c>
      <c r="G56" s="254">
        <v>27340</v>
      </c>
      <c r="H56" s="254">
        <v>0</v>
      </c>
      <c r="I56" s="254">
        <v>0</v>
      </c>
      <c r="N56" s="253"/>
    </row>
    <row r="57" spans="1:18" ht="14.25" customHeight="1">
      <c r="B57" s="259"/>
      <c r="C57" s="258"/>
      <c r="D57" s="257" t="s">
        <v>183</v>
      </c>
      <c r="E57" s="256"/>
      <c r="F57" s="255">
        <v>88769</v>
      </c>
      <c r="G57" s="254">
        <v>46149</v>
      </c>
      <c r="H57" s="254">
        <v>214</v>
      </c>
      <c r="I57" s="254">
        <v>120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316</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55236197</v>
      </c>
      <c r="H11" s="139">
        <v>75757705</v>
      </c>
      <c r="I11" s="139">
        <v>35227816</v>
      </c>
      <c r="J11" s="139">
        <v>31758098</v>
      </c>
      <c r="K11" s="65"/>
      <c r="L11" s="112"/>
      <c r="M11" s="60"/>
      <c r="N11" s="60"/>
      <c r="O11" s="60"/>
      <c r="P11" s="64" t="s">
        <v>33</v>
      </c>
      <c r="R11" s="109">
        <v>628453</v>
      </c>
      <c r="S11" s="108">
        <v>717053</v>
      </c>
      <c r="T11" s="108">
        <v>213956</v>
      </c>
      <c r="U11" s="108">
        <v>191236</v>
      </c>
      <c r="V11" s="57"/>
      <c r="W11" s="107"/>
      <c r="X11" s="60"/>
      <c r="Y11" s="60"/>
      <c r="Z11" s="60"/>
      <c r="AA11" s="64" t="s">
        <v>155</v>
      </c>
      <c r="AC11" s="109" t="s">
        <v>308</v>
      </c>
      <c r="AD11" s="108">
        <v>9510</v>
      </c>
      <c r="AE11" s="108" t="s">
        <v>308</v>
      </c>
      <c r="AF11" s="108" t="s">
        <v>308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61</v>
      </c>
      <c r="AD12" s="108">
        <v>33348</v>
      </c>
      <c r="AE12" s="108" t="s">
        <v>308</v>
      </c>
      <c r="AF12" s="108">
        <v>1500</v>
      </c>
    </row>
    <row r="13" spans="1:32" ht="8.25" customHeight="1">
      <c r="C13" s="296" t="s">
        <v>203</v>
      </c>
      <c r="D13" s="296"/>
      <c r="E13" s="296"/>
      <c r="G13" s="140">
        <v>156691</v>
      </c>
      <c r="H13" s="139">
        <v>3924255</v>
      </c>
      <c r="I13" s="139">
        <v>568598</v>
      </c>
      <c r="J13" s="139">
        <v>252211</v>
      </c>
      <c r="K13" s="68">
        <f>SUM(K14,K18,K20,K22,K24,K26,K30,K32,K38,K40,K47)</f>
        <v>0</v>
      </c>
      <c r="L13" s="112"/>
      <c r="N13" s="296" t="s">
        <v>199</v>
      </c>
      <c r="O13" s="296"/>
      <c r="P13" s="296"/>
      <c r="R13" s="140">
        <v>46095312</v>
      </c>
      <c r="S13" s="139">
        <v>9258260</v>
      </c>
      <c r="T13" s="139">
        <v>26534531</v>
      </c>
      <c r="U13" s="139">
        <v>20171204</v>
      </c>
      <c r="V13" s="57"/>
      <c r="W13" s="107"/>
      <c r="X13" s="60"/>
      <c r="Y13" s="60"/>
      <c r="Z13" s="60"/>
      <c r="AA13" s="64" t="s">
        <v>24</v>
      </c>
      <c r="AC13" s="109">
        <v>396</v>
      </c>
      <c r="AD13" s="108">
        <v>19596</v>
      </c>
      <c r="AE13" s="108">
        <v>25969</v>
      </c>
      <c r="AF13" s="108">
        <v>10587</v>
      </c>
    </row>
    <row r="14" spans="1:32" ht="8.25" customHeight="1">
      <c r="D14" s="302" t="s">
        <v>201</v>
      </c>
      <c r="E14" s="302"/>
      <c r="G14" s="136" t="s">
        <v>7</v>
      </c>
      <c r="H14" s="135">
        <v>657951</v>
      </c>
      <c r="I14" s="135">
        <v>84529</v>
      </c>
      <c r="J14" s="135">
        <v>80569</v>
      </c>
      <c r="K14" s="65"/>
      <c r="L14" s="112"/>
      <c r="M14" s="60"/>
      <c r="N14" s="60"/>
      <c r="O14" s="301" t="s">
        <v>197</v>
      </c>
      <c r="P14" s="301"/>
      <c r="R14" s="136">
        <v>334578</v>
      </c>
      <c r="S14" s="135">
        <v>144895</v>
      </c>
      <c r="T14" s="135">
        <v>1316756</v>
      </c>
      <c r="U14" s="135">
        <v>34870</v>
      </c>
      <c r="V14" s="57"/>
      <c r="W14" s="107"/>
      <c r="X14" s="60"/>
      <c r="Y14" s="60"/>
      <c r="Z14" s="301" t="s">
        <v>278</v>
      </c>
      <c r="AA14" s="301"/>
      <c r="AC14" s="136">
        <v>1282857</v>
      </c>
      <c r="AD14" s="135">
        <v>1361308</v>
      </c>
      <c r="AE14" s="135">
        <v>218580</v>
      </c>
      <c r="AF14" s="135">
        <v>143541</v>
      </c>
    </row>
    <row r="15" spans="1:32" ht="8.25" customHeight="1">
      <c r="E15" s="64" t="s">
        <v>29</v>
      </c>
      <c r="G15" s="109" t="s">
        <v>308</v>
      </c>
      <c r="H15" s="108">
        <v>22819</v>
      </c>
      <c r="I15" s="108">
        <v>1838</v>
      </c>
      <c r="J15" s="108">
        <v>6000</v>
      </c>
      <c r="K15" s="65"/>
      <c r="L15" s="107"/>
      <c r="M15" s="60"/>
      <c r="N15" s="60"/>
      <c r="O15" s="60"/>
      <c r="P15" s="71" t="s">
        <v>37</v>
      </c>
      <c r="R15" s="109">
        <v>57385</v>
      </c>
      <c r="S15" s="108">
        <v>144895</v>
      </c>
      <c r="T15" s="108">
        <v>343104</v>
      </c>
      <c r="U15" s="108">
        <v>6699</v>
      </c>
      <c r="V15" s="57"/>
      <c r="W15" s="107"/>
      <c r="X15" s="60"/>
      <c r="Y15" s="60"/>
      <c r="Z15" s="60"/>
      <c r="AA15" s="64" t="s">
        <v>26</v>
      </c>
      <c r="AC15" s="109">
        <v>77991</v>
      </c>
      <c r="AD15" s="108">
        <v>44886</v>
      </c>
      <c r="AE15" s="108">
        <v>2</v>
      </c>
      <c r="AF15" s="108">
        <v>121</v>
      </c>
    </row>
    <row r="16" spans="1:32" ht="8.25" customHeight="1">
      <c r="E16" s="64" t="s">
        <v>32</v>
      </c>
      <c r="G16" s="223" t="s">
        <v>308</v>
      </c>
      <c r="H16" s="108">
        <v>629223</v>
      </c>
      <c r="I16" s="108">
        <v>82691</v>
      </c>
      <c r="J16" s="108">
        <v>74569</v>
      </c>
      <c r="K16" s="65"/>
      <c r="L16" s="107"/>
      <c r="M16" s="60"/>
      <c r="N16" s="60"/>
      <c r="O16" s="60"/>
      <c r="P16" s="71" t="s">
        <v>40</v>
      </c>
      <c r="R16" s="109">
        <v>277193</v>
      </c>
      <c r="S16" s="108" t="s">
        <v>308</v>
      </c>
      <c r="T16" s="108">
        <v>973652</v>
      </c>
      <c r="U16" s="108">
        <v>28171</v>
      </c>
      <c r="V16" s="57"/>
      <c r="W16" s="107"/>
      <c r="X16" s="60"/>
      <c r="Y16" s="60"/>
      <c r="Z16" s="60"/>
      <c r="AA16" s="64" t="s">
        <v>28</v>
      </c>
      <c r="AC16" s="109">
        <v>779384</v>
      </c>
      <c r="AD16" s="108">
        <v>857761</v>
      </c>
      <c r="AE16" s="108">
        <v>85044</v>
      </c>
      <c r="AF16" s="108">
        <v>37208</v>
      </c>
    </row>
    <row r="17" spans="4:32" ht="8.25" customHeight="1">
      <c r="E17" s="64" t="s">
        <v>35</v>
      </c>
      <c r="G17" s="223" t="s">
        <v>308</v>
      </c>
      <c r="H17" s="108">
        <v>5909</v>
      </c>
      <c r="I17" s="108" t="s">
        <v>308</v>
      </c>
      <c r="J17" s="108" t="s">
        <v>308</v>
      </c>
      <c r="K17" s="65"/>
      <c r="L17" s="107"/>
      <c r="M17" s="60"/>
      <c r="N17" s="60"/>
      <c r="O17" s="301" t="s">
        <v>43</v>
      </c>
      <c r="P17" s="301"/>
      <c r="R17" s="136">
        <v>2308894</v>
      </c>
      <c r="S17" s="137">
        <v>261170</v>
      </c>
      <c r="T17" s="137">
        <v>1162431</v>
      </c>
      <c r="U17" s="137">
        <v>4738955</v>
      </c>
      <c r="V17" s="57"/>
      <c r="W17" s="107"/>
      <c r="X17" s="60"/>
      <c r="Y17" s="60"/>
      <c r="Z17" s="60"/>
      <c r="AA17" s="64" t="s">
        <v>31</v>
      </c>
      <c r="AC17" s="109">
        <v>109013</v>
      </c>
      <c r="AD17" s="108">
        <v>127176</v>
      </c>
      <c r="AE17" s="108">
        <v>131147</v>
      </c>
      <c r="AF17" s="108">
        <v>2096</v>
      </c>
    </row>
    <row r="18" spans="4:32" ht="8.25" customHeight="1">
      <c r="D18" s="302" t="s">
        <v>277</v>
      </c>
      <c r="E18" s="302"/>
      <c r="G18" s="136">
        <v>83896</v>
      </c>
      <c r="H18" s="135">
        <v>38390</v>
      </c>
      <c r="I18" s="135">
        <v>740</v>
      </c>
      <c r="J18" s="135">
        <v>19546</v>
      </c>
      <c r="K18" s="65"/>
      <c r="L18" s="112"/>
      <c r="M18" s="60"/>
      <c r="N18" s="60"/>
      <c r="O18" s="60"/>
      <c r="P18" s="64" t="s">
        <v>43</v>
      </c>
      <c r="R18" s="109">
        <v>2308894</v>
      </c>
      <c r="S18" s="108">
        <v>261170</v>
      </c>
      <c r="T18" s="108">
        <v>1162431</v>
      </c>
      <c r="U18" s="108">
        <v>4738955</v>
      </c>
      <c r="V18" s="57"/>
      <c r="W18" s="107"/>
      <c r="X18" s="60"/>
      <c r="Y18" s="60"/>
      <c r="Z18" s="60"/>
      <c r="AA18" s="74" t="s">
        <v>34</v>
      </c>
      <c r="AC18" s="109">
        <v>316469</v>
      </c>
      <c r="AD18" s="108">
        <v>331485</v>
      </c>
      <c r="AE18" s="108">
        <v>2387</v>
      </c>
      <c r="AF18" s="108">
        <v>104116</v>
      </c>
    </row>
    <row r="19" spans="4:32" ht="8.25" customHeight="1">
      <c r="E19" s="71" t="s">
        <v>36</v>
      </c>
      <c r="G19" s="109">
        <v>83896</v>
      </c>
      <c r="H19" s="108">
        <v>38390</v>
      </c>
      <c r="I19" s="108">
        <v>740</v>
      </c>
      <c r="J19" s="108">
        <v>19546</v>
      </c>
      <c r="K19" s="65"/>
      <c r="L19" s="107"/>
      <c r="M19" s="60"/>
      <c r="N19" s="60"/>
      <c r="O19" s="301" t="s">
        <v>195</v>
      </c>
      <c r="P19" s="301"/>
      <c r="R19" s="136">
        <v>243338</v>
      </c>
      <c r="S19" s="135">
        <v>1148248</v>
      </c>
      <c r="T19" s="135">
        <v>1745</v>
      </c>
      <c r="U19" s="135">
        <v>15621</v>
      </c>
      <c r="V19" s="57"/>
      <c r="W19" s="112"/>
      <c r="X19" s="60"/>
      <c r="Y19" s="60"/>
      <c r="Z19" s="60"/>
      <c r="AC19" s="110"/>
      <c r="AD19" s="66"/>
      <c r="AE19" s="66"/>
      <c r="AF19" s="66"/>
    </row>
    <row r="20" spans="4:32" ht="8.25" customHeight="1">
      <c r="D20" s="301" t="s">
        <v>1</v>
      </c>
      <c r="E20" s="301"/>
      <c r="G20" s="136" t="s">
        <v>7</v>
      </c>
      <c r="H20" s="135">
        <v>1462093</v>
      </c>
      <c r="I20" s="135">
        <v>462649</v>
      </c>
      <c r="J20" s="135">
        <v>26361</v>
      </c>
      <c r="K20" s="65"/>
      <c r="L20" s="107"/>
      <c r="M20" s="60"/>
      <c r="N20" s="60"/>
      <c r="O20" s="60"/>
      <c r="P20" s="64" t="s">
        <v>312</v>
      </c>
      <c r="R20" s="109" t="s">
        <v>308</v>
      </c>
      <c r="S20" s="108">
        <v>26</v>
      </c>
      <c r="T20" s="108">
        <v>547</v>
      </c>
      <c r="U20" s="108">
        <v>8452</v>
      </c>
      <c r="V20" s="57"/>
      <c r="W20" s="107"/>
      <c r="X20" s="60"/>
      <c r="Y20" s="296" t="s">
        <v>198</v>
      </c>
      <c r="Z20" s="296"/>
      <c r="AA20" s="296"/>
      <c r="AC20" s="140">
        <v>519359</v>
      </c>
      <c r="AD20" s="139">
        <v>1806902</v>
      </c>
      <c r="AE20" s="139">
        <v>174526</v>
      </c>
      <c r="AF20" s="139">
        <v>306255</v>
      </c>
    </row>
    <row r="21" spans="4:32" ht="8.25" customHeight="1">
      <c r="E21" s="64" t="s">
        <v>1</v>
      </c>
      <c r="G21" s="109" t="s">
        <v>308</v>
      </c>
      <c r="H21" s="108">
        <v>1462093</v>
      </c>
      <c r="I21" s="108">
        <v>462649</v>
      </c>
      <c r="J21" s="108">
        <v>26361</v>
      </c>
      <c r="K21" s="65"/>
      <c r="L21" s="107"/>
      <c r="M21" s="60"/>
      <c r="N21" s="60"/>
      <c r="O21" s="60"/>
      <c r="P21" s="64" t="s">
        <v>48</v>
      </c>
      <c r="R21" s="109">
        <v>227149</v>
      </c>
      <c r="S21" s="108">
        <v>1052324</v>
      </c>
      <c r="T21" s="108">
        <v>38</v>
      </c>
      <c r="U21" s="108">
        <v>3167</v>
      </c>
      <c r="V21" s="57"/>
      <c r="W21" s="107"/>
      <c r="Z21" s="301" t="s">
        <v>196</v>
      </c>
      <c r="AA21" s="301"/>
      <c r="AC21" s="136">
        <v>114201</v>
      </c>
      <c r="AD21" s="135">
        <v>281145</v>
      </c>
      <c r="AE21" s="135">
        <v>56604</v>
      </c>
      <c r="AF21" s="135">
        <v>197331</v>
      </c>
    </row>
    <row r="22" spans="4:32" ht="8.25" customHeight="1">
      <c r="D22" s="301" t="s">
        <v>276</v>
      </c>
      <c r="E22" s="301"/>
      <c r="G22" s="136">
        <v>424</v>
      </c>
      <c r="H22" s="135">
        <v>232323</v>
      </c>
      <c r="I22" s="135">
        <v>19127</v>
      </c>
      <c r="J22" s="135">
        <v>30328</v>
      </c>
      <c r="K22" s="65"/>
      <c r="L22" s="107"/>
      <c r="M22" s="60"/>
      <c r="N22" s="60"/>
      <c r="O22" s="60"/>
      <c r="P22" s="64" t="s">
        <v>51</v>
      </c>
      <c r="R22" s="109">
        <v>13793</v>
      </c>
      <c r="S22" s="108">
        <v>31770</v>
      </c>
      <c r="T22" s="108">
        <v>60</v>
      </c>
      <c r="U22" s="108">
        <v>206</v>
      </c>
      <c r="V22" s="57"/>
      <c r="W22" s="107"/>
      <c r="X22" s="60"/>
      <c r="Y22" s="60"/>
      <c r="Z22" s="60"/>
      <c r="AA22" s="64" t="s">
        <v>38</v>
      </c>
      <c r="AC22" s="109">
        <v>2266</v>
      </c>
      <c r="AD22" s="108">
        <v>101269</v>
      </c>
      <c r="AE22" s="108">
        <v>11570</v>
      </c>
      <c r="AF22" s="108">
        <v>2215</v>
      </c>
    </row>
    <row r="23" spans="4:32" ht="8.25" customHeight="1">
      <c r="E23" s="76" t="s">
        <v>276</v>
      </c>
      <c r="G23" s="109">
        <v>424</v>
      </c>
      <c r="H23" s="108">
        <v>232323</v>
      </c>
      <c r="I23" s="108">
        <v>19127</v>
      </c>
      <c r="J23" s="108">
        <v>30328</v>
      </c>
      <c r="K23" s="65"/>
      <c r="L23" s="107"/>
      <c r="M23" s="60"/>
      <c r="N23" s="60"/>
      <c r="O23" s="60"/>
      <c r="P23" s="64" t="s">
        <v>53</v>
      </c>
      <c r="R23" s="109">
        <v>2396</v>
      </c>
      <c r="S23" s="108">
        <v>64128</v>
      </c>
      <c r="T23" s="108">
        <v>1100</v>
      </c>
      <c r="U23" s="108">
        <v>3796</v>
      </c>
      <c r="V23" s="57"/>
      <c r="W23" s="107"/>
      <c r="X23" s="60"/>
      <c r="Y23" s="60"/>
      <c r="Z23" s="60"/>
      <c r="AA23" s="71" t="s">
        <v>41</v>
      </c>
      <c r="AC23" s="109">
        <v>111935</v>
      </c>
      <c r="AD23" s="108">
        <v>179876</v>
      </c>
      <c r="AE23" s="108">
        <v>45034</v>
      </c>
      <c r="AF23" s="108">
        <v>195116</v>
      </c>
    </row>
    <row r="24" spans="4:32" ht="8.25" customHeight="1">
      <c r="D24" s="301" t="s">
        <v>275</v>
      </c>
      <c r="E24" s="301"/>
      <c r="G24" s="136">
        <v>2526</v>
      </c>
      <c r="H24" s="135">
        <v>9189</v>
      </c>
      <c r="I24" s="135">
        <v>619</v>
      </c>
      <c r="J24" s="135">
        <v>31175</v>
      </c>
      <c r="K24" s="65"/>
      <c r="L24" s="107"/>
      <c r="M24" s="60"/>
      <c r="N24" s="60"/>
      <c r="O24" s="301" t="s">
        <v>192</v>
      </c>
      <c r="P24" s="301"/>
      <c r="R24" s="136">
        <v>186626</v>
      </c>
      <c r="S24" s="135">
        <v>940575</v>
      </c>
      <c r="T24" s="135">
        <v>57201</v>
      </c>
      <c r="U24" s="135">
        <v>52536</v>
      </c>
      <c r="V24" s="57"/>
      <c r="W24" s="107"/>
      <c r="X24" s="60"/>
      <c r="Y24" s="60"/>
      <c r="Z24" s="301" t="s">
        <v>45</v>
      </c>
      <c r="AA24" s="301"/>
      <c r="AC24" s="136">
        <v>82971</v>
      </c>
      <c r="AD24" s="137">
        <v>336090</v>
      </c>
      <c r="AE24" s="137" t="s">
        <v>7</v>
      </c>
      <c r="AF24" s="137">
        <v>1737</v>
      </c>
    </row>
    <row r="25" spans="4:32" ht="8.25" customHeight="1">
      <c r="E25" s="76" t="s">
        <v>274</v>
      </c>
      <c r="G25" s="109">
        <v>2526</v>
      </c>
      <c r="H25" s="108">
        <v>9189</v>
      </c>
      <c r="I25" s="108">
        <v>619</v>
      </c>
      <c r="J25" s="108">
        <v>31175</v>
      </c>
      <c r="K25" s="65"/>
      <c r="L25" s="107"/>
      <c r="M25" s="60"/>
      <c r="N25" s="60"/>
      <c r="O25" s="60"/>
      <c r="P25" s="64" t="s">
        <v>55</v>
      </c>
      <c r="R25" s="109">
        <v>10111</v>
      </c>
      <c r="S25" s="108">
        <v>253201</v>
      </c>
      <c r="T25" s="108">
        <v>300</v>
      </c>
      <c r="U25" s="108">
        <v>568</v>
      </c>
      <c r="V25" s="57"/>
      <c r="W25" s="107"/>
      <c r="X25" s="60"/>
      <c r="Y25" s="60"/>
      <c r="Z25" s="60"/>
      <c r="AA25" s="64" t="s">
        <v>45</v>
      </c>
      <c r="AC25" s="109">
        <v>82971</v>
      </c>
      <c r="AD25" s="108">
        <v>336090</v>
      </c>
      <c r="AE25" s="108" t="s">
        <v>308</v>
      </c>
      <c r="AF25" s="108">
        <v>1737</v>
      </c>
    </row>
    <row r="26" spans="4:32" ht="8.25" customHeight="1">
      <c r="D26" s="301" t="s">
        <v>194</v>
      </c>
      <c r="E26" s="301"/>
      <c r="G26" s="136">
        <v>7947</v>
      </c>
      <c r="H26" s="135">
        <v>330681</v>
      </c>
      <c r="I26" s="135">
        <v>285</v>
      </c>
      <c r="J26" s="135">
        <v>46721</v>
      </c>
      <c r="K26" s="65"/>
      <c r="L26" s="107"/>
      <c r="M26" s="60"/>
      <c r="N26" s="60"/>
      <c r="O26" s="60"/>
      <c r="P26" s="64" t="s">
        <v>57</v>
      </c>
      <c r="R26" s="109">
        <v>561</v>
      </c>
      <c r="S26" s="108">
        <v>47989</v>
      </c>
      <c r="T26" s="108">
        <v>60</v>
      </c>
      <c r="U26" s="108">
        <v>20</v>
      </c>
      <c r="V26" s="57"/>
      <c r="W26" s="107"/>
      <c r="X26" s="60"/>
      <c r="Y26" s="60"/>
      <c r="Z26" s="301" t="s">
        <v>193</v>
      </c>
      <c r="AA26" s="301"/>
      <c r="AC26" s="136">
        <v>96661</v>
      </c>
      <c r="AD26" s="137">
        <v>186462</v>
      </c>
      <c r="AE26" s="137">
        <v>342</v>
      </c>
      <c r="AF26" s="137">
        <v>168</v>
      </c>
    </row>
    <row r="27" spans="4:32" ht="8.25" customHeight="1">
      <c r="E27" s="64" t="s">
        <v>47</v>
      </c>
      <c r="G27" s="109">
        <v>53</v>
      </c>
      <c r="H27" s="108">
        <v>767</v>
      </c>
      <c r="I27" s="108" t="s">
        <v>308</v>
      </c>
      <c r="J27" s="108">
        <v>40</v>
      </c>
      <c r="K27" s="65"/>
      <c r="L27" s="107"/>
      <c r="M27" s="60"/>
      <c r="N27" s="60"/>
      <c r="O27" s="60"/>
      <c r="P27" s="64" t="s">
        <v>60</v>
      </c>
      <c r="R27" s="109">
        <v>49660</v>
      </c>
      <c r="S27" s="108">
        <v>66639</v>
      </c>
      <c r="T27" s="108">
        <v>56833</v>
      </c>
      <c r="U27" s="108">
        <v>48948</v>
      </c>
      <c r="V27" s="57"/>
      <c r="W27" s="107"/>
      <c r="X27" s="60"/>
      <c r="Y27" s="60"/>
      <c r="Z27" s="60"/>
      <c r="AA27" s="64" t="s">
        <v>49</v>
      </c>
      <c r="AC27" s="109">
        <v>96661</v>
      </c>
      <c r="AD27" s="108">
        <v>186462</v>
      </c>
      <c r="AE27" s="108">
        <v>342</v>
      </c>
      <c r="AF27" s="108">
        <v>168</v>
      </c>
    </row>
    <row r="28" spans="4:32" ht="8.25" customHeight="1">
      <c r="E28" s="64" t="s">
        <v>50</v>
      </c>
      <c r="G28" s="109">
        <v>2075</v>
      </c>
      <c r="H28" s="108">
        <v>126296</v>
      </c>
      <c r="I28" s="108">
        <v>143</v>
      </c>
      <c r="J28" s="108">
        <v>43154</v>
      </c>
      <c r="K28" s="65"/>
      <c r="L28" s="107"/>
      <c r="M28" s="60"/>
      <c r="N28" s="60"/>
      <c r="O28" s="60"/>
      <c r="P28" s="64" t="s">
        <v>63</v>
      </c>
      <c r="R28" s="109">
        <v>37836</v>
      </c>
      <c r="S28" s="108">
        <v>52675</v>
      </c>
      <c r="T28" s="108" t="s">
        <v>308</v>
      </c>
      <c r="U28" s="108" t="s">
        <v>308</v>
      </c>
      <c r="V28" s="57"/>
      <c r="W28" s="107"/>
      <c r="X28" s="60"/>
      <c r="Y28" s="60"/>
      <c r="Z28" s="301" t="s">
        <v>54</v>
      </c>
      <c r="AA28" s="301"/>
      <c r="AC28" s="136">
        <v>383</v>
      </c>
      <c r="AD28" s="137">
        <v>46990</v>
      </c>
      <c r="AE28" s="137">
        <v>20306</v>
      </c>
      <c r="AF28" s="137">
        <v>1893</v>
      </c>
    </row>
    <row r="29" spans="4:32" ht="8.25" customHeight="1">
      <c r="E29" s="64" t="s">
        <v>52</v>
      </c>
      <c r="G29" s="109">
        <v>5819</v>
      </c>
      <c r="H29" s="108">
        <v>203618</v>
      </c>
      <c r="I29" s="108">
        <v>142</v>
      </c>
      <c r="J29" s="108">
        <v>3527</v>
      </c>
      <c r="K29" s="65"/>
      <c r="L29" s="107"/>
      <c r="M29" s="60"/>
      <c r="N29" s="60"/>
      <c r="O29" s="60"/>
      <c r="P29" s="64" t="s">
        <v>66</v>
      </c>
      <c r="R29" s="109">
        <v>88458</v>
      </c>
      <c r="S29" s="108">
        <v>520071</v>
      </c>
      <c r="T29" s="108">
        <v>8</v>
      </c>
      <c r="U29" s="108">
        <v>3000</v>
      </c>
      <c r="V29" s="57"/>
      <c r="W29" s="107"/>
      <c r="X29" s="60"/>
      <c r="Y29" s="60"/>
      <c r="Z29" s="60"/>
      <c r="AA29" s="64" t="s">
        <v>54</v>
      </c>
      <c r="AC29" s="109">
        <v>383</v>
      </c>
      <c r="AD29" s="108">
        <v>46990</v>
      </c>
      <c r="AE29" s="108">
        <v>20306</v>
      </c>
      <c r="AF29" s="108">
        <v>1893</v>
      </c>
    </row>
    <row r="30" spans="4:32" ht="8.25" customHeight="1">
      <c r="D30" s="301" t="s">
        <v>3</v>
      </c>
      <c r="E30" s="301"/>
      <c r="G30" s="136">
        <v>5</v>
      </c>
      <c r="H30" s="135">
        <v>16868</v>
      </c>
      <c r="I30" s="135" t="s">
        <v>7</v>
      </c>
      <c r="J30" s="135">
        <v>221</v>
      </c>
      <c r="K30" s="65"/>
      <c r="L30" s="107"/>
      <c r="M30" s="60"/>
      <c r="N30" s="60"/>
      <c r="O30" s="301" t="s">
        <v>273</v>
      </c>
      <c r="P30" s="301"/>
      <c r="R30" s="136">
        <v>20470</v>
      </c>
      <c r="S30" s="135">
        <v>457</v>
      </c>
      <c r="T30" s="135" t="s">
        <v>7</v>
      </c>
      <c r="U30" s="135" t="s">
        <v>7</v>
      </c>
      <c r="V30" s="57"/>
      <c r="W30" s="107"/>
      <c r="X30" s="60"/>
      <c r="Y30" s="60"/>
      <c r="Z30" s="301" t="s">
        <v>272</v>
      </c>
      <c r="AA30" s="301"/>
      <c r="AC30" s="136">
        <v>164808</v>
      </c>
      <c r="AD30" s="137">
        <v>712853</v>
      </c>
      <c r="AE30" s="137">
        <v>26577</v>
      </c>
      <c r="AF30" s="137">
        <v>51416</v>
      </c>
    </row>
    <row r="31" spans="4:32" ht="8.25" customHeight="1">
      <c r="E31" s="64" t="s">
        <v>3</v>
      </c>
      <c r="G31" s="109">
        <v>5</v>
      </c>
      <c r="H31" s="108">
        <v>16868</v>
      </c>
      <c r="I31" s="108" t="s">
        <v>308</v>
      </c>
      <c r="J31" s="108">
        <v>221</v>
      </c>
      <c r="K31" s="65"/>
      <c r="L31" s="107"/>
      <c r="M31" s="60"/>
      <c r="N31" s="60"/>
      <c r="O31" s="60"/>
      <c r="P31" s="64" t="s">
        <v>70</v>
      </c>
      <c r="R31" s="109">
        <v>20470</v>
      </c>
      <c r="S31" s="108">
        <v>457</v>
      </c>
      <c r="T31" s="108" t="s">
        <v>308</v>
      </c>
      <c r="U31" s="108" t="s">
        <v>308</v>
      </c>
      <c r="V31" s="57"/>
      <c r="W31" s="107"/>
      <c r="X31" s="60"/>
      <c r="Y31" s="60"/>
      <c r="Z31" s="60"/>
      <c r="AA31" s="64" t="s">
        <v>56</v>
      </c>
      <c r="AC31" s="109">
        <v>164808</v>
      </c>
      <c r="AD31" s="108">
        <v>712853</v>
      </c>
      <c r="AE31" s="108">
        <v>26577</v>
      </c>
      <c r="AF31" s="108">
        <v>51416</v>
      </c>
    </row>
    <row r="32" spans="4:32" ht="8.25" customHeight="1">
      <c r="D32" s="301" t="s">
        <v>214</v>
      </c>
      <c r="E32" s="301"/>
      <c r="G32" s="136">
        <v>28202</v>
      </c>
      <c r="H32" s="135">
        <v>1017920</v>
      </c>
      <c r="I32" s="135">
        <v>600</v>
      </c>
      <c r="J32" s="135">
        <v>15398</v>
      </c>
      <c r="K32" s="65"/>
      <c r="L32" s="107"/>
      <c r="M32" s="60"/>
      <c r="N32" s="60"/>
      <c r="O32" s="301" t="s">
        <v>271</v>
      </c>
      <c r="P32" s="301"/>
      <c r="R32" s="136">
        <v>29615841</v>
      </c>
      <c r="S32" s="135">
        <v>1346704</v>
      </c>
      <c r="T32" s="135">
        <v>22381170</v>
      </c>
      <c r="U32" s="135">
        <v>13911897</v>
      </c>
      <c r="V32" s="57"/>
      <c r="W32" s="107"/>
      <c r="X32" s="60"/>
      <c r="Y32" s="60"/>
      <c r="Z32" s="301" t="s">
        <v>58</v>
      </c>
      <c r="AA32" s="301"/>
      <c r="AC32" s="136">
        <v>59348</v>
      </c>
      <c r="AD32" s="137">
        <v>90235</v>
      </c>
      <c r="AE32" s="137">
        <v>1575</v>
      </c>
      <c r="AF32" s="137">
        <v>4584</v>
      </c>
    </row>
    <row r="33" spans="4:32" ht="8.25" customHeight="1">
      <c r="E33" s="71" t="s">
        <v>59</v>
      </c>
      <c r="G33" s="109" t="s">
        <v>308</v>
      </c>
      <c r="H33" s="108">
        <v>497</v>
      </c>
      <c r="I33" s="108" t="s">
        <v>308</v>
      </c>
      <c r="J33" s="108" t="s">
        <v>308</v>
      </c>
      <c r="K33" s="65"/>
      <c r="L33" s="107"/>
      <c r="M33" s="60"/>
      <c r="N33" s="60"/>
      <c r="O33" s="60"/>
      <c r="P33" s="64" t="s">
        <v>271</v>
      </c>
      <c r="R33" s="109">
        <v>29615841</v>
      </c>
      <c r="S33" s="108">
        <v>1346704</v>
      </c>
      <c r="T33" s="108">
        <v>22381170</v>
      </c>
      <c r="U33" s="108">
        <v>13911897</v>
      </c>
      <c r="V33" s="57"/>
      <c r="W33" s="107"/>
      <c r="X33" s="60"/>
      <c r="Y33" s="60"/>
      <c r="Z33" s="60"/>
      <c r="AA33" s="64" t="s">
        <v>58</v>
      </c>
      <c r="AC33" s="110">
        <v>59348</v>
      </c>
      <c r="AD33" s="108">
        <v>90235</v>
      </c>
      <c r="AE33" s="108">
        <v>1575</v>
      </c>
      <c r="AF33" s="108">
        <v>4584</v>
      </c>
    </row>
    <row r="34" spans="4:32" ht="8.25" customHeight="1">
      <c r="E34" s="64" t="s">
        <v>62</v>
      </c>
      <c r="G34" s="109">
        <v>11511</v>
      </c>
      <c r="H34" s="108">
        <v>807971</v>
      </c>
      <c r="I34" s="108">
        <v>600</v>
      </c>
      <c r="J34" s="108">
        <v>11878</v>
      </c>
      <c r="K34" s="65"/>
      <c r="L34" s="107"/>
      <c r="M34" s="60"/>
      <c r="N34" s="60"/>
      <c r="O34" s="301" t="s">
        <v>270</v>
      </c>
      <c r="P34" s="301"/>
      <c r="R34" s="136">
        <v>156500</v>
      </c>
      <c r="S34" s="135">
        <v>62590</v>
      </c>
      <c r="T34" s="135">
        <v>36943</v>
      </c>
      <c r="U34" s="135">
        <v>953</v>
      </c>
      <c r="V34" s="57"/>
      <c r="W34" s="107"/>
      <c r="X34" s="60"/>
      <c r="Y34" s="60"/>
      <c r="Z34" s="302" t="s">
        <v>268</v>
      </c>
      <c r="AA34" s="302"/>
      <c r="AC34" s="138">
        <v>739</v>
      </c>
      <c r="AD34" s="137">
        <v>71583</v>
      </c>
      <c r="AE34" s="137">
        <v>62578</v>
      </c>
      <c r="AF34" s="137">
        <v>529</v>
      </c>
    </row>
    <row r="35" spans="4:32" ht="8.25" customHeight="1">
      <c r="E35" s="64" t="s">
        <v>65</v>
      </c>
      <c r="G35" s="109">
        <v>15111</v>
      </c>
      <c r="H35" s="108">
        <v>91761</v>
      </c>
      <c r="I35" s="108" t="s">
        <v>308</v>
      </c>
      <c r="J35" s="108">
        <v>2100</v>
      </c>
      <c r="K35" s="65"/>
      <c r="L35" s="107"/>
      <c r="M35" s="60"/>
      <c r="N35" s="60"/>
      <c r="O35" s="60"/>
      <c r="P35" s="76" t="s">
        <v>269</v>
      </c>
      <c r="R35" s="109">
        <v>156500</v>
      </c>
      <c r="S35" s="108">
        <v>62590</v>
      </c>
      <c r="T35" s="108">
        <v>36943</v>
      </c>
      <c r="U35" s="108">
        <v>953</v>
      </c>
      <c r="V35" s="57"/>
      <c r="W35" s="107"/>
      <c r="X35" s="60"/>
      <c r="Y35" s="60"/>
      <c r="Z35" s="60"/>
      <c r="AA35" s="95" t="s">
        <v>268</v>
      </c>
      <c r="AC35" s="110">
        <v>739</v>
      </c>
      <c r="AD35" s="108">
        <v>71583</v>
      </c>
      <c r="AE35" s="108" t="s">
        <v>308</v>
      </c>
      <c r="AF35" s="108">
        <v>529</v>
      </c>
    </row>
    <row r="36" spans="4:32" ht="8.25" customHeight="1">
      <c r="E36" s="64" t="s">
        <v>68</v>
      </c>
      <c r="G36" s="109">
        <v>740</v>
      </c>
      <c r="H36" s="108">
        <v>91790</v>
      </c>
      <c r="I36" s="108" t="s">
        <v>308</v>
      </c>
      <c r="J36" s="108" t="s">
        <v>308</v>
      </c>
      <c r="K36" s="65"/>
      <c r="L36" s="107"/>
      <c r="M36" s="60"/>
      <c r="N36" s="60"/>
      <c r="O36" s="301" t="s">
        <v>267</v>
      </c>
      <c r="P36" s="301"/>
      <c r="R36" s="136">
        <v>49376</v>
      </c>
      <c r="S36" s="135">
        <v>25418</v>
      </c>
      <c r="T36" s="135">
        <v>117</v>
      </c>
      <c r="U36" s="135">
        <v>265</v>
      </c>
      <c r="V36" s="57"/>
      <c r="W36" s="107"/>
      <c r="X36" s="60"/>
      <c r="Y36" s="60"/>
      <c r="Z36" s="60"/>
      <c r="AA36" s="64" t="s">
        <v>304</v>
      </c>
      <c r="AC36" s="109" t="s">
        <v>308</v>
      </c>
      <c r="AD36" s="108" t="s">
        <v>308</v>
      </c>
      <c r="AE36" s="108">
        <v>62578</v>
      </c>
      <c r="AF36" s="108" t="s">
        <v>308</v>
      </c>
    </row>
    <row r="37" spans="4:32" ht="8.25" customHeight="1">
      <c r="E37" s="144" t="s">
        <v>69</v>
      </c>
      <c r="G37" s="109">
        <v>840</v>
      </c>
      <c r="H37" s="108">
        <v>25901</v>
      </c>
      <c r="I37" s="108" t="s">
        <v>308</v>
      </c>
      <c r="J37" s="108">
        <v>1420</v>
      </c>
      <c r="K37" s="65"/>
      <c r="L37" s="107"/>
      <c r="M37" s="60"/>
      <c r="N37" s="60"/>
      <c r="O37" s="60"/>
      <c r="P37" s="76" t="s">
        <v>267</v>
      </c>
      <c r="R37" s="109">
        <v>49376</v>
      </c>
      <c r="S37" s="108">
        <v>25418</v>
      </c>
      <c r="T37" s="108">
        <v>117</v>
      </c>
      <c r="U37" s="108">
        <v>265</v>
      </c>
      <c r="V37" s="57"/>
      <c r="W37" s="107"/>
      <c r="X37" s="60"/>
      <c r="Y37" s="60"/>
      <c r="Z37" s="301" t="s">
        <v>266</v>
      </c>
      <c r="AA37" s="301"/>
      <c r="AC37" s="136" t="s">
        <v>7</v>
      </c>
      <c r="AD37" s="137">
        <v>9040</v>
      </c>
      <c r="AE37" s="137" t="s">
        <v>7</v>
      </c>
      <c r="AF37" s="137" t="s">
        <v>7</v>
      </c>
    </row>
    <row r="38" spans="4:32" ht="8.25" customHeight="1">
      <c r="D38" s="301" t="s">
        <v>2</v>
      </c>
      <c r="E38" s="301"/>
      <c r="G38" s="136" t="s">
        <v>7</v>
      </c>
      <c r="H38" s="135">
        <v>2415</v>
      </c>
      <c r="I38" s="135" t="s">
        <v>7</v>
      </c>
      <c r="J38" s="135" t="s">
        <v>7</v>
      </c>
      <c r="K38" s="65"/>
      <c r="L38" s="107"/>
      <c r="M38" s="60"/>
      <c r="N38" s="60"/>
      <c r="O38" s="301" t="s">
        <v>264</v>
      </c>
      <c r="P38" s="301"/>
      <c r="R38" s="136">
        <v>9113315</v>
      </c>
      <c r="S38" s="135">
        <v>2296056</v>
      </c>
      <c r="T38" s="135">
        <v>1124498</v>
      </c>
      <c r="U38" s="135">
        <v>564415</v>
      </c>
      <c r="V38" s="57"/>
      <c r="W38" s="107"/>
      <c r="X38" s="60"/>
      <c r="Y38" s="60"/>
      <c r="Z38" s="60"/>
      <c r="AA38" s="76" t="s">
        <v>266</v>
      </c>
      <c r="AC38" s="110" t="s">
        <v>308</v>
      </c>
      <c r="AD38" s="108">
        <v>9040</v>
      </c>
      <c r="AE38" s="108" t="s">
        <v>308</v>
      </c>
      <c r="AF38" s="108" t="s">
        <v>308</v>
      </c>
    </row>
    <row r="39" spans="4:32" ht="8.25" customHeight="1">
      <c r="E39" s="64" t="s">
        <v>2</v>
      </c>
      <c r="G39" s="223" t="s">
        <v>308</v>
      </c>
      <c r="H39" s="108">
        <v>2415</v>
      </c>
      <c r="I39" s="108" t="s">
        <v>308</v>
      </c>
      <c r="J39" s="108" t="s">
        <v>308</v>
      </c>
      <c r="K39" s="65"/>
      <c r="L39" s="107"/>
      <c r="M39" s="60"/>
      <c r="N39" s="60"/>
      <c r="O39" s="60"/>
      <c r="P39" s="76" t="s">
        <v>264</v>
      </c>
      <c r="R39" s="109">
        <v>9113315</v>
      </c>
      <c r="S39" s="108">
        <v>2296056</v>
      </c>
      <c r="T39" s="108">
        <v>1124498</v>
      </c>
      <c r="U39" s="108">
        <v>564415</v>
      </c>
      <c r="V39" s="57"/>
      <c r="W39" s="107"/>
      <c r="X39" s="60"/>
      <c r="Y39" s="60"/>
      <c r="Z39" s="301" t="s">
        <v>265</v>
      </c>
      <c r="AA39" s="301"/>
      <c r="AC39" s="138">
        <v>248</v>
      </c>
      <c r="AD39" s="137">
        <v>72504</v>
      </c>
      <c r="AE39" s="137">
        <v>6544</v>
      </c>
      <c r="AF39" s="137">
        <v>48597</v>
      </c>
    </row>
    <row r="40" spans="4:32" ht="8.25" customHeight="1">
      <c r="D40" s="301" t="s">
        <v>213</v>
      </c>
      <c r="E40" s="301"/>
      <c r="G40" s="136">
        <v>10187</v>
      </c>
      <c r="H40" s="135">
        <v>60586</v>
      </c>
      <c r="I40" s="135">
        <v>49</v>
      </c>
      <c r="J40" s="135">
        <v>246</v>
      </c>
      <c r="K40" s="65"/>
      <c r="L40" s="107"/>
      <c r="M40" s="60"/>
      <c r="N40" s="60"/>
      <c r="O40" s="301" t="s">
        <v>262</v>
      </c>
      <c r="P40" s="301"/>
      <c r="R40" s="136">
        <v>252834</v>
      </c>
      <c r="S40" s="137">
        <v>402903</v>
      </c>
      <c r="T40" s="137">
        <v>373425</v>
      </c>
      <c r="U40" s="137">
        <v>819827</v>
      </c>
      <c r="V40" s="57"/>
      <c r="W40" s="107"/>
      <c r="X40" s="60"/>
      <c r="Y40" s="60"/>
      <c r="Z40" s="60"/>
      <c r="AA40" s="76" t="s">
        <v>263</v>
      </c>
      <c r="AC40" s="223">
        <v>248</v>
      </c>
      <c r="AD40" s="225">
        <v>72504</v>
      </c>
      <c r="AE40" s="225">
        <v>6544</v>
      </c>
      <c r="AF40" s="225">
        <v>48597</v>
      </c>
    </row>
    <row r="41" spans="4:32" ht="8.25" customHeight="1">
      <c r="E41" s="64" t="s">
        <v>74</v>
      </c>
      <c r="G41" s="109">
        <v>1592</v>
      </c>
      <c r="H41" s="108">
        <v>35207</v>
      </c>
      <c r="I41" s="108">
        <v>49</v>
      </c>
      <c r="J41" s="108">
        <v>157</v>
      </c>
      <c r="K41" s="65"/>
      <c r="L41" s="107"/>
      <c r="M41" s="60"/>
      <c r="N41" s="60"/>
      <c r="O41" s="60"/>
      <c r="P41" s="74" t="s">
        <v>71</v>
      </c>
      <c r="R41" s="109">
        <v>35141</v>
      </c>
      <c r="S41" s="108">
        <v>330001</v>
      </c>
      <c r="T41" s="108">
        <v>282480</v>
      </c>
      <c r="U41" s="108">
        <v>805860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39159</v>
      </c>
      <c r="S42" s="108">
        <v>12808</v>
      </c>
      <c r="T42" s="108">
        <v>8338</v>
      </c>
      <c r="U42" s="108">
        <v>10804</v>
      </c>
      <c r="V42" s="57"/>
      <c r="W42" s="107"/>
      <c r="X42" s="60"/>
      <c r="Y42" s="296" t="s">
        <v>186</v>
      </c>
      <c r="Z42" s="296"/>
      <c r="AA42" s="296"/>
      <c r="AC42" s="140">
        <v>2116178</v>
      </c>
      <c r="AD42" s="139">
        <v>7142548</v>
      </c>
      <c r="AE42" s="139">
        <v>147270</v>
      </c>
      <c r="AF42" s="139">
        <v>45960</v>
      </c>
    </row>
    <row r="43" spans="4:32" ht="8.25" customHeight="1">
      <c r="E43" s="64" t="s">
        <v>79</v>
      </c>
      <c r="G43" s="109" t="s">
        <v>308</v>
      </c>
      <c r="H43" s="108" t="s">
        <v>308</v>
      </c>
      <c r="I43" s="108" t="s">
        <v>308</v>
      </c>
      <c r="J43" s="108" t="s">
        <v>308</v>
      </c>
      <c r="K43" s="65"/>
      <c r="L43" s="107"/>
      <c r="M43" s="60"/>
      <c r="N43" s="60"/>
      <c r="O43" s="60"/>
      <c r="P43" s="64" t="s">
        <v>75</v>
      </c>
      <c r="R43" s="109">
        <v>178534</v>
      </c>
      <c r="S43" s="108">
        <v>60094</v>
      </c>
      <c r="T43" s="108">
        <v>82607</v>
      </c>
      <c r="U43" s="108">
        <v>3163</v>
      </c>
      <c r="V43" s="57"/>
      <c r="W43" s="107"/>
      <c r="X43" s="60"/>
      <c r="Y43" s="60"/>
      <c r="Z43" s="301" t="s">
        <v>72</v>
      </c>
      <c r="AA43" s="301"/>
      <c r="AC43" s="136">
        <v>3337</v>
      </c>
      <c r="AD43" s="137">
        <v>100830</v>
      </c>
      <c r="AE43" s="137" t="s">
        <v>7</v>
      </c>
      <c r="AF43" s="137" t="s">
        <v>7</v>
      </c>
    </row>
    <row r="44" spans="4:32" ht="8.25" customHeight="1">
      <c r="E44" s="64" t="s">
        <v>82</v>
      </c>
      <c r="G44" s="109" t="s">
        <v>308</v>
      </c>
      <c r="H44" s="108" t="s">
        <v>308</v>
      </c>
      <c r="I44" s="108" t="s">
        <v>308</v>
      </c>
      <c r="J44" s="108" t="s">
        <v>308</v>
      </c>
      <c r="K44" s="65"/>
      <c r="L44" s="107"/>
      <c r="M44" s="60"/>
      <c r="N44" s="60"/>
      <c r="O44" s="301" t="s">
        <v>259</v>
      </c>
      <c r="P44" s="301"/>
      <c r="R44" s="136">
        <v>2750830</v>
      </c>
      <c r="S44" s="137">
        <v>778947</v>
      </c>
      <c r="T44" s="137">
        <v>79716</v>
      </c>
      <c r="U44" s="137">
        <v>28622</v>
      </c>
      <c r="V44" s="57"/>
      <c r="W44" s="107"/>
      <c r="X44" s="60"/>
      <c r="Y44" s="60"/>
      <c r="Z44" s="60"/>
      <c r="AA44" s="64" t="s">
        <v>72</v>
      </c>
      <c r="AC44" s="109">
        <v>3337</v>
      </c>
      <c r="AD44" s="108">
        <v>100830</v>
      </c>
      <c r="AE44" s="108" t="s">
        <v>308</v>
      </c>
      <c r="AF44" s="108" t="s">
        <v>308</v>
      </c>
    </row>
    <row r="45" spans="4:32" ht="8.25" customHeight="1">
      <c r="E45" s="74" t="s">
        <v>221</v>
      </c>
      <c r="G45" s="109">
        <v>8595</v>
      </c>
      <c r="H45" s="108">
        <v>7678</v>
      </c>
      <c r="I45" s="108" t="s">
        <v>308</v>
      </c>
      <c r="J45" s="108" t="s">
        <v>308</v>
      </c>
      <c r="K45" s="65"/>
      <c r="L45" s="107"/>
      <c r="M45" s="60"/>
      <c r="N45" s="60"/>
      <c r="O45" s="60"/>
      <c r="P45" s="76" t="s">
        <v>260</v>
      </c>
      <c r="R45" s="109">
        <v>214194</v>
      </c>
      <c r="S45" s="108">
        <v>41120</v>
      </c>
      <c r="T45" s="108" t="s">
        <v>308</v>
      </c>
      <c r="U45" s="108" t="s">
        <v>308</v>
      </c>
      <c r="V45" s="57"/>
      <c r="W45" s="107"/>
      <c r="X45" s="60"/>
      <c r="Y45" s="60"/>
      <c r="Z45" s="301" t="s">
        <v>258</v>
      </c>
      <c r="AA45" s="301"/>
      <c r="AC45" s="136">
        <v>101494</v>
      </c>
      <c r="AD45" s="137">
        <v>2773168</v>
      </c>
      <c r="AE45" s="137" t="s">
        <v>7</v>
      </c>
      <c r="AF45" s="137">
        <v>1220</v>
      </c>
    </row>
    <row r="46" spans="4:32" ht="8.25" customHeight="1">
      <c r="E46" s="143" t="s">
        <v>87</v>
      </c>
      <c r="G46" s="109" t="s">
        <v>308</v>
      </c>
      <c r="H46" s="108">
        <v>17701</v>
      </c>
      <c r="I46" s="108" t="s">
        <v>308</v>
      </c>
      <c r="J46" s="108">
        <v>89</v>
      </c>
      <c r="K46" s="65"/>
      <c r="L46" s="107"/>
      <c r="M46" s="60"/>
      <c r="N46" s="60"/>
      <c r="O46" s="60"/>
      <c r="P46" s="76" t="s">
        <v>259</v>
      </c>
      <c r="R46" s="109">
        <v>2536636</v>
      </c>
      <c r="S46" s="108">
        <v>737827</v>
      </c>
      <c r="T46" s="108">
        <v>79716</v>
      </c>
      <c r="U46" s="108">
        <v>28622</v>
      </c>
      <c r="V46" s="57"/>
      <c r="W46" s="107"/>
      <c r="X46" s="60"/>
      <c r="Y46" s="60"/>
      <c r="Z46" s="60"/>
      <c r="AA46" s="64" t="s">
        <v>78</v>
      </c>
      <c r="AC46" s="109">
        <v>101494</v>
      </c>
      <c r="AD46" s="108">
        <v>2773168</v>
      </c>
      <c r="AE46" s="108" t="s">
        <v>308</v>
      </c>
      <c r="AF46" s="108">
        <v>1220</v>
      </c>
    </row>
    <row r="47" spans="4:32" ht="8.25" customHeight="1">
      <c r="D47" s="301" t="s">
        <v>181</v>
      </c>
      <c r="E47" s="301"/>
      <c r="G47" s="136">
        <v>23504</v>
      </c>
      <c r="H47" s="135">
        <v>95839</v>
      </c>
      <c r="I47" s="135" t="s">
        <v>7</v>
      </c>
      <c r="J47" s="135">
        <v>1646</v>
      </c>
      <c r="K47" s="65"/>
      <c r="L47" s="107"/>
      <c r="M47" s="60"/>
      <c r="N47" s="60"/>
      <c r="O47" s="301" t="s">
        <v>257</v>
      </c>
      <c r="P47" s="301"/>
      <c r="R47" s="136">
        <v>627784</v>
      </c>
      <c r="S47" s="135">
        <v>1669733</v>
      </c>
      <c r="T47" s="135">
        <v>297</v>
      </c>
      <c r="U47" s="135">
        <v>3195</v>
      </c>
      <c r="V47" s="57"/>
      <c r="W47" s="107"/>
      <c r="X47" s="60"/>
      <c r="Y47" s="60"/>
      <c r="Z47" s="301" t="s">
        <v>255</v>
      </c>
      <c r="AA47" s="301"/>
      <c r="AC47" s="138">
        <v>61170</v>
      </c>
      <c r="AD47" s="137">
        <v>357225</v>
      </c>
      <c r="AE47" s="137">
        <v>670</v>
      </c>
      <c r="AF47" s="137">
        <v>141</v>
      </c>
    </row>
    <row r="48" spans="4:32" ht="8.25" customHeight="1">
      <c r="E48" s="74" t="s">
        <v>256</v>
      </c>
      <c r="G48" s="109">
        <v>22209</v>
      </c>
      <c r="H48" s="108">
        <v>61002</v>
      </c>
      <c r="I48" s="108" t="s">
        <v>308</v>
      </c>
      <c r="J48" s="108">
        <v>1210</v>
      </c>
      <c r="K48" s="65"/>
      <c r="L48" s="107"/>
      <c r="M48" s="60"/>
      <c r="N48" s="60"/>
      <c r="O48" s="60"/>
      <c r="P48" s="64" t="s">
        <v>85</v>
      </c>
      <c r="R48" s="109">
        <v>627784</v>
      </c>
      <c r="S48" s="108">
        <v>1669733</v>
      </c>
      <c r="T48" s="108">
        <v>297</v>
      </c>
      <c r="U48" s="108">
        <v>3195</v>
      </c>
      <c r="V48" s="57"/>
      <c r="W48" s="107"/>
      <c r="X48" s="60"/>
      <c r="Y48" s="60"/>
      <c r="Z48" s="60"/>
      <c r="AA48" s="64" t="s">
        <v>76</v>
      </c>
      <c r="AC48" s="109">
        <v>983</v>
      </c>
      <c r="AD48" s="108">
        <v>5254</v>
      </c>
      <c r="AE48" s="108" t="s">
        <v>308</v>
      </c>
      <c r="AF48" s="108" t="s">
        <v>308</v>
      </c>
    </row>
    <row r="49" spans="3:32" ht="8.25" customHeight="1">
      <c r="E49" s="74" t="s">
        <v>254</v>
      </c>
      <c r="G49" s="109">
        <v>1107</v>
      </c>
      <c r="H49" s="108">
        <v>17364</v>
      </c>
      <c r="I49" s="108" t="s">
        <v>308</v>
      </c>
      <c r="J49" s="108">
        <v>288</v>
      </c>
      <c r="K49" s="65"/>
      <c r="L49" s="107"/>
      <c r="M49" s="60"/>
      <c r="N49" s="60"/>
      <c r="O49" s="301" t="s">
        <v>253</v>
      </c>
      <c r="P49" s="301"/>
      <c r="R49" s="136">
        <v>108690</v>
      </c>
      <c r="S49" s="135">
        <v>101810</v>
      </c>
      <c r="T49" s="135">
        <v>72</v>
      </c>
      <c r="U49" s="135">
        <v>28</v>
      </c>
      <c r="V49" s="57"/>
      <c r="W49" s="107"/>
      <c r="X49" s="60"/>
      <c r="Y49" s="60"/>
      <c r="Z49" s="60"/>
      <c r="AA49" s="76" t="s">
        <v>252</v>
      </c>
      <c r="AC49" s="110">
        <v>30921</v>
      </c>
      <c r="AD49" s="108">
        <v>304056</v>
      </c>
      <c r="AE49" s="108">
        <v>670</v>
      </c>
      <c r="AF49" s="108">
        <v>40</v>
      </c>
    </row>
    <row r="50" spans="3:32" ht="8.25" customHeight="1">
      <c r="E50" s="64" t="s">
        <v>96</v>
      </c>
      <c r="G50" s="109">
        <v>188</v>
      </c>
      <c r="H50" s="108">
        <v>17473</v>
      </c>
      <c r="I50" s="108" t="s">
        <v>308</v>
      </c>
      <c r="J50" s="108">
        <v>148</v>
      </c>
      <c r="K50" s="65"/>
      <c r="L50" s="107"/>
      <c r="M50" s="60"/>
      <c r="N50" s="60"/>
      <c r="O50" s="60"/>
      <c r="P50" s="76" t="s">
        <v>253</v>
      </c>
      <c r="R50" s="109">
        <v>108690</v>
      </c>
      <c r="S50" s="108">
        <v>101810</v>
      </c>
      <c r="T50" s="225">
        <v>72</v>
      </c>
      <c r="U50" s="108">
        <v>28</v>
      </c>
      <c r="V50" s="57"/>
      <c r="W50" s="107"/>
      <c r="X50" s="60"/>
      <c r="Y50" s="60"/>
      <c r="Z50" s="60"/>
      <c r="AA50" s="76" t="s">
        <v>251</v>
      </c>
      <c r="AC50" s="110">
        <v>29266</v>
      </c>
      <c r="AD50" s="108">
        <v>47915</v>
      </c>
      <c r="AE50" s="108" t="s">
        <v>308</v>
      </c>
      <c r="AF50" s="108">
        <v>101</v>
      </c>
    </row>
    <row r="51" spans="3:32" ht="8.25" customHeight="1">
      <c r="G51" s="110"/>
      <c r="H51" s="66"/>
      <c r="I51" s="66"/>
      <c r="J51" s="66"/>
      <c r="K51" s="65"/>
      <c r="L51" s="107"/>
      <c r="M51" s="60"/>
      <c r="N51" s="60"/>
      <c r="O51" s="301" t="s">
        <v>250</v>
      </c>
      <c r="P51" s="301"/>
      <c r="R51" s="136">
        <v>267659</v>
      </c>
      <c r="S51" s="135">
        <v>52090</v>
      </c>
      <c r="T51" s="135" t="s">
        <v>7</v>
      </c>
      <c r="U51" s="135" t="s">
        <v>7</v>
      </c>
      <c r="V51" s="57"/>
      <c r="W51" s="107"/>
      <c r="X51" s="60"/>
      <c r="Y51" s="60"/>
      <c r="Z51" s="301" t="s">
        <v>249</v>
      </c>
      <c r="AA51" s="301"/>
      <c r="AC51" s="136">
        <v>135375</v>
      </c>
      <c r="AD51" s="137">
        <v>1765538</v>
      </c>
      <c r="AE51" s="137">
        <v>60400</v>
      </c>
      <c r="AF51" s="137">
        <v>23</v>
      </c>
    </row>
    <row r="52" spans="3:32" ht="8.25" customHeight="1">
      <c r="C52" s="296" t="s">
        <v>178</v>
      </c>
      <c r="D52" s="296"/>
      <c r="E52" s="296"/>
      <c r="G52" s="140">
        <v>38733</v>
      </c>
      <c r="H52" s="139">
        <v>2344672</v>
      </c>
      <c r="I52" s="139">
        <v>7456</v>
      </c>
      <c r="J52" s="139">
        <v>204121</v>
      </c>
      <c r="K52" s="65"/>
      <c r="L52" s="107"/>
      <c r="M52" s="60"/>
      <c r="N52" s="60"/>
      <c r="O52" s="60"/>
      <c r="P52" s="76" t="s">
        <v>250</v>
      </c>
      <c r="R52" s="109">
        <v>267659</v>
      </c>
      <c r="S52" s="108">
        <v>52090</v>
      </c>
      <c r="T52" s="108" t="s">
        <v>308</v>
      </c>
      <c r="U52" s="108" t="s">
        <v>308</v>
      </c>
      <c r="V52" s="57"/>
      <c r="W52" s="107"/>
      <c r="X52" s="60"/>
      <c r="Y52" s="60"/>
      <c r="Z52" s="60"/>
      <c r="AA52" s="76" t="s">
        <v>248</v>
      </c>
      <c r="AC52" s="110">
        <v>44450</v>
      </c>
      <c r="AD52" s="108">
        <v>1328120</v>
      </c>
      <c r="AE52" s="108">
        <v>60120</v>
      </c>
      <c r="AF52" s="108">
        <v>18</v>
      </c>
    </row>
    <row r="53" spans="3:32" ht="8.25" customHeight="1">
      <c r="D53" s="301" t="s">
        <v>102</v>
      </c>
      <c r="E53" s="301"/>
      <c r="G53" s="136">
        <v>16008</v>
      </c>
      <c r="H53" s="135">
        <v>81191</v>
      </c>
      <c r="I53" s="135">
        <v>4082</v>
      </c>
      <c r="J53" s="135">
        <v>6075</v>
      </c>
      <c r="K53" s="65"/>
      <c r="L53" s="107"/>
      <c r="M53" s="60"/>
      <c r="N53" s="60"/>
      <c r="O53" s="301" t="s">
        <v>183</v>
      </c>
      <c r="P53" s="301"/>
      <c r="R53" s="136">
        <v>58577</v>
      </c>
      <c r="S53" s="135">
        <v>26664</v>
      </c>
      <c r="T53" s="135">
        <v>160</v>
      </c>
      <c r="U53" s="135">
        <v>20</v>
      </c>
      <c r="V53" s="57"/>
      <c r="W53" s="107"/>
      <c r="X53" s="60"/>
      <c r="Y53" s="60"/>
      <c r="Z53" s="60"/>
      <c r="AA53" s="64" t="s">
        <v>89</v>
      </c>
      <c r="AC53" s="110">
        <v>75134</v>
      </c>
      <c r="AD53" s="108">
        <v>215528</v>
      </c>
      <c r="AE53" s="108">
        <v>280</v>
      </c>
      <c r="AF53" s="108">
        <v>5</v>
      </c>
    </row>
    <row r="54" spans="3:32" ht="8.25" customHeight="1">
      <c r="E54" s="64" t="s">
        <v>102</v>
      </c>
      <c r="G54" s="109">
        <v>16008</v>
      </c>
      <c r="H54" s="108">
        <v>81191</v>
      </c>
      <c r="I54" s="108">
        <v>4082</v>
      </c>
      <c r="J54" s="108">
        <v>6075</v>
      </c>
      <c r="K54" s="65"/>
      <c r="L54" s="107"/>
      <c r="M54" s="60"/>
      <c r="N54" s="60"/>
      <c r="O54" s="60"/>
      <c r="P54" s="64" t="s">
        <v>247</v>
      </c>
      <c r="R54" s="109">
        <v>58577</v>
      </c>
      <c r="S54" s="108">
        <v>26664</v>
      </c>
      <c r="T54" s="108">
        <v>160</v>
      </c>
      <c r="U54" s="108">
        <v>20</v>
      </c>
      <c r="V54" s="57"/>
      <c r="W54" s="107"/>
      <c r="X54" s="60"/>
      <c r="Y54" s="60"/>
      <c r="Z54" s="60"/>
      <c r="AA54" s="64" t="s">
        <v>91</v>
      </c>
      <c r="AC54" s="110">
        <v>14132</v>
      </c>
      <c r="AD54" s="108">
        <v>169072</v>
      </c>
      <c r="AE54" s="108" t="s">
        <v>308</v>
      </c>
      <c r="AF54" s="108" t="s">
        <v>308</v>
      </c>
    </row>
    <row r="55" spans="3:32" ht="8.25" customHeight="1">
      <c r="D55" s="301" t="s">
        <v>245</v>
      </c>
      <c r="E55" s="301"/>
      <c r="G55" s="136">
        <v>7151</v>
      </c>
      <c r="H55" s="135">
        <v>723551</v>
      </c>
      <c r="I55" s="135">
        <v>2134</v>
      </c>
      <c r="J55" s="135">
        <v>190757</v>
      </c>
      <c r="K55" s="65"/>
      <c r="L55" s="107"/>
      <c r="M55" s="60"/>
      <c r="N55" s="60"/>
      <c r="O55" s="60"/>
      <c r="P55" s="76" t="s">
        <v>246</v>
      </c>
      <c r="R55" s="109" t="s">
        <v>308</v>
      </c>
      <c r="S55" s="108" t="s">
        <v>308</v>
      </c>
      <c r="T55" s="108" t="s">
        <v>308</v>
      </c>
      <c r="U55" s="108" t="s">
        <v>308</v>
      </c>
      <c r="V55" s="57"/>
      <c r="W55" s="107"/>
      <c r="X55" s="60"/>
      <c r="Y55" s="60"/>
      <c r="Z55" s="60"/>
      <c r="AA55" s="64" t="s">
        <v>93</v>
      </c>
      <c r="AC55" s="110">
        <v>1659</v>
      </c>
      <c r="AD55" s="108">
        <v>52818</v>
      </c>
      <c r="AE55" s="225" t="s">
        <v>308</v>
      </c>
      <c r="AF55" s="108" t="s">
        <v>308</v>
      </c>
    </row>
    <row r="56" spans="3:32" ht="8.25" customHeight="1">
      <c r="E56" s="64" t="s">
        <v>245</v>
      </c>
      <c r="G56" s="109">
        <v>7151</v>
      </c>
      <c r="H56" s="108">
        <v>723551</v>
      </c>
      <c r="I56" s="108">
        <v>2134</v>
      </c>
      <c r="J56" s="108">
        <v>190757</v>
      </c>
      <c r="K56" s="65"/>
      <c r="L56" s="107"/>
      <c r="M56" s="60"/>
      <c r="N56" s="60"/>
      <c r="O56" s="60"/>
      <c r="R56" s="110"/>
      <c r="S56" s="66"/>
      <c r="T56" s="66"/>
      <c r="U56" s="66"/>
      <c r="V56" s="57"/>
      <c r="W56" s="107"/>
      <c r="X56" s="60"/>
      <c r="Y56" s="60"/>
      <c r="Z56" s="301" t="s">
        <v>244</v>
      </c>
      <c r="AA56" s="301"/>
      <c r="AC56" s="136">
        <v>270908</v>
      </c>
      <c r="AD56" s="137">
        <v>469140</v>
      </c>
      <c r="AE56" s="137">
        <v>23280</v>
      </c>
      <c r="AF56" s="137">
        <v>28020</v>
      </c>
    </row>
    <row r="57" spans="3:32" ht="8.25" customHeight="1">
      <c r="D57" s="301" t="s">
        <v>108</v>
      </c>
      <c r="E57" s="301"/>
      <c r="G57" s="136">
        <v>14799</v>
      </c>
      <c r="H57" s="135">
        <v>98332</v>
      </c>
      <c r="I57" s="135">
        <v>240</v>
      </c>
      <c r="J57" s="135">
        <v>3918</v>
      </c>
      <c r="K57" s="65"/>
      <c r="L57" s="107"/>
      <c r="M57" s="60"/>
      <c r="N57" s="296" t="s">
        <v>180</v>
      </c>
      <c r="O57" s="296"/>
      <c r="P57" s="296"/>
      <c r="R57" s="140">
        <v>3246929</v>
      </c>
      <c r="S57" s="139">
        <v>23207007</v>
      </c>
      <c r="T57" s="139">
        <v>5817980</v>
      </c>
      <c r="U57" s="139">
        <v>7967483</v>
      </c>
      <c r="V57" s="57"/>
      <c r="W57" s="107"/>
      <c r="X57" s="60"/>
      <c r="Y57" s="60"/>
      <c r="Z57" s="60"/>
      <c r="AA57" s="76" t="s">
        <v>243</v>
      </c>
      <c r="AC57" s="109">
        <v>270908</v>
      </c>
      <c r="AD57" s="108">
        <v>469140</v>
      </c>
      <c r="AE57" s="108">
        <v>23280</v>
      </c>
      <c r="AF57" s="108">
        <v>28020</v>
      </c>
    </row>
    <row r="58" spans="3:32" ht="8.25" customHeight="1">
      <c r="E58" s="64" t="s">
        <v>108</v>
      </c>
      <c r="G58" s="109">
        <v>14799</v>
      </c>
      <c r="H58" s="108">
        <v>98332</v>
      </c>
      <c r="I58" s="225">
        <v>240</v>
      </c>
      <c r="J58" s="108">
        <v>3918</v>
      </c>
      <c r="K58" s="65"/>
      <c r="L58" s="107"/>
      <c r="M58" s="60"/>
      <c r="N58" s="60"/>
      <c r="O58" s="301" t="s">
        <v>179</v>
      </c>
      <c r="P58" s="301"/>
      <c r="R58" s="136">
        <v>92099</v>
      </c>
      <c r="S58" s="135">
        <v>390414</v>
      </c>
      <c r="T58" s="135">
        <v>25</v>
      </c>
      <c r="U58" s="135">
        <v>439</v>
      </c>
      <c r="V58" s="57"/>
      <c r="W58" s="107"/>
      <c r="X58" s="60"/>
      <c r="Y58" s="60"/>
      <c r="Z58" s="301" t="s">
        <v>98</v>
      </c>
      <c r="AA58" s="301"/>
      <c r="AC58" s="136">
        <v>1475399</v>
      </c>
      <c r="AD58" s="137">
        <v>410186</v>
      </c>
      <c r="AE58" s="137">
        <v>40885</v>
      </c>
      <c r="AF58" s="137">
        <v>8625</v>
      </c>
    </row>
    <row r="59" spans="3:32" ht="8.25" customHeight="1">
      <c r="D59" s="301" t="s">
        <v>241</v>
      </c>
      <c r="E59" s="301"/>
      <c r="G59" s="136" t="s">
        <v>7</v>
      </c>
      <c r="H59" s="135">
        <v>1391990</v>
      </c>
      <c r="I59" s="135" t="s">
        <v>7</v>
      </c>
      <c r="J59" s="135">
        <v>1600</v>
      </c>
      <c r="K59" s="65"/>
      <c r="L59" s="107"/>
      <c r="M59" s="60"/>
      <c r="N59" s="60"/>
      <c r="O59" s="60"/>
      <c r="P59" s="76" t="s">
        <v>242</v>
      </c>
      <c r="R59" s="109">
        <v>26535</v>
      </c>
      <c r="S59" s="108">
        <v>7447</v>
      </c>
      <c r="T59" s="108">
        <v>23</v>
      </c>
      <c r="U59" s="108">
        <v>287</v>
      </c>
      <c r="V59" s="57"/>
      <c r="W59" s="107"/>
      <c r="X59" s="60"/>
      <c r="Y59" s="60"/>
      <c r="Z59" s="60"/>
      <c r="AA59" s="64" t="s">
        <v>98</v>
      </c>
      <c r="AC59" s="109">
        <v>1475399</v>
      </c>
      <c r="AD59" s="108">
        <v>410186</v>
      </c>
      <c r="AE59" s="108">
        <v>40885</v>
      </c>
      <c r="AF59" s="108">
        <v>8625</v>
      </c>
    </row>
    <row r="60" spans="3:32" ht="8.25" customHeight="1">
      <c r="E60" s="76" t="s">
        <v>241</v>
      </c>
      <c r="G60" s="109" t="s">
        <v>308</v>
      </c>
      <c r="H60" s="108">
        <v>1391990</v>
      </c>
      <c r="I60" s="108" t="s">
        <v>308</v>
      </c>
      <c r="J60" s="108">
        <v>1600</v>
      </c>
      <c r="K60" s="65"/>
      <c r="L60" s="107"/>
      <c r="M60" s="60"/>
      <c r="N60" s="60"/>
      <c r="O60" s="60"/>
      <c r="P60" s="64" t="s">
        <v>99</v>
      </c>
      <c r="R60" s="109">
        <v>65564</v>
      </c>
      <c r="S60" s="108">
        <v>382967</v>
      </c>
      <c r="T60" s="108">
        <v>2</v>
      </c>
      <c r="U60" s="108">
        <v>152</v>
      </c>
      <c r="V60" s="57"/>
      <c r="W60" s="107"/>
      <c r="X60" s="60"/>
      <c r="Y60" s="60"/>
      <c r="Z60" s="301" t="s">
        <v>100</v>
      </c>
      <c r="AA60" s="301"/>
      <c r="AC60" s="138">
        <v>6079</v>
      </c>
      <c r="AD60" s="137">
        <v>986563</v>
      </c>
      <c r="AE60" s="137">
        <v>615</v>
      </c>
      <c r="AF60" s="137">
        <v>5735</v>
      </c>
    </row>
    <row r="61" spans="3:32" ht="8.25" customHeight="1">
      <c r="D61" s="301" t="s">
        <v>240</v>
      </c>
      <c r="E61" s="301"/>
      <c r="G61" s="136">
        <v>767</v>
      </c>
      <c r="H61" s="135">
        <v>18890</v>
      </c>
      <c r="I61" s="135">
        <v>1000</v>
      </c>
      <c r="J61" s="135">
        <v>1771</v>
      </c>
      <c r="K61" s="65"/>
      <c r="L61" s="107"/>
      <c r="M61" s="60"/>
      <c r="N61" s="60"/>
      <c r="O61" s="301" t="s">
        <v>103</v>
      </c>
      <c r="P61" s="301"/>
      <c r="R61" s="136">
        <v>57</v>
      </c>
      <c r="S61" s="135">
        <v>113539</v>
      </c>
      <c r="T61" s="135" t="s">
        <v>7</v>
      </c>
      <c r="U61" s="135">
        <v>1628646</v>
      </c>
      <c r="V61" s="57"/>
      <c r="W61" s="107"/>
      <c r="X61" s="60"/>
      <c r="Y61" s="60"/>
      <c r="Z61" s="60"/>
      <c r="AA61" s="64" t="s">
        <v>101</v>
      </c>
      <c r="AC61" s="109">
        <v>897</v>
      </c>
      <c r="AD61" s="108">
        <v>352375</v>
      </c>
      <c r="AE61" s="108">
        <v>20</v>
      </c>
      <c r="AF61" s="108">
        <v>4400</v>
      </c>
    </row>
    <row r="62" spans="3:32" ht="8.25" customHeight="1">
      <c r="E62" s="64" t="s">
        <v>240</v>
      </c>
      <c r="G62" s="109">
        <v>767</v>
      </c>
      <c r="H62" s="108">
        <v>18890</v>
      </c>
      <c r="I62" s="108">
        <v>1000</v>
      </c>
      <c r="J62" s="108">
        <v>1771</v>
      </c>
      <c r="K62" s="65"/>
      <c r="L62" s="107"/>
      <c r="M62" s="60"/>
      <c r="N62" s="60"/>
      <c r="O62" s="60"/>
      <c r="P62" s="64" t="s">
        <v>103</v>
      </c>
      <c r="R62" s="109">
        <v>57</v>
      </c>
      <c r="S62" s="108">
        <v>113539</v>
      </c>
      <c r="T62" s="108" t="s">
        <v>308</v>
      </c>
      <c r="U62" s="108">
        <v>1628646</v>
      </c>
      <c r="V62" s="57"/>
      <c r="W62" s="107"/>
      <c r="X62" s="60"/>
      <c r="Y62" s="60"/>
      <c r="Z62" s="60"/>
      <c r="AA62" s="64" t="s">
        <v>104</v>
      </c>
      <c r="AC62" s="109">
        <v>5182</v>
      </c>
      <c r="AD62" s="108">
        <v>634188</v>
      </c>
      <c r="AE62" s="108">
        <v>595</v>
      </c>
      <c r="AF62" s="108">
        <v>1335</v>
      </c>
    </row>
    <row r="63" spans="3:32" ht="8.25" customHeight="1">
      <c r="D63" s="301" t="s">
        <v>172</v>
      </c>
      <c r="E63" s="301"/>
      <c r="G63" s="136">
        <v>8</v>
      </c>
      <c r="H63" s="135">
        <v>30718</v>
      </c>
      <c r="I63" s="135" t="s">
        <v>7</v>
      </c>
      <c r="J63" s="135" t="s">
        <v>7</v>
      </c>
      <c r="K63" s="65"/>
      <c r="L63" s="107"/>
      <c r="M63" s="60"/>
      <c r="N63" s="60"/>
      <c r="O63" s="301" t="s">
        <v>177</v>
      </c>
      <c r="P63" s="301"/>
      <c r="R63" s="136">
        <v>245190</v>
      </c>
      <c r="S63" s="135">
        <v>283893</v>
      </c>
      <c r="T63" s="135" t="s">
        <v>7</v>
      </c>
      <c r="U63" s="135">
        <v>10158</v>
      </c>
      <c r="V63" s="57"/>
      <c r="W63" s="107"/>
      <c r="X63" s="60"/>
      <c r="Y63" s="60"/>
      <c r="Z63" s="301" t="s">
        <v>239</v>
      </c>
      <c r="AA63" s="301"/>
      <c r="AC63" s="138">
        <v>62416</v>
      </c>
      <c r="AD63" s="137">
        <v>279898</v>
      </c>
      <c r="AE63" s="137">
        <v>21420</v>
      </c>
      <c r="AF63" s="137">
        <v>2196</v>
      </c>
    </row>
    <row r="64" spans="3:32" ht="8.25" customHeight="1">
      <c r="E64" s="71" t="s">
        <v>114</v>
      </c>
      <c r="G64" s="109" t="s">
        <v>308</v>
      </c>
      <c r="H64" s="225" t="s">
        <v>308</v>
      </c>
      <c r="I64" s="108" t="s">
        <v>308</v>
      </c>
      <c r="J64" s="108" t="s">
        <v>308</v>
      </c>
      <c r="K64" s="65"/>
      <c r="L64" s="107"/>
      <c r="M64" s="60"/>
      <c r="N64" s="60"/>
      <c r="O64" s="60"/>
      <c r="P64" s="64" t="s">
        <v>106</v>
      </c>
      <c r="R64" s="109">
        <v>149324</v>
      </c>
      <c r="S64" s="108">
        <v>43499</v>
      </c>
      <c r="T64" s="108" t="s">
        <v>308</v>
      </c>
      <c r="U64" s="108" t="s">
        <v>308</v>
      </c>
      <c r="V64" s="57"/>
      <c r="W64" s="107"/>
      <c r="X64" s="60"/>
      <c r="Y64" s="60"/>
      <c r="Z64" s="60"/>
      <c r="AA64" s="64" t="s">
        <v>107</v>
      </c>
      <c r="AC64" s="109">
        <v>286</v>
      </c>
      <c r="AD64" s="108">
        <v>4909</v>
      </c>
      <c r="AE64" s="108" t="s">
        <v>308</v>
      </c>
      <c r="AF64" s="108" t="s">
        <v>308</v>
      </c>
    </row>
    <row r="65" spans="3:32" ht="8.25" customHeight="1">
      <c r="E65" s="64" t="s">
        <v>117</v>
      </c>
      <c r="G65" s="109">
        <v>8</v>
      </c>
      <c r="H65" s="108">
        <v>30718</v>
      </c>
      <c r="I65" s="108" t="s">
        <v>308</v>
      </c>
      <c r="J65" s="108" t="s">
        <v>308</v>
      </c>
      <c r="K65" s="65"/>
      <c r="L65" s="107"/>
      <c r="M65" s="60"/>
      <c r="N65" s="60"/>
      <c r="O65" s="60"/>
      <c r="P65" s="64" t="s">
        <v>109</v>
      </c>
      <c r="R65" s="109">
        <v>95866</v>
      </c>
      <c r="S65" s="108">
        <v>240394</v>
      </c>
      <c r="T65" s="108" t="s">
        <v>308</v>
      </c>
      <c r="U65" s="108">
        <v>10158</v>
      </c>
      <c r="V65" s="57"/>
      <c r="W65" s="107"/>
      <c r="X65" s="60"/>
      <c r="Y65" s="60"/>
      <c r="Z65" s="60"/>
      <c r="AA65" s="141" t="s">
        <v>237</v>
      </c>
      <c r="AC65" s="109">
        <v>62130</v>
      </c>
      <c r="AD65" s="108">
        <v>274989</v>
      </c>
      <c r="AE65" s="108">
        <v>21420</v>
      </c>
      <c r="AF65" s="108">
        <v>2196</v>
      </c>
    </row>
    <row r="66" spans="3:32" ht="8.25" customHeight="1">
      <c r="G66" s="110"/>
      <c r="H66" s="66"/>
      <c r="I66" s="66"/>
      <c r="J66" s="66"/>
      <c r="K66" s="65"/>
      <c r="L66" s="107"/>
      <c r="M66" s="60"/>
      <c r="N66" s="60"/>
      <c r="O66" s="301" t="s">
        <v>238</v>
      </c>
      <c r="P66" s="301"/>
      <c r="R66" s="136">
        <v>221291</v>
      </c>
      <c r="S66" s="135">
        <v>258601</v>
      </c>
      <c r="T66" s="135">
        <v>1918</v>
      </c>
      <c r="U66" s="135">
        <v>10808</v>
      </c>
      <c r="V66" s="57"/>
      <c r="W66" s="107"/>
      <c r="X66" s="60"/>
      <c r="AC66" s="110"/>
      <c r="AD66" s="66"/>
      <c r="AE66" s="66"/>
      <c r="AF66" s="66"/>
    </row>
    <row r="67" spans="3:32" ht="8.25" customHeight="1">
      <c r="C67" s="296" t="s">
        <v>170</v>
      </c>
      <c r="D67" s="296"/>
      <c r="E67" s="296"/>
      <c r="G67" s="140">
        <v>631301</v>
      </c>
      <c r="H67" s="139">
        <v>25174788</v>
      </c>
      <c r="I67" s="139">
        <v>1071436</v>
      </c>
      <c r="J67" s="139">
        <v>2108151</v>
      </c>
      <c r="K67" s="65"/>
      <c r="L67" s="107"/>
      <c r="M67" s="60"/>
      <c r="N67" s="60"/>
      <c r="O67" s="60"/>
      <c r="P67" s="64" t="s">
        <v>112</v>
      </c>
      <c r="R67" s="109">
        <v>1766</v>
      </c>
      <c r="S67" s="108">
        <v>21606</v>
      </c>
      <c r="T67" s="108">
        <v>1440</v>
      </c>
      <c r="U67" s="108">
        <v>25</v>
      </c>
      <c r="V67" s="57"/>
      <c r="W67" s="107"/>
      <c r="X67" s="60"/>
      <c r="Y67" s="296" t="s">
        <v>173</v>
      </c>
      <c r="Z67" s="296"/>
      <c r="AA67" s="296"/>
      <c r="AC67" s="140">
        <v>2431694</v>
      </c>
      <c r="AD67" s="139">
        <v>2899273</v>
      </c>
      <c r="AE67" s="139">
        <v>906019</v>
      </c>
      <c r="AF67" s="139">
        <v>702713</v>
      </c>
    </row>
    <row r="68" spans="3:32" ht="8.25" customHeight="1">
      <c r="D68" s="301" t="s">
        <v>4</v>
      </c>
      <c r="E68" s="301"/>
      <c r="G68" s="136">
        <v>1941</v>
      </c>
      <c r="H68" s="135">
        <v>4972762</v>
      </c>
      <c r="I68" s="135">
        <v>43430</v>
      </c>
      <c r="J68" s="135">
        <v>5535</v>
      </c>
      <c r="K68" s="65"/>
      <c r="L68" s="107"/>
      <c r="M68" s="60"/>
      <c r="N68" s="60"/>
      <c r="O68" s="60"/>
      <c r="P68" s="64" t="s">
        <v>113</v>
      </c>
      <c r="R68" s="109">
        <v>5766</v>
      </c>
      <c r="S68" s="108">
        <v>27575</v>
      </c>
      <c r="T68" s="108">
        <v>120</v>
      </c>
      <c r="U68" s="108">
        <v>872</v>
      </c>
      <c r="V68" s="57"/>
      <c r="W68" s="107"/>
      <c r="X68" s="60"/>
      <c r="Y68" s="60"/>
      <c r="Z68" s="301" t="s">
        <v>171</v>
      </c>
      <c r="AA68" s="301"/>
      <c r="AC68" s="136">
        <v>527229</v>
      </c>
      <c r="AD68" s="135">
        <v>66115</v>
      </c>
      <c r="AE68" s="135">
        <v>77969</v>
      </c>
      <c r="AF68" s="135">
        <v>12900</v>
      </c>
    </row>
    <row r="69" spans="3:32" ht="8.25" customHeight="1">
      <c r="E69" s="64" t="s">
        <v>4</v>
      </c>
      <c r="G69" s="109">
        <v>1941</v>
      </c>
      <c r="H69" s="108">
        <v>4925649</v>
      </c>
      <c r="I69" s="225">
        <v>43430</v>
      </c>
      <c r="J69" s="108">
        <v>3864</v>
      </c>
      <c r="K69" s="65"/>
      <c r="L69" s="107"/>
      <c r="M69" s="60"/>
      <c r="N69" s="60"/>
      <c r="O69" s="60"/>
      <c r="P69" s="64" t="s">
        <v>115</v>
      </c>
      <c r="R69" s="109">
        <v>1118</v>
      </c>
      <c r="S69" s="108" t="s">
        <v>308</v>
      </c>
      <c r="T69" s="108" t="s">
        <v>308</v>
      </c>
      <c r="U69" s="108">
        <v>1500</v>
      </c>
      <c r="V69" s="57"/>
      <c r="W69" s="107"/>
      <c r="X69" s="60"/>
      <c r="Y69" s="60"/>
      <c r="Z69" s="60"/>
      <c r="AA69" s="64" t="s">
        <v>116</v>
      </c>
      <c r="AC69" s="109">
        <v>369275</v>
      </c>
      <c r="AD69" s="108">
        <v>9671</v>
      </c>
      <c r="AE69" s="108">
        <v>45049</v>
      </c>
      <c r="AF69" s="108">
        <v>12580</v>
      </c>
    </row>
    <row r="70" spans="3:32" ht="8.25" customHeight="1">
      <c r="E70" s="64" t="s">
        <v>123</v>
      </c>
      <c r="G70" s="109" t="s">
        <v>308</v>
      </c>
      <c r="H70" s="108">
        <v>47113</v>
      </c>
      <c r="I70" s="108" t="s">
        <v>308</v>
      </c>
      <c r="J70" s="108">
        <v>1671</v>
      </c>
      <c r="K70" s="65"/>
      <c r="L70" s="107"/>
      <c r="M70" s="60"/>
      <c r="N70" s="60"/>
      <c r="O70" s="60"/>
      <c r="P70" s="141" t="s">
        <v>236</v>
      </c>
      <c r="R70" s="109">
        <v>212641</v>
      </c>
      <c r="S70" s="108">
        <v>209420</v>
      </c>
      <c r="T70" s="108">
        <v>358</v>
      </c>
      <c r="U70" s="108">
        <v>8411</v>
      </c>
      <c r="V70" s="57"/>
      <c r="W70" s="107"/>
      <c r="X70" s="60"/>
      <c r="Y70" s="60"/>
      <c r="Z70" s="60"/>
      <c r="AA70" s="64" t="s">
        <v>119</v>
      </c>
      <c r="AC70" s="109">
        <v>157954</v>
      </c>
      <c r="AD70" s="108">
        <v>56444</v>
      </c>
      <c r="AE70" s="108">
        <v>32920</v>
      </c>
      <c r="AF70" s="108">
        <v>320</v>
      </c>
    </row>
    <row r="71" spans="3:32" ht="8.25" customHeight="1">
      <c r="D71" s="301" t="s">
        <v>211</v>
      </c>
      <c r="E71" s="301"/>
      <c r="G71" s="136" t="s">
        <v>7</v>
      </c>
      <c r="H71" s="135">
        <v>10271905</v>
      </c>
      <c r="I71" s="135">
        <v>7513</v>
      </c>
      <c r="J71" s="135">
        <v>83266</v>
      </c>
      <c r="K71" s="65"/>
      <c r="L71" s="107"/>
      <c r="M71" s="60"/>
      <c r="N71" s="60"/>
      <c r="O71" s="301" t="s">
        <v>121</v>
      </c>
      <c r="P71" s="301"/>
      <c r="R71" s="136">
        <v>5260</v>
      </c>
      <c r="S71" s="135">
        <v>74710</v>
      </c>
      <c r="T71" s="135">
        <v>1237570</v>
      </c>
      <c r="U71" s="135">
        <v>723372</v>
      </c>
      <c r="V71" s="57"/>
      <c r="W71" s="107"/>
      <c r="X71" s="60"/>
      <c r="Y71" s="60"/>
      <c r="Z71" s="60"/>
      <c r="AA71" s="64" t="s">
        <v>120</v>
      </c>
      <c r="AC71" s="109" t="s">
        <v>308</v>
      </c>
      <c r="AD71" s="108" t="s">
        <v>308</v>
      </c>
      <c r="AE71" s="108" t="s">
        <v>308</v>
      </c>
      <c r="AF71" s="108" t="s">
        <v>308</v>
      </c>
    </row>
    <row r="72" spans="3:32" ht="8.25" customHeight="1">
      <c r="E72" s="64" t="s">
        <v>128</v>
      </c>
      <c r="G72" s="109" t="s">
        <v>308</v>
      </c>
      <c r="H72" s="108">
        <v>10267646</v>
      </c>
      <c r="I72" s="108">
        <v>7513</v>
      </c>
      <c r="J72" s="108">
        <v>83266</v>
      </c>
      <c r="K72" s="65"/>
      <c r="L72" s="107"/>
      <c r="M72" s="60"/>
      <c r="N72" s="60"/>
      <c r="O72" s="60"/>
      <c r="P72" s="64" t="s">
        <v>121</v>
      </c>
      <c r="R72" s="109">
        <v>5260</v>
      </c>
      <c r="S72" s="108">
        <v>74710</v>
      </c>
      <c r="T72" s="108">
        <v>912615</v>
      </c>
      <c r="U72" s="108">
        <v>723372</v>
      </c>
      <c r="V72" s="57"/>
      <c r="W72" s="107"/>
      <c r="X72" s="60"/>
      <c r="Y72" s="60"/>
      <c r="Z72" s="301" t="s">
        <v>233</v>
      </c>
      <c r="AA72" s="301"/>
      <c r="AC72" s="136">
        <v>1268530</v>
      </c>
      <c r="AD72" s="137">
        <v>26902</v>
      </c>
      <c r="AE72" s="137">
        <v>23000</v>
      </c>
      <c r="AF72" s="137">
        <v>1507</v>
      </c>
    </row>
    <row r="73" spans="3:32" ht="8.25" customHeight="1">
      <c r="E73" s="64" t="s">
        <v>130</v>
      </c>
      <c r="G73" s="109" t="s">
        <v>308</v>
      </c>
      <c r="H73" s="108">
        <v>4259</v>
      </c>
      <c r="I73" s="108" t="s">
        <v>308</v>
      </c>
      <c r="J73" s="108" t="s">
        <v>308</v>
      </c>
      <c r="K73" s="65"/>
      <c r="L73" s="107"/>
      <c r="M73" s="60"/>
      <c r="N73" s="60"/>
      <c r="O73" s="60"/>
      <c r="P73" s="64" t="s">
        <v>235</v>
      </c>
      <c r="R73" s="109" t="s">
        <v>308</v>
      </c>
      <c r="S73" s="108" t="s">
        <v>308</v>
      </c>
      <c r="T73" s="108">
        <v>324955</v>
      </c>
      <c r="U73" s="108" t="s">
        <v>308</v>
      </c>
      <c r="V73" s="57"/>
      <c r="W73" s="107"/>
      <c r="X73" s="60"/>
      <c r="Y73" s="60"/>
      <c r="Z73" s="60"/>
      <c r="AA73" s="76" t="s">
        <v>233</v>
      </c>
      <c r="AC73" s="109">
        <v>1268530</v>
      </c>
      <c r="AD73" s="108">
        <v>26902</v>
      </c>
      <c r="AE73" s="108">
        <v>23000</v>
      </c>
      <c r="AF73" s="108">
        <v>1507</v>
      </c>
    </row>
    <row r="74" spans="3:32" ht="8.25" customHeight="1">
      <c r="D74" s="301" t="s">
        <v>234</v>
      </c>
      <c r="E74" s="301"/>
      <c r="G74" s="136">
        <v>142</v>
      </c>
      <c r="H74" s="135">
        <v>10371</v>
      </c>
      <c r="I74" s="135" t="s">
        <v>7</v>
      </c>
      <c r="J74" s="135">
        <v>7984</v>
      </c>
      <c r="K74" s="65"/>
      <c r="L74" s="107"/>
      <c r="M74" s="60"/>
      <c r="N74" s="60"/>
      <c r="O74" s="301" t="s">
        <v>169</v>
      </c>
      <c r="P74" s="301"/>
      <c r="R74" s="136">
        <v>313833</v>
      </c>
      <c r="S74" s="135">
        <v>1357583</v>
      </c>
      <c r="T74" s="135">
        <v>3154424</v>
      </c>
      <c r="U74" s="135">
        <v>2816721</v>
      </c>
      <c r="V74" s="57"/>
      <c r="W74" s="107"/>
      <c r="X74" s="60"/>
      <c r="Y74" s="60"/>
      <c r="Z74" s="301" t="s">
        <v>168</v>
      </c>
      <c r="AA74" s="301"/>
      <c r="AC74" s="136">
        <v>47092</v>
      </c>
      <c r="AD74" s="137">
        <v>794171</v>
      </c>
      <c r="AE74" s="137">
        <v>263315</v>
      </c>
      <c r="AF74" s="137">
        <v>63366</v>
      </c>
    </row>
    <row r="75" spans="3:32" ht="8.25" customHeight="1">
      <c r="E75" s="64" t="s">
        <v>135</v>
      </c>
      <c r="G75" s="109">
        <v>110</v>
      </c>
      <c r="H75" s="108">
        <v>7363</v>
      </c>
      <c r="I75" s="108" t="s">
        <v>308</v>
      </c>
      <c r="J75" s="108">
        <v>2420</v>
      </c>
      <c r="K75" s="65"/>
      <c r="L75" s="107"/>
      <c r="M75" s="60"/>
      <c r="N75" s="60"/>
      <c r="O75" s="60"/>
      <c r="P75" s="64" t="s">
        <v>124</v>
      </c>
      <c r="R75" s="109">
        <v>110910</v>
      </c>
      <c r="S75" s="108">
        <v>1232642</v>
      </c>
      <c r="T75" s="108">
        <v>2281138</v>
      </c>
      <c r="U75" s="108">
        <v>1532013</v>
      </c>
      <c r="V75" s="57"/>
      <c r="W75" s="107"/>
      <c r="X75" s="60"/>
      <c r="Y75" s="60"/>
      <c r="Z75" s="60"/>
      <c r="AA75" s="64" t="s">
        <v>127</v>
      </c>
      <c r="AC75" s="109">
        <v>47092</v>
      </c>
      <c r="AD75" s="108">
        <v>794171</v>
      </c>
      <c r="AE75" s="108">
        <v>263315</v>
      </c>
      <c r="AF75" s="108">
        <v>63366</v>
      </c>
    </row>
    <row r="76" spans="3:32" ht="8.25" customHeight="1">
      <c r="E76" s="64" t="s">
        <v>137</v>
      </c>
      <c r="G76" s="109">
        <v>32</v>
      </c>
      <c r="H76" s="108">
        <v>3008</v>
      </c>
      <c r="I76" s="225" t="s">
        <v>308</v>
      </c>
      <c r="J76" s="108">
        <v>5564</v>
      </c>
      <c r="K76" s="65"/>
      <c r="L76" s="107"/>
      <c r="M76" s="60"/>
      <c r="N76" s="60"/>
      <c r="O76" s="60"/>
      <c r="P76" s="64" t="s">
        <v>126</v>
      </c>
      <c r="R76" s="109">
        <v>202923</v>
      </c>
      <c r="S76" s="108">
        <v>124941</v>
      </c>
      <c r="T76" s="108">
        <v>870358</v>
      </c>
      <c r="U76" s="108">
        <v>1284708</v>
      </c>
      <c r="V76" s="57"/>
      <c r="W76" s="107"/>
      <c r="X76" s="60"/>
      <c r="Y76" s="60"/>
      <c r="Z76" s="301" t="s">
        <v>167</v>
      </c>
      <c r="AA76" s="301"/>
      <c r="AC76" s="136" t="s">
        <v>7</v>
      </c>
      <c r="AD76" s="137" t="s">
        <v>7</v>
      </c>
      <c r="AE76" s="137">
        <v>10904</v>
      </c>
      <c r="AF76" s="137">
        <v>6340</v>
      </c>
    </row>
    <row r="77" spans="3:32" ht="8.25" customHeight="1">
      <c r="D77" s="301" t="s">
        <v>232</v>
      </c>
      <c r="E77" s="301"/>
      <c r="G77" s="136">
        <v>147</v>
      </c>
      <c r="H77" s="135">
        <v>16372</v>
      </c>
      <c r="I77" s="135">
        <v>419790</v>
      </c>
      <c r="J77" s="135">
        <v>770273</v>
      </c>
      <c r="K77" s="65"/>
      <c r="L77" s="107"/>
      <c r="M77" s="60"/>
      <c r="N77" s="60"/>
      <c r="O77" s="60"/>
      <c r="P77" s="64" t="s">
        <v>290</v>
      </c>
      <c r="R77" s="109" t="s">
        <v>308</v>
      </c>
      <c r="S77" s="108" t="s">
        <v>308</v>
      </c>
      <c r="T77" s="108">
        <v>2928</v>
      </c>
      <c r="U77" s="108" t="s">
        <v>308</v>
      </c>
      <c r="V77" s="57"/>
      <c r="W77" s="107"/>
      <c r="X77" s="60"/>
      <c r="Y77" s="60"/>
      <c r="Z77" s="60"/>
      <c r="AA77" s="76" t="s">
        <v>230</v>
      </c>
      <c r="AC77" s="109" t="s">
        <v>308</v>
      </c>
      <c r="AD77" s="108" t="s">
        <v>308</v>
      </c>
      <c r="AE77" s="108">
        <v>10904</v>
      </c>
      <c r="AF77" s="108">
        <v>6340</v>
      </c>
    </row>
    <row r="78" spans="3:32" ht="8.25" customHeight="1">
      <c r="E78" s="64" t="s">
        <v>140</v>
      </c>
      <c r="G78" s="109" t="s">
        <v>308</v>
      </c>
      <c r="H78" s="108">
        <v>12059</v>
      </c>
      <c r="I78" s="108">
        <v>367702</v>
      </c>
      <c r="J78" s="108">
        <v>749553</v>
      </c>
      <c r="K78" s="65"/>
      <c r="L78" s="107"/>
      <c r="M78" s="60"/>
      <c r="N78" s="60"/>
      <c r="O78" s="301" t="s">
        <v>231</v>
      </c>
      <c r="P78" s="301"/>
      <c r="R78" s="136" t="s">
        <v>7</v>
      </c>
      <c r="S78" s="135">
        <v>17103705</v>
      </c>
      <c r="T78" s="135" t="s">
        <v>7</v>
      </c>
      <c r="U78" s="135" t="s">
        <v>7</v>
      </c>
      <c r="V78" s="57"/>
      <c r="W78" s="107"/>
      <c r="X78" s="60"/>
      <c r="Y78" s="60"/>
      <c r="Z78" s="301" t="s">
        <v>227</v>
      </c>
      <c r="AA78" s="301"/>
      <c r="AC78" s="136" t="s">
        <v>7</v>
      </c>
      <c r="AD78" s="137" t="s">
        <v>7</v>
      </c>
      <c r="AE78" s="137">
        <v>499676</v>
      </c>
      <c r="AF78" s="137">
        <v>457709</v>
      </c>
    </row>
    <row r="79" spans="3:32" ht="8.25" customHeight="1">
      <c r="E79" s="71" t="s">
        <v>142</v>
      </c>
      <c r="G79" s="109">
        <v>147</v>
      </c>
      <c r="H79" s="108">
        <v>4313</v>
      </c>
      <c r="I79" s="108">
        <v>52088</v>
      </c>
      <c r="J79" s="108">
        <v>20720</v>
      </c>
      <c r="K79" s="65"/>
      <c r="L79" s="107"/>
      <c r="M79" s="60"/>
      <c r="N79" s="60"/>
      <c r="O79" s="60"/>
      <c r="P79" s="64" t="s">
        <v>231</v>
      </c>
      <c r="R79" s="109" t="s">
        <v>308</v>
      </c>
      <c r="S79" s="108">
        <v>17103705</v>
      </c>
      <c r="T79" s="108" t="s">
        <v>308</v>
      </c>
      <c r="U79" s="108" t="s">
        <v>308</v>
      </c>
      <c r="V79" s="57"/>
      <c r="W79" s="107"/>
      <c r="X79" s="60"/>
      <c r="Y79" s="60"/>
      <c r="Z79" s="60"/>
      <c r="AA79" s="76" t="s">
        <v>227</v>
      </c>
      <c r="AC79" s="109" t="s">
        <v>308</v>
      </c>
      <c r="AD79" s="108" t="s">
        <v>308</v>
      </c>
      <c r="AE79" s="108">
        <v>499676</v>
      </c>
      <c r="AF79" s="108">
        <v>457709</v>
      </c>
    </row>
    <row r="80" spans="3:32" ht="8.25" customHeight="1">
      <c r="D80" s="301" t="s">
        <v>229</v>
      </c>
      <c r="E80" s="301"/>
      <c r="G80" s="136">
        <v>618</v>
      </c>
      <c r="H80" s="135">
        <v>217842</v>
      </c>
      <c r="I80" s="135" t="s">
        <v>7</v>
      </c>
      <c r="J80" s="135">
        <v>5135</v>
      </c>
      <c r="K80" s="65"/>
      <c r="L80" s="107"/>
      <c r="M80" s="60"/>
      <c r="N80" s="60"/>
      <c r="O80" s="301" t="s">
        <v>228</v>
      </c>
      <c r="P80" s="301"/>
      <c r="R80" s="136">
        <v>51197</v>
      </c>
      <c r="S80" s="135">
        <v>1111552</v>
      </c>
      <c r="T80" s="135">
        <v>253865</v>
      </c>
      <c r="U80" s="135">
        <v>343112</v>
      </c>
      <c r="V80" s="57"/>
      <c r="W80" s="107"/>
      <c r="X80" s="60"/>
      <c r="Y80" s="60"/>
      <c r="Z80" s="301" t="s">
        <v>165</v>
      </c>
      <c r="AA80" s="301"/>
      <c r="AC80" s="136">
        <v>569726</v>
      </c>
      <c r="AD80" s="135">
        <v>2000969</v>
      </c>
      <c r="AE80" s="135">
        <v>31065</v>
      </c>
      <c r="AF80" s="135">
        <v>160853</v>
      </c>
    </row>
    <row r="81" spans="1:32" ht="8.25" customHeight="1">
      <c r="E81" s="64" t="s">
        <v>144</v>
      </c>
      <c r="G81" s="109">
        <v>618</v>
      </c>
      <c r="H81" s="108">
        <v>217842</v>
      </c>
      <c r="I81" s="108" t="s">
        <v>308</v>
      </c>
      <c r="J81" s="108">
        <v>5135</v>
      </c>
      <c r="K81" s="65"/>
      <c r="L81" s="107"/>
      <c r="M81" s="60"/>
      <c r="N81" s="60"/>
      <c r="O81" s="60"/>
      <c r="P81" s="76" t="s">
        <v>228</v>
      </c>
      <c r="R81" s="109">
        <v>51197</v>
      </c>
      <c r="S81" s="108">
        <v>1111552</v>
      </c>
      <c r="T81" s="108">
        <v>253865</v>
      </c>
      <c r="U81" s="108">
        <v>343112</v>
      </c>
      <c r="V81" s="128"/>
      <c r="W81" s="107"/>
      <c r="X81" s="60"/>
      <c r="Y81" s="60"/>
      <c r="Z81" s="60"/>
      <c r="AA81" s="64" t="s">
        <v>163</v>
      </c>
      <c r="AC81" s="109">
        <v>70505</v>
      </c>
      <c r="AD81" s="108">
        <v>448114</v>
      </c>
      <c r="AE81" s="225">
        <v>111</v>
      </c>
      <c r="AF81" s="108">
        <v>96</v>
      </c>
    </row>
    <row r="82" spans="1:32" ht="8.25" customHeight="1">
      <c r="D82" s="301" t="s">
        <v>148</v>
      </c>
      <c r="E82" s="301"/>
      <c r="G82" s="136" t="s">
        <v>7</v>
      </c>
      <c r="H82" s="135">
        <v>8963885</v>
      </c>
      <c r="I82" s="135">
        <v>76027</v>
      </c>
      <c r="J82" s="135">
        <v>31326</v>
      </c>
      <c r="K82" s="65"/>
      <c r="L82" s="107"/>
      <c r="M82" s="133"/>
      <c r="N82" s="60"/>
      <c r="O82" s="301" t="s">
        <v>226</v>
      </c>
      <c r="P82" s="301"/>
      <c r="R82" s="136">
        <v>28744</v>
      </c>
      <c r="S82" s="135">
        <v>48339</v>
      </c>
      <c r="T82" s="135">
        <v>621924</v>
      </c>
      <c r="U82" s="135">
        <v>206519</v>
      </c>
      <c r="V82" s="57"/>
      <c r="W82" s="107"/>
      <c r="X82" s="60"/>
      <c r="Y82" s="60"/>
      <c r="Z82" s="60"/>
      <c r="AA82" s="64" t="s">
        <v>141</v>
      </c>
      <c r="AC82" s="109">
        <v>499221</v>
      </c>
      <c r="AD82" s="108">
        <v>1552855</v>
      </c>
      <c r="AE82" s="108">
        <v>30954</v>
      </c>
      <c r="AF82" s="108">
        <v>160757</v>
      </c>
    </row>
    <row r="83" spans="1:32" ht="8.25" customHeight="1">
      <c r="E83" s="64" t="s">
        <v>148</v>
      </c>
      <c r="G83" s="109" t="s">
        <v>308</v>
      </c>
      <c r="H83" s="108">
        <v>8963885</v>
      </c>
      <c r="I83" s="108">
        <v>76027</v>
      </c>
      <c r="J83" s="108">
        <v>31326</v>
      </c>
      <c r="K83" s="65"/>
      <c r="L83" s="107"/>
      <c r="M83" s="60"/>
      <c r="N83" s="60"/>
      <c r="O83" s="60"/>
      <c r="P83" s="64" t="s">
        <v>133</v>
      </c>
      <c r="R83" s="109">
        <v>28744</v>
      </c>
      <c r="S83" s="108">
        <v>48339</v>
      </c>
      <c r="T83" s="108">
        <v>621924</v>
      </c>
      <c r="U83" s="108">
        <v>206519</v>
      </c>
      <c r="V83" s="57"/>
      <c r="W83" s="107"/>
      <c r="X83" s="60"/>
      <c r="Y83" s="60"/>
      <c r="Z83" s="301" t="s">
        <v>162</v>
      </c>
      <c r="AA83" s="301"/>
      <c r="AC83" s="136">
        <v>19117</v>
      </c>
      <c r="AD83" s="135">
        <v>11116</v>
      </c>
      <c r="AE83" s="135">
        <v>90</v>
      </c>
      <c r="AF83" s="135">
        <v>38</v>
      </c>
    </row>
    <row r="84" spans="1:32" ht="8.25" customHeight="1">
      <c r="E84" s="64" t="s">
        <v>131</v>
      </c>
      <c r="G84" s="109" t="s">
        <v>308</v>
      </c>
      <c r="H84" s="108" t="s">
        <v>308</v>
      </c>
      <c r="I84" s="108" t="s">
        <v>308</v>
      </c>
      <c r="J84" s="108" t="s">
        <v>308</v>
      </c>
      <c r="K84" s="65"/>
      <c r="L84" s="107"/>
      <c r="M84" s="60"/>
      <c r="N84" s="60"/>
      <c r="O84" s="301" t="s">
        <v>138</v>
      </c>
      <c r="P84" s="301"/>
      <c r="R84" s="136">
        <v>295</v>
      </c>
      <c r="S84" s="135">
        <v>263944</v>
      </c>
      <c r="T84" s="135">
        <v>15529</v>
      </c>
      <c r="U84" s="135">
        <v>513102</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t="s">
        <v>7</v>
      </c>
      <c r="I85" s="135" t="s">
        <v>7</v>
      </c>
      <c r="J85" s="135">
        <v>2958</v>
      </c>
      <c r="K85" s="65"/>
      <c r="L85" s="107"/>
      <c r="M85" s="60"/>
      <c r="N85" s="60"/>
      <c r="O85" s="60"/>
      <c r="P85" s="64" t="s">
        <v>138</v>
      </c>
      <c r="R85" s="109">
        <v>295</v>
      </c>
      <c r="S85" s="108">
        <v>263944</v>
      </c>
      <c r="T85" s="108">
        <v>15529</v>
      </c>
      <c r="U85" s="108">
        <v>513102</v>
      </c>
      <c r="V85" s="57"/>
      <c r="W85" s="107"/>
      <c r="X85" s="60"/>
      <c r="Y85" s="60"/>
      <c r="Z85" s="60"/>
      <c r="AA85" s="64" t="s">
        <v>150</v>
      </c>
      <c r="AC85" s="109" t="s">
        <v>308</v>
      </c>
      <c r="AD85" s="108" t="s">
        <v>308</v>
      </c>
      <c r="AE85" s="108" t="s">
        <v>308</v>
      </c>
      <c r="AF85" s="108" t="s">
        <v>308</v>
      </c>
    </row>
    <row r="86" spans="1:32" ht="8.25" customHeight="1">
      <c r="E86" s="64" t="s">
        <v>153</v>
      </c>
      <c r="G86" s="109" t="s">
        <v>308</v>
      </c>
      <c r="H86" s="108" t="s">
        <v>308</v>
      </c>
      <c r="I86" s="108" t="s">
        <v>308</v>
      </c>
      <c r="J86" s="108">
        <v>2958</v>
      </c>
      <c r="K86" s="65"/>
      <c r="L86" s="107"/>
      <c r="M86" s="60"/>
      <c r="N86" s="60"/>
      <c r="O86" s="301" t="s">
        <v>225</v>
      </c>
      <c r="P86" s="301"/>
      <c r="R86" s="136">
        <v>1770</v>
      </c>
      <c r="S86" s="135">
        <v>2834</v>
      </c>
      <c r="T86" s="135">
        <v>8111</v>
      </c>
      <c r="U86" s="135" t="s">
        <v>7</v>
      </c>
      <c r="V86" s="57"/>
      <c r="W86" s="107"/>
      <c r="X86" s="60"/>
      <c r="Y86" s="60"/>
      <c r="Z86" s="60"/>
      <c r="AA86" s="64" t="s">
        <v>152</v>
      </c>
      <c r="AC86" s="109">
        <v>19117</v>
      </c>
      <c r="AD86" s="108">
        <v>11116</v>
      </c>
      <c r="AE86" s="108">
        <v>90</v>
      </c>
      <c r="AF86" s="108">
        <v>38</v>
      </c>
    </row>
    <row r="87" spans="1:32" ht="8.25" customHeight="1">
      <c r="D87" s="301" t="s">
        <v>157</v>
      </c>
      <c r="E87" s="301"/>
      <c r="G87" s="136" t="s">
        <v>7</v>
      </c>
      <c r="H87" s="135">
        <v>189</v>
      </c>
      <c r="I87" s="135" t="s">
        <v>7</v>
      </c>
      <c r="J87" s="135">
        <v>941640</v>
      </c>
      <c r="K87" s="65"/>
      <c r="L87" s="107"/>
      <c r="M87" s="60"/>
      <c r="N87" s="60"/>
      <c r="O87" s="60"/>
      <c r="P87" s="76" t="s">
        <v>225</v>
      </c>
      <c r="R87" s="109">
        <v>1770</v>
      </c>
      <c r="S87" s="108">
        <v>2834</v>
      </c>
      <c r="T87" s="108">
        <v>8111</v>
      </c>
      <c r="U87" s="108" t="s">
        <v>308</v>
      </c>
      <c r="V87" s="57"/>
      <c r="W87" s="107"/>
      <c r="X87" s="60"/>
      <c r="Y87" s="60"/>
      <c r="Z87" s="60"/>
      <c r="AC87" s="110"/>
      <c r="AD87" s="66"/>
      <c r="AE87" s="66"/>
      <c r="AF87" s="66"/>
    </row>
    <row r="88" spans="1:32" ht="8.25" customHeight="1">
      <c r="E88" s="64" t="s">
        <v>157</v>
      </c>
      <c r="G88" s="109" t="s">
        <v>308</v>
      </c>
      <c r="H88" s="108">
        <v>189</v>
      </c>
      <c r="I88" s="108" t="s">
        <v>308</v>
      </c>
      <c r="J88" s="108">
        <v>941640</v>
      </c>
      <c r="K88" s="65"/>
      <c r="L88" s="107"/>
      <c r="M88" s="60"/>
      <c r="N88" s="60"/>
      <c r="O88" s="301" t="s">
        <v>161</v>
      </c>
      <c r="P88" s="301"/>
      <c r="R88" s="136">
        <v>955864</v>
      </c>
      <c r="S88" s="135">
        <v>766269</v>
      </c>
      <c r="T88" s="135">
        <v>252300</v>
      </c>
      <c r="U88" s="135">
        <v>1558328</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4209</v>
      </c>
      <c r="I89" s="135" t="s">
        <v>7</v>
      </c>
      <c r="J89" s="135">
        <v>64638</v>
      </c>
      <c r="K89" s="65"/>
      <c r="L89" s="107"/>
      <c r="M89" s="60"/>
      <c r="N89" s="60"/>
      <c r="O89" s="60"/>
      <c r="P89" s="64" t="s">
        <v>146</v>
      </c>
      <c r="R89" s="223" t="s">
        <v>308</v>
      </c>
      <c r="S89" s="108">
        <v>26</v>
      </c>
      <c r="T89" s="108">
        <v>28800</v>
      </c>
      <c r="U89" s="108">
        <v>47117</v>
      </c>
      <c r="V89" s="57"/>
      <c r="W89" s="107"/>
      <c r="X89" s="60"/>
      <c r="Y89" s="60"/>
      <c r="Z89" s="301" t="s">
        <v>156</v>
      </c>
      <c r="AA89" s="301"/>
      <c r="AC89" s="136" t="s">
        <v>7</v>
      </c>
      <c r="AD89" s="137" t="s">
        <v>7</v>
      </c>
      <c r="AE89" s="137" t="s">
        <v>7</v>
      </c>
      <c r="AF89" s="137" t="s">
        <v>7</v>
      </c>
    </row>
    <row r="90" spans="1:32" ht="8.25" customHeight="1">
      <c r="E90" s="64" t="s">
        <v>25</v>
      </c>
      <c r="G90" s="109" t="s">
        <v>308</v>
      </c>
      <c r="H90" s="108">
        <v>4209</v>
      </c>
      <c r="I90" s="108" t="s">
        <v>308</v>
      </c>
      <c r="J90" s="108">
        <v>64638</v>
      </c>
      <c r="K90" s="65"/>
      <c r="L90" s="107"/>
      <c r="M90" s="60"/>
      <c r="N90" s="60"/>
      <c r="O90" s="60"/>
      <c r="P90" s="64" t="s">
        <v>149</v>
      </c>
      <c r="R90" s="109">
        <v>865</v>
      </c>
      <c r="S90" s="108">
        <v>8196</v>
      </c>
      <c r="T90" s="108">
        <v>768</v>
      </c>
      <c r="U90" s="108">
        <v>309125</v>
      </c>
      <c r="V90" s="57"/>
      <c r="W90" s="107"/>
      <c r="X90" s="60"/>
      <c r="Y90" s="60"/>
      <c r="Z90" s="60"/>
      <c r="AA90" s="76" t="s">
        <v>223</v>
      </c>
      <c r="AC90" s="109" t="s">
        <v>308</v>
      </c>
      <c r="AD90" s="108" t="s">
        <v>308</v>
      </c>
      <c r="AE90" s="108" t="s">
        <v>308</v>
      </c>
      <c r="AF90" s="108" t="s">
        <v>308</v>
      </c>
    </row>
    <row r="91" spans="1:32" ht="8.25" customHeight="1">
      <c r="D91" s="301" t="s">
        <v>224</v>
      </c>
      <c r="E91" s="301"/>
      <c r="G91" s="136">
        <v>628453</v>
      </c>
      <c r="H91" s="135">
        <v>717253</v>
      </c>
      <c r="I91" s="135">
        <v>524676</v>
      </c>
      <c r="J91" s="135">
        <v>195396</v>
      </c>
      <c r="K91" s="65"/>
      <c r="L91" s="107"/>
      <c r="M91" s="60"/>
      <c r="N91" s="60"/>
      <c r="O91" s="60"/>
      <c r="P91" s="64" t="s">
        <v>151</v>
      </c>
      <c r="R91" s="109">
        <v>954999</v>
      </c>
      <c r="S91" s="108">
        <v>758047</v>
      </c>
      <c r="T91" s="108">
        <v>222732</v>
      </c>
      <c r="U91" s="108">
        <v>1202086</v>
      </c>
      <c r="V91" s="57"/>
      <c r="W91" s="107"/>
      <c r="X91" s="60"/>
      <c r="AC91" s="109"/>
      <c r="AD91" s="108"/>
      <c r="AE91" s="108"/>
      <c r="AF91" s="108"/>
    </row>
    <row r="92" spans="1:32" ht="8.25" customHeight="1">
      <c r="E92" s="64" t="s">
        <v>27</v>
      </c>
      <c r="G92" s="109" t="s">
        <v>308</v>
      </c>
      <c r="H92" s="108" t="s">
        <v>308</v>
      </c>
      <c r="I92" s="108">
        <v>310030</v>
      </c>
      <c r="J92" s="108">
        <v>4160</v>
      </c>
      <c r="K92" s="65"/>
      <c r="L92" s="107"/>
      <c r="M92" s="60"/>
      <c r="N92" s="60"/>
      <c r="O92" s="301" t="s">
        <v>160</v>
      </c>
      <c r="P92" s="301"/>
      <c r="R92" s="136">
        <v>48472</v>
      </c>
      <c r="S92" s="135">
        <v>70316</v>
      </c>
      <c r="T92" s="135">
        <v>53734</v>
      </c>
      <c r="U92" s="135">
        <v>12737</v>
      </c>
      <c r="V92" s="134"/>
      <c r="W92" s="107"/>
      <c r="X92" s="60"/>
      <c r="Y92" s="60"/>
      <c r="Z92" s="60"/>
      <c r="AA92" s="64"/>
      <c r="AC92" s="106"/>
    </row>
    <row r="93" spans="1:32" ht="8.25" customHeight="1">
      <c r="D93" s="60"/>
      <c r="E93" s="64" t="s">
        <v>30</v>
      </c>
      <c r="G93" s="109" t="s">
        <v>308</v>
      </c>
      <c r="H93" s="108">
        <v>200</v>
      </c>
      <c r="I93" s="108">
        <v>690</v>
      </c>
      <c r="J93" s="108" t="s">
        <v>308</v>
      </c>
      <c r="K93" s="65"/>
      <c r="L93" s="107"/>
      <c r="M93" s="60"/>
      <c r="N93" s="60"/>
      <c r="O93" s="60"/>
      <c r="P93" s="64" t="s">
        <v>154</v>
      </c>
      <c r="R93" s="109">
        <v>48015</v>
      </c>
      <c r="S93" s="108">
        <v>7862</v>
      </c>
      <c r="T93" s="108">
        <v>27765</v>
      </c>
      <c r="U93" s="108">
        <v>650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315</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57694254</v>
      </c>
      <c r="H11" s="139">
        <v>80490082</v>
      </c>
      <c r="I11" s="139">
        <v>37764352</v>
      </c>
      <c r="J11" s="139">
        <v>31672599</v>
      </c>
      <c r="K11" s="65"/>
      <c r="L11" s="112"/>
      <c r="M11" s="60"/>
      <c r="N11" s="60"/>
      <c r="O11" s="60"/>
      <c r="P11" s="64" t="s">
        <v>33</v>
      </c>
      <c r="R11" s="109">
        <v>764175</v>
      </c>
      <c r="S11" s="108">
        <v>718268</v>
      </c>
      <c r="T11" s="108">
        <v>221860</v>
      </c>
      <c r="U11" s="108">
        <v>217137</v>
      </c>
      <c r="V11" s="57"/>
      <c r="W11" s="107"/>
      <c r="X11" s="60"/>
      <c r="Y11" s="60"/>
      <c r="Z11" s="60"/>
      <c r="AA11" s="64" t="s">
        <v>155</v>
      </c>
      <c r="AC11" s="109">
        <v>17</v>
      </c>
      <c r="AD11" s="108">
        <v>10414</v>
      </c>
      <c r="AE11" s="108" t="s">
        <v>308</v>
      </c>
      <c r="AF11" s="108" t="s">
        <v>308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96</v>
      </c>
      <c r="AD12" s="108">
        <v>45722</v>
      </c>
      <c r="AE12" s="108">
        <v>1500</v>
      </c>
      <c r="AF12" s="108">
        <v>1500</v>
      </c>
    </row>
    <row r="13" spans="1:32" ht="8.25" customHeight="1">
      <c r="C13" s="296" t="s">
        <v>203</v>
      </c>
      <c r="D13" s="296"/>
      <c r="E13" s="296"/>
      <c r="G13" s="140">
        <v>66603</v>
      </c>
      <c r="H13" s="139">
        <v>4148483</v>
      </c>
      <c r="I13" s="139">
        <v>642385</v>
      </c>
      <c r="J13" s="139">
        <v>260690</v>
      </c>
      <c r="K13" s="68">
        <f>SUM(K14,K18,K20,K22,K24,K26,K30,K32,K38,K40,K47)</f>
        <v>0</v>
      </c>
      <c r="L13" s="112"/>
      <c r="N13" s="296" t="s">
        <v>199</v>
      </c>
      <c r="O13" s="296"/>
      <c r="P13" s="296"/>
      <c r="R13" s="140">
        <v>48478234</v>
      </c>
      <c r="S13" s="139">
        <v>9430819</v>
      </c>
      <c r="T13" s="139">
        <v>29500349</v>
      </c>
      <c r="U13" s="139">
        <v>20706682</v>
      </c>
      <c r="V13" s="57"/>
      <c r="W13" s="107"/>
      <c r="X13" s="60"/>
      <c r="Y13" s="60"/>
      <c r="Z13" s="60"/>
      <c r="AA13" s="64" t="s">
        <v>24</v>
      </c>
      <c r="AC13" s="109">
        <v>442</v>
      </c>
      <c r="AD13" s="108">
        <v>29465</v>
      </c>
      <c r="AE13" s="108">
        <v>26628</v>
      </c>
      <c r="AF13" s="108">
        <v>19802</v>
      </c>
    </row>
    <row r="14" spans="1:32" ht="8.25" customHeight="1">
      <c r="D14" s="302" t="s">
        <v>201</v>
      </c>
      <c r="E14" s="302"/>
      <c r="G14" s="136" t="s">
        <v>7</v>
      </c>
      <c r="H14" s="135">
        <v>722576</v>
      </c>
      <c r="I14" s="135">
        <v>131309</v>
      </c>
      <c r="J14" s="135">
        <v>97814</v>
      </c>
      <c r="K14" s="65"/>
      <c r="L14" s="112"/>
      <c r="M14" s="60"/>
      <c r="N14" s="60"/>
      <c r="O14" s="301" t="s">
        <v>197</v>
      </c>
      <c r="P14" s="301"/>
      <c r="R14" s="136">
        <v>342810</v>
      </c>
      <c r="S14" s="135">
        <v>156795</v>
      </c>
      <c r="T14" s="135">
        <v>1485689</v>
      </c>
      <c r="U14" s="135">
        <v>36019</v>
      </c>
      <c r="V14" s="57"/>
      <c r="W14" s="107"/>
      <c r="X14" s="60"/>
      <c r="Y14" s="60"/>
      <c r="Z14" s="301" t="s">
        <v>278</v>
      </c>
      <c r="AA14" s="301"/>
      <c r="AC14" s="136">
        <v>1362240</v>
      </c>
      <c r="AD14" s="135">
        <v>1369797</v>
      </c>
      <c r="AE14" s="135">
        <v>224278</v>
      </c>
      <c r="AF14" s="135">
        <v>115060</v>
      </c>
    </row>
    <row r="15" spans="1:32" ht="8.25" customHeight="1">
      <c r="E15" s="64" t="s">
        <v>29</v>
      </c>
      <c r="G15" s="109" t="s">
        <v>308</v>
      </c>
      <c r="H15" s="108">
        <v>9602</v>
      </c>
      <c r="I15" s="108">
        <v>4423</v>
      </c>
      <c r="J15" s="108">
        <v>25537</v>
      </c>
      <c r="K15" s="65"/>
      <c r="L15" s="107"/>
      <c r="M15" s="60"/>
      <c r="N15" s="60"/>
      <c r="O15" s="60"/>
      <c r="P15" s="71" t="s">
        <v>37</v>
      </c>
      <c r="R15" s="109">
        <v>52094</v>
      </c>
      <c r="S15" s="108">
        <v>156795</v>
      </c>
      <c r="T15" s="108">
        <v>338365</v>
      </c>
      <c r="U15" s="108">
        <v>13232</v>
      </c>
      <c r="V15" s="57"/>
      <c r="W15" s="107"/>
      <c r="X15" s="60"/>
      <c r="Y15" s="60"/>
      <c r="Z15" s="60"/>
      <c r="AA15" s="64" t="s">
        <v>26</v>
      </c>
      <c r="AC15" s="109">
        <v>72729</v>
      </c>
      <c r="AD15" s="108">
        <v>41692</v>
      </c>
      <c r="AE15" s="108" t="s">
        <v>308</v>
      </c>
      <c r="AF15" s="108">
        <v>430</v>
      </c>
    </row>
    <row r="16" spans="1:32" ht="8.25" customHeight="1">
      <c r="E16" s="64" t="s">
        <v>32</v>
      </c>
      <c r="G16" s="223" t="s">
        <v>308</v>
      </c>
      <c r="H16" s="108">
        <v>709195</v>
      </c>
      <c r="I16" s="108">
        <v>126886</v>
      </c>
      <c r="J16" s="108">
        <v>72277</v>
      </c>
      <c r="K16" s="65"/>
      <c r="L16" s="107"/>
      <c r="M16" s="60"/>
      <c r="N16" s="60"/>
      <c r="O16" s="60"/>
      <c r="P16" s="71" t="s">
        <v>40</v>
      </c>
      <c r="R16" s="109">
        <v>290716</v>
      </c>
      <c r="S16" s="108" t="s">
        <v>308</v>
      </c>
      <c r="T16" s="108">
        <v>1147324</v>
      </c>
      <c r="U16" s="108">
        <v>22787</v>
      </c>
      <c r="V16" s="57"/>
      <c r="W16" s="107"/>
      <c r="X16" s="60"/>
      <c r="Y16" s="60"/>
      <c r="Z16" s="60"/>
      <c r="AA16" s="64" t="s">
        <v>28</v>
      </c>
      <c r="AC16" s="109">
        <v>853330</v>
      </c>
      <c r="AD16" s="108">
        <v>867658</v>
      </c>
      <c r="AE16" s="108">
        <v>79768</v>
      </c>
      <c r="AF16" s="108">
        <v>28410</v>
      </c>
    </row>
    <row r="17" spans="4:32" ht="8.25" customHeight="1">
      <c r="E17" s="64" t="s">
        <v>35</v>
      </c>
      <c r="G17" s="223" t="s">
        <v>308</v>
      </c>
      <c r="H17" s="108">
        <v>3779</v>
      </c>
      <c r="I17" s="108" t="s">
        <v>308</v>
      </c>
      <c r="J17" s="108" t="s">
        <v>308</v>
      </c>
      <c r="K17" s="65"/>
      <c r="L17" s="107"/>
      <c r="M17" s="60"/>
      <c r="N17" s="60"/>
      <c r="O17" s="301" t="s">
        <v>43</v>
      </c>
      <c r="P17" s="301"/>
      <c r="R17" s="136">
        <v>2310880</v>
      </c>
      <c r="S17" s="137">
        <v>296454</v>
      </c>
      <c r="T17" s="137">
        <v>1286138</v>
      </c>
      <c r="U17" s="137">
        <v>4972650</v>
      </c>
      <c r="V17" s="57"/>
      <c r="W17" s="107"/>
      <c r="X17" s="60"/>
      <c r="Y17" s="60"/>
      <c r="Z17" s="60"/>
      <c r="AA17" s="64" t="s">
        <v>31</v>
      </c>
      <c r="AC17" s="109">
        <v>103782</v>
      </c>
      <c r="AD17" s="108">
        <v>104067</v>
      </c>
      <c r="AE17" s="108">
        <v>140876</v>
      </c>
      <c r="AF17" s="108">
        <v>1317</v>
      </c>
    </row>
    <row r="18" spans="4:32" ht="8.25" customHeight="1">
      <c r="D18" s="302" t="s">
        <v>277</v>
      </c>
      <c r="E18" s="302"/>
      <c r="G18" s="136">
        <v>4149</v>
      </c>
      <c r="H18" s="135">
        <v>51857</v>
      </c>
      <c r="I18" s="135">
        <v>65</v>
      </c>
      <c r="J18" s="135">
        <v>25535</v>
      </c>
      <c r="K18" s="65"/>
      <c r="L18" s="112"/>
      <c r="M18" s="60"/>
      <c r="N18" s="60"/>
      <c r="O18" s="60"/>
      <c r="P18" s="64" t="s">
        <v>43</v>
      </c>
      <c r="R18" s="109">
        <v>2310880</v>
      </c>
      <c r="S18" s="108">
        <v>296454</v>
      </c>
      <c r="T18" s="108">
        <v>1286138</v>
      </c>
      <c r="U18" s="108">
        <v>4972650</v>
      </c>
      <c r="V18" s="57"/>
      <c r="W18" s="107"/>
      <c r="X18" s="60"/>
      <c r="Y18" s="60"/>
      <c r="Z18" s="60"/>
      <c r="AA18" s="74" t="s">
        <v>34</v>
      </c>
      <c r="AC18" s="109">
        <v>332399</v>
      </c>
      <c r="AD18" s="108">
        <v>356380</v>
      </c>
      <c r="AE18" s="108">
        <v>3634</v>
      </c>
      <c r="AF18" s="108">
        <v>84903</v>
      </c>
    </row>
    <row r="19" spans="4:32" ht="8.25" customHeight="1">
      <c r="E19" s="71" t="s">
        <v>36</v>
      </c>
      <c r="G19" s="109">
        <v>4149</v>
      </c>
      <c r="H19" s="108">
        <v>51857</v>
      </c>
      <c r="I19" s="108">
        <v>65</v>
      </c>
      <c r="J19" s="108">
        <v>25535</v>
      </c>
      <c r="K19" s="65"/>
      <c r="L19" s="107"/>
      <c r="M19" s="60"/>
      <c r="N19" s="60"/>
      <c r="O19" s="301" t="s">
        <v>195</v>
      </c>
      <c r="P19" s="301"/>
      <c r="R19" s="136">
        <v>294570</v>
      </c>
      <c r="S19" s="135">
        <v>1331224</v>
      </c>
      <c r="T19" s="135">
        <v>4438</v>
      </c>
      <c r="U19" s="135">
        <v>19677</v>
      </c>
      <c r="V19" s="57"/>
      <c r="W19" s="112"/>
      <c r="X19" s="60"/>
      <c r="Y19" s="60"/>
      <c r="Z19" s="60"/>
      <c r="AC19" s="110"/>
      <c r="AD19" s="66"/>
      <c r="AE19" s="66"/>
      <c r="AF19" s="66"/>
    </row>
    <row r="20" spans="4:32" ht="8.25" customHeight="1">
      <c r="D20" s="301" t="s">
        <v>1</v>
      </c>
      <c r="E20" s="301"/>
      <c r="G20" s="136" t="s">
        <v>7</v>
      </c>
      <c r="H20" s="135">
        <v>1609280</v>
      </c>
      <c r="I20" s="135">
        <v>498602</v>
      </c>
      <c r="J20" s="135">
        <v>32036</v>
      </c>
      <c r="K20" s="65"/>
      <c r="L20" s="107"/>
      <c r="M20" s="60"/>
      <c r="N20" s="60"/>
      <c r="O20" s="60"/>
      <c r="P20" s="64" t="s">
        <v>312</v>
      </c>
      <c r="R20" s="109" t="s">
        <v>308</v>
      </c>
      <c r="S20" s="108">
        <v>504</v>
      </c>
      <c r="T20" s="108">
        <v>1524</v>
      </c>
      <c r="U20" s="108">
        <v>7805</v>
      </c>
      <c r="V20" s="57"/>
      <c r="W20" s="107"/>
      <c r="X20" s="60"/>
      <c r="Y20" s="296" t="s">
        <v>198</v>
      </c>
      <c r="Z20" s="296"/>
      <c r="AA20" s="296"/>
      <c r="AC20" s="140">
        <v>500503</v>
      </c>
      <c r="AD20" s="139">
        <v>1900129</v>
      </c>
      <c r="AE20" s="139">
        <v>174474</v>
      </c>
      <c r="AF20" s="139">
        <v>288983</v>
      </c>
    </row>
    <row r="21" spans="4:32" ht="8.25" customHeight="1">
      <c r="E21" s="64" t="s">
        <v>1</v>
      </c>
      <c r="G21" s="109" t="s">
        <v>308</v>
      </c>
      <c r="H21" s="108">
        <v>1609280</v>
      </c>
      <c r="I21" s="108">
        <v>498602</v>
      </c>
      <c r="J21" s="108">
        <v>32036</v>
      </c>
      <c r="K21" s="65"/>
      <c r="L21" s="107"/>
      <c r="M21" s="60"/>
      <c r="N21" s="60"/>
      <c r="O21" s="60"/>
      <c r="P21" s="64" t="s">
        <v>48</v>
      </c>
      <c r="R21" s="109">
        <v>278533</v>
      </c>
      <c r="S21" s="108">
        <v>1220404</v>
      </c>
      <c r="T21" s="108">
        <v>146</v>
      </c>
      <c r="U21" s="108">
        <v>3097</v>
      </c>
      <c r="V21" s="57"/>
      <c r="W21" s="107"/>
      <c r="Z21" s="301" t="s">
        <v>196</v>
      </c>
      <c r="AA21" s="301"/>
      <c r="AC21" s="136">
        <v>103180</v>
      </c>
      <c r="AD21" s="135">
        <v>314707</v>
      </c>
      <c r="AE21" s="135">
        <v>58172</v>
      </c>
      <c r="AF21" s="135">
        <v>198412</v>
      </c>
    </row>
    <row r="22" spans="4:32" ht="8.25" customHeight="1">
      <c r="D22" s="301" t="s">
        <v>276</v>
      </c>
      <c r="E22" s="301"/>
      <c r="G22" s="136">
        <v>571</v>
      </c>
      <c r="H22" s="135">
        <v>205979</v>
      </c>
      <c r="I22" s="135">
        <v>12080</v>
      </c>
      <c r="J22" s="135">
        <v>22321</v>
      </c>
      <c r="K22" s="65"/>
      <c r="L22" s="107"/>
      <c r="M22" s="60"/>
      <c r="N22" s="60"/>
      <c r="O22" s="60"/>
      <c r="P22" s="64" t="s">
        <v>51</v>
      </c>
      <c r="R22" s="109">
        <v>15557</v>
      </c>
      <c r="S22" s="108">
        <v>36265</v>
      </c>
      <c r="T22" s="108">
        <v>180</v>
      </c>
      <c r="U22" s="108">
        <v>20</v>
      </c>
      <c r="V22" s="57"/>
      <c r="W22" s="107"/>
      <c r="X22" s="60"/>
      <c r="Y22" s="60"/>
      <c r="Z22" s="60"/>
      <c r="AA22" s="64" t="s">
        <v>38</v>
      </c>
      <c r="AC22" s="109">
        <v>7698</v>
      </c>
      <c r="AD22" s="108">
        <v>118443</v>
      </c>
      <c r="AE22" s="108">
        <v>17864</v>
      </c>
      <c r="AF22" s="108">
        <v>2368</v>
      </c>
    </row>
    <row r="23" spans="4:32" ht="8.25" customHeight="1">
      <c r="E23" s="76" t="s">
        <v>276</v>
      </c>
      <c r="G23" s="109">
        <v>571</v>
      </c>
      <c r="H23" s="108">
        <v>205979</v>
      </c>
      <c r="I23" s="108">
        <v>12080</v>
      </c>
      <c r="J23" s="108">
        <v>22321</v>
      </c>
      <c r="K23" s="65"/>
      <c r="L23" s="107"/>
      <c r="M23" s="60"/>
      <c r="N23" s="60"/>
      <c r="O23" s="60"/>
      <c r="P23" s="64" t="s">
        <v>53</v>
      </c>
      <c r="R23" s="109">
        <v>480</v>
      </c>
      <c r="S23" s="108">
        <v>74051</v>
      </c>
      <c r="T23" s="108">
        <v>2588</v>
      </c>
      <c r="U23" s="108">
        <v>8755</v>
      </c>
      <c r="V23" s="57"/>
      <c r="W23" s="107"/>
      <c r="X23" s="60"/>
      <c r="Y23" s="60"/>
      <c r="Z23" s="60"/>
      <c r="AA23" s="71" t="s">
        <v>41</v>
      </c>
      <c r="AC23" s="109">
        <v>95482</v>
      </c>
      <c r="AD23" s="108">
        <v>196264</v>
      </c>
      <c r="AE23" s="108">
        <v>40308</v>
      </c>
      <c r="AF23" s="108">
        <v>196044</v>
      </c>
    </row>
    <row r="24" spans="4:32" ht="8.25" customHeight="1">
      <c r="D24" s="301" t="s">
        <v>275</v>
      </c>
      <c r="E24" s="301"/>
      <c r="G24" s="136" t="s">
        <v>7</v>
      </c>
      <c r="H24" s="135">
        <v>10219</v>
      </c>
      <c r="I24" s="135">
        <v>10</v>
      </c>
      <c r="J24" s="135">
        <v>28356</v>
      </c>
      <c r="K24" s="65"/>
      <c r="L24" s="107"/>
      <c r="M24" s="60"/>
      <c r="N24" s="60"/>
      <c r="O24" s="301" t="s">
        <v>192</v>
      </c>
      <c r="P24" s="301"/>
      <c r="R24" s="136">
        <v>219525</v>
      </c>
      <c r="S24" s="135">
        <v>1018163</v>
      </c>
      <c r="T24" s="135">
        <v>52000</v>
      </c>
      <c r="U24" s="135">
        <v>39274</v>
      </c>
      <c r="V24" s="57"/>
      <c r="W24" s="107"/>
      <c r="X24" s="60"/>
      <c r="Y24" s="60"/>
      <c r="Z24" s="301" t="s">
        <v>45</v>
      </c>
      <c r="AA24" s="301"/>
      <c r="AC24" s="136">
        <v>91204</v>
      </c>
      <c r="AD24" s="137">
        <v>347348</v>
      </c>
      <c r="AE24" s="137">
        <v>82</v>
      </c>
      <c r="AF24" s="137">
        <v>1746</v>
      </c>
    </row>
    <row r="25" spans="4:32" ht="8.25" customHeight="1">
      <c r="E25" s="76" t="s">
        <v>274</v>
      </c>
      <c r="G25" s="109" t="s">
        <v>308</v>
      </c>
      <c r="H25" s="108">
        <v>10219</v>
      </c>
      <c r="I25" s="108">
        <v>10</v>
      </c>
      <c r="J25" s="108">
        <v>28356</v>
      </c>
      <c r="K25" s="65"/>
      <c r="L25" s="107"/>
      <c r="M25" s="60"/>
      <c r="N25" s="60"/>
      <c r="O25" s="60"/>
      <c r="P25" s="64" t="s">
        <v>55</v>
      </c>
      <c r="R25" s="109">
        <v>7255</v>
      </c>
      <c r="S25" s="108">
        <v>203374</v>
      </c>
      <c r="T25" s="108">
        <v>1407</v>
      </c>
      <c r="U25" s="108">
        <v>641</v>
      </c>
      <c r="V25" s="57"/>
      <c r="W25" s="107"/>
      <c r="X25" s="60"/>
      <c r="Y25" s="60"/>
      <c r="Z25" s="60"/>
      <c r="AA25" s="64" t="s">
        <v>45</v>
      </c>
      <c r="AC25" s="109">
        <v>91204</v>
      </c>
      <c r="AD25" s="108">
        <v>347348</v>
      </c>
      <c r="AE25" s="108">
        <v>82</v>
      </c>
      <c r="AF25" s="108">
        <v>1746</v>
      </c>
    </row>
    <row r="26" spans="4:32" ht="8.25" customHeight="1">
      <c r="D26" s="301" t="s">
        <v>194</v>
      </c>
      <c r="E26" s="301"/>
      <c r="G26" s="136">
        <v>6833</v>
      </c>
      <c r="H26" s="135">
        <v>379192</v>
      </c>
      <c r="I26" s="135">
        <v>299</v>
      </c>
      <c r="J26" s="135">
        <v>30097</v>
      </c>
      <c r="K26" s="65"/>
      <c r="L26" s="107"/>
      <c r="M26" s="60"/>
      <c r="N26" s="60"/>
      <c r="O26" s="60"/>
      <c r="P26" s="64" t="s">
        <v>57</v>
      </c>
      <c r="R26" s="109">
        <v>368</v>
      </c>
      <c r="S26" s="108">
        <v>66661</v>
      </c>
      <c r="T26" s="108" t="s">
        <v>308</v>
      </c>
      <c r="U26" s="108">
        <v>40</v>
      </c>
      <c r="V26" s="57"/>
      <c r="W26" s="107"/>
      <c r="X26" s="60"/>
      <c r="Y26" s="60"/>
      <c r="Z26" s="301" t="s">
        <v>193</v>
      </c>
      <c r="AA26" s="301"/>
      <c r="AC26" s="136">
        <v>121445</v>
      </c>
      <c r="AD26" s="137">
        <v>193096</v>
      </c>
      <c r="AE26" s="137">
        <v>280</v>
      </c>
      <c r="AF26" s="137">
        <v>263</v>
      </c>
    </row>
    <row r="27" spans="4:32" ht="8.25" customHeight="1">
      <c r="E27" s="64" t="s">
        <v>47</v>
      </c>
      <c r="G27" s="109">
        <v>49</v>
      </c>
      <c r="H27" s="108">
        <v>828</v>
      </c>
      <c r="I27" s="108" t="s">
        <v>308</v>
      </c>
      <c r="J27" s="108" t="s">
        <v>308</v>
      </c>
      <c r="K27" s="65"/>
      <c r="L27" s="107"/>
      <c r="M27" s="60"/>
      <c r="N27" s="60"/>
      <c r="O27" s="60"/>
      <c r="P27" s="64" t="s">
        <v>60</v>
      </c>
      <c r="R27" s="109">
        <v>52185</v>
      </c>
      <c r="S27" s="108">
        <v>66734</v>
      </c>
      <c r="T27" s="108">
        <v>50393</v>
      </c>
      <c r="U27" s="108">
        <v>34623</v>
      </c>
      <c r="V27" s="57"/>
      <c r="W27" s="107"/>
      <c r="X27" s="60"/>
      <c r="Y27" s="60"/>
      <c r="Z27" s="60"/>
      <c r="AA27" s="64" t="s">
        <v>49</v>
      </c>
      <c r="AC27" s="109">
        <v>121445</v>
      </c>
      <c r="AD27" s="108">
        <v>193096</v>
      </c>
      <c r="AE27" s="108">
        <v>280</v>
      </c>
      <c r="AF27" s="108">
        <v>263</v>
      </c>
    </row>
    <row r="28" spans="4:32" ht="8.25" customHeight="1">
      <c r="E28" s="64" t="s">
        <v>50</v>
      </c>
      <c r="G28" s="109">
        <v>1726</v>
      </c>
      <c r="H28" s="108">
        <v>137285</v>
      </c>
      <c r="I28" s="108">
        <v>112</v>
      </c>
      <c r="J28" s="108">
        <v>26299</v>
      </c>
      <c r="K28" s="65"/>
      <c r="L28" s="107"/>
      <c r="M28" s="60"/>
      <c r="N28" s="60"/>
      <c r="O28" s="60"/>
      <c r="P28" s="64" t="s">
        <v>63</v>
      </c>
      <c r="R28" s="109">
        <v>43698</v>
      </c>
      <c r="S28" s="108">
        <v>48600</v>
      </c>
      <c r="T28" s="108">
        <v>10</v>
      </c>
      <c r="U28" s="108" t="s">
        <v>308</v>
      </c>
      <c r="V28" s="57"/>
      <c r="W28" s="107"/>
      <c r="X28" s="60"/>
      <c r="Y28" s="60"/>
      <c r="Z28" s="301" t="s">
        <v>54</v>
      </c>
      <c r="AA28" s="301"/>
      <c r="AC28" s="136">
        <v>603</v>
      </c>
      <c r="AD28" s="137">
        <v>46765</v>
      </c>
      <c r="AE28" s="137">
        <v>21047</v>
      </c>
      <c r="AF28" s="137">
        <v>2090</v>
      </c>
    </row>
    <row r="29" spans="4:32" ht="8.25" customHeight="1">
      <c r="E29" s="64" t="s">
        <v>52</v>
      </c>
      <c r="G29" s="109">
        <v>5058</v>
      </c>
      <c r="H29" s="108">
        <v>241079</v>
      </c>
      <c r="I29" s="108">
        <v>187</v>
      </c>
      <c r="J29" s="108">
        <v>3798</v>
      </c>
      <c r="K29" s="65"/>
      <c r="L29" s="107"/>
      <c r="M29" s="60"/>
      <c r="N29" s="60"/>
      <c r="O29" s="60"/>
      <c r="P29" s="64" t="s">
        <v>66</v>
      </c>
      <c r="R29" s="109">
        <v>116019</v>
      </c>
      <c r="S29" s="108">
        <v>632794</v>
      </c>
      <c r="T29" s="108">
        <v>190</v>
      </c>
      <c r="U29" s="108">
        <v>3970</v>
      </c>
      <c r="V29" s="57"/>
      <c r="W29" s="107"/>
      <c r="X29" s="60"/>
      <c r="Y29" s="60"/>
      <c r="Z29" s="60"/>
      <c r="AA29" s="64" t="s">
        <v>54</v>
      </c>
      <c r="AC29" s="109">
        <v>603</v>
      </c>
      <c r="AD29" s="108">
        <v>46765</v>
      </c>
      <c r="AE29" s="108">
        <v>21047</v>
      </c>
      <c r="AF29" s="108">
        <v>2090</v>
      </c>
    </row>
    <row r="30" spans="4:32" ht="8.25" customHeight="1">
      <c r="D30" s="301" t="s">
        <v>3</v>
      </c>
      <c r="E30" s="301"/>
      <c r="G30" s="136">
        <v>4</v>
      </c>
      <c r="H30" s="135">
        <v>28623</v>
      </c>
      <c r="I30" s="135" t="s">
        <v>7</v>
      </c>
      <c r="J30" s="135">
        <v>435</v>
      </c>
      <c r="K30" s="65"/>
      <c r="L30" s="107"/>
      <c r="M30" s="60"/>
      <c r="N30" s="60"/>
      <c r="O30" s="301" t="s">
        <v>273</v>
      </c>
      <c r="P30" s="301"/>
      <c r="R30" s="136">
        <v>11410</v>
      </c>
      <c r="S30" s="135">
        <v>688</v>
      </c>
      <c r="T30" s="135" t="s">
        <v>7</v>
      </c>
      <c r="U30" s="135" t="s">
        <v>7</v>
      </c>
      <c r="V30" s="57"/>
      <c r="W30" s="107"/>
      <c r="X30" s="60"/>
      <c r="Y30" s="60"/>
      <c r="Z30" s="301" t="s">
        <v>272</v>
      </c>
      <c r="AA30" s="301"/>
      <c r="AC30" s="136">
        <v>133092</v>
      </c>
      <c r="AD30" s="137">
        <v>727026</v>
      </c>
      <c r="AE30" s="137">
        <v>29855</v>
      </c>
      <c r="AF30" s="137">
        <v>36076</v>
      </c>
    </row>
    <row r="31" spans="4:32" ht="8.25" customHeight="1">
      <c r="E31" s="64" t="s">
        <v>3</v>
      </c>
      <c r="G31" s="109">
        <v>4</v>
      </c>
      <c r="H31" s="108">
        <v>28623</v>
      </c>
      <c r="I31" s="108" t="s">
        <v>308</v>
      </c>
      <c r="J31" s="108">
        <v>435</v>
      </c>
      <c r="K31" s="65"/>
      <c r="L31" s="107"/>
      <c r="M31" s="60"/>
      <c r="N31" s="60"/>
      <c r="O31" s="60"/>
      <c r="P31" s="64" t="s">
        <v>70</v>
      </c>
      <c r="R31" s="109">
        <v>11410</v>
      </c>
      <c r="S31" s="108">
        <v>688</v>
      </c>
      <c r="T31" s="108" t="s">
        <v>308</v>
      </c>
      <c r="U31" s="108" t="s">
        <v>308</v>
      </c>
      <c r="V31" s="57"/>
      <c r="W31" s="107"/>
      <c r="X31" s="60"/>
      <c r="Y31" s="60"/>
      <c r="Z31" s="60"/>
      <c r="AA31" s="64" t="s">
        <v>56</v>
      </c>
      <c r="AC31" s="109">
        <v>133092</v>
      </c>
      <c r="AD31" s="108">
        <v>727026</v>
      </c>
      <c r="AE31" s="108">
        <v>29855</v>
      </c>
      <c r="AF31" s="108">
        <v>36076</v>
      </c>
    </row>
    <row r="32" spans="4:32" ht="8.25" customHeight="1">
      <c r="D32" s="301" t="s">
        <v>214</v>
      </c>
      <c r="E32" s="301"/>
      <c r="G32" s="136">
        <v>27488</v>
      </c>
      <c r="H32" s="135">
        <v>988878</v>
      </c>
      <c r="I32" s="135">
        <v>20</v>
      </c>
      <c r="J32" s="135">
        <v>21060</v>
      </c>
      <c r="K32" s="65"/>
      <c r="L32" s="107"/>
      <c r="M32" s="60"/>
      <c r="N32" s="60"/>
      <c r="O32" s="301" t="s">
        <v>271</v>
      </c>
      <c r="P32" s="301"/>
      <c r="R32" s="136">
        <v>31248660</v>
      </c>
      <c r="S32" s="135">
        <v>1191424</v>
      </c>
      <c r="T32" s="135">
        <v>24881987</v>
      </c>
      <c r="U32" s="135">
        <v>14186350</v>
      </c>
      <c r="V32" s="57"/>
      <c r="W32" s="107"/>
      <c r="X32" s="60"/>
      <c r="Y32" s="60"/>
      <c r="Z32" s="301" t="s">
        <v>58</v>
      </c>
      <c r="AA32" s="301"/>
      <c r="AC32" s="136">
        <v>49617</v>
      </c>
      <c r="AD32" s="137">
        <v>93344</v>
      </c>
      <c r="AE32" s="137">
        <v>1897</v>
      </c>
      <c r="AF32" s="137">
        <v>4040</v>
      </c>
    </row>
    <row r="33" spans="4:32" ht="8.25" customHeight="1">
      <c r="E33" s="71" t="s">
        <v>59</v>
      </c>
      <c r="G33" s="109" t="s">
        <v>308</v>
      </c>
      <c r="H33" s="108">
        <v>412</v>
      </c>
      <c r="I33" s="108" t="s">
        <v>308</v>
      </c>
      <c r="J33" s="108" t="s">
        <v>308</v>
      </c>
      <c r="K33" s="65"/>
      <c r="L33" s="107"/>
      <c r="M33" s="60"/>
      <c r="N33" s="60"/>
      <c r="O33" s="60"/>
      <c r="P33" s="64" t="s">
        <v>271</v>
      </c>
      <c r="R33" s="109">
        <v>31248660</v>
      </c>
      <c r="S33" s="108">
        <v>1191424</v>
      </c>
      <c r="T33" s="108">
        <v>24881987</v>
      </c>
      <c r="U33" s="108">
        <v>14186350</v>
      </c>
      <c r="V33" s="57"/>
      <c r="W33" s="107"/>
      <c r="X33" s="60"/>
      <c r="Y33" s="60"/>
      <c r="Z33" s="60"/>
      <c r="AA33" s="64" t="s">
        <v>58</v>
      </c>
      <c r="AC33" s="110">
        <v>49617</v>
      </c>
      <c r="AD33" s="108">
        <v>93344</v>
      </c>
      <c r="AE33" s="108">
        <v>1897</v>
      </c>
      <c r="AF33" s="108">
        <v>4040</v>
      </c>
    </row>
    <row r="34" spans="4:32" ht="8.25" customHeight="1">
      <c r="E34" s="64" t="s">
        <v>62</v>
      </c>
      <c r="G34" s="109">
        <v>6126</v>
      </c>
      <c r="H34" s="108">
        <v>772002</v>
      </c>
      <c r="I34" s="108" t="s">
        <v>308</v>
      </c>
      <c r="J34" s="108">
        <v>15230</v>
      </c>
      <c r="K34" s="65"/>
      <c r="L34" s="107"/>
      <c r="M34" s="60"/>
      <c r="N34" s="60"/>
      <c r="O34" s="301" t="s">
        <v>270</v>
      </c>
      <c r="P34" s="301"/>
      <c r="R34" s="136">
        <v>170989</v>
      </c>
      <c r="S34" s="135">
        <v>48926</v>
      </c>
      <c r="T34" s="135">
        <v>37407</v>
      </c>
      <c r="U34" s="135">
        <v>1580</v>
      </c>
      <c r="V34" s="57"/>
      <c r="W34" s="107"/>
      <c r="X34" s="60"/>
      <c r="Y34" s="60"/>
      <c r="Z34" s="302" t="s">
        <v>268</v>
      </c>
      <c r="AA34" s="302"/>
      <c r="AC34" s="138">
        <v>1138</v>
      </c>
      <c r="AD34" s="137">
        <v>78875</v>
      </c>
      <c r="AE34" s="137">
        <v>55575</v>
      </c>
      <c r="AF34" s="137">
        <v>648</v>
      </c>
    </row>
    <row r="35" spans="4:32" ht="8.25" customHeight="1">
      <c r="E35" s="64" t="s">
        <v>65</v>
      </c>
      <c r="G35" s="109">
        <v>19902</v>
      </c>
      <c r="H35" s="108">
        <v>96548</v>
      </c>
      <c r="I35" s="108" t="s">
        <v>308</v>
      </c>
      <c r="J35" s="108">
        <v>4466</v>
      </c>
      <c r="K35" s="65"/>
      <c r="L35" s="107"/>
      <c r="M35" s="60"/>
      <c r="N35" s="60"/>
      <c r="O35" s="60"/>
      <c r="P35" s="76" t="s">
        <v>269</v>
      </c>
      <c r="R35" s="109">
        <v>170989</v>
      </c>
      <c r="S35" s="108">
        <v>48926</v>
      </c>
      <c r="T35" s="108">
        <v>37407</v>
      </c>
      <c r="U35" s="108">
        <v>1580</v>
      </c>
      <c r="V35" s="57"/>
      <c r="W35" s="107"/>
      <c r="X35" s="60"/>
      <c r="Y35" s="60"/>
      <c r="Z35" s="60"/>
      <c r="AA35" s="95" t="s">
        <v>268</v>
      </c>
      <c r="AC35" s="110">
        <v>1138</v>
      </c>
      <c r="AD35" s="108">
        <v>78875</v>
      </c>
      <c r="AE35" s="108" t="s">
        <v>308</v>
      </c>
      <c r="AF35" s="108">
        <v>648</v>
      </c>
    </row>
    <row r="36" spans="4:32" ht="8.25" customHeight="1">
      <c r="E36" s="64" t="s">
        <v>68</v>
      </c>
      <c r="G36" s="109">
        <v>142</v>
      </c>
      <c r="H36" s="108">
        <v>91788</v>
      </c>
      <c r="I36" s="108" t="s">
        <v>308</v>
      </c>
      <c r="J36" s="108" t="s">
        <v>308</v>
      </c>
      <c r="K36" s="65"/>
      <c r="L36" s="107"/>
      <c r="M36" s="60"/>
      <c r="N36" s="60"/>
      <c r="O36" s="301" t="s">
        <v>267</v>
      </c>
      <c r="P36" s="301"/>
      <c r="R36" s="136">
        <v>43527</v>
      </c>
      <c r="S36" s="135">
        <v>32502</v>
      </c>
      <c r="T36" s="135">
        <v>105</v>
      </c>
      <c r="U36" s="135">
        <v>423</v>
      </c>
      <c r="V36" s="57"/>
      <c r="W36" s="107"/>
      <c r="X36" s="60"/>
      <c r="Y36" s="60"/>
      <c r="Z36" s="60"/>
      <c r="AA36" s="64" t="s">
        <v>304</v>
      </c>
      <c r="AC36" s="109" t="s">
        <v>308</v>
      </c>
      <c r="AD36" s="108" t="s">
        <v>308</v>
      </c>
      <c r="AE36" s="108">
        <v>55575</v>
      </c>
      <c r="AF36" s="108" t="s">
        <v>308</v>
      </c>
    </row>
    <row r="37" spans="4:32" ht="8.25" customHeight="1">
      <c r="E37" s="144" t="s">
        <v>69</v>
      </c>
      <c r="G37" s="109">
        <v>1318</v>
      </c>
      <c r="H37" s="108">
        <v>28128</v>
      </c>
      <c r="I37" s="108">
        <v>20</v>
      </c>
      <c r="J37" s="108">
        <v>1364</v>
      </c>
      <c r="K37" s="65"/>
      <c r="L37" s="107"/>
      <c r="M37" s="60"/>
      <c r="N37" s="60"/>
      <c r="O37" s="60"/>
      <c r="P37" s="76" t="s">
        <v>267</v>
      </c>
      <c r="R37" s="109">
        <v>43527</v>
      </c>
      <c r="S37" s="108">
        <v>32502</v>
      </c>
      <c r="T37" s="108">
        <v>105</v>
      </c>
      <c r="U37" s="108">
        <v>423</v>
      </c>
      <c r="V37" s="57"/>
      <c r="W37" s="107"/>
      <c r="X37" s="60"/>
      <c r="Y37" s="60"/>
      <c r="Z37" s="301" t="s">
        <v>266</v>
      </c>
      <c r="AA37" s="301"/>
      <c r="AC37" s="136" t="s">
        <v>7</v>
      </c>
      <c r="AD37" s="137">
        <v>15598</v>
      </c>
      <c r="AE37" s="137" t="s">
        <v>7</v>
      </c>
      <c r="AF37" s="137" t="s">
        <v>7</v>
      </c>
    </row>
    <row r="38" spans="4:32" ht="8.25" customHeight="1">
      <c r="D38" s="301" t="s">
        <v>2</v>
      </c>
      <c r="E38" s="301"/>
      <c r="G38" s="136" t="s">
        <v>7</v>
      </c>
      <c r="H38" s="135">
        <v>2850</v>
      </c>
      <c r="I38" s="135" t="s">
        <v>7</v>
      </c>
      <c r="J38" s="135">
        <v>200</v>
      </c>
      <c r="K38" s="65"/>
      <c r="L38" s="107"/>
      <c r="M38" s="60"/>
      <c r="N38" s="60"/>
      <c r="O38" s="301" t="s">
        <v>264</v>
      </c>
      <c r="P38" s="301"/>
      <c r="R38" s="136">
        <v>9708357</v>
      </c>
      <c r="S38" s="135">
        <v>2353469</v>
      </c>
      <c r="T38" s="135">
        <v>1324585</v>
      </c>
      <c r="U38" s="135">
        <v>618701</v>
      </c>
      <c r="V38" s="57"/>
      <c r="W38" s="107"/>
      <c r="X38" s="60"/>
      <c r="Y38" s="60"/>
      <c r="Z38" s="60"/>
      <c r="AA38" s="76" t="s">
        <v>266</v>
      </c>
      <c r="AC38" s="110" t="s">
        <v>308</v>
      </c>
      <c r="AD38" s="108">
        <v>15598</v>
      </c>
      <c r="AE38" s="108" t="s">
        <v>308</v>
      </c>
      <c r="AF38" s="108" t="s">
        <v>308</v>
      </c>
    </row>
    <row r="39" spans="4:32" ht="8.25" customHeight="1">
      <c r="E39" s="64" t="s">
        <v>2</v>
      </c>
      <c r="G39" s="223" t="s">
        <v>308</v>
      </c>
      <c r="H39" s="108">
        <v>2850</v>
      </c>
      <c r="I39" s="108" t="s">
        <v>308</v>
      </c>
      <c r="J39" s="108">
        <v>200</v>
      </c>
      <c r="K39" s="65"/>
      <c r="L39" s="107"/>
      <c r="M39" s="60"/>
      <c r="N39" s="60"/>
      <c r="O39" s="60"/>
      <c r="P39" s="76" t="s">
        <v>264</v>
      </c>
      <c r="R39" s="109">
        <v>9708357</v>
      </c>
      <c r="S39" s="108">
        <v>2353469</v>
      </c>
      <c r="T39" s="108">
        <v>1324585</v>
      </c>
      <c r="U39" s="108">
        <v>618701</v>
      </c>
      <c r="V39" s="57"/>
      <c r="W39" s="107"/>
      <c r="X39" s="60"/>
      <c r="Y39" s="60"/>
      <c r="Z39" s="301" t="s">
        <v>265</v>
      </c>
      <c r="AA39" s="301"/>
      <c r="AC39" s="138">
        <v>224</v>
      </c>
      <c r="AD39" s="137">
        <v>83370</v>
      </c>
      <c r="AE39" s="137">
        <v>7566</v>
      </c>
      <c r="AF39" s="137">
        <v>45708</v>
      </c>
    </row>
    <row r="40" spans="4:32" ht="8.25" customHeight="1">
      <c r="D40" s="301" t="s">
        <v>213</v>
      </c>
      <c r="E40" s="301"/>
      <c r="G40" s="136">
        <v>7489</v>
      </c>
      <c r="H40" s="135">
        <v>49825</v>
      </c>
      <c r="I40" s="135" t="s">
        <v>7</v>
      </c>
      <c r="J40" s="135">
        <v>828</v>
      </c>
      <c r="K40" s="65"/>
      <c r="L40" s="107"/>
      <c r="M40" s="60"/>
      <c r="N40" s="60"/>
      <c r="O40" s="301" t="s">
        <v>262</v>
      </c>
      <c r="P40" s="301"/>
      <c r="R40" s="136">
        <v>241980</v>
      </c>
      <c r="S40" s="137">
        <v>408486</v>
      </c>
      <c r="T40" s="137">
        <v>343979</v>
      </c>
      <c r="U40" s="137">
        <v>798790</v>
      </c>
      <c r="V40" s="57"/>
      <c r="W40" s="107"/>
      <c r="X40" s="60"/>
      <c r="Y40" s="60"/>
      <c r="Z40" s="60"/>
      <c r="AA40" s="76" t="s">
        <v>263</v>
      </c>
      <c r="AC40" s="223">
        <v>224</v>
      </c>
      <c r="AD40" s="225">
        <v>83370</v>
      </c>
      <c r="AE40" s="225">
        <v>7566</v>
      </c>
      <c r="AF40" s="225">
        <v>45708</v>
      </c>
    </row>
    <row r="41" spans="4:32" ht="8.25" customHeight="1">
      <c r="E41" s="64" t="s">
        <v>74</v>
      </c>
      <c r="G41" s="109">
        <v>1174</v>
      </c>
      <c r="H41" s="108">
        <v>29995</v>
      </c>
      <c r="I41" s="108" t="s">
        <v>308</v>
      </c>
      <c r="J41" s="108">
        <v>399</v>
      </c>
      <c r="K41" s="65"/>
      <c r="L41" s="107"/>
      <c r="M41" s="60"/>
      <c r="N41" s="60"/>
      <c r="O41" s="60"/>
      <c r="P41" s="74" t="s">
        <v>71</v>
      </c>
      <c r="R41" s="109">
        <v>32059</v>
      </c>
      <c r="S41" s="108">
        <v>349660</v>
      </c>
      <c r="T41" s="108">
        <v>258980</v>
      </c>
      <c r="U41" s="108">
        <v>782720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30367</v>
      </c>
      <c r="S42" s="108">
        <v>6186</v>
      </c>
      <c r="T42" s="108">
        <v>5281</v>
      </c>
      <c r="U42" s="108">
        <v>13136</v>
      </c>
      <c r="V42" s="57"/>
      <c r="W42" s="107"/>
      <c r="X42" s="60"/>
      <c r="Y42" s="296" t="s">
        <v>186</v>
      </c>
      <c r="Z42" s="296"/>
      <c r="AA42" s="296"/>
      <c r="AC42" s="140">
        <v>2039481</v>
      </c>
      <c r="AD42" s="139">
        <v>7652306</v>
      </c>
      <c r="AE42" s="139">
        <v>192362</v>
      </c>
      <c r="AF42" s="139">
        <v>47027</v>
      </c>
    </row>
    <row r="43" spans="4:32" ht="8.25" customHeight="1">
      <c r="E43" s="64" t="s">
        <v>79</v>
      </c>
      <c r="G43" s="109" t="s">
        <v>308</v>
      </c>
      <c r="H43" s="108" t="s">
        <v>308</v>
      </c>
      <c r="I43" s="108" t="s">
        <v>308</v>
      </c>
      <c r="J43" s="108" t="s">
        <v>308</v>
      </c>
      <c r="K43" s="65"/>
      <c r="L43" s="107"/>
      <c r="M43" s="60"/>
      <c r="N43" s="60"/>
      <c r="O43" s="60"/>
      <c r="P43" s="64" t="s">
        <v>75</v>
      </c>
      <c r="R43" s="109">
        <v>179554</v>
      </c>
      <c r="S43" s="108">
        <v>52640</v>
      </c>
      <c r="T43" s="108">
        <v>79718</v>
      </c>
      <c r="U43" s="108">
        <v>2934</v>
      </c>
      <c r="V43" s="57"/>
      <c r="W43" s="107"/>
      <c r="X43" s="60"/>
      <c r="Y43" s="60"/>
      <c r="Z43" s="301" t="s">
        <v>72</v>
      </c>
      <c r="AA43" s="301"/>
      <c r="AC43" s="136">
        <v>1668</v>
      </c>
      <c r="AD43" s="137">
        <v>96297</v>
      </c>
      <c r="AE43" s="137" t="s">
        <v>7</v>
      </c>
      <c r="AF43" s="137">
        <v>18</v>
      </c>
    </row>
    <row r="44" spans="4:32" ht="8.25" customHeight="1">
      <c r="E44" s="64" t="s">
        <v>82</v>
      </c>
      <c r="G44" s="109" t="s">
        <v>308</v>
      </c>
      <c r="H44" s="108">
        <v>516</v>
      </c>
      <c r="I44" s="108" t="s">
        <v>308</v>
      </c>
      <c r="J44" s="108" t="s">
        <v>308</v>
      </c>
      <c r="K44" s="65"/>
      <c r="L44" s="107"/>
      <c r="M44" s="60"/>
      <c r="N44" s="60"/>
      <c r="O44" s="301" t="s">
        <v>259</v>
      </c>
      <c r="P44" s="301"/>
      <c r="R44" s="136">
        <v>2764703</v>
      </c>
      <c r="S44" s="137">
        <v>801326</v>
      </c>
      <c r="T44" s="137">
        <v>83100</v>
      </c>
      <c r="U44" s="137">
        <v>30568</v>
      </c>
      <c r="V44" s="57"/>
      <c r="W44" s="107"/>
      <c r="X44" s="60"/>
      <c r="Y44" s="60"/>
      <c r="Z44" s="60"/>
      <c r="AA44" s="64" t="s">
        <v>72</v>
      </c>
      <c r="AC44" s="109">
        <v>1668</v>
      </c>
      <c r="AD44" s="108">
        <v>96297</v>
      </c>
      <c r="AE44" s="108" t="s">
        <v>308</v>
      </c>
      <c r="AF44" s="108">
        <v>18</v>
      </c>
    </row>
    <row r="45" spans="4:32" ht="8.25" customHeight="1">
      <c r="E45" s="74" t="s">
        <v>221</v>
      </c>
      <c r="G45" s="109">
        <v>6290</v>
      </c>
      <c r="H45" s="108">
        <v>2969</v>
      </c>
      <c r="I45" s="108" t="s">
        <v>308</v>
      </c>
      <c r="J45" s="108">
        <v>211</v>
      </c>
      <c r="K45" s="65"/>
      <c r="L45" s="107"/>
      <c r="M45" s="60"/>
      <c r="N45" s="60"/>
      <c r="O45" s="60"/>
      <c r="P45" s="76" t="s">
        <v>260</v>
      </c>
      <c r="R45" s="109">
        <v>265264</v>
      </c>
      <c r="S45" s="108">
        <v>48094</v>
      </c>
      <c r="T45" s="108" t="s">
        <v>308</v>
      </c>
      <c r="U45" s="108" t="s">
        <v>308</v>
      </c>
      <c r="V45" s="57"/>
      <c r="W45" s="107"/>
      <c r="X45" s="60"/>
      <c r="Y45" s="60"/>
      <c r="Z45" s="301" t="s">
        <v>258</v>
      </c>
      <c r="AA45" s="301"/>
      <c r="AC45" s="136">
        <v>95098</v>
      </c>
      <c r="AD45" s="137">
        <v>2975081</v>
      </c>
      <c r="AE45" s="137">
        <v>40</v>
      </c>
      <c r="AF45" s="137">
        <v>1066</v>
      </c>
    </row>
    <row r="46" spans="4:32" ht="8.25" customHeight="1">
      <c r="E46" s="143" t="s">
        <v>87</v>
      </c>
      <c r="G46" s="109">
        <v>25</v>
      </c>
      <c r="H46" s="108">
        <v>16345</v>
      </c>
      <c r="I46" s="108" t="s">
        <v>308</v>
      </c>
      <c r="J46" s="108">
        <v>218</v>
      </c>
      <c r="K46" s="65"/>
      <c r="L46" s="107"/>
      <c r="M46" s="60"/>
      <c r="N46" s="60"/>
      <c r="O46" s="60"/>
      <c r="P46" s="76" t="s">
        <v>259</v>
      </c>
      <c r="R46" s="109">
        <v>2499439</v>
      </c>
      <c r="S46" s="108">
        <v>753232</v>
      </c>
      <c r="T46" s="108">
        <v>83100</v>
      </c>
      <c r="U46" s="108">
        <v>30568</v>
      </c>
      <c r="V46" s="57"/>
      <c r="W46" s="107"/>
      <c r="X46" s="60"/>
      <c r="Y46" s="60"/>
      <c r="Z46" s="60"/>
      <c r="AA46" s="64" t="s">
        <v>78</v>
      </c>
      <c r="AC46" s="109">
        <v>95098</v>
      </c>
      <c r="AD46" s="108">
        <v>2975081</v>
      </c>
      <c r="AE46" s="108">
        <v>40</v>
      </c>
      <c r="AF46" s="108">
        <v>1066</v>
      </c>
    </row>
    <row r="47" spans="4:32" ht="8.25" customHeight="1">
      <c r="D47" s="301" t="s">
        <v>181</v>
      </c>
      <c r="E47" s="301"/>
      <c r="G47" s="136">
        <v>20069</v>
      </c>
      <c r="H47" s="135">
        <v>99204</v>
      </c>
      <c r="I47" s="135" t="s">
        <v>7</v>
      </c>
      <c r="J47" s="135">
        <v>2008</v>
      </c>
      <c r="K47" s="65"/>
      <c r="L47" s="107"/>
      <c r="M47" s="60"/>
      <c r="N47" s="60"/>
      <c r="O47" s="301" t="s">
        <v>257</v>
      </c>
      <c r="P47" s="301"/>
      <c r="R47" s="136">
        <v>672200</v>
      </c>
      <c r="S47" s="135">
        <v>1620051</v>
      </c>
      <c r="T47" s="135">
        <v>49</v>
      </c>
      <c r="U47" s="135">
        <v>1724</v>
      </c>
      <c r="V47" s="57"/>
      <c r="W47" s="107"/>
      <c r="X47" s="60"/>
      <c r="Y47" s="60"/>
      <c r="Z47" s="301" t="s">
        <v>255</v>
      </c>
      <c r="AA47" s="301"/>
      <c r="AC47" s="138">
        <v>69555</v>
      </c>
      <c r="AD47" s="137">
        <v>391973</v>
      </c>
      <c r="AE47" s="137">
        <v>508</v>
      </c>
      <c r="AF47" s="137">
        <v>1125</v>
      </c>
    </row>
    <row r="48" spans="4:32" ht="8.25" customHeight="1">
      <c r="E48" s="74" t="s">
        <v>256</v>
      </c>
      <c r="G48" s="109">
        <v>18089</v>
      </c>
      <c r="H48" s="108">
        <v>64963</v>
      </c>
      <c r="I48" s="108" t="s">
        <v>308</v>
      </c>
      <c r="J48" s="108">
        <v>1453</v>
      </c>
      <c r="K48" s="65"/>
      <c r="L48" s="107"/>
      <c r="M48" s="60"/>
      <c r="N48" s="60"/>
      <c r="O48" s="60"/>
      <c r="P48" s="64" t="s">
        <v>85</v>
      </c>
      <c r="R48" s="109">
        <v>672200</v>
      </c>
      <c r="S48" s="108">
        <v>1620051</v>
      </c>
      <c r="T48" s="108">
        <v>49</v>
      </c>
      <c r="U48" s="108">
        <v>1724</v>
      </c>
      <c r="V48" s="57"/>
      <c r="W48" s="107"/>
      <c r="X48" s="60"/>
      <c r="Y48" s="60"/>
      <c r="Z48" s="60"/>
      <c r="AA48" s="64" t="s">
        <v>76</v>
      </c>
      <c r="AC48" s="109">
        <v>802</v>
      </c>
      <c r="AD48" s="108">
        <v>4773</v>
      </c>
      <c r="AE48" s="108" t="s">
        <v>308</v>
      </c>
      <c r="AF48" s="108" t="s">
        <v>308</v>
      </c>
    </row>
    <row r="49" spans="3:32" ht="8.25" customHeight="1">
      <c r="E49" s="74" t="s">
        <v>254</v>
      </c>
      <c r="G49" s="109">
        <v>1610</v>
      </c>
      <c r="H49" s="108">
        <v>16661</v>
      </c>
      <c r="I49" s="108" t="s">
        <v>308</v>
      </c>
      <c r="J49" s="108">
        <v>309</v>
      </c>
      <c r="K49" s="65"/>
      <c r="L49" s="107"/>
      <c r="M49" s="60"/>
      <c r="N49" s="60"/>
      <c r="O49" s="301" t="s">
        <v>253</v>
      </c>
      <c r="P49" s="301"/>
      <c r="R49" s="136">
        <v>126549</v>
      </c>
      <c r="S49" s="135">
        <v>96071</v>
      </c>
      <c r="T49" s="135" t="s">
        <v>7</v>
      </c>
      <c r="U49" s="135">
        <v>737</v>
      </c>
      <c r="V49" s="57"/>
      <c r="W49" s="107"/>
      <c r="X49" s="60"/>
      <c r="Y49" s="60"/>
      <c r="Z49" s="60"/>
      <c r="AA49" s="76" t="s">
        <v>252</v>
      </c>
      <c r="AC49" s="110">
        <v>40265</v>
      </c>
      <c r="AD49" s="108">
        <v>336104</v>
      </c>
      <c r="AE49" s="108">
        <v>508</v>
      </c>
      <c r="AF49" s="108">
        <v>126</v>
      </c>
    </row>
    <row r="50" spans="3:32" ht="8.25" customHeight="1">
      <c r="E50" s="64" t="s">
        <v>96</v>
      </c>
      <c r="G50" s="109">
        <v>370</v>
      </c>
      <c r="H50" s="108">
        <v>17580</v>
      </c>
      <c r="I50" s="108" t="s">
        <v>308</v>
      </c>
      <c r="J50" s="108">
        <v>246</v>
      </c>
      <c r="K50" s="65"/>
      <c r="L50" s="107"/>
      <c r="M50" s="60"/>
      <c r="N50" s="60"/>
      <c r="O50" s="60"/>
      <c r="P50" s="76" t="s">
        <v>253</v>
      </c>
      <c r="R50" s="109">
        <v>126549</v>
      </c>
      <c r="S50" s="108">
        <v>96071</v>
      </c>
      <c r="T50" s="225" t="s">
        <v>308</v>
      </c>
      <c r="U50" s="108">
        <v>737</v>
      </c>
      <c r="V50" s="57"/>
      <c r="W50" s="107"/>
      <c r="X50" s="60"/>
      <c r="Y50" s="60"/>
      <c r="Z50" s="60"/>
      <c r="AA50" s="76" t="s">
        <v>251</v>
      </c>
      <c r="AC50" s="110">
        <v>28488</v>
      </c>
      <c r="AD50" s="108">
        <v>51096</v>
      </c>
      <c r="AE50" s="108" t="s">
        <v>308</v>
      </c>
      <c r="AF50" s="108">
        <v>999</v>
      </c>
    </row>
    <row r="51" spans="3:32" ht="8.25" customHeight="1">
      <c r="G51" s="110"/>
      <c r="H51" s="66"/>
      <c r="I51" s="66"/>
      <c r="J51" s="66"/>
      <c r="K51" s="65"/>
      <c r="L51" s="107"/>
      <c r="M51" s="60"/>
      <c r="N51" s="60"/>
      <c r="O51" s="301" t="s">
        <v>250</v>
      </c>
      <c r="P51" s="301"/>
      <c r="R51" s="136">
        <v>265521</v>
      </c>
      <c r="S51" s="135">
        <v>48329</v>
      </c>
      <c r="T51" s="135">
        <v>108</v>
      </c>
      <c r="U51" s="135" t="s">
        <v>7</v>
      </c>
      <c r="V51" s="57"/>
      <c r="W51" s="107"/>
      <c r="X51" s="60"/>
      <c r="Y51" s="60"/>
      <c r="Z51" s="301" t="s">
        <v>249</v>
      </c>
      <c r="AA51" s="301"/>
      <c r="AC51" s="136">
        <v>150364</v>
      </c>
      <c r="AD51" s="137">
        <v>1958940</v>
      </c>
      <c r="AE51" s="137">
        <v>56202</v>
      </c>
      <c r="AF51" s="137">
        <v>619</v>
      </c>
    </row>
    <row r="52" spans="3:32" ht="8.25" customHeight="1">
      <c r="C52" s="296" t="s">
        <v>178</v>
      </c>
      <c r="D52" s="296"/>
      <c r="E52" s="296"/>
      <c r="G52" s="140">
        <v>25294</v>
      </c>
      <c r="H52" s="139">
        <v>2426137</v>
      </c>
      <c r="I52" s="139">
        <v>8158</v>
      </c>
      <c r="J52" s="139">
        <v>225024</v>
      </c>
      <c r="K52" s="65"/>
      <c r="L52" s="107"/>
      <c r="M52" s="60"/>
      <c r="N52" s="60"/>
      <c r="O52" s="60"/>
      <c r="P52" s="76" t="s">
        <v>250</v>
      </c>
      <c r="R52" s="109">
        <v>265521</v>
      </c>
      <c r="S52" s="108">
        <v>48329</v>
      </c>
      <c r="T52" s="108">
        <v>108</v>
      </c>
      <c r="U52" s="108" t="s">
        <v>308</v>
      </c>
      <c r="V52" s="57"/>
      <c r="W52" s="107"/>
      <c r="X52" s="60"/>
      <c r="Y52" s="60"/>
      <c r="Z52" s="60"/>
      <c r="AA52" s="76" t="s">
        <v>248</v>
      </c>
      <c r="AC52" s="110">
        <v>60995</v>
      </c>
      <c r="AD52" s="108">
        <v>1489942</v>
      </c>
      <c r="AE52" s="108">
        <v>55960</v>
      </c>
      <c r="AF52" s="108">
        <v>473</v>
      </c>
    </row>
    <row r="53" spans="3:32" ht="8.25" customHeight="1">
      <c r="D53" s="301" t="s">
        <v>102</v>
      </c>
      <c r="E53" s="301"/>
      <c r="G53" s="136">
        <v>7143</v>
      </c>
      <c r="H53" s="135">
        <v>97447</v>
      </c>
      <c r="I53" s="135">
        <v>5847</v>
      </c>
      <c r="J53" s="135">
        <v>10434</v>
      </c>
      <c r="K53" s="65"/>
      <c r="L53" s="107"/>
      <c r="M53" s="60"/>
      <c r="N53" s="60"/>
      <c r="O53" s="301" t="s">
        <v>183</v>
      </c>
      <c r="P53" s="301"/>
      <c r="R53" s="136">
        <v>56553</v>
      </c>
      <c r="S53" s="135">
        <v>26911</v>
      </c>
      <c r="T53" s="135">
        <v>764</v>
      </c>
      <c r="U53" s="135">
        <v>189</v>
      </c>
      <c r="V53" s="57"/>
      <c r="W53" s="107"/>
      <c r="X53" s="60"/>
      <c r="Y53" s="60"/>
      <c r="Z53" s="60"/>
      <c r="AA53" s="64" t="s">
        <v>89</v>
      </c>
      <c r="AC53" s="110">
        <v>79383</v>
      </c>
      <c r="AD53" s="108">
        <v>234679</v>
      </c>
      <c r="AE53" s="108">
        <v>240</v>
      </c>
      <c r="AF53" s="108">
        <v>113</v>
      </c>
    </row>
    <row r="54" spans="3:32" ht="8.25" customHeight="1">
      <c r="E54" s="64" t="s">
        <v>102</v>
      </c>
      <c r="G54" s="109">
        <v>7143</v>
      </c>
      <c r="H54" s="108">
        <v>97447</v>
      </c>
      <c r="I54" s="108">
        <v>5847</v>
      </c>
      <c r="J54" s="108">
        <v>10434</v>
      </c>
      <c r="K54" s="65"/>
      <c r="L54" s="107"/>
      <c r="M54" s="60"/>
      <c r="N54" s="60"/>
      <c r="O54" s="60"/>
      <c r="P54" s="64" t="s">
        <v>247</v>
      </c>
      <c r="R54" s="109">
        <v>56553</v>
      </c>
      <c r="S54" s="108">
        <v>26911</v>
      </c>
      <c r="T54" s="108">
        <v>764</v>
      </c>
      <c r="U54" s="108">
        <v>189</v>
      </c>
      <c r="V54" s="57"/>
      <c r="W54" s="107"/>
      <c r="X54" s="60"/>
      <c r="Y54" s="60"/>
      <c r="Z54" s="60"/>
      <c r="AA54" s="64" t="s">
        <v>91</v>
      </c>
      <c r="AC54" s="110">
        <v>9137</v>
      </c>
      <c r="AD54" s="108">
        <v>176837</v>
      </c>
      <c r="AE54" s="108" t="s">
        <v>308</v>
      </c>
      <c r="AF54" s="108">
        <v>33</v>
      </c>
    </row>
    <row r="55" spans="3:32" ht="8.25" customHeight="1">
      <c r="D55" s="301" t="s">
        <v>245</v>
      </c>
      <c r="E55" s="301"/>
      <c r="G55" s="136">
        <v>6929</v>
      </c>
      <c r="H55" s="135">
        <v>787494</v>
      </c>
      <c r="I55" s="135">
        <v>2291</v>
      </c>
      <c r="J55" s="135">
        <v>205489</v>
      </c>
      <c r="K55" s="65"/>
      <c r="L55" s="107"/>
      <c r="M55" s="60"/>
      <c r="N55" s="60"/>
      <c r="O55" s="60"/>
      <c r="P55" s="76" t="s">
        <v>246</v>
      </c>
      <c r="R55" s="109" t="s">
        <v>308</v>
      </c>
      <c r="S55" s="108" t="s">
        <v>308</v>
      </c>
      <c r="T55" s="108" t="s">
        <v>308</v>
      </c>
      <c r="U55" s="108" t="s">
        <v>308</v>
      </c>
      <c r="V55" s="57"/>
      <c r="W55" s="107"/>
      <c r="X55" s="60"/>
      <c r="Y55" s="60"/>
      <c r="Z55" s="60"/>
      <c r="AA55" s="64" t="s">
        <v>93</v>
      </c>
      <c r="AC55" s="110">
        <v>849</v>
      </c>
      <c r="AD55" s="108">
        <v>57482</v>
      </c>
      <c r="AE55" s="225">
        <v>2</v>
      </c>
      <c r="AF55" s="108" t="s">
        <v>308</v>
      </c>
    </row>
    <row r="56" spans="3:32" ht="8.25" customHeight="1">
      <c r="E56" s="64" t="s">
        <v>245</v>
      </c>
      <c r="G56" s="109">
        <v>6929</v>
      </c>
      <c r="H56" s="108">
        <v>787494</v>
      </c>
      <c r="I56" s="108">
        <v>2291</v>
      </c>
      <c r="J56" s="108">
        <v>205489</v>
      </c>
      <c r="K56" s="65"/>
      <c r="L56" s="107"/>
      <c r="M56" s="60"/>
      <c r="N56" s="60"/>
      <c r="O56" s="60"/>
      <c r="R56" s="110"/>
      <c r="S56" s="66"/>
      <c r="T56" s="66"/>
      <c r="U56" s="66"/>
      <c r="V56" s="57"/>
      <c r="W56" s="107"/>
      <c r="X56" s="60"/>
      <c r="Y56" s="60"/>
      <c r="Z56" s="301" t="s">
        <v>244</v>
      </c>
      <c r="AA56" s="301"/>
      <c r="AC56" s="136">
        <v>195647</v>
      </c>
      <c r="AD56" s="137">
        <v>472764</v>
      </c>
      <c r="AE56" s="137">
        <v>29443</v>
      </c>
      <c r="AF56" s="137">
        <v>26946</v>
      </c>
    </row>
    <row r="57" spans="3:32" ht="8.25" customHeight="1">
      <c r="D57" s="301" t="s">
        <v>108</v>
      </c>
      <c r="E57" s="301"/>
      <c r="G57" s="136">
        <v>10152</v>
      </c>
      <c r="H57" s="135">
        <v>94048</v>
      </c>
      <c r="I57" s="135">
        <v>20</v>
      </c>
      <c r="J57" s="135">
        <v>7157</v>
      </c>
      <c r="K57" s="65"/>
      <c r="L57" s="107"/>
      <c r="M57" s="60"/>
      <c r="N57" s="296" t="s">
        <v>180</v>
      </c>
      <c r="O57" s="296"/>
      <c r="P57" s="296"/>
      <c r="R57" s="140">
        <v>3446634</v>
      </c>
      <c r="S57" s="139">
        <v>25075682</v>
      </c>
      <c r="T57" s="139">
        <v>5126502</v>
      </c>
      <c r="U57" s="139">
        <v>7275218</v>
      </c>
      <c r="V57" s="57"/>
      <c r="W57" s="107"/>
      <c r="X57" s="60"/>
      <c r="Y57" s="60"/>
      <c r="Z57" s="60"/>
      <c r="AA57" s="76" t="s">
        <v>243</v>
      </c>
      <c r="AC57" s="109">
        <v>195647</v>
      </c>
      <c r="AD57" s="108">
        <v>472764</v>
      </c>
      <c r="AE57" s="108">
        <v>29443</v>
      </c>
      <c r="AF57" s="108">
        <v>26946</v>
      </c>
    </row>
    <row r="58" spans="3:32" ht="8.25" customHeight="1">
      <c r="E58" s="64" t="s">
        <v>108</v>
      </c>
      <c r="G58" s="109">
        <v>10152</v>
      </c>
      <c r="H58" s="108">
        <v>94048</v>
      </c>
      <c r="I58" s="225">
        <v>20</v>
      </c>
      <c r="J58" s="108">
        <v>7157</v>
      </c>
      <c r="K58" s="65"/>
      <c r="L58" s="107"/>
      <c r="M58" s="60"/>
      <c r="N58" s="60"/>
      <c r="O58" s="301" t="s">
        <v>179</v>
      </c>
      <c r="P58" s="301"/>
      <c r="R58" s="136">
        <v>102711</v>
      </c>
      <c r="S58" s="135">
        <v>432590</v>
      </c>
      <c r="T58" s="135">
        <v>6</v>
      </c>
      <c r="U58" s="135">
        <v>595</v>
      </c>
      <c r="V58" s="57"/>
      <c r="W58" s="107"/>
      <c r="X58" s="60"/>
      <c r="Y58" s="60"/>
      <c r="Z58" s="301" t="s">
        <v>98</v>
      </c>
      <c r="AA58" s="301"/>
      <c r="AC58" s="136">
        <v>1483720</v>
      </c>
      <c r="AD58" s="137">
        <v>353453</v>
      </c>
      <c r="AE58" s="137">
        <v>81567</v>
      </c>
      <c r="AF58" s="137">
        <v>10502</v>
      </c>
    </row>
    <row r="59" spans="3:32" ht="8.25" customHeight="1">
      <c r="D59" s="301" t="s">
        <v>241</v>
      </c>
      <c r="E59" s="301"/>
      <c r="G59" s="136">
        <v>4</v>
      </c>
      <c r="H59" s="135">
        <v>1391786</v>
      </c>
      <c r="I59" s="135" t="s">
        <v>7</v>
      </c>
      <c r="J59" s="135" t="s">
        <v>7</v>
      </c>
      <c r="K59" s="65"/>
      <c r="L59" s="107"/>
      <c r="M59" s="60"/>
      <c r="N59" s="60"/>
      <c r="O59" s="60"/>
      <c r="P59" s="76" t="s">
        <v>242</v>
      </c>
      <c r="R59" s="109">
        <v>29003</v>
      </c>
      <c r="S59" s="108">
        <v>9838</v>
      </c>
      <c r="T59" s="108" t="s">
        <v>308</v>
      </c>
      <c r="U59" s="108">
        <v>214</v>
      </c>
      <c r="V59" s="57"/>
      <c r="W59" s="107"/>
      <c r="X59" s="60"/>
      <c r="Y59" s="60"/>
      <c r="Z59" s="60"/>
      <c r="AA59" s="64" t="s">
        <v>98</v>
      </c>
      <c r="AC59" s="109">
        <v>1483720</v>
      </c>
      <c r="AD59" s="108">
        <v>353453</v>
      </c>
      <c r="AE59" s="108">
        <v>81567</v>
      </c>
      <c r="AF59" s="108">
        <v>10502</v>
      </c>
    </row>
    <row r="60" spans="3:32" ht="8.25" customHeight="1">
      <c r="E60" s="76" t="s">
        <v>241</v>
      </c>
      <c r="G60" s="109">
        <v>4</v>
      </c>
      <c r="H60" s="108">
        <v>1391786</v>
      </c>
      <c r="I60" s="108" t="s">
        <v>308</v>
      </c>
      <c r="J60" s="108" t="s">
        <v>308</v>
      </c>
      <c r="K60" s="65"/>
      <c r="L60" s="107"/>
      <c r="M60" s="60"/>
      <c r="N60" s="60"/>
      <c r="O60" s="60"/>
      <c r="P60" s="64" t="s">
        <v>99</v>
      </c>
      <c r="R60" s="109">
        <v>73708</v>
      </c>
      <c r="S60" s="108">
        <v>422752</v>
      </c>
      <c r="T60" s="108">
        <v>6</v>
      </c>
      <c r="U60" s="108">
        <v>381</v>
      </c>
      <c r="V60" s="57"/>
      <c r="W60" s="107"/>
      <c r="X60" s="60"/>
      <c r="Y60" s="60"/>
      <c r="Z60" s="301" t="s">
        <v>100</v>
      </c>
      <c r="AA60" s="301"/>
      <c r="AC60" s="138">
        <v>7616</v>
      </c>
      <c r="AD60" s="137">
        <v>1126882</v>
      </c>
      <c r="AE60" s="137">
        <v>660</v>
      </c>
      <c r="AF60" s="137">
        <v>4923</v>
      </c>
    </row>
    <row r="61" spans="3:32" ht="8.25" customHeight="1">
      <c r="D61" s="301" t="s">
        <v>240</v>
      </c>
      <c r="E61" s="301"/>
      <c r="G61" s="136">
        <v>1041</v>
      </c>
      <c r="H61" s="135">
        <v>24081</v>
      </c>
      <c r="I61" s="135" t="s">
        <v>7</v>
      </c>
      <c r="J61" s="135">
        <v>1944</v>
      </c>
      <c r="K61" s="65"/>
      <c r="L61" s="107"/>
      <c r="M61" s="60"/>
      <c r="N61" s="60"/>
      <c r="O61" s="301" t="s">
        <v>103</v>
      </c>
      <c r="P61" s="301"/>
      <c r="R61" s="136">
        <v>793</v>
      </c>
      <c r="S61" s="135">
        <v>146474</v>
      </c>
      <c r="T61" s="135" t="s">
        <v>7</v>
      </c>
      <c r="U61" s="135">
        <v>1670729</v>
      </c>
      <c r="V61" s="57"/>
      <c r="W61" s="107"/>
      <c r="X61" s="60"/>
      <c r="Y61" s="60"/>
      <c r="Z61" s="60"/>
      <c r="AA61" s="64" t="s">
        <v>101</v>
      </c>
      <c r="AC61" s="109">
        <v>1022</v>
      </c>
      <c r="AD61" s="108">
        <v>407540</v>
      </c>
      <c r="AE61" s="108">
        <v>60</v>
      </c>
      <c r="AF61" s="108">
        <v>3641</v>
      </c>
    </row>
    <row r="62" spans="3:32" ht="8.25" customHeight="1">
      <c r="E62" s="64" t="s">
        <v>240</v>
      </c>
      <c r="G62" s="109">
        <v>1041</v>
      </c>
      <c r="H62" s="108">
        <v>24081</v>
      </c>
      <c r="I62" s="108" t="s">
        <v>308</v>
      </c>
      <c r="J62" s="108">
        <v>1944</v>
      </c>
      <c r="K62" s="65"/>
      <c r="L62" s="107"/>
      <c r="M62" s="60"/>
      <c r="N62" s="60"/>
      <c r="O62" s="60"/>
      <c r="P62" s="64" t="s">
        <v>103</v>
      </c>
      <c r="R62" s="109">
        <v>793</v>
      </c>
      <c r="S62" s="108">
        <v>146474</v>
      </c>
      <c r="T62" s="108" t="s">
        <v>308</v>
      </c>
      <c r="U62" s="108">
        <v>1670729</v>
      </c>
      <c r="V62" s="57"/>
      <c r="W62" s="107"/>
      <c r="X62" s="60"/>
      <c r="Y62" s="60"/>
      <c r="Z62" s="60"/>
      <c r="AA62" s="64" t="s">
        <v>104</v>
      </c>
      <c r="AC62" s="109">
        <v>6594</v>
      </c>
      <c r="AD62" s="108">
        <v>719342</v>
      </c>
      <c r="AE62" s="108">
        <v>600</v>
      </c>
      <c r="AF62" s="108">
        <v>1282</v>
      </c>
    </row>
    <row r="63" spans="3:32" ht="8.25" customHeight="1">
      <c r="D63" s="301" t="s">
        <v>172</v>
      </c>
      <c r="E63" s="301"/>
      <c r="G63" s="136">
        <v>25</v>
      </c>
      <c r="H63" s="135">
        <v>31281</v>
      </c>
      <c r="I63" s="135" t="s">
        <v>7</v>
      </c>
      <c r="J63" s="135" t="s">
        <v>7</v>
      </c>
      <c r="K63" s="65"/>
      <c r="L63" s="107"/>
      <c r="M63" s="60"/>
      <c r="N63" s="60"/>
      <c r="O63" s="301" t="s">
        <v>177</v>
      </c>
      <c r="P63" s="301"/>
      <c r="R63" s="136">
        <v>288389</v>
      </c>
      <c r="S63" s="135">
        <v>274135</v>
      </c>
      <c r="T63" s="135" t="s">
        <v>7</v>
      </c>
      <c r="U63" s="135">
        <v>11469</v>
      </c>
      <c r="V63" s="57"/>
      <c r="W63" s="107"/>
      <c r="X63" s="60"/>
      <c r="Y63" s="60"/>
      <c r="Z63" s="301" t="s">
        <v>239</v>
      </c>
      <c r="AA63" s="301"/>
      <c r="AC63" s="138">
        <v>35813</v>
      </c>
      <c r="AD63" s="137">
        <v>276916</v>
      </c>
      <c r="AE63" s="137">
        <v>23942</v>
      </c>
      <c r="AF63" s="137">
        <v>1828</v>
      </c>
    </row>
    <row r="64" spans="3:32" ht="8.25" customHeight="1">
      <c r="E64" s="71" t="s">
        <v>114</v>
      </c>
      <c r="G64" s="109" t="s">
        <v>308</v>
      </c>
      <c r="H64" s="225" t="s">
        <v>308</v>
      </c>
      <c r="I64" s="108" t="s">
        <v>308</v>
      </c>
      <c r="J64" s="108" t="s">
        <v>308</v>
      </c>
      <c r="K64" s="65"/>
      <c r="L64" s="107"/>
      <c r="M64" s="60"/>
      <c r="N64" s="60"/>
      <c r="O64" s="60"/>
      <c r="P64" s="64" t="s">
        <v>106</v>
      </c>
      <c r="R64" s="109">
        <v>163198</v>
      </c>
      <c r="S64" s="108">
        <v>46117</v>
      </c>
      <c r="T64" s="108" t="s">
        <v>308</v>
      </c>
      <c r="U64" s="108">
        <v>32</v>
      </c>
      <c r="V64" s="57"/>
      <c r="W64" s="107"/>
      <c r="X64" s="60"/>
      <c r="Y64" s="60"/>
      <c r="Z64" s="60"/>
      <c r="AA64" s="64" t="s">
        <v>107</v>
      </c>
      <c r="AC64" s="109">
        <v>982</v>
      </c>
      <c r="AD64" s="108">
        <v>3276</v>
      </c>
      <c r="AE64" s="108" t="s">
        <v>308</v>
      </c>
      <c r="AF64" s="108" t="s">
        <v>308</v>
      </c>
    </row>
    <row r="65" spans="3:32" ht="8.25" customHeight="1">
      <c r="E65" s="64" t="s">
        <v>117</v>
      </c>
      <c r="G65" s="109">
        <v>25</v>
      </c>
      <c r="H65" s="108">
        <v>31281</v>
      </c>
      <c r="I65" s="108" t="s">
        <v>308</v>
      </c>
      <c r="J65" s="108" t="s">
        <v>308</v>
      </c>
      <c r="K65" s="65"/>
      <c r="L65" s="107"/>
      <c r="M65" s="60"/>
      <c r="N65" s="60"/>
      <c r="O65" s="60"/>
      <c r="P65" s="64" t="s">
        <v>109</v>
      </c>
      <c r="R65" s="109">
        <v>125191</v>
      </c>
      <c r="S65" s="108">
        <v>228018</v>
      </c>
      <c r="T65" s="108" t="s">
        <v>308</v>
      </c>
      <c r="U65" s="108">
        <v>11437</v>
      </c>
      <c r="V65" s="57"/>
      <c r="W65" s="107"/>
      <c r="X65" s="60"/>
      <c r="Y65" s="60"/>
      <c r="Z65" s="60"/>
      <c r="AA65" s="141" t="s">
        <v>237</v>
      </c>
      <c r="AC65" s="109">
        <v>34831</v>
      </c>
      <c r="AD65" s="108">
        <v>273640</v>
      </c>
      <c r="AE65" s="108">
        <v>23942</v>
      </c>
      <c r="AF65" s="108">
        <v>1828</v>
      </c>
    </row>
    <row r="66" spans="3:32" ht="8.25" customHeight="1">
      <c r="G66" s="110"/>
      <c r="H66" s="66"/>
      <c r="I66" s="66"/>
      <c r="J66" s="66"/>
      <c r="K66" s="65"/>
      <c r="L66" s="107"/>
      <c r="M66" s="60"/>
      <c r="N66" s="60"/>
      <c r="O66" s="301" t="s">
        <v>238</v>
      </c>
      <c r="P66" s="301"/>
      <c r="R66" s="136">
        <v>229575</v>
      </c>
      <c r="S66" s="135">
        <v>260999</v>
      </c>
      <c r="T66" s="135">
        <v>4809</v>
      </c>
      <c r="U66" s="135">
        <v>12285</v>
      </c>
      <c r="V66" s="57"/>
      <c r="W66" s="107"/>
      <c r="X66" s="60"/>
      <c r="AC66" s="110"/>
      <c r="AD66" s="66"/>
      <c r="AE66" s="66"/>
      <c r="AF66" s="66"/>
    </row>
    <row r="67" spans="3:32" ht="8.25" customHeight="1">
      <c r="C67" s="296" t="s">
        <v>170</v>
      </c>
      <c r="D67" s="296"/>
      <c r="E67" s="296"/>
      <c r="G67" s="140">
        <v>767331</v>
      </c>
      <c r="H67" s="139">
        <v>26910801</v>
      </c>
      <c r="I67" s="139">
        <v>1251376</v>
      </c>
      <c r="J67" s="139">
        <v>2095602</v>
      </c>
      <c r="K67" s="65"/>
      <c r="L67" s="107"/>
      <c r="M67" s="60"/>
      <c r="N67" s="60"/>
      <c r="O67" s="60"/>
      <c r="P67" s="64" t="s">
        <v>112</v>
      </c>
      <c r="R67" s="109">
        <v>3043</v>
      </c>
      <c r="S67" s="108">
        <v>27926</v>
      </c>
      <c r="T67" s="108">
        <v>1720</v>
      </c>
      <c r="U67" s="108" t="s">
        <v>308</v>
      </c>
      <c r="V67" s="57"/>
      <c r="W67" s="107"/>
      <c r="X67" s="60"/>
      <c r="Y67" s="296" t="s">
        <v>173</v>
      </c>
      <c r="Z67" s="296"/>
      <c r="AA67" s="296"/>
      <c r="AC67" s="140">
        <v>2370174</v>
      </c>
      <c r="AD67" s="139">
        <v>2945725</v>
      </c>
      <c r="AE67" s="139">
        <v>868746</v>
      </c>
      <c r="AF67" s="139">
        <v>773373</v>
      </c>
    </row>
    <row r="68" spans="3:32" ht="8.25" customHeight="1">
      <c r="D68" s="301" t="s">
        <v>4</v>
      </c>
      <c r="E68" s="301"/>
      <c r="G68" s="136">
        <v>1618</v>
      </c>
      <c r="H68" s="135">
        <v>5708280</v>
      </c>
      <c r="I68" s="135">
        <v>31321</v>
      </c>
      <c r="J68" s="135">
        <v>29518</v>
      </c>
      <c r="K68" s="65"/>
      <c r="L68" s="107"/>
      <c r="M68" s="60"/>
      <c r="N68" s="60"/>
      <c r="O68" s="60"/>
      <c r="P68" s="64" t="s">
        <v>113</v>
      </c>
      <c r="R68" s="109">
        <v>12229</v>
      </c>
      <c r="S68" s="108">
        <v>34421</v>
      </c>
      <c r="T68" s="108">
        <v>960</v>
      </c>
      <c r="U68" s="108">
        <v>747</v>
      </c>
      <c r="V68" s="57"/>
      <c r="W68" s="107"/>
      <c r="X68" s="60"/>
      <c r="Y68" s="60"/>
      <c r="Z68" s="301" t="s">
        <v>171</v>
      </c>
      <c r="AA68" s="301"/>
      <c r="AC68" s="136">
        <v>465380</v>
      </c>
      <c r="AD68" s="135">
        <v>93387</v>
      </c>
      <c r="AE68" s="135">
        <v>55005</v>
      </c>
      <c r="AF68" s="135">
        <v>4862</v>
      </c>
    </row>
    <row r="69" spans="3:32" ht="8.25" customHeight="1">
      <c r="E69" s="64" t="s">
        <v>4</v>
      </c>
      <c r="G69" s="109">
        <v>1618</v>
      </c>
      <c r="H69" s="108">
        <v>5662328</v>
      </c>
      <c r="I69" s="225">
        <v>31321</v>
      </c>
      <c r="J69" s="108">
        <v>27350</v>
      </c>
      <c r="K69" s="65"/>
      <c r="L69" s="107"/>
      <c r="M69" s="60"/>
      <c r="N69" s="60"/>
      <c r="O69" s="60"/>
      <c r="P69" s="64" t="s">
        <v>115</v>
      </c>
      <c r="R69" s="109">
        <v>3611</v>
      </c>
      <c r="S69" s="108">
        <v>26</v>
      </c>
      <c r="T69" s="108" t="s">
        <v>308</v>
      </c>
      <c r="U69" s="108">
        <v>2170</v>
      </c>
      <c r="V69" s="57"/>
      <c r="W69" s="107"/>
      <c r="X69" s="60"/>
      <c r="Y69" s="60"/>
      <c r="Z69" s="60"/>
      <c r="AA69" s="64" t="s">
        <v>116</v>
      </c>
      <c r="AC69" s="109">
        <v>287496</v>
      </c>
      <c r="AD69" s="108">
        <v>29325</v>
      </c>
      <c r="AE69" s="108">
        <v>34040</v>
      </c>
      <c r="AF69" s="108">
        <v>4540</v>
      </c>
    </row>
    <row r="70" spans="3:32" ht="8.25" customHeight="1">
      <c r="E70" s="64" t="s">
        <v>123</v>
      </c>
      <c r="G70" s="109" t="s">
        <v>308</v>
      </c>
      <c r="H70" s="108">
        <v>45952</v>
      </c>
      <c r="I70" s="108" t="s">
        <v>308</v>
      </c>
      <c r="J70" s="108">
        <v>2168</v>
      </c>
      <c r="K70" s="65"/>
      <c r="L70" s="107"/>
      <c r="M70" s="60"/>
      <c r="N70" s="60"/>
      <c r="O70" s="60"/>
      <c r="P70" s="141" t="s">
        <v>236</v>
      </c>
      <c r="R70" s="109">
        <v>210692</v>
      </c>
      <c r="S70" s="108">
        <v>198626</v>
      </c>
      <c r="T70" s="108">
        <v>2129</v>
      </c>
      <c r="U70" s="108">
        <v>9368</v>
      </c>
      <c r="V70" s="57"/>
      <c r="W70" s="107"/>
      <c r="X70" s="60"/>
      <c r="Y70" s="60"/>
      <c r="Z70" s="60"/>
      <c r="AA70" s="64" t="s">
        <v>119</v>
      </c>
      <c r="AC70" s="109">
        <v>177884</v>
      </c>
      <c r="AD70" s="108">
        <v>64062</v>
      </c>
      <c r="AE70" s="108">
        <v>20965</v>
      </c>
      <c r="AF70" s="108">
        <v>322</v>
      </c>
    </row>
    <row r="71" spans="3:32" ht="8.25" customHeight="1">
      <c r="D71" s="301" t="s">
        <v>211</v>
      </c>
      <c r="E71" s="301"/>
      <c r="G71" s="136" t="s">
        <v>7</v>
      </c>
      <c r="H71" s="135">
        <v>11288007</v>
      </c>
      <c r="I71" s="135">
        <v>4028</v>
      </c>
      <c r="J71" s="135">
        <v>606</v>
      </c>
      <c r="K71" s="65"/>
      <c r="L71" s="107"/>
      <c r="M71" s="60"/>
      <c r="N71" s="60"/>
      <c r="O71" s="301" t="s">
        <v>121</v>
      </c>
      <c r="P71" s="301"/>
      <c r="R71" s="136">
        <v>26482</v>
      </c>
      <c r="S71" s="135">
        <v>42973</v>
      </c>
      <c r="T71" s="135">
        <v>1128882</v>
      </c>
      <c r="U71" s="135">
        <v>770426</v>
      </c>
      <c r="V71" s="57"/>
      <c r="W71" s="107"/>
      <c r="X71" s="60"/>
      <c r="Y71" s="60"/>
      <c r="Z71" s="60"/>
      <c r="AA71" s="64" t="s">
        <v>120</v>
      </c>
      <c r="AC71" s="109" t="s">
        <v>308</v>
      </c>
      <c r="AD71" s="108" t="s">
        <v>308</v>
      </c>
      <c r="AE71" s="108" t="s">
        <v>308</v>
      </c>
      <c r="AF71" s="108" t="s">
        <v>308</v>
      </c>
    </row>
    <row r="72" spans="3:32" ht="8.25" customHeight="1">
      <c r="E72" s="64" t="s">
        <v>128</v>
      </c>
      <c r="G72" s="109" t="s">
        <v>308</v>
      </c>
      <c r="H72" s="108">
        <v>11282511</v>
      </c>
      <c r="I72" s="108">
        <v>4028</v>
      </c>
      <c r="J72" s="108" t="s">
        <v>308</v>
      </c>
      <c r="K72" s="65"/>
      <c r="L72" s="107"/>
      <c r="M72" s="60"/>
      <c r="N72" s="60"/>
      <c r="O72" s="60"/>
      <c r="P72" s="64" t="s">
        <v>121</v>
      </c>
      <c r="R72" s="109">
        <v>26482</v>
      </c>
      <c r="S72" s="108">
        <v>42973</v>
      </c>
      <c r="T72" s="108">
        <v>796008</v>
      </c>
      <c r="U72" s="108">
        <v>770426</v>
      </c>
      <c r="V72" s="57"/>
      <c r="W72" s="107"/>
      <c r="X72" s="60"/>
      <c r="Y72" s="60"/>
      <c r="Z72" s="301" t="s">
        <v>233</v>
      </c>
      <c r="AA72" s="301"/>
      <c r="AC72" s="136">
        <v>1320332</v>
      </c>
      <c r="AD72" s="137">
        <v>34891</v>
      </c>
      <c r="AE72" s="137">
        <v>28060</v>
      </c>
      <c r="AF72" s="137">
        <v>4552</v>
      </c>
    </row>
    <row r="73" spans="3:32" ht="8.25" customHeight="1">
      <c r="E73" s="64" t="s">
        <v>130</v>
      </c>
      <c r="G73" s="109" t="s">
        <v>308</v>
      </c>
      <c r="H73" s="108">
        <v>5496</v>
      </c>
      <c r="I73" s="108" t="s">
        <v>308</v>
      </c>
      <c r="J73" s="108">
        <v>606</v>
      </c>
      <c r="K73" s="65"/>
      <c r="L73" s="107"/>
      <c r="M73" s="60"/>
      <c r="N73" s="60"/>
      <c r="O73" s="60"/>
      <c r="P73" s="64" t="s">
        <v>235</v>
      </c>
      <c r="R73" s="109" t="s">
        <v>308</v>
      </c>
      <c r="S73" s="108" t="s">
        <v>308</v>
      </c>
      <c r="T73" s="108">
        <v>332874</v>
      </c>
      <c r="U73" s="108" t="s">
        <v>308</v>
      </c>
      <c r="V73" s="57"/>
      <c r="W73" s="107"/>
      <c r="X73" s="60"/>
      <c r="Y73" s="60"/>
      <c r="Z73" s="60"/>
      <c r="AA73" s="76" t="s">
        <v>233</v>
      </c>
      <c r="AC73" s="109">
        <v>1320332</v>
      </c>
      <c r="AD73" s="108">
        <v>34891</v>
      </c>
      <c r="AE73" s="108">
        <v>28060</v>
      </c>
      <c r="AF73" s="108">
        <v>4552</v>
      </c>
    </row>
    <row r="74" spans="3:32" ht="8.25" customHeight="1">
      <c r="D74" s="301" t="s">
        <v>234</v>
      </c>
      <c r="E74" s="301"/>
      <c r="G74" s="136">
        <v>41</v>
      </c>
      <c r="H74" s="135">
        <v>9184</v>
      </c>
      <c r="I74" s="135" t="s">
        <v>7</v>
      </c>
      <c r="J74" s="135">
        <v>1220</v>
      </c>
      <c r="K74" s="65"/>
      <c r="L74" s="107"/>
      <c r="M74" s="60"/>
      <c r="N74" s="60"/>
      <c r="O74" s="301" t="s">
        <v>169</v>
      </c>
      <c r="P74" s="301"/>
      <c r="R74" s="136">
        <v>292834</v>
      </c>
      <c r="S74" s="135">
        <v>1470234</v>
      </c>
      <c r="T74" s="135">
        <v>2550335</v>
      </c>
      <c r="U74" s="135">
        <v>2506779</v>
      </c>
      <c r="V74" s="57"/>
      <c r="W74" s="107"/>
      <c r="X74" s="60"/>
      <c r="Y74" s="60"/>
      <c r="Z74" s="301" t="s">
        <v>168</v>
      </c>
      <c r="AA74" s="301"/>
      <c r="AC74" s="136">
        <v>17209</v>
      </c>
      <c r="AD74" s="137">
        <v>842071</v>
      </c>
      <c r="AE74" s="137">
        <v>310524</v>
      </c>
      <c r="AF74" s="137">
        <v>70721</v>
      </c>
    </row>
    <row r="75" spans="3:32" ht="8.25" customHeight="1">
      <c r="E75" s="64" t="s">
        <v>135</v>
      </c>
      <c r="G75" s="109">
        <v>41</v>
      </c>
      <c r="H75" s="108">
        <v>6744</v>
      </c>
      <c r="I75" s="108" t="s">
        <v>308</v>
      </c>
      <c r="J75" s="108">
        <v>220</v>
      </c>
      <c r="K75" s="65"/>
      <c r="L75" s="107"/>
      <c r="M75" s="60"/>
      <c r="N75" s="60"/>
      <c r="O75" s="60"/>
      <c r="P75" s="64" t="s">
        <v>124</v>
      </c>
      <c r="R75" s="109">
        <v>45970</v>
      </c>
      <c r="S75" s="108">
        <v>1277395</v>
      </c>
      <c r="T75" s="108">
        <v>1809802</v>
      </c>
      <c r="U75" s="108">
        <v>1316681</v>
      </c>
      <c r="V75" s="57"/>
      <c r="W75" s="107"/>
      <c r="X75" s="60"/>
      <c r="Y75" s="60"/>
      <c r="Z75" s="60"/>
      <c r="AA75" s="64" t="s">
        <v>127</v>
      </c>
      <c r="AC75" s="109">
        <v>17209</v>
      </c>
      <c r="AD75" s="108">
        <v>842071</v>
      </c>
      <c r="AE75" s="108">
        <v>310524</v>
      </c>
      <c r="AF75" s="108">
        <v>70721</v>
      </c>
    </row>
    <row r="76" spans="3:32" ht="8.25" customHeight="1">
      <c r="E76" s="64" t="s">
        <v>137</v>
      </c>
      <c r="G76" s="109" t="s">
        <v>308</v>
      </c>
      <c r="H76" s="108">
        <v>2440</v>
      </c>
      <c r="I76" s="225" t="s">
        <v>308</v>
      </c>
      <c r="J76" s="108">
        <v>1000</v>
      </c>
      <c r="K76" s="65"/>
      <c r="L76" s="107"/>
      <c r="M76" s="60"/>
      <c r="N76" s="60"/>
      <c r="O76" s="60"/>
      <c r="P76" s="64" t="s">
        <v>126</v>
      </c>
      <c r="R76" s="109">
        <v>246864</v>
      </c>
      <c r="S76" s="108">
        <v>192839</v>
      </c>
      <c r="T76" s="108">
        <v>738089</v>
      </c>
      <c r="U76" s="108">
        <v>1190098</v>
      </c>
      <c r="V76" s="57"/>
      <c r="W76" s="107"/>
      <c r="X76" s="60"/>
      <c r="Y76" s="60"/>
      <c r="Z76" s="301" t="s">
        <v>167</v>
      </c>
      <c r="AA76" s="301"/>
      <c r="AC76" s="136" t="s">
        <v>7</v>
      </c>
      <c r="AD76" s="137" t="s">
        <v>7</v>
      </c>
      <c r="AE76" s="137">
        <v>10030</v>
      </c>
      <c r="AF76" s="137" t="s">
        <v>7</v>
      </c>
    </row>
    <row r="77" spans="3:32" ht="8.25" customHeight="1">
      <c r="D77" s="301" t="s">
        <v>232</v>
      </c>
      <c r="E77" s="301"/>
      <c r="G77" s="136">
        <v>370</v>
      </c>
      <c r="H77" s="135">
        <v>14989</v>
      </c>
      <c r="I77" s="135">
        <v>385829</v>
      </c>
      <c r="J77" s="135">
        <v>837758</v>
      </c>
      <c r="K77" s="65"/>
      <c r="L77" s="107"/>
      <c r="M77" s="60"/>
      <c r="N77" s="60"/>
      <c r="O77" s="60"/>
      <c r="P77" s="64" t="s">
        <v>290</v>
      </c>
      <c r="R77" s="109" t="s">
        <v>308</v>
      </c>
      <c r="S77" s="108" t="s">
        <v>308</v>
      </c>
      <c r="T77" s="108">
        <v>2444</v>
      </c>
      <c r="U77" s="108" t="s">
        <v>308</v>
      </c>
      <c r="V77" s="57"/>
      <c r="W77" s="107"/>
      <c r="X77" s="60"/>
      <c r="Y77" s="60"/>
      <c r="Z77" s="60"/>
      <c r="AA77" s="76" t="s">
        <v>230</v>
      </c>
      <c r="AC77" s="109" t="s">
        <v>308</v>
      </c>
      <c r="AD77" s="108" t="s">
        <v>308</v>
      </c>
      <c r="AE77" s="108">
        <v>10030</v>
      </c>
      <c r="AF77" s="108" t="s">
        <v>308</v>
      </c>
    </row>
    <row r="78" spans="3:32" ht="8.25" customHeight="1">
      <c r="E78" s="64" t="s">
        <v>140</v>
      </c>
      <c r="G78" s="109" t="s">
        <v>308</v>
      </c>
      <c r="H78" s="108">
        <v>9975</v>
      </c>
      <c r="I78" s="108">
        <v>321570</v>
      </c>
      <c r="J78" s="108">
        <v>790748</v>
      </c>
      <c r="K78" s="65"/>
      <c r="L78" s="107"/>
      <c r="M78" s="60"/>
      <c r="N78" s="60"/>
      <c r="O78" s="301" t="s">
        <v>231</v>
      </c>
      <c r="P78" s="301"/>
      <c r="R78" s="136" t="s">
        <v>7</v>
      </c>
      <c r="S78" s="135">
        <v>18619017</v>
      </c>
      <c r="T78" s="135" t="s">
        <v>7</v>
      </c>
      <c r="U78" s="135" t="s">
        <v>7</v>
      </c>
      <c r="V78" s="57"/>
      <c r="W78" s="107"/>
      <c r="X78" s="60"/>
      <c r="Y78" s="60"/>
      <c r="Z78" s="301" t="s">
        <v>227</v>
      </c>
      <c r="AA78" s="301"/>
      <c r="AC78" s="136" t="s">
        <v>7</v>
      </c>
      <c r="AD78" s="137" t="s">
        <v>7</v>
      </c>
      <c r="AE78" s="137">
        <v>449570</v>
      </c>
      <c r="AF78" s="137">
        <v>453149</v>
      </c>
    </row>
    <row r="79" spans="3:32" ht="8.25" customHeight="1">
      <c r="E79" s="71" t="s">
        <v>142</v>
      </c>
      <c r="G79" s="109">
        <v>370</v>
      </c>
      <c r="H79" s="108">
        <v>5014</v>
      </c>
      <c r="I79" s="108">
        <v>64259</v>
      </c>
      <c r="J79" s="108">
        <v>47010</v>
      </c>
      <c r="K79" s="65"/>
      <c r="L79" s="107"/>
      <c r="M79" s="60"/>
      <c r="N79" s="60"/>
      <c r="O79" s="60"/>
      <c r="P79" s="64" t="s">
        <v>231</v>
      </c>
      <c r="R79" s="109" t="s">
        <v>308</v>
      </c>
      <c r="S79" s="108">
        <v>18619017</v>
      </c>
      <c r="T79" s="108" t="s">
        <v>308</v>
      </c>
      <c r="U79" s="108" t="s">
        <v>308</v>
      </c>
      <c r="V79" s="57"/>
      <c r="W79" s="107"/>
      <c r="X79" s="60"/>
      <c r="Y79" s="60"/>
      <c r="Z79" s="60"/>
      <c r="AA79" s="76" t="s">
        <v>227</v>
      </c>
      <c r="AC79" s="109" t="s">
        <v>308</v>
      </c>
      <c r="AD79" s="108" t="s">
        <v>308</v>
      </c>
      <c r="AE79" s="108">
        <v>449570</v>
      </c>
      <c r="AF79" s="108">
        <v>453149</v>
      </c>
    </row>
    <row r="80" spans="3:32" ht="8.25" customHeight="1">
      <c r="D80" s="301" t="s">
        <v>229</v>
      </c>
      <c r="E80" s="301"/>
      <c r="G80" s="136">
        <v>901</v>
      </c>
      <c r="H80" s="135">
        <v>245647</v>
      </c>
      <c r="I80" s="135">
        <v>1510</v>
      </c>
      <c r="J80" s="135" t="s">
        <v>7</v>
      </c>
      <c r="K80" s="65"/>
      <c r="L80" s="107"/>
      <c r="M80" s="60"/>
      <c r="N80" s="60"/>
      <c r="O80" s="301" t="s">
        <v>228</v>
      </c>
      <c r="P80" s="301"/>
      <c r="R80" s="136">
        <v>44074</v>
      </c>
      <c r="S80" s="135">
        <v>1160674</v>
      </c>
      <c r="T80" s="135">
        <v>225064</v>
      </c>
      <c r="U80" s="135">
        <v>334283</v>
      </c>
      <c r="V80" s="57"/>
      <c r="W80" s="107"/>
      <c r="X80" s="60"/>
      <c r="Y80" s="60"/>
      <c r="Z80" s="301" t="s">
        <v>165</v>
      </c>
      <c r="AA80" s="301"/>
      <c r="AC80" s="136">
        <v>555230</v>
      </c>
      <c r="AD80" s="135">
        <v>1957671</v>
      </c>
      <c r="AE80" s="135">
        <v>15557</v>
      </c>
      <c r="AF80" s="135">
        <v>240089</v>
      </c>
    </row>
    <row r="81" spans="1:32" ht="8.25" customHeight="1">
      <c r="E81" s="64" t="s">
        <v>144</v>
      </c>
      <c r="G81" s="109">
        <v>901</v>
      </c>
      <c r="H81" s="108">
        <v>245647</v>
      </c>
      <c r="I81" s="108">
        <v>1510</v>
      </c>
      <c r="J81" s="108" t="s">
        <v>308</v>
      </c>
      <c r="K81" s="65"/>
      <c r="L81" s="107"/>
      <c r="M81" s="60"/>
      <c r="N81" s="60"/>
      <c r="O81" s="60"/>
      <c r="P81" s="76" t="s">
        <v>228</v>
      </c>
      <c r="R81" s="109">
        <v>44074</v>
      </c>
      <c r="S81" s="108">
        <v>1160674</v>
      </c>
      <c r="T81" s="108">
        <v>225064</v>
      </c>
      <c r="U81" s="108">
        <v>334283</v>
      </c>
      <c r="V81" s="128"/>
      <c r="W81" s="107"/>
      <c r="X81" s="60"/>
      <c r="Y81" s="60"/>
      <c r="Z81" s="60"/>
      <c r="AA81" s="64" t="s">
        <v>163</v>
      </c>
      <c r="AC81" s="109">
        <v>58558</v>
      </c>
      <c r="AD81" s="108">
        <v>427827</v>
      </c>
      <c r="AE81" s="225">
        <v>124</v>
      </c>
      <c r="AF81" s="108">
        <v>222</v>
      </c>
    </row>
    <row r="82" spans="1:32" ht="8.25" customHeight="1">
      <c r="D82" s="301" t="s">
        <v>148</v>
      </c>
      <c r="E82" s="301"/>
      <c r="G82" s="136" t="s">
        <v>7</v>
      </c>
      <c r="H82" s="135">
        <v>8916904</v>
      </c>
      <c r="I82" s="135">
        <v>288544</v>
      </c>
      <c r="J82" s="135">
        <v>25006</v>
      </c>
      <c r="K82" s="65"/>
      <c r="L82" s="107"/>
      <c r="M82" s="133"/>
      <c r="N82" s="60"/>
      <c r="O82" s="301" t="s">
        <v>226</v>
      </c>
      <c r="P82" s="301"/>
      <c r="R82" s="136">
        <v>11104</v>
      </c>
      <c r="S82" s="135">
        <v>46324</v>
      </c>
      <c r="T82" s="135">
        <v>638292</v>
      </c>
      <c r="U82" s="135">
        <v>157313</v>
      </c>
      <c r="V82" s="57"/>
      <c r="W82" s="107"/>
      <c r="X82" s="60"/>
      <c r="Y82" s="60"/>
      <c r="Z82" s="60"/>
      <c r="AA82" s="64" t="s">
        <v>141</v>
      </c>
      <c r="AC82" s="109">
        <v>496672</v>
      </c>
      <c r="AD82" s="108">
        <v>1529844</v>
      </c>
      <c r="AE82" s="108">
        <v>15433</v>
      </c>
      <c r="AF82" s="108">
        <v>239867</v>
      </c>
    </row>
    <row r="83" spans="1:32" ht="8.25" customHeight="1">
      <c r="E83" s="64" t="s">
        <v>148</v>
      </c>
      <c r="G83" s="109" t="s">
        <v>308</v>
      </c>
      <c r="H83" s="108">
        <v>8916904</v>
      </c>
      <c r="I83" s="108">
        <v>288544</v>
      </c>
      <c r="J83" s="108">
        <v>25006</v>
      </c>
      <c r="K83" s="65"/>
      <c r="L83" s="107"/>
      <c r="M83" s="60"/>
      <c r="N83" s="60"/>
      <c r="O83" s="60"/>
      <c r="P83" s="64" t="s">
        <v>133</v>
      </c>
      <c r="R83" s="109">
        <v>11104</v>
      </c>
      <c r="S83" s="108">
        <v>46324</v>
      </c>
      <c r="T83" s="108">
        <v>638292</v>
      </c>
      <c r="U83" s="108">
        <v>157313</v>
      </c>
      <c r="V83" s="57"/>
      <c r="W83" s="107"/>
      <c r="X83" s="60"/>
      <c r="Y83" s="60"/>
      <c r="Z83" s="301" t="s">
        <v>162</v>
      </c>
      <c r="AA83" s="301"/>
      <c r="AC83" s="136">
        <v>12023</v>
      </c>
      <c r="AD83" s="135">
        <v>17705</v>
      </c>
      <c r="AE83" s="135" t="s">
        <v>7</v>
      </c>
      <c r="AF83" s="135" t="s">
        <v>7</v>
      </c>
    </row>
    <row r="84" spans="1:32" ht="8.25" customHeight="1">
      <c r="E84" s="64" t="s">
        <v>131</v>
      </c>
      <c r="G84" s="109" t="s">
        <v>308</v>
      </c>
      <c r="H84" s="108" t="s">
        <v>308</v>
      </c>
      <c r="I84" s="108" t="s">
        <v>308</v>
      </c>
      <c r="J84" s="108" t="s">
        <v>308</v>
      </c>
      <c r="K84" s="65"/>
      <c r="L84" s="107"/>
      <c r="M84" s="60"/>
      <c r="N84" s="60"/>
      <c r="O84" s="301" t="s">
        <v>138</v>
      </c>
      <c r="P84" s="301"/>
      <c r="R84" s="136">
        <v>27</v>
      </c>
      <c r="S84" s="135">
        <v>310334</v>
      </c>
      <c r="T84" s="135">
        <v>33742</v>
      </c>
      <c r="U84" s="135">
        <v>153718</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v>5004</v>
      </c>
      <c r="I85" s="135">
        <v>1500</v>
      </c>
      <c r="J85" s="135">
        <v>1301</v>
      </c>
      <c r="K85" s="65"/>
      <c r="L85" s="107"/>
      <c r="M85" s="60"/>
      <c r="N85" s="60"/>
      <c r="O85" s="60"/>
      <c r="P85" s="64" t="s">
        <v>138</v>
      </c>
      <c r="R85" s="109">
        <v>27</v>
      </c>
      <c r="S85" s="108">
        <v>310334</v>
      </c>
      <c r="T85" s="108">
        <v>33742</v>
      </c>
      <c r="U85" s="108">
        <v>153718</v>
      </c>
      <c r="V85" s="57"/>
      <c r="W85" s="107"/>
      <c r="X85" s="60"/>
      <c r="Y85" s="60"/>
      <c r="Z85" s="60"/>
      <c r="AA85" s="64" t="s">
        <v>150</v>
      </c>
      <c r="AC85" s="109" t="s">
        <v>308</v>
      </c>
      <c r="AD85" s="108" t="s">
        <v>308</v>
      </c>
      <c r="AE85" s="108" t="s">
        <v>308</v>
      </c>
      <c r="AF85" s="108" t="s">
        <v>308</v>
      </c>
    </row>
    <row r="86" spans="1:32" ht="8.25" customHeight="1">
      <c r="E86" s="64" t="s">
        <v>153</v>
      </c>
      <c r="G86" s="109" t="s">
        <v>308</v>
      </c>
      <c r="H86" s="108">
        <v>5004</v>
      </c>
      <c r="I86" s="108">
        <v>1500</v>
      </c>
      <c r="J86" s="108">
        <v>1301</v>
      </c>
      <c r="K86" s="65"/>
      <c r="L86" s="107"/>
      <c r="M86" s="60"/>
      <c r="N86" s="60"/>
      <c r="O86" s="301" t="s">
        <v>225</v>
      </c>
      <c r="P86" s="301"/>
      <c r="R86" s="136">
        <v>2398</v>
      </c>
      <c r="S86" s="135">
        <v>1250</v>
      </c>
      <c r="T86" s="135">
        <v>2973</v>
      </c>
      <c r="U86" s="135" t="s">
        <v>7</v>
      </c>
      <c r="V86" s="57"/>
      <c r="W86" s="107"/>
      <c r="X86" s="60"/>
      <c r="Y86" s="60"/>
      <c r="Z86" s="60"/>
      <c r="AA86" s="64" t="s">
        <v>152</v>
      </c>
      <c r="AC86" s="109">
        <v>12023</v>
      </c>
      <c r="AD86" s="108">
        <v>17705</v>
      </c>
      <c r="AE86" s="108" t="s">
        <v>308</v>
      </c>
      <c r="AF86" s="108" t="s">
        <v>308</v>
      </c>
    </row>
    <row r="87" spans="1:32" ht="8.25" customHeight="1">
      <c r="D87" s="301" t="s">
        <v>157</v>
      </c>
      <c r="E87" s="301"/>
      <c r="G87" s="136">
        <v>210</v>
      </c>
      <c r="H87" s="135">
        <v>222</v>
      </c>
      <c r="I87" s="135" t="s">
        <v>7</v>
      </c>
      <c r="J87" s="135">
        <v>920980</v>
      </c>
      <c r="K87" s="65"/>
      <c r="L87" s="107"/>
      <c r="M87" s="60"/>
      <c r="N87" s="60"/>
      <c r="O87" s="60"/>
      <c r="P87" s="76" t="s">
        <v>225</v>
      </c>
      <c r="R87" s="109">
        <v>2398</v>
      </c>
      <c r="S87" s="108">
        <v>1250</v>
      </c>
      <c r="T87" s="108">
        <v>2973</v>
      </c>
      <c r="U87" s="108" t="s">
        <v>308</v>
      </c>
      <c r="V87" s="57"/>
      <c r="W87" s="107"/>
      <c r="X87" s="60"/>
      <c r="Y87" s="60"/>
      <c r="Z87" s="60"/>
      <c r="AC87" s="110"/>
      <c r="AD87" s="66"/>
      <c r="AE87" s="66"/>
      <c r="AF87" s="66"/>
    </row>
    <row r="88" spans="1:32" ht="8.25" customHeight="1">
      <c r="E88" s="64" t="s">
        <v>157</v>
      </c>
      <c r="G88" s="109">
        <v>210</v>
      </c>
      <c r="H88" s="108">
        <v>222</v>
      </c>
      <c r="I88" s="108" t="s">
        <v>308</v>
      </c>
      <c r="J88" s="108">
        <v>920980</v>
      </c>
      <c r="K88" s="65"/>
      <c r="L88" s="107"/>
      <c r="M88" s="60"/>
      <c r="N88" s="60"/>
      <c r="O88" s="301" t="s">
        <v>161</v>
      </c>
      <c r="P88" s="301"/>
      <c r="R88" s="136">
        <v>1013781</v>
      </c>
      <c r="S88" s="135">
        <v>843752</v>
      </c>
      <c r="T88" s="135">
        <v>261892</v>
      </c>
      <c r="U88" s="135">
        <v>1517195</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4196</v>
      </c>
      <c r="I89" s="135" t="s">
        <v>7</v>
      </c>
      <c r="J89" s="135">
        <v>62076</v>
      </c>
      <c r="K89" s="65"/>
      <c r="L89" s="107"/>
      <c r="M89" s="60"/>
      <c r="N89" s="60"/>
      <c r="O89" s="60"/>
      <c r="P89" s="64" t="s">
        <v>146</v>
      </c>
      <c r="R89" s="223" t="s">
        <v>308</v>
      </c>
      <c r="S89" s="108" t="s">
        <v>308</v>
      </c>
      <c r="T89" s="108">
        <v>25150</v>
      </c>
      <c r="U89" s="108">
        <v>57711</v>
      </c>
      <c r="V89" s="57"/>
      <c r="W89" s="107"/>
      <c r="X89" s="60"/>
      <c r="Y89" s="60"/>
      <c r="Z89" s="301" t="s">
        <v>156</v>
      </c>
      <c r="AA89" s="301"/>
      <c r="AC89" s="136" t="s">
        <v>7</v>
      </c>
      <c r="AD89" s="137" t="s">
        <v>7</v>
      </c>
      <c r="AE89" s="137" t="s">
        <v>7</v>
      </c>
      <c r="AF89" s="137" t="s">
        <v>7</v>
      </c>
    </row>
    <row r="90" spans="1:32" ht="8.25" customHeight="1">
      <c r="E90" s="64" t="s">
        <v>25</v>
      </c>
      <c r="G90" s="109" t="s">
        <v>308</v>
      </c>
      <c r="H90" s="108">
        <v>4196</v>
      </c>
      <c r="I90" s="108" t="s">
        <v>308</v>
      </c>
      <c r="J90" s="108">
        <v>62076</v>
      </c>
      <c r="K90" s="65"/>
      <c r="L90" s="107"/>
      <c r="M90" s="60"/>
      <c r="N90" s="60"/>
      <c r="O90" s="60"/>
      <c r="P90" s="64" t="s">
        <v>149</v>
      </c>
      <c r="R90" s="109">
        <v>4933</v>
      </c>
      <c r="S90" s="108">
        <v>14058</v>
      </c>
      <c r="T90" s="108">
        <v>3265</v>
      </c>
      <c r="U90" s="108">
        <v>323622</v>
      </c>
      <c r="V90" s="57"/>
      <c r="W90" s="107"/>
      <c r="X90" s="60"/>
      <c r="Y90" s="60"/>
      <c r="Z90" s="60"/>
      <c r="AA90" s="76" t="s">
        <v>223</v>
      </c>
      <c r="AC90" s="109" t="s">
        <v>308</v>
      </c>
      <c r="AD90" s="108" t="s">
        <v>308</v>
      </c>
      <c r="AE90" s="108" t="s">
        <v>308</v>
      </c>
      <c r="AF90" s="108" t="s">
        <v>308</v>
      </c>
    </row>
    <row r="91" spans="1:32" ht="8.25" customHeight="1">
      <c r="D91" s="301" t="s">
        <v>224</v>
      </c>
      <c r="E91" s="301"/>
      <c r="G91" s="136">
        <v>764191</v>
      </c>
      <c r="H91" s="135">
        <v>718368</v>
      </c>
      <c r="I91" s="135">
        <v>538644</v>
      </c>
      <c r="J91" s="135">
        <v>217137</v>
      </c>
      <c r="K91" s="65"/>
      <c r="L91" s="107"/>
      <c r="M91" s="60"/>
      <c r="N91" s="60"/>
      <c r="O91" s="60"/>
      <c r="P91" s="64" t="s">
        <v>151</v>
      </c>
      <c r="R91" s="109">
        <v>1008848</v>
      </c>
      <c r="S91" s="108">
        <v>829694</v>
      </c>
      <c r="T91" s="108">
        <v>233477</v>
      </c>
      <c r="U91" s="108">
        <v>1135862</v>
      </c>
      <c r="V91" s="57"/>
      <c r="W91" s="107"/>
      <c r="X91" s="60"/>
      <c r="AC91" s="109"/>
      <c r="AD91" s="108"/>
      <c r="AE91" s="108"/>
      <c r="AF91" s="108"/>
    </row>
    <row r="92" spans="1:32" ht="8.25" customHeight="1">
      <c r="E92" s="64" t="s">
        <v>27</v>
      </c>
      <c r="G92" s="109" t="s">
        <v>308</v>
      </c>
      <c r="H92" s="108" t="s">
        <v>308</v>
      </c>
      <c r="I92" s="108">
        <v>316092</v>
      </c>
      <c r="J92" s="108" t="s">
        <v>308</v>
      </c>
      <c r="K92" s="65"/>
      <c r="L92" s="107"/>
      <c r="M92" s="60"/>
      <c r="N92" s="60"/>
      <c r="O92" s="301" t="s">
        <v>160</v>
      </c>
      <c r="P92" s="301"/>
      <c r="R92" s="136">
        <v>72226</v>
      </c>
      <c r="S92" s="135">
        <v>97129</v>
      </c>
      <c r="T92" s="135">
        <v>56229</v>
      </c>
      <c r="U92" s="135">
        <v>25366</v>
      </c>
      <c r="V92" s="134"/>
      <c r="W92" s="107"/>
      <c r="X92" s="60"/>
      <c r="Y92" s="60"/>
      <c r="Z92" s="60"/>
      <c r="AA92" s="64"/>
      <c r="AC92" s="106"/>
    </row>
    <row r="93" spans="1:32" ht="8.25" customHeight="1">
      <c r="D93" s="60"/>
      <c r="E93" s="64" t="s">
        <v>30</v>
      </c>
      <c r="G93" s="109">
        <v>16</v>
      </c>
      <c r="H93" s="108">
        <v>100</v>
      </c>
      <c r="I93" s="108">
        <v>692</v>
      </c>
      <c r="J93" s="108" t="s">
        <v>308</v>
      </c>
      <c r="K93" s="65"/>
      <c r="L93" s="107"/>
      <c r="M93" s="60"/>
      <c r="N93" s="60"/>
      <c r="O93" s="60"/>
      <c r="P93" s="64" t="s">
        <v>154</v>
      </c>
      <c r="R93" s="109">
        <v>71671</v>
      </c>
      <c r="S93" s="108">
        <v>11528</v>
      </c>
      <c r="T93" s="108">
        <v>28101</v>
      </c>
      <c r="U93" s="108">
        <v>4064</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95"/>
  <sheetViews>
    <sheetView showGridLines="0" zoomScale="125" zoomScaleNormal="125" zoomScaleSheetLayoutView="14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314</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57982136</v>
      </c>
      <c r="H11" s="139">
        <v>82629658</v>
      </c>
      <c r="I11" s="139">
        <v>34931088</v>
      </c>
      <c r="J11" s="139">
        <v>32698326</v>
      </c>
      <c r="K11" s="65"/>
      <c r="L11" s="112"/>
      <c r="M11" s="60"/>
      <c r="N11" s="60"/>
      <c r="O11" s="60"/>
      <c r="P11" s="64" t="s">
        <v>33</v>
      </c>
      <c r="R11" s="109">
        <v>899320</v>
      </c>
      <c r="S11" s="108">
        <v>729469</v>
      </c>
      <c r="T11" s="108">
        <v>268561</v>
      </c>
      <c r="U11" s="108">
        <v>172178</v>
      </c>
      <c r="V11" s="57"/>
      <c r="W11" s="107"/>
      <c r="X11" s="60"/>
      <c r="Y11" s="60"/>
      <c r="Z11" s="60"/>
      <c r="AA11" s="64" t="s">
        <v>155</v>
      </c>
      <c r="AC11" s="109" t="s">
        <v>308</v>
      </c>
      <c r="AD11" s="108">
        <v>8437</v>
      </c>
      <c r="AE11" s="108" t="s">
        <v>308</v>
      </c>
      <c r="AF11" s="108">
        <v>957</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41</v>
      </c>
      <c r="AD12" s="108">
        <v>33890</v>
      </c>
      <c r="AE12" s="108" t="s">
        <v>308</v>
      </c>
      <c r="AF12" s="108">
        <v>2410</v>
      </c>
    </row>
    <row r="13" spans="1:32" ht="8.25" customHeight="1">
      <c r="C13" s="296" t="s">
        <v>203</v>
      </c>
      <c r="D13" s="296"/>
      <c r="E13" s="296"/>
      <c r="G13" s="140">
        <v>77071</v>
      </c>
      <c r="H13" s="139">
        <v>3989936</v>
      </c>
      <c r="I13" s="139">
        <v>724043</v>
      </c>
      <c r="J13" s="139">
        <v>262144</v>
      </c>
      <c r="K13" s="68">
        <f>SUM(K14,K18,K20,K22,K24,K26,K30,K32,K38,K40,K47)</f>
        <v>0</v>
      </c>
      <c r="L13" s="112"/>
      <c r="N13" s="296" t="s">
        <v>199</v>
      </c>
      <c r="O13" s="296"/>
      <c r="P13" s="296"/>
      <c r="R13" s="140">
        <v>48430377</v>
      </c>
      <c r="S13" s="139">
        <v>8826027</v>
      </c>
      <c r="T13" s="139">
        <v>28056805</v>
      </c>
      <c r="U13" s="139">
        <v>21043977</v>
      </c>
      <c r="V13" s="57"/>
      <c r="W13" s="107"/>
      <c r="X13" s="60"/>
      <c r="Y13" s="60"/>
      <c r="Z13" s="60"/>
      <c r="AA13" s="64" t="s">
        <v>24</v>
      </c>
      <c r="AC13" s="109">
        <v>470</v>
      </c>
      <c r="AD13" s="108">
        <v>27502</v>
      </c>
      <c r="AE13" s="108">
        <v>38873</v>
      </c>
      <c r="AF13" s="108">
        <v>25141</v>
      </c>
    </row>
    <row r="14" spans="1:32" ht="8.25" customHeight="1">
      <c r="D14" s="302" t="s">
        <v>201</v>
      </c>
      <c r="E14" s="302"/>
      <c r="G14" s="136">
        <v>375</v>
      </c>
      <c r="H14" s="135">
        <v>704348</v>
      </c>
      <c r="I14" s="135">
        <v>110989</v>
      </c>
      <c r="J14" s="135">
        <v>100511</v>
      </c>
      <c r="K14" s="65"/>
      <c r="L14" s="112"/>
      <c r="M14" s="60"/>
      <c r="N14" s="60"/>
      <c r="O14" s="301" t="s">
        <v>197</v>
      </c>
      <c r="P14" s="301"/>
      <c r="R14" s="136">
        <v>414119</v>
      </c>
      <c r="S14" s="135">
        <v>147596</v>
      </c>
      <c r="T14" s="135">
        <v>1487007</v>
      </c>
      <c r="U14" s="135">
        <v>70845</v>
      </c>
      <c r="V14" s="57"/>
      <c r="W14" s="107"/>
      <c r="X14" s="60"/>
      <c r="Y14" s="60"/>
      <c r="Z14" s="301" t="s">
        <v>278</v>
      </c>
      <c r="AA14" s="301"/>
      <c r="AC14" s="136">
        <v>1413507</v>
      </c>
      <c r="AD14" s="135">
        <v>1312619</v>
      </c>
      <c r="AE14" s="135">
        <v>178192</v>
      </c>
      <c r="AF14" s="135">
        <v>114527</v>
      </c>
    </row>
    <row r="15" spans="1:32" ht="8.25" customHeight="1">
      <c r="E15" s="64" t="s">
        <v>29</v>
      </c>
      <c r="G15" s="109" t="s">
        <v>308</v>
      </c>
      <c r="H15" s="108">
        <v>42633</v>
      </c>
      <c r="I15" s="108">
        <v>12059</v>
      </c>
      <c r="J15" s="108">
        <v>2994</v>
      </c>
      <c r="K15" s="65"/>
      <c r="L15" s="107"/>
      <c r="M15" s="60"/>
      <c r="N15" s="60"/>
      <c r="O15" s="60"/>
      <c r="P15" s="71" t="s">
        <v>37</v>
      </c>
      <c r="R15" s="109">
        <v>31942</v>
      </c>
      <c r="S15" s="108">
        <v>147567</v>
      </c>
      <c r="T15" s="108">
        <v>313405</v>
      </c>
      <c r="U15" s="108">
        <v>52763</v>
      </c>
      <c r="V15" s="57"/>
      <c r="W15" s="107"/>
      <c r="X15" s="60"/>
      <c r="Y15" s="60"/>
      <c r="Z15" s="60"/>
      <c r="AA15" s="64" t="s">
        <v>26</v>
      </c>
      <c r="AC15" s="109">
        <v>70325</v>
      </c>
      <c r="AD15" s="108">
        <v>38252</v>
      </c>
      <c r="AE15" s="108" t="s">
        <v>308</v>
      </c>
      <c r="AF15" s="108">
        <v>115</v>
      </c>
    </row>
    <row r="16" spans="1:32" ht="8.25" customHeight="1">
      <c r="E16" s="64" t="s">
        <v>32</v>
      </c>
      <c r="G16" s="223">
        <v>375</v>
      </c>
      <c r="H16" s="108">
        <v>656919</v>
      </c>
      <c r="I16" s="108">
        <v>98930</v>
      </c>
      <c r="J16" s="108">
        <v>97517</v>
      </c>
      <c r="K16" s="65"/>
      <c r="L16" s="107"/>
      <c r="M16" s="60"/>
      <c r="N16" s="60"/>
      <c r="O16" s="60"/>
      <c r="P16" s="71" t="s">
        <v>40</v>
      </c>
      <c r="R16" s="109">
        <v>382177</v>
      </c>
      <c r="S16" s="108">
        <v>29</v>
      </c>
      <c r="T16" s="108">
        <v>1173602</v>
      </c>
      <c r="U16" s="108">
        <v>18082</v>
      </c>
      <c r="V16" s="57"/>
      <c r="W16" s="107"/>
      <c r="X16" s="60"/>
      <c r="Y16" s="60"/>
      <c r="Z16" s="60"/>
      <c r="AA16" s="64" t="s">
        <v>28</v>
      </c>
      <c r="AC16" s="109">
        <v>885188</v>
      </c>
      <c r="AD16" s="108">
        <v>812737</v>
      </c>
      <c r="AE16" s="108">
        <v>70868</v>
      </c>
      <c r="AF16" s="108">
        <v>22823</v>
      </c>
    </row>
    <row r="17" spans="4:32" ht="8.25" customHeight="1">
      <c r="E17" s="64" t="s">
        <v>35</v>
      </c>
      <c r="G17" s="223" t="s">
        <v>308</v>
      </c>
      <c r="H17" s="108">
        <v>4796</v>
      </c>
      <c r="I17" s="108" t="s">
        <v>308</v>
      </c>
      <c r="J17" s="108" t="s">
        <v>308</v>
      </c>
      <c r="K17" s="65"/>
      <c r="L17" s="107"/>
      <c r="M17" s="60"/>
      <c r="N17" s="60"/>
      <c r="O17" s="301" t="s">
        <v>43</v>
      </c>
      <c r="P17" s="301"/>
      <c r="R17" s="136">
        <v>2635344</v>
      </c>
      <c r="S17" s="137">
        <v>266553</v>
      </c>
      <c r="T17" s="137">
        <v>1226638</v>
      </c>
      <c r="U17" s="137">
        <v>4403512</v>
      </c>
      <c r="V17" s="57"/>
      <c r="W17" s="107"/>
      <c r="X17" s="60"/>
      <c r="Y17" s="60"/>
      <c r="Z17" s="60"/>
      <c r="AA17" s="64" t="s">
        <v>31</v>
      </c>
      <c r="AC17" s="109">
        <v>94149</v>
      </c>
      <c r="AD17" s="108">
        <v>107553</v>
      </c>
      <c r="AE17" s="108">
        <v>105483</v>
      </c>
      <c r="AF17" s="108">
        <v>5535</v>
      </c>
    </row>
    <row r="18" spans="4:32" ht="8.25" customHeight="1">
      <c r="D18" s="302" t="s">
        <v>277</v>
      </c>
      <c r="E18" s="302"/>
      <c r="G18" s="136">
        <v>57</v>
      </c>
      <c r="H18" s="135">
        <v>78366</v>
      </c>
      <c r="I18" s="135">
        <v>13</v>
      </c>
      <c r="J18" s="135">
        <v>16088</v>
      </c>
      <c r="K18" s="65"/>
      <c r="L18" s="112"/>
      <c r="M18" s="60"/>
      <c r="N18" s="60"/>
      <c r="O18" s="60"/>
      <c r="P18" s="64" t="s">
        <v>43</v>
      </c>
      <c r="R18" s="109">
        <v>2635344</v>
      </c>
      <c r="S18" s="108">
        <v>266553</v>
      </c>
      <c r="T18" s="108">
        <v>1226638</v>
      </c>
      <c r="U18" s="108">
        <v>4403512</v>
      </c>
      <c r="V18" s="57"/>
      <c r="W18" s="107"/>
      <c r="X18" s="60"/>
      <c r="Y18" s="60"/>
      <c r="Z18" s="60"/>
      <c r="AA18" s="74" t="s">
        <v>34</v>
      </c>
      <c r="AC18" s="109">
        <v>363845</v>
      </c>
      <c r="AD18" s="108">
        <v>354077</v>
      </c>
      <c r="AE18" s="108">
        <v>1841</v>
      </c>
      <c r="AF18" s="108">
        <v>86054</v>
      </c>
    </row>
    <row r="19" spans="4:32" ht="8.25" customHeight="1">
      <c r="E19" s="71" t="s">
        <v>36</v>
      </c>
      <c r="G19" s="109">
        <v>57</v>
      </c>
      <c r="H19" s="108">
        <v>78366</v>
      </c>
      <c r="I19" s="108">
        <v>13</v>
      </c>
      <c r="J19" s="108">
        <v>16088</v>
      </c>
      <c r="K19" s="65"/>
      <c r="L19" s="107"/>
      <c r="M19" s="60"/>
      <c r="N19" s="60"/>
      <c r="O19" s="301" t="s">
        <v>195</v>
      </c>
      <c r="P19" s="301"/>
      <c r="R19" s="136">
        <v>229477</v>
      </c>
      <c r="S19" s="135">
        <v>1210880</v>
      </c>
      <c r="T19" s="135">
        <v>4688</v>
      </c>
      <c r="U19" s="135">
        <v>16219</v>
      </c>
      <c r="V19" s="57"/>
      <c r="W19" s="112"/>
      <c r="X19" s="60"/>
      <c r="Y19" s="60"/>
      <c r="Z19" s="60"/>
      <c r="AC19" s="110"/>
      <c r="AD19" s="66"/>
      <c r="AE19" s="66"/>
      <c r="AF19" s="66"/>
    </row>
    <row r="20" spans="4:32" ht="8.25" customHeight="1">
      <c r="D20" s="301" t="s">
        <v>1</v>
      </c>
      <c r="E20" s="301"/>
      <c r="G20" s="136" t="s">
        <v>7</v>
      </c>
      <c r="H20" s="135">
        <v>1505141</v>
      </c>
      <c r="I20" s="135">
        <v>591373</v>
      </c>
      <c r="J20" s="135">
        <v>53439</v>
      </c>
      <c r="K20" s="65"/>
      <c r="L20" s="107"/>
      <c r="M20" s="60"/>
      <c r="N20" s="60"/>
      <c r="O20" s="60"/>
      <c r="P20" s="64" t="s">
        <v>312</v>
      </c>
      <c r="R20" s="109" t="s">
        <v>308</v>
      </c>
      <c r="S20" s="108">
        <v>135</v>
      </c>
      <c r="T20" s="108">
        <v>3246</v>
      </c>
      <c r="U20" s="108">
        <v>6114</v>
      </c>
      <c r="V20" s="57"/>
      <c r="W20" s="107"/>
      <c r="X20" s="60"/>
      <c r="Y20" s="296" t="s">
        <v>198</v>
      </c>
      <c r="Z20" s="296"/>
      <c r="AA20" s="296"/>
      <c r="AC20" s="140">
        <v>472491</v>
      </c>
      <c r="AD20" s="139">
        <v>1849361</v>
      </c>
      <c r="AE20" s="139">
        <v>163329</v>
      </c>
      <c r="AF20" s="139">
        <v>301359</v>
      </c>
    </row>
    <row r="21" spans="4:32" ht="8.25" customHeight="1">
      <c r="E21" s="64" t="s">
        <v>1</v>
      </c>
      <c r="G21" s="109" t="s">
        <v>308</v>
      </c>
      <c r="H21" s="108">
        <v>1505141</v>
      </c>
      <c r="I21" s="108">
        <v>591373</v>
      </c>
      <c r="J21" s="108">
        <v>53439</v>
      </c>
      <c r="K21" s="65"/>
      <c r="L21" s="107"/>
      <c r="M21" s="60"/>
      <c r="N21" s="60"/>
      <c r="O21" s="60"/>
      <c r="P21" s="64" t="s">
        <v>48</v>
      </c>
      <c r="R21" s="109">
        <v>214749</v>
      </c>
      <c r="S21" s="108">
        <v>1110746</v>
      </c>
      <c r="T21" s="108">
        <v>1182</v>
      </c>
      <c r="U21" s="108">
        <v>2277</v>
      </c>
      <c r="V21" s="57"/>
      <c r="W21" s="107"/>
      <c r="Z21" s="301" t="s">
        <v>196</v>
      </c>
      <c r="AA21" s="301"/>
      <c r="AC21" s="136">
        <v>121462</v>
      </c>
      <c r="AD21" s="135">
        <v>338720</v>
      </c>
      <c r="AE21" s="135">
        <v>64362</v>
      </c>
      <c r="AF21" s="135">
        <v>212177</v>
      </c>
    </row>
    <row r="22" spans="4:32" ht="8.25" customHeight="1">
      <c r="D22" s="301" t="s">
        <v>276</v>
      </c>
      <c r="E22" s="301"/>
      <c r="G22" s="136">
        <v>198</v>
      </c>
      <c r="H22" s="135">
        <v>193133</v>
      </c>
      <c r="I22" s="135">
        <v>9188</v>
      </c>
      <c r="J22" s="135">
        <v>29563</v>
      </c>
      <c r="K22" s="65"/>
      <c r="L22" s="107"/>
      <c r="M22" s="60"/>
      <c r="N22" s="60"/>
      <c r="O22" s="60"/>
      <c r="P22" s="64" t="s">
        <v>51</v>
      </c>
      <c r="R22" s="109">
        <v>14270</v>
      </c>
      <c r="S22" s="108">
        <v>25884</v>
      </c>
      <c r="T22" s="108">
        <v>260</v>
      </c>
      <c r="U22" s="108" t="s">
        <v>308</v>
      </c>
      <c r="V22" s="57"/>
      <c r="W22" s="107"/>
      <c r="X22" s="60"/>
      <c r="Y22" s="60"/>
      <c r="Z22" s="60"/>
      <c r="AA22" s="64" t="s">
        <v>38</v>
      </c>
      <c r="AC22" s="109">
        <v>4399</v>
      </c>
      <c r="AD22" s="108">
        <v>122872</v>
      </c>
      <c r="AE22" s="108">
        <v>18546</v>
      </c>
      <c r="AF22" s="108">
        <v>4086</v>
      </c>
    </row>
    <row r="23" spans="4:32" ht="8.25" customHeight="1">
      <c r="E23" s="76" t="s">
        <v>276</v>
      </c>
      <c r="G23" s="109">
        <v>198</v>
      </c>
      <c r="H23" s="108">
        <v>193133</v>
      </c>
      <c r="I23" s="108">
        <v>9188</v>
      </c>
      <c r="J23" s="108">
        <v>29563</v>
      </c>
      <c r="K23" s="65"/>
      <c r="L23" s="107"/>
      <c r="M23" s="60"/>
      <c r="N23" s="60"/>
      <c r="O23" s="60"/>
      <c r="P23" s="64" t="s">
        <v>53</v>
      </c>
      <c r="R23" s="109">
        <v>458</v>
      </c>
      <c r="S23" s="108">
        <v>74115</v>
      </c>
      <c r="T23" s="108" t="s">
        <v>308</v>
      </c>
      <c r="U23" s="108">
        <v>7828</v>
      </c>
      <c r="V23" s="57"/>
      <c r="W23" s="107"/>
      <c r="X23" s="60"/>
      <c r="Y23" s="60"/>
      <c r="Z23" s="60"/>
      <c r="AA23" s="71" t="s">
        <v>41</v>
      </c>
      <c r="AC23" s="109">
        <v>117063</v>
      </c>
      <c r="AD23" s="108">
        <v>215848</v>
      </c>
      <c r="AE23" s="108">
        <v>45816</v>
      </c>
      <c r="AF23" s="108">
        <v>208091</v>
      </c>
    </row>
    <row r="24" spans="4:32" ht="8.25" customHeight="1">
      <c r="D24" s="301" t="s">
        <v>275</v>
      </c>
      <c r="E24" s="301"/>
      <c r="G24" s="136" t="s">
        <v>7</v>
      </c>
      <c r="H24" s="135">
        <v>56583</v>
      </c>
      <c r="I24" s="135">
        <v>10859</v>
      </c>
      <c r="J24" s="135">
        <v>23965</v>
      </c>
      <c r="K24" s="65"/>
      <c r="L24" s="107"/>
      <c r="M24" s="60"/>
      <c r="N24" s="60"/>
      <c r="O24" s="301" t="s">
        <v>192</v>
      </c>
      <c r="P24" s="301"/>
      <c r="R24" s="136">
        <v>222817</v>
      </c>
      <c r="S24" s="135">
        <v>1052818</v>
      </c>
      <c r="T24" s="135">
        <v>38634</v>
      </c>
      <c r="U24" s="135">
        <v>32081</v>
      </c>
      <c r="V24" s="57"/>
      <c r="W24" s="107"/>
      <c r="X24" s="60"/>
      <c r="Y24" s="60"/>
      <c r="Z24" s="301" t="s">
        <v>45</v>
      </c>
      <c r="AA24" s="301"/>
      <c r="AC24" s="136">
        <v>92241</v>
      </c>
      <c r="AD24" s="137">
        <v>293193</v>
      </c>
      <c r="AE24" s="137" t="s">
        <v>7</v>
      </c>
      <c r="AF24" s="137">
        <v>2453</v>
      </c>
    </row>
    <row r="25" spans="4:32" ht="8.25" customHeight="1">
      <c r="E25" s="76" t="s">
        <v>274</v>
      </c>
      <c r="G25" s="109" t="s">
        <v>308</v>
      </c>
      <c r="H25" s="108">
        <v>56583</v>
      </c>
      <c r="I25" s="108">
        <v>10859</v>
      </c>
      <c r="J25" s="108">
        <v>23965</v>
      </c>
      <c r="K25" s="65"/>
      <c r="L25" s="107"/>
      <c r="M25" s="60"/>
      <c r="N25" s="60"/>
      <c r="O25" s="60"/>
      <c r="P25" s="64" t="s">
        <v>55</v>
      </c>
      <c r="R25" s="109">
        <v>8649</v>
      </c>
      <c r="S25" s="108">
        <v>167290</v>
      </c>
      <c r="T25" s="108">
        <v>541</v>
      </c>
      <c r="U25" s="108">
        <v>312</v>
      </c>
      <c r="V25" s="57"/>
      <c r="W25" s="107"/>
      <c r="X25" s="60"/>
      <c r="Y25" s="60"/>
      <c r="Z25" s="60"/>
      <c r="AA25" s="64" t="s">
        <v>45</v>
      </c>
      <c r="AC25" s="109">
        <v>92241</v>
      </c>
      <c r="AD25" s="108">
        <v>293193</v>
      </c>
      <c r="AE25" s="108" t="s">
        <v>308</v>
      </c>
      <c r="AF25" s="108">
        <v>2453</v>
      </c>
    </row>
    <row r="26" spans="4:32" ht="8.25" customHeight="1">
      <c r="D26" s="301" t="s">
        <v>194</v>
      </c>
      <c r="E26" s="301"/>
      <c r="G26" s="136">
        <v>5602</v>
      </c>
      <c r="H26" s="135">
        <v>391322</v>
      </c>
      <c r="I26" s="135">
        <v>273</v>
      </c>
      <c r="J26" s="135">
        <v>26811</v>
      </c>
      <c r="K26" s="65"/>
      <c r="L26" s="107"/>
      <c r="M26" s="60"/>
      <c r="N26" s="60"/>
      <c r="O26" s="60"/>
      <c r="P26" s="64" t="s">
        <v>57</v>
      </c>
      <c r="R26" s="109">
        <v>2603</v>
      </c>
      <c r="S26" s="108">
        <v>91067</v>
      </c>
      <c r="T26" s="108" t="s">
        <v>308</v>
      </c>
      <c r="U26" s="108">
        <v>280</v>
      </c>
      <c r="V26" s="57"/>
      <c r="W26" s="107"/>
      <c r="X26" s="60"/>
      <c r="Y26" s="60"/>
      <c r="Z26" s="301" t="s">
        <v>193</v>
      </c>
      <c r="AA26" s="301"/>
      <c r="AC26" s="136">
        <v>113878</v>
      </c>
      <c r="AD26" s="137">
        <v>192485</v>
      </c>
      <c r="AE26" s="137">
        <v>180</v>
      </c>
      <c r="AF26" s="137">
        <v>178</v>
      </c>
    </row>
    <row r="27" spans="4:32" ht="8.25" customHeight="1">
      <c r="E27" s="64" t="s">
        <v>47</v>
      </c>
      <c r="G27" s="109">
        <v>81</v>
      </c>
      <c r="H27" s="108">
        <v>708</v>
      </c>
      <c r="I27" s="108" t="s">
        <v>308</v>
      </c>
      <c r="J27" s="108" t="s">
        <v>308</v>
      </c>
      <c r="K27" s="65"/>
      <c r="L27" s="107"/>
      <c r="M27" s="60"/>
      <c r="N27" s="60"/>
      <c r="O27" s="60"/>
      <c r="P27" s="64" t="s">
        <v>60</v>
      </c>
      <c r="R27" s="109">
        <v>42866</v>
      </c>
      <c r="S27" s="108">
        <v>70240</v>
      </c>
      <c r="T27" s="108">
        <v>38066</v>
      </c>
      <c r="U27" s="108">
        <v>25817</v>
      </c>
      <c r="V27" s="57"/>
      <c r="W27" s="107"/>
      <c r="X27" s="60"/>
      <c r="Y27" s="60"/>
      <c r="Z27" s="60"/>
      <c r="AA27" s="64" t="s">
        <v>49</v>
      </c>
      <c r="AC27" s="109">
        <v>113878</v>
      </c>
      <c r="AD27" s="108">
        <v>192485</v>
      </c>
      <c r="AE27" s="108">
        <v>180</v>
      </c>
      <c r="AF27" s="108">
        <v>178</v>
      </c>
    </row>
    <row r="28" spans="4:32" ht="8.25" customHeight="1">
      <c r="E28" s="64" t="s">
        <v>50</v>
      </c>
      <c r="G28" s="109">
        <v>1797</v>
      </c>
      <c r="H28" s="108">
        <v>131271</v>
      </c>
      <c r="I28" s="108">
        <v>99</v>
      </c>
      <c r="J28" s="108">
        <v>23911</v>
      </c>
      <c r="K28" s="65"/>
      <c r="L28" s="107"/>
      <c r="M28" s="60"/>
      <c r="N28" s="60"/>
      <c r="O28" s="60"/>
      <c r="P28" s="64" t="s">
        <v>63</v>
      </c>
      <c r="R28" s="109">
        <v>46603</v>
      </c>
      <c r="S28" s="108">
        <v>48520</v>
      </c>
      <c r="T28" s="108">
        <v>1</v>
      </c>
      <c r="U28" s="108">
        <v>60</v>
      </c>
      <c r="V28" s="57"/>
      <c r="W28" s="107"/>
      <c r="X28" s="60"/>
      <c r="Y28" s="60"/>
      <c r="Z28" s="301" t="s">
        <v>54</v>
      </c>
      <c r="AA28" s="301"/>
      <c r="AC28" s="136">
        <v>481</v>
      </c>
      <c r="AD28" s="137">
        <v>49948</v>
      </c>
      <c r="AE28" s="137">
        <v>19420</v>
      </c>
      <c r="AF28" s="137">
        <v>1620</v>
      </c>
    </row>
    <row r="29" spans="4:32" ht="8.25" customHeight="1">
      <c r="E29" s="64" t="s">
        <v>52</v>
      </c>
      <c r="G29" s="109">
        <v>3724</v>
      </c>
      <c r="H29" s="108">
        <v>259343</v>
      </c>
      <c r="I29" s="108">
        <v>174</v>
      </c>
      <c r="J29" s="108">
        <v>2900</v>
      </c>
      <c r="K29" s="65"/>
      <c r="L29" s="107"/>
      <c r="M29" s="60"/>
      <c r="N29" s="60"/>
      <c r="O29" s="60"/>
      <c r="P29" s="64" t="s">
        <v>66</v>
      </c>
      <c r="R29" s="109">
        <v>122096</v>
      </c>
      <c r="S29" s="108">
        <v>675701</v>
      </c>
      <c r="T29" s="108">
        <v>26</v>
      </c>
      <c r="U29" s="108">
        <v>5612</v>
      </c>
      <c r="V29" s="57"/>
      <c r="W29" s="107"/>
      <c r="X29" s="60"/>
      <c r="Y29" s="60"/>
      <c r="Z29" s="60"/>
      <c r="AA29" s="64" t="s">
        <v>54</v>
      </c>
      <c r="AC29" s="109">
        <v>481</v>
      </c>
      <c r="AD29" s="108">
        <v>49948</v>
      </c>
      <c r="AE29" s="108">
        <v>19420</v>
      </c>
      <c r="AF29" s="108">
        <v>1620</v>
      </c>
    </row>
    <row r="30" spans="4:32" ht="8.25" customHeight="1">
      <c r="D30" s="301" t="s">
        <v>3</v>
      </c>
      <c r="E30" s="301"/>
      <c r="G30" s="136">
        <v>86</v>
      </c>
      <c r="H30" s="135">
        <v>30346</v>
      </c>
      <c r="I30" s="135" t="s">
        <v>7</v>
      </c>
      <c r="J30" s="135">
        <v>799</v>
      </c>
      <c r="K30" s="65"/>
      <c r="L30" s="107"/>
      <c r="M30" s="60"/>
      <c r="N30" s="60"/>
      <c r="O30" s="301" t="s">
        <v>273</v>
      </c>
      <c r="P30" s="301"/>
      <c r="R30" s="136">
        <v>32620</v>
      </c>
      <c r="S30" s="135">
        <v>2935</v>
      </c>
      <c r="T30" s="135" t="s">
        <v>7</v>
      </c>
      <c r="U30" s="135">
        <v>20</v>
      </c>
      <c r="V30" s="57"/>
      <c r="W30" s="107"/>
      <c r="X30" s="60"/>
      <c r="Y30" s="60"/>
      <c r="Z30" s="301" t="s">
        <v>272</v>
      </c>
      <c r="AA30" s="301"/>
      <c r="AC30" s="136">
        <v>105703</v>
      </c>
      <c r="AD30" s="137">
        <v>723727</v>
      </c>
      <c r="AE30" s="137">
        <v>26044</v>
      </c>
      <c r="AF30" s="137">
        <v>34436</v>
      </c>
    </row>
    <row r="31" spans="4:32" ht="8.25" customHeight="1">
      <c r="E31" s="64" t="s">
        <v>3</v>
      </c>
      <c r="G31" s="109">
        <v>86</v>
      </c>
      <c r="H31" s="108">
        <v>30346</v>
      </c>
      <c r="I31" s="108" t="s">
        <v>308</v>
      </c>
      <c r="J31" s="108">
        <v>799</v>
      </c>
      <c r="K31" s="65"/>
      <c r="L31" s="107"/>
      <c r="M31" s="60"/>
      <c r="N31" s="60"/>
      <c r="O31" s="60"/>
      <c r="P31" s="64" t="s">
        <v>70</v>
      </c>
      <c r="R31" s="109">
        <v>32620</v>
      </c>
      <c r="S31" s="108">
        <v>2935</v>
      </c>
      <c r="T31" s="108" t="s">
        <v>308</v>
      </c>
      <c r="U31" s="108">
        <v>20</v>
      </c>
      <c r="V31" s="57"/>
      <c r="W31" s="107"/>
      <c r="X31" s="60"/>
      <c r="Y31" s="60"/>
      <c r="Z31" s="60"/>
      <c r="AA31" s="64" t="s">
        <v>56</v>
      </c>
      <c r="AC31" s="109">
        <v>105703</v>
      </c>
      <c r="AD31" s="108">
        <v>723727</v>
      </c>
      <c r="AE31" s="108">
        <v>26044</v>
      </c>
      <c r="AF31" s="108">
        <v>34436</v>
      </c>
    </row>
    <row r="32" spans="4:32" ht="8.25" customHeight="1">
      <c r="D32" s="301" t="s">
        <v>214</v>
      </c>
      <c r="E32" s="301"/>
      <c r="G32" s="136">
        <v>26238</v>
      </c>
      <c r="H32" s="135">
        <v>884463</v>
      </c>
      <c r="I32" s="135">
        <v>1348</v>
      </c>
      <c r="J32" s="135">
        <v>6669</v>
      </c>
      <c r="K32" s="65"/>
      <c r="L32" s="107"/>
      <c r="M32" s="60"/>
      <c r="N32" s="60"/>
      <c r="O32" s="301" t="s">
        <v>271</v>
      </c>
      <c r="P32" s="301"/>
      <c r="R32" s="136">
        <v>30183140</v>
      </c>
      <c r="S32" s="135">
        <v>1127286</v>
      </c>
      <c r="T32" s="135">
        <v>23567495</v>
      </c>
      <c r="U32" s="135">
        <v>15100737</v>
      </c>
      <c r="V32" s="57"/>
      <c r="W32" s="107"/>
      <c r="X32" s="60"/>
      <c r="Y32" s="60"/>
      <c r="Z32" s="301" t="s">
        <v>58</v>
      </c>
      <c r="AA32" s="301"/>
      <c r="AC32" s="136">
        <v>37715</v>
      </c>
      <c r="AD32" s="137">
        <v>80747</v>
      </c>
      <c r="AE32" s="137">
        <v>778</v>
      </c>
      <c r="AF32" s="137">
        <v>4072</v>
      </c>
    </row>
    <row r="33" spans="4:32" ht="8.25" customHeight="1">
      <c r="E33" s="71" t="s">
        <v>59</v>
      </c>
      <c r="G33" s="109" t="s">
        <v>308</v>
      </c>
      <c r="H33" s="108">
        <v>588</v>
      </c>
      <c r="I33" s="108" t="s">
        <v>308</v>
      </c>
      <c r="J33" s="108" t="s">
        <v>308</v>
      </c>
      <c r="K33" s="65"/>
      <c r="L33" s="107"/>
      <c r="M33" s="60"/>
      <c r="N33" s="60"/>
      <c r="O33" s="60"/>
      <c r="P33" s="64" t="s">
        <v>271</v>
      </c>
      <c r="R33" s="109">
        <v>30183140</v>
      </c>
      <c r="S33" s="108">
        <v>1127286</v>
      </c>
      <c r="T33" s="108">
        <v>23567495</v>
      </c>
      <c r="U33" s="108">
        <v>15100737</v>
      </c>
      <c r="V33" s="57"/>
      <c r="W33" s="107"/>
      <c r="X33" s="60"/>
      <c r="Y33" s="60"/>
      <c r="Z33" s="60"/>
      <c r="AA33" s="64" t="s">
        <v>58</v>
      </c>
      <c r="AC33" s="110">
        <v>37715</v>
      </c>
      <c r="AD33" s="108">
        <v>80747</v>
      </c>
      <c r="AE33" s="108">
        <v>778</v>
      </c>
      <c r="AF33" s="108">
        <v>4072</v>
      </c>
    </row>
    <row r="34" spans="4:32" ht="8.25" customHeight="1">
      <c r="E34" s="64" t="s">
        <v>62</v>
      </c>
      <c r="G34" s="109">
        <v>2959</v>
      </c>
      <c r="H34" s="108">
        <v>654043</v>
      </c>
      <c r="I34" s="108">
        <v>1100</v>
      </c>
      <c r="J34" s="108">
        <v>3398</v>
      </c>
      <c r="K34" s="65"/>
      <c r="L34" s="107"/>
      <c r="M34" s="60"/>
      <c r="N34" s="60"/>
      <c r="O34" s="301" t="s">
        <v>270</v>
      </c>
      <c r="P34" s="301"/>
      <c r="R34" s="136">
        <v>163583</v>
      </c>
      <c r="S34" s="135">
        <v>45273</v>
      </c>
      <c r="T34" s="135">
        <v>32880</v>
      </c>
      <c r="U34" s="135">
        <v>970</v>
      </c>
      <c r="V34" s="57"/>
      <c r="W34" s="107"/>
      <c r="X34" s="60"/>
      <c r="Y34" s="60"/>
      <c r="Z34" s="302" t="s">
        <v>268</v>
      </c>
      <c r="AA34" s="302"/>
      <c r="AC34" s="138">
        <v>207</v>
      </c>
      <c r="AD34" s="137">
        <v>78386</v>
      </c>
      <c r="AE34" s="137">
        <v>51481</v>
      </c>
      <c r="AF34" s="137">
        <v>737</v>
      </c>
    </row>
    <row r="35" spans="4:32" ht="8.25" customHeight="1">
      <c r="E35" s="64" t="s">
        <v>65</v>
      </c>
      <c r="G35" s="109">
        <v>20940</v>
      </c>
      <c r="H35" s="108">
        <v>111074</v>
      </c>
      <c r="I35" s="108">
        <v>208</v>
      </c>
      <c r="J35" s="108">
        <v>2190</v>
      </c>
      <c r="K35" s="65"/>
      <c r="L35" s="107"/>
      <c r="M35" s="60"/>
      <c r="N35" s="60"/>
      <c r="O35" s="60"/>
      <c r="P35" s="76" t="s">
        <v>269</v>
      </c>
      <c r="R35" s="109">
        <v>163583</v>
      </c>
      <c r="S35" s="108">
        <v>45273</v>
      </c>
      <c r="T35" s="108">
        <v>32880</v>
      </c>
      <c r="U35" s="108">
        <v>970</v>
      </c>
      <c r="V35" s="57"/>
      <c r="W35" s="107"/>
      <c r="X35" s="60"/>
      <c r="Y35" s="60"/>
      <c r="Z35" s="60"/>
      <c r="AA35" s="95" t="s">
        <v>268</v>
      </c>
      <c r="AC35" s="110">
        <v>207</v>
      </c>
      <c r="AD35" s="108">
        <v>78386</v>
      </c>
      <c r="AE35" s="108" t="s">
        <v>308</v>
      </c>
      <c r="AF35" s="108">
        <v>737</v>
      </c>
    </row>
    <row r="36" spans="4:32" ht="8.25" customHeight="1">
      <c r="E36" s="64" t="s">
        <v>68</v>
      </c>
      <c r="G36" s="109">
        <v>164</v>
      </c>
      <c r="H36" s="108">
        <v>91503</v>
      </c>
      <c r="I36" s="108" t="s">
        <v>308</v>
      </c>
      <c r="J36" s="108" t="s">
        <v>308</v>
      </c>
      <c r="K36" s="65"/>
      <c r="L36" s="107"/>
      <c r="M36" s="60"/>
      <c r="N36" s="60"/>
      <c r="O36" s="301" t="s">
        <v>267</v>
      </c>
      <c r="P36" s="301"/>
      <c r="R36" s="136">
        <v>38519</v>
      </c>
      <c r="S36" s="135">
        <v>30818</v>
      </c>
      <c r="T36" s="135">
        <v>112</v>
      </c>
      <c r="U36" s="135">
        <v>187</v>
      </c>
      <c r="V36" s="57"/>
      <c r="W36" s="107"/>
      <c r="X36" s="60"/>
      <c r="Y36" s="60"/>
      <c r="Z36" s="60"/>
      <c r="AA36" s="64" t="s">
        <v>304</v>
      </c>
      <c r="AC36" s="109" t="s">
        <v>308</v>
      </c>
      <c r="AD36" s="108" t="s">
        <v>308</v>
      </c>
      <c r="AE36" s="108">
        <v>51481</v>
      </c>
      <c r="AF36" s="108" t="s">
        <v>308</v>
      </c>
    </row>
    <row r="37" spans="4:32" ht="8.25" customHeight="1">
      <c r="E37" s="144" t="s">
        <v>69</v>
      </c>
      <c r="G37" s="109">
        <v>2175</v>
      </c>
      <c r="H37" s="108">
        <v>27255</v>
      </c>
      <c r="I37" s="108">
        <v>40</v>
      </c>
      <c r="J37" s="108">
        <v>1081</v>
      </c>
      <c r="K37" s="65"/>
      <c r="L37" s="107"/>
      <c r="M37" s="60"/>
      <c r="N37" s="60"/>
      <c r="O37" s="60"/>
      <c r="P37" s="76" t="s">
        <v>267</v>
      </c>
      <c r="R37" s="109">
        <v>38519</v>
      </c>
      <c r="S37" s="108">
        <v>30818</v>
      </c>
      <c r="T37" s="108">
        <v>112</v>
      </c>
      <c r="U37" s="108">
        <v>187</v>
      </c>
      <c r="V37" s="57"/>
      <c r="W37" s="107"/>
      <c r="X37" s="60"/>
      <c r="Y37" s="60"/>
      <c r="Z37" s="301" t="s">
        <v>266</v>
      </c>
      <c r="AA37" s="301"/>
      <c r="AC37" s="136" t="s">
        <v>7</v>
      </c>
      <c r="AD37" s="137">
        <v>12767</v>
      </c>
      <c r="AE37" s="137" t="s">
        <v>7</v>
      </c>
      <c r="AF37" s="137" t="s">
        <v>7</v>
      </c>
    </row>
    <row r="38" spans="4:32" ht="8.25" customHeight="1">
      <c r="D38" s="301" t="s">
        <v>2</v>
      </c>
      <c r="E38" s="301"/>
      <c r="G38" s="136">
        <v>244</v>
      </c>
      <c r="H38" s="135">
        <v>2772</v>
      </c>
      <c r="I38" s="135" t="s">
        <v>7</v>
      </c>
      <c r="J38" s="135">
        <v>2087</v>
      </c>
      <c r="K38" s="65"/>
      <c r="L38" s="107"/>
      <c r="M38" s="60"/>
      <c r="N38" s="60"/>
      <c r="O38" s="301" t="s">
        <v>264</v>
      </c>
      <c r="P38" s="301"/>
      <c r="R38" s="136">
        <v>10652115</v>
      </c>
      <c r="S38" s="135">
        <v>2271050</v>
      </c>
      <c r="T38" s="135">
        <v>1279214</v>
      </c>
      <c r="U38" s="135">
        <v>657111</v>
      </c>
      <c r="V38" s="57"/>
      <c r="W38" s="107"/>
      <c r="X38" s="60"/>
      <c r="Y38" s="60"/>
      <c r="Z38" s="60"/>
      <c r="AA38" s="76" t="s">
        <v>266</v>
      </c>
      <c r="AC38" s="110" t="s">
        <v>308</v>
      </c>
      <c r="AD38" s="108">
        <v>12767</v>
      </c>
      <c r="AE38" s="108" t="s">
        <v>308</v>
      </c>
      <c r="AF38" s="108" t="s">
        <v>308</v>
      </c>
    </row>
    <row r="39" spans="4:32" ht="8.25" customHeight="1">
      <c r="E39" s="64" t="s">
        <v>2</v>
      </c>
      <c r="G39" s="223">
        <v>244</v>
      </c>
      <c r="H39" s="108">
        <v>2772</v>
      </c>
      <c r="I39" s="108" t="s">
        <v>308</v>
      </c>
      <c r="J39" s="108">
        <v>2087</v>
      </c>
      <c r="K39" s="65"/>
      <c r="L39" s="107"/>
      <c r="M39" s="60"/>
      <c r="N39" s="60"/>
      <c r="O39" s="60"/>
      <c r="P39" s="76" t="s">
        <v>264</v>
      </c>
      <c r="R39" s="109">
        <v>10652115</v>
      </c>
      <c r="S39" s="108">
        <v>2271050</v>
      </c>
      <c r="T39" s="108">
        <v>1279214</v>
      </c>
      <c r="U39" s="108">
        <v>657111</v>
      </c>
      <c r="V39" s="57"/>
      <c r="W39" s="107"/>
      <c r="X39" s="60"/>
      <c r="Y39" s="60"/>
      <c r="Z39" s="301" t="s">
        <v>265</v>
      </c>
      <c r="AA39" s="301"/>
      <c r="AC39" s="138">
        <v>804</v>
      </c>
      <c r="AD39" s="137">
        <v>79388</v>
      </c>
      <c r="AE39" s="137">
        <v>1064</v>
      </c>
      <c r="AF39" s="137">
        <v>45686</v>
      </c>
    </row>
    <row r="40" spans="4:32" ht="8.25" customHeight="1">
      <c r="D40" s="301" t="s">
        <v>213</v>
      </c>
      <c r="E40" s="301"/>
      <c r="G40" s="136">
        <v>8386</v>
      </c>
      <c r="H40" s="135">
        <v>43515</v>
      </c>
      <c r="I40" s="135" t="s">
        <v>7</v>
      </c>
      <c r="J40" s="135">
        <v>349</v>
      </c>
      <c r="K40" s="65"/>
      <c r="L40" s="107"/>
      <c r="M40" s="60"/>
      <c r="N40" s="60"/>
      <c r="O40" s="301" t="s">
        <v>262</v>
      </c>
      <c r="P40" s="301"/>
      <c r="R40" s="136">
        <v>246191</v>
      </c>
      <c r="S40" s="137">
        <v>399702</v>
      </c>
      <c r="T40" s="137">
        <v>316837</v>
      </c>
      <c r="U40" s="137">
        <v>723876</v>
      </c>
      <c r="V40" s="57"/>
      <c r="W40" s="107"/>
      <c r="X40" s="60"/>
      <c r="Y40" s="60"/>
      <c r="Z40" s="60"/>
      <c r="AA40" s="76" t="s">
        <v>263</v>
      </c>
      <c r="AC40" s="223">
        <v>804</v>
      </c>
      <c r="AD40" s="225">
        <v>79388</v>
      </c>
      <c r="AE40" s="225">
        <v>1064</v>
      </c>
      <c r="AF40" s="225">
        <v>45686</v>
      </c>
    </row>
    <row r="41" spans="4:32" ht="8.25" customHeight="1">
      <c r="E41" s="64" t="s">
        <v>74</v>
      </c>
      <c r="G41" s="109">
        <v>1007</v>
      </c>
      <c r="H41" s="108">
        <v>22948</v>
      </c>
      <c r="I41" s="108" t="s">
        <v>308</v>
      </c>
      <c r="J41" s="108">
        <v>256</v>
      </c>
      <c r="K41" s="65"/>
      <c r="L41" s="107"/>
      <c r="M41" s="60"/>
      <c r="N41" s="60"/>
      <c r="O41" s="60"/>
      <c r="P41" s="74" t="s">
        <v>71</v>
      </c>
      <c r="R41" s="109">
        <v>25101</v>
      </c>
      <c r="S41" s="108">
        <v>346592</v>
      </c>
      <c r="T41" s="108">
        <v>264210</v>
      </c>
      <c r="U41" s="108">
        <v>719910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33530</v>
      </c>
      <c r="S42" s="108">
        <v>6141</v>
      </c>
      <c r="T42" s="108">
        <v>8442</v>
      </c>
      <c r="U42" s="108">
        <v>724</v>
      </c>
      <c r="V42" s="57"/>
      <c r="W42" s="107"/>
      <c r="X42" s="60"/>
      <c r="Y42" s="296" t="s">
        <v>186</v>
      </c>
      <c r="Z42" s="296"/>
      <c r="AA42" s="296"/>
      <c r="AC42" s="140">
        <v>1871991</v>
      </c>
      <c r="AD42" s="139">
        <v>7718002</v>
      </c>
      <c r="AE42" s="139">
        <v>135958</v>
      </c>
      <c r="AF42" s="139">
        <v>53995</v>
      </c>
    </row>
    <row r="43" spans="4:32" ht="8.25" customHeight="1">
      <c r="E43" s="64" t="s">
        <v>79</v>
      </c>
      <c r="G43" s="109" t="s">
        <v>308</v>
      </c>
      <c r="H43" s="108" t="s">
        <v>308</v>
      </c>
      <c r="I43" s="108" t="s">
        <v>308</v>
      </c>
      <c r="J43" s="108" t="s">
        <v>308</v>
      </c>
      <c r="K43" s="65"/>
      <c r="L43" s="107"/>
      <c r="M43" s="60"/>
      <c r="N43" s="60"/>
      <c r="O43" s="60"/>
      <c r="P43" s="64" t="s">
        <v>75</v>
      </c>
      <c r="R43" s="109">
        <v>187560</v>
      </c>
      <c r="S43" s="108">
        <v>46969</v>
      </c>
      <c r="T43" s="108">
        <v>44185</v>
      </c>
      <c r="U43" s="108">
        <v>3242</v>
      </c>
      <c r="V43" s="57"/>
      <c r="W43" s="107"/>
      <c r="X43" s="60"/>
      <c r="Y43" s="60"/>
      <c r="Z43" s="301" t="s">
        <v>72</v>
      </c>
      <c r="AA43" s="301"/>
      <c r="AC43" s="136">
        <v>1040</v>
      </c>
      <c r="AD43" s="137">
        <v>115554</v>
      </c>
      <c r="AE43" s="137" t="s">
        <v>7</v>
      </c>
      <c r="AF43" s="137">
        <v>246</v>
      </c>
    </row>
    <row r="44" spans="4:32" ht="8.25" customHeight="1">
      <c r="E44" s="64" t="s">
        <v>82</v>
      </c>
      <c r="G44" s="109" t="s">
        <v>308</v>
      </c>
      <c r="H44" s="108">
        <v>227</v>
      </c>
      <c r="I44" s="108" t="s">
        <v>308</v>
      </c>
      <c r="J44" s="108" t="s">
        <v>308</v>
      </c>
      <c r="K44" s="65"/>
      <c r="L44" s="107"/>
      <c r="M44" s="60"/>
      <c r="N44" s="60"/>
      <c r="O44" s="301" t="s">
        <v>259</v>
      </c>
      <c r="P44" s="301"/>
      <c r="R44" s="136">
        <v>2482682</v>
      </c>
      <c r="S44" s="137">
        <v>666590</v>
      </c>
      <c r="T44" s="137">
        <v>101621</v>
      </c>
      <c r="U44" s="137">
        <v>37211</v>
      </c>
      <c r="V44" s="57"/>
      <c r="W44" s="107"/>
      <c r="X44" s="60"/>
      <c r="Y44" s="60"/>
      <c r="Z44" s="60"/>
      <c r="AA44" s="64" t="s">
        <v>72</v>
      </c>
      <c r="AC44" s="109">
        <v>1040</v>
      </c>
      <c r="AD44" s="108">
        <v>115554</v>
      </c>
      <c r="AE44" s="108" t="s">
        <v>308</v>
      </c>
      <c r="AF44" s="108">
        <v>246</v>
      </c>
    </row>
    <row r="45" spans="4:32" ht="8.25" customHeight="1">
      <c r="E45" s="74" t="s">
        <v>221</v>
      </c>
      <c r="G45" s="109">
        <v>7325</v>
      </c>
      <c r="H45" s="108">
        <v>2856</v>
      </c>
      <c r="I45" s="108" t="s">
        <v>308</v>
      </c>
      <c r="J45" s="108" t="s">
        <v>308</v>
      </c>
      <c r="K45" s="65"/>
      <c r="L45" s="107"/>
      <c r="M45" s="60"/>
      <c r="N45" s="60"/>
      <c r="O45" s="60"/>
      <c r="P45" s="76" t="s">
        <v>260</v>
      </c>
      <c r="R45" s="109">
        <v>273201</v>
      </c>
      <c r="S45" s="108">
        <v>40314</v>
      </c>
      <c r="T45" s="108" t="s">
        <v>308</v>
      </c>
      <c r="U45" s="108" t="s">
        <v>308</v>
      </c>
      <c r="V45" s="57"/>
      <c r="W45" s="107"/>
      <c r="X45" s="60"/>
      <c r="Y45" s="60"/>
      <c r="Z45" s="301" t="s">
        <v>258</v>
      </c>
      <c r="AA45" s="301"/>
      <c r="AC45" s="136">
        <v>82772</v>
      </c>
      <c r="AD45" s="137">
        <v>2972570</v>
      </c>
      <c r="AE45" s="137" t="s">
        <v>7</v>
      </c>
      <c r="AF45" s="137">
        <v>1093</v>
      </c>
    </row>
    <row r="46" spans="4:32" ht="8.25" customHeight="1">
      <c r="E46" s="143" t="s">
        <v>87</v>
      </c>
      <c r="G46" s="109">
        <v>54</v>
      </c>
      <c r="H46" s="108">
        <v>17484</v>
      </c>
      <c r="I46" s="108" t="s">
        <v>308</v>
      </c>
      <c r="J46" s="108">
        <v>93</v>
      </c>
      <c r="K46" s="65"/>
      <c r="L46" s="107"/>
      <c r="M46" s="60"/>
      <c r="N46" s="60"/>
      <c r="O46" s="60"/>
      <c r="P46" s="76" t="s">
        <v>259</v>
      </c>
      <c r="R46" s="109">
        <v>2209481</v>
      </c>
      <c r="S46" s="108">
        <v>626276</v>
      </c>
      <c r="T46" s="108">
        <v>101621</v>
      </c>
      <c r="U46" s="108">
        <v>37211</v>
      </c>
      <c r="V46" s="57"/>
      <c r="W46" s="107"/>
      <c r="X46" s="60"/>
      <c r="Y46" s="60"/>
      <c r="Z46" s="60"/>
      <c r="AA46" s="64" t="s">
        <v>78</v>
      </c>
      <c r="AC46" s="109">
        <v>82772</v>
      </c>
      <c r="AD46" s="108">
        <v>2972570</v>
      </c>
      <c r="AE46" s="108" t="s">
        <v>308</v>
      </c>
      <c r="AF46" s="108">
        <v>1093</v>
      </c>
    </row>
    <row r="47" spans="4:32" ht="8.25" customHeight="1">
      <c r="D47" s="301" t="s">
        <v>181</v>
      </c>
      <c r="E47" s="301"/>
      <c r="G47" s="136">
        <v>35885</v>
      </c>
      <c r="H47" s="135">
        <v>99947</v>
      </c>
      <c r="I47" s="135" t="s">
        <v>7</v>
      </c>
      <c r="J47" s="135">
        <v>1863</v>
      </c>
      <c r="K47" s="65"/>
      <c r="L47" s="107"/>
      <c r="M47" s="60"/>
      <c r="N47" s="60"/>
      <c r="O47" s="301" t="s">
        <v>257</v>
      </c>
      <c r="P47" s="301"/>
      <c r="R47" s="136">
        <v>679208</v>
      </c>
      <c r="S47" s="135">
        <v>1450561</v>
      </c>
      <c r="T47" s="135" t="s">
        <v>7</v>
      </c>
      <c r="U47" s="135">
        <v>462</v>
      </c>
      <c r="V47" s="57"/>
      <c r="W47" s="107"/>
      <c r="X47" s="60"/>
      <c r="Y47" s="60"/>
      <c r="Z47" s="301" t="s">
        <v>255</v>
      </c>
      <c r="AA47" s="301"/>
      <c r="AC47" s="138">
        <v>70974</v>
      </c>
      <c r="AD47" s="137">
        <v>440220</v>
      </c>
      <c r="AE47" s="137">
        <v>180</v>
      </c>
      <c r="AF47" s="137">
        <v>724</v>
      </c>
    </row>
    <row r="48" spans="4:32" ht="8.25" customHeight="1">
      <c r="E48" s="74" t="s">
        <v>256</v>
      </c>
      <c r="G48" s="109">
        <v>34338</v>
      </c>
      <c r="H48" s="108">
        <v>67131</v>
      </c>
      <c r="I48" s="108" t="s">
        <v>308</v>
      </c>
      <c r="J48" s="108">
        <v>1030</v>
      </c>
      <c r="K48" s="65"/>
      <c r="L48" s="107"/>
      <c r="M48" s="60"/>
      <c r="N48" s="60"/>
      <c r="O48" s="60"/>
      <c r="P48" s="64" t="s">
        <v>85</v>
      </c>
      <c r="R48" s="109">
        <v>679208</v>
      </c>
      <c r="S48" s="108">
        <v>1450561</v>
      </c>
      <c r="T48" s="108" t="s">
        <v>308</v>
      </c>
      <c r="U48" s="108">
        <v>462</v>
      </c>
      <c r="V48" s="57"/>
      <c r="W48" s="107"/>
      <c r="X48" s="60"/>
      <c r="Y48" s="60"/>
      <c r="Z48" s="60"/>
      <c r="AA48" s="64" t="s">
        <v>76</v>
      </c>
      <c r="AC48" s="109">
        <v>1265</v>
      </c>
      <c r="AD48" s="108">
        <v>3063</v>
      </c>
      <c r="AE48" s="108" t="s">
        <v>308</v>
      </c>
      <c r="AF48" s="108" t="s">
        <v>308</v>
      </c>
    </row>
    <row r="49" spans="3:32" ht="8.25" customHeight="1">
      <c r="E49" s="74" t="s">
        <v>254</v>
      </c>
      <c r="G49" s="109">
        <v>1125</v>
      </c>
      <c r="H49" s="108">
        <v>17978</v>
      </c>
      <c r="I49" s="108" t="s">
        <v>308</v>
      </c>
      <c r="J49" s="108">
        <v>220</v>
      </c>
      <c r="K49" s="65"/>
      <c r="L49" s="107"/>
      <c r="M49" s="60"/>
      <c r="N49" s="60"/>
      <c r="O49" s="301" t="s">
        <v>253</v>
      </c>
      <c r="P49" s="301"/>
      <c r="R49" s="136">
        <v>112801</v>
      </c>
      <c r="S49" s="135">
        <v>75107</v>
      </c>
      <c r="T49" s="135">
        <v>746</v>
      </c>
      <c r="U49" s="135">
        <v>221</v>
      </c>
      <c r="V49" s="57"/>
      <c r="W49" s="107"/>
      <c r="X49" s="60"/>
      <c r="Y49" s="60"/>
      <c r="Z49" s="60"/>
      <c r="AA49" s="76" t="s">
        <v>252</v>
      </c>
      <c r="AC49" s="110">
        <v>40764</v>
      </c>
      <c r="AD49" s="108">
        <v>394519</v>
      </c>
      <c r="AE49" s="108">
        <v>180</v>
      </c>
      <c r="AF49" s="108">
        <v>724</v>
      </c>
    </row>
    <row r="50" spans="3:32" ht="8.25" customHeight="1">
      <c r="E50" s="64" t="s">
        <v>96</v>
      </c>
      <c r="G50" s="109">
        <v>422</v>
      </c>
      <c r="H50" s="108">
        <v>14838</v>
      </c>
      <c r="I50" s="108" t="s">
        <v>308</v>
      </c>
      <c r="J50" s="108">
        <v>613</v>
      </c>
      <c r="K50" s="65"/>
      <c r="L50" s="107"/>
      <c r="M50" s="60"/>
      <c r="N50" s="60"/>
      <c r="O50" s="60"/>
      <c r="P50" s="76" t="s">
        <v>253</v>
      </c>
      <c r="R50" s="109">
        <v>112801</v>
      </c>
      <c r="S50" s="108">
        <v>75107</v>
      </c>
      <c r="T50" s="225">
        <v>746</v>
      </c>
      <c r="U50" s="108">
        <v>221</v>
      </c>
      <c r="V50" s="57"/>
      <c r="W50" s="107"/>
      <c r="X50" s="60"/>
      <c r="Y50" s="60"/>
      <c r="Z50" s="60"/>
      <c r="AA50" s="76" t="s">
        <v>251</v>
      </c>
      <c r="AC50" s="110">
        <v>28945</v>
      </c>
      <c r="AD50" s="108">
        <v>42638</v>
      </c>
      <c r="AE50" s="108" t="s">
        <v>308</v>
      </c>
      <c r="AF50" s="108" t="s">
        <v>308</v>
      </c>
    </row>
    <row r="51" spans="3:32" ht="8.25" customHeight="1">
      <c r="G51" s="110"/>
      <c r="H51" s="66"/>
      <c r="I51" s="66"/>
      <c r="J51" s="66"/>
      <c r="K51" s="65"/>
      <c r="L51" s="107"/>
      <c r="M51" s="60"/>
      <c r="N51" s="60"/>
      <c r="O51" s="301" t="s">
        <v>250</v>
      </c>
      <c r="P51" s="301"/>
      <c r="R51" s="136">
        <v>272879</v>
      </c>
      <c r="S51" s="135">
        <v>51182</v>
      </c>
      <c r="T51" s="135" t="s">
        <v>7</v>
      </c>
      <c r="U51" s="135">
        <v>104</v>
      </c>
      <c r="V51" s="57"/>
      <c r="W51" s="107"/>
      <c r="X51" s="60"/>
      <c r="Y51" s="60"/>
      <c r="Z51" s="301" t="s">
        <v>249</v>
      </c>
      <c r="AA51" s="301"/>
      <c r="AC51" s="136">
        <v>146060</v>
      </c>
      <c r="AD51" s="137">
        <v>1869269</v>
      </c>
      <c r="AE51" s="137">
        <v>40772</v>
      </c>
      <c r="AF51" s="137">
        <v>1676</v>
      </c>
    </row>
    <row r="52" spans="3:32" ht="8.25" customHeight="1">
      <c r="C52" s="296" t="s">
        <v>178</v>
      </c>
      <c r="D52" s="296"/>
      <c r="E52" s="296"/>
      <c r="G52" s="140">
        <v>22018</v>
      </c>
      <c r="H52" s="139">
        <v>2659852</v>
      </c>
      <c r="I52" s="139">
        <v>9356</v>
      </c>
      <c r="J52" s="139">
        <v>264309</v>
      </c>
      <c r="K52" s="65"/>
      <c r="L52" s="107"/>
      <c r="M52" s="60"/>
      <c r="N52" s="60"/>
      <c r="O52" s="60"/>
      <c r="P52" s="76" t="s">
        <v>250</v>
      </c>
      <c r="R52" s="109">
        <v>272879</v>
      </c>
      <c r="S52" s="108">
        <v>51182</v>
      </c>
      <c r="T52" s="108" t="s">
        <v>308</v>
      </c>
      <c r="U52" s="108">
        <v>104</v>
      </c>
      <c r="V52" s="57"/>
      <c r="W52" s="107"/>
      <c r="X52" s="60"/>
      <c r="Y52" s="60"/>
      <c r="Z52" s="60"/>
      <c r="AA52" s="76" t="s">
        <v>248</v>
      </c>
      <c r="AC52" s="110">
        <v>42709</v>
      </c>
      <c r="AD52" s="108">
        <v>1375257</v>
      </c>
      <c r="AE52" s="108">
        <v>40770</v>
      </c>
      <c r="AF52" s="108">
        <v>1381</v>
      </c>
    </row>
    <row r="53" spans="3:32" ht="8.25" customHeight="1">
      <c r="D53" s="301" t="s">
        <v>102</v>
      </c>
      <c r="E53" s="301"/>
      <c r="G53" s="136">
        <v>6053</v>
      </c>
      <c r="H53" s="135">
        <v>107870</v>
      </c>
      <c r="I53" s="135">
        <v>6409</v>
      </c>
      <c r="J53" s="135">
        <v>9481</v>
      </c>
      <c r="K53" s="65"/>
      <c r="L53" s="107"/>
      <c r="M53" s="60"/>
      <c r="N53" s="60"/>
      <c r="O53" s="301" t="s">
        <v>183</v>
      </c>
      <c r="P53" s="301"/>
      <c r="R53" s="136">
        <v>64882</v>
      </c>
      <c r="S53" s="135">
        <v>27676</v>
      </c>
      <c r="T53" s="135">
        <v>933</v>
      </c>
      <c r="U53" s="135">
        <v>421</v>
      </c>
      <c r="V53" s="57"/>
      <c r="W53" s="107"/>
      <c r="X53" s="60"/>
      <c r="Y53" s="60"/>
      <c r="Z53" s="60"/>
      <c r="AA53" s="64" t="s">
        <v>89</v>
      </c>
      <c r="AC53" s="110">
        <v>89773</v>
      </c>
      <c r="AD53" s="108">
        <v>247934</v>
      </c>
      <c r="AE53" s="108" t="s">
        <v>308</v>
      </c>
      <c r="AF53" s="108">
        <v>197</v>
      </c>
    </row>
    <row r="54" spans="3:32" ht="8.25" customHeight="1">
      <c r="E54" s="64" t="s">
        <v>102</v>
      </c>
      <c r="G54" s="109">
        <v>6053</v>
      </c>
      <c r="H54" s="108">
        <v>107870</v>
      </c>
      <c r="I54" s="108">
        <v>6409</v>
      </c>
      <c r="J54" s="108">
        <v>9481</v>
      </c>
      <c r="K54" s="65"/>
      <c r="L54" s="107"/>
      <c r="M54" s="60"/>
      <c r="N54" s="60"/>
      <c r="O54" s="60"/>
      <c r="P54" s="64" t="s">
        <v>247</v>
      </c>
      <c r="R54" s="109">
        <v>64882</v>
      </c>
      <c r="S54" s="108">
        <v>27676</v>
      </c>
      <c r="T54" s="108">
        <v>933</v>
      </c>
      <c r="U54" s="108">
        <v>421</v>
      </c>
      <c r="V54" s="57"/>
      <c r="W54" s="107"/>
      <c r="X54" s="60"/>
      <c r="Y54" s="60"/>
      <c r="Z54" s="60"/>
      <c r="AA54" s="64" t="s">
        <v>91</v>
      </c>
      <c r="AC54" s="110">
        <v>12601</v>
      </c>
      <c r="AD54" s="108">
        <v>182120</v>
      </c>
      <c r="AE54" s="108" t="s">
        <v>308</v>
      </c>
      <c r="AF54" s="108">
        <v>14</v>
      </c>
    </row>
    <row r="55" spans="3:32" ht="8.25" customHeight="1">
      <c r="D55" s="301" t="s">
        <v>245</v>
      </c>
      <c r="E55" s="301"/>
      <c r="G55" s="136">
        <v>6371</v>
      </c>
      <c r="H55" s="135">
        <v>972611</v>
      </c>
      <c r="I55" s="135">
        <v>2867</v>
      </c>
      <c r="J55" s="135">
        <v>249027</v>
      </c>
      <c r="K55" s="65"/>
      <c r="L55" s="107"/>
      <c r="M55" s="60"/>
      <c r="N55" s="60"/>
      <c r="O55" s="60"/>
      <c r="P55" s="76" t="s">
        <v>246</v>
      </c>
      <c r="R55" s="109" t="s">
        <v>308</v>
      </c>
      <c r="S55" s="108" t="s">
        <v>308</v>
      </c>
      <c r="T55" s="108" t="s">
        <v>308</v>
      </c>
      <c r="U55" s="108" t="s">
        <v>308</v>
      </c>
      <c r="V55" s="57"/>
      <c r="W55" s="107"/>
      <c r="X55" s="60"/>
      <c r="Y55" s="60"/>
      <c r="Z55" s="60"/>
      <c r="AA55" s="64" t="s">
        <v>93</v>
      </c>
      <c r="AC55" s="110">
        <v>977</v>
      </c>
      <c r="AD55" s="108">
        <v>63958</v>
      </c>
      <c r="AE55" s="225">
        <v>2</v>
      </c>
      <c r="AF55" s="108">
        <v>84</v>
      </c>
    </row>
    <row r="56" spans="3:32" ht="8.25" customHeight="1">
      <c r="E56" s="64" t="s">
        <v>245</v>
      </c>
      <c r="G56" s="109">
        <v>6371</v>
      </c>
      <c r="H56" s="108">
        <v>972611</v>
      </c>
      <c r="I56" s="108">
        <v>2867</v>
      </c>
      <c r="J56" s="108">
        <v>249027</v>
      </c>
      <c r="K56" s="65"/>
      <c r="L56" s="107"/>
      <c r="M56" s="60"/>
      <c r="N56" s="60"/>
      <c r="O56" s="60"/>
      <c r="R56" s="110"/>
      <c r="S56" s="66"/>
      <c r="T56" s="66"/>
      <c r="U56" s="66"/>
      <c r="V56" s="57"/>
      <c r="W56" s="107"/>
      <c r="X56" s="60"/>
      <c r="Y56" s="60"/>
      <c r="Z56" s="301" t="s">
        <v>244</v>
      </c>
      <c r="AA56" s="301"/>
      <c r="AC56" s="136">
        <v>143831</v>
      </c>
      <c r="AD56" s="137">
        <v>589525</v>
      </c>
      <c r="AE56" s="137">
        <v>23016</v>
      </c>
      <c r="AF56" s="137">
        <v>34502</v>
      </c>
    </row>
    <row r="57" spans="3:32" ht="8.25" customHeight="1">
      <c r="D57" s="301" t="s">
        <v>108</v>
      </c>
      <c r="E57" s="301"/>
      <c r="G57" s="136">
        <v>4493</v>
      </c>
      <c r="H57" s="135">
        <v>101149</v>
      </c>
      <c r="I57" s="135">
        <v>60</v>
      </c>
      <c r="J57" s="135">
        <v>3186</v>
      </c>
      <c r="K57" s="65"/>
      <c r="L57" s="107"/>
      <c r="M57" s="60"/>
      <c r="N57" s="296" t="s">
        <v>180</v>
      </c>
      <c r="O57" s="296"/>
      <c r="P57" s="296"/>
      <c r="R57" s="140">
        <v>3753925</v>
      </c>
      <c r="S57" s="139">
        <v>27533370</v>
      </c>
      <c r="T57" s="139">
        <v>3775463</v>
      </c>
      <c r="U57" s="139">
        <v>7970860</v>
      </c>
      <c r="V57" s="57"/>
      <c r="W57" s="107"/>
      <c r="X57" s="60"/>
      <c r="Y57" s="60"/>
      <c r="Z57" s="60"/>
      <c r="AA57" s="76" t="s">
        <v>243</v>
      </c>
      <c r="AC57" s="109">
        <v>143831</v>
      </c>
      <c r="AD57" s="108">
        <v>589525</v>
      </c>
      <c r="AE57" s="108">
        <v>23016</v>
      </c>
      <c r="AF57" s="108">
        <v>34502</v>
      </c>
    </row>
    <row r="58" spans="3:32" ht="8.25" customHeight="1">
      <c r="E58" s="64" t="s">
        <v>108</v>
      </c>
      <c r="G58" s="109">
        <v>4493</v>
      </c>
      <c r="H58" s="108">
        <v>101149</v>
      </c>
      <c r="I58" s="225">
        <v>60</v>
      </c>
      <c r="J58" s="108">
        <v>3186</v>
      </c>
      <c r="K58" s="65"/>
      <c r="L58" s="107"/>
      <c r="M58" s="60"/>
      <c r="N58" s="60"/>
      <c r="O58" s="301" t="s">
        <v>179</v>
      </c>
      <c r="P58" s="301"/>
      <c r="R58" s="136">
        <v>93217</v>
      </c>
      <c r="S58" s="135">
        <v>417293</v>
      </c>
      <c r="T58" s="135">
        <v>36</v>
      </c>
      <c r="U58" s="135">
        <v>608</v>
      </c>
      <c r="V58" s="57"/>
      <c r="W58" s="107"/>
      <c r="X58" s="60"/>
      <c r="Y58" s="60"/>
      <c r="Z58" s="301" t="s">
        <v>98</v>
      </c>
      <c r="AA58" s="301"/>
      <c r="AC58" s="136">
        <v>1386131</v>
      </c>
      <c r="AD58" s="137">
        <v>296496</v>
      </c>
      <c r="AE58" s="137">
        <v>47227</v>
      </c>
      <c r="AF58" s="137">
        <v>9830</v>
      </c>
    </row>
    <row r="59" spans="3:32" ht="8.25" customHeight="1">
      <c r="D59" s="301" t="s">
        <v>241</v>
      </c>
      <c r="E59" s="301"/>
      <c r="G59" s="136">
        <v>26</v>
      </c>
      <c r="H59" s="135">
        <v>1426131</v>
      </c>
      <c r="I59" s="135" t="s">
        <v>7</v>
      </c>
      <c r="J59" s="135" t="s">
        <v>7</v>
      </c>
      <c r="K59" s="65"/>
      <c r="L59" s="107"/>
      <c r="M59" s="60"/>
      <c r="N59" s="60"/>
      <c r="O59" s="60"/>
      <c r="P59" s="76" t="s">
        <v>242</v>
      </c>
      <c r="R59" s="109">
        <v>29326</v>
      </c>
      <c r="S59" s="108">
        <v>9441</v>
      </c>
      <c r="T59" s="108" t="s">
        <v>308</v>
      </c>
      <c r="U59" s="108">
        <v>350</v>
      </c>
      <c r="V59" s="57"/>
      <c r="W59" s="107"/>
      <c r="X59" s="60"/>
      <c r="Y59" s="60"/>
      <c r="Z59" s="60"/>
      <c r="AA59" s="64" t="s">
        <v>98</v>
      </c>
      <c r="AC59" s="109">
        <v>1386131</v>
      </c>
      <c r="AD59" s="108">
        <v>296496</v>
      </c>
      <c r="AE59" s="108">
        <v>47227</v>
      </c>
      <c r="AF59" s="108">
        <v>9830</v>
      </c>
    </row>
    <row r="60" spans="3:32" ht="8.25" customHeight="1">
      <c r="E60" s="76" t="s">
        <v>241</v>
      </c>
      <c r="G60" s="109">
        <v>26</v>
      </c>
      <c r="H60" s="108">
        <v>1426131</v>
      </c>
      <c r="I60" s="108" t="s">
        <v>308</v>
      </c>
      <c r="J60" s="108" t="s">
        <v>308</v>
      </c>
      <c r="K60" s="65"/>
      <c r="L60" s="107"/>
      <c r="M60" s="60"/>
      <c r="N60" s="60"/>
      <c r="O60" s="60"/>
      <c r="P60" s="64" t="s">
        <v>99</v>
      </c>
      <c r="R60" s="109">
        <v>63891</v>
      </c>
      <c r="S60" s="108">
        <v>407852</v>
      </c>
      <c r="T60" s="108">
        <v>36</v>
      </c>
      <c r="U60" s="108">
        <v>258</v>
      </c>
      <c r="V60" s="57"/>
      <c r="W60" s="107"/>
      <c r="X60" s="60"/>
      <c r="Y60" s="60"/>
      <c r="Z60" s="301" t="s">
        <v>100</v>
      </c>
      <c r="AA60" s="301"/>
      <c r="AC60" s="138">
        <v>9437</v>
      </c>
      <c r="AD60" s="137">
        <v>1162702</v>
      </c>
      <c r="AE60" s="137">
        <v>920</v>
      </c>
      <c r="AF60" s="137">
        <v>3809</v>
      </c>
    </row>
    <row r="61" spans="3:32" ht="8.25" customHeight="1">
      <c r="D61" s="301" t="s">
        <v>240</v>
      </c>
      <c r="E61" s="301"/>
      <c r="G61" s="136">
        <v>5054</v>
      </c>
      <c r="H61" s="135">
        <v>26220</v>
      </c>
      <c r="I61" s="135">
        <v>20</v>
      </c>
      <c r="J61" s="135">
        <v>2560</v>
      </c>
      <c r="K61" s="65"/>
      <c r="L61" s="107"/>
      <c r="M61" s="60"/>
      <c r="N61" s="60"/>
      <c r="O61" s="301" t="s">
        <v>103</v>
      </c>
      <c r="P61" s="301"/>
      <c r="R61" s="136">
        <v>903</v>
      </c>
      <c r="S61" s="135">
        <v>184966</v>
      </c>
      <c r="T61" s="135" t="s">
        <v>7</v>
      </c>
      <c r="U61" s="135">
        <v>1601259</v>
      </c>
      <c r="V61" s="57"/>
      <c r="W61" s="107"/>
      <c r="X61" s="60"/>
      <c r="Y61" s="60"/>
      <c r="Z61" s="60"/>
      <c r="AA61" s="64" t="s">
        <v>101</v>
      </c>
      <c r="AC61" s="109">
        <v>4155</v>
      </c>
      <c r="AD61" s="108">
        <v>418158</v>
      </c>
      <c r="AE61" s="108" t="s">
        <v>308</v>
      </c>
      <c r="AF61" s="108">
        <v>1740</v>
      </c>
    </row>
    <row r="62" spans="3:32" ht="8.25" customHeight="1">
      <c r="E62" s="64" t="s">
        <v>240</v>
      </c>
      <c r="G62" s="109">
        <v>5054</v>
      </c>
      <c r="H62" s="108">
        <v>26220</v>
      </c>
      <c r="I62" s="108">
        <v>20</v>
      </c>
      <c r="J62" s="108">
        <v>2560</v>
      </c>
      <c r="K62" s="65"/>
      <c r="L62" s="107"/>
      <c r="M62" s="60"/>
      <c r="N62" s="60"/>
      <c r="O62" s="60"/>
      <c r="P62" s="64" t="s">
        <v>103</v>
      </c>
      <c r="R62" s="109">
        <v>903</v>
      </c>
      <c r="S62" s="108">
        <v>184966</v>
      </c>
      <c r="T62" s="108" t="s">
        <v>308</v>
      </c>
      <c r="U62" s="108">
        <v>1601259</v>
      </c>
      <c r="V62" s="57"/>
      <c r="W62" s="107"/>
      <c r="X62" s="60"/>
      <c r="Y62" s="60"/>
      <c r="Z62" s="60"/>
      <c r="AA62" s="64" t="s">
        <v>104</v>
      </c>
      <c r="AC62" s="109">
        <v>5282</v>
      </c>
      <c r="AD62" s="108">
        <v>744544</v>
      </c>
      <c r="AE62" s="108">
        <v>920</v>
      </c>
      <c r="AF62" s="108">
        <v>2069</v>
      </c>
    </row>
    <row r="63" spans="3:32" ht="8.25" customHeight="1">
      <c r="D63" s="301" t="s">
        <v>172</v>
      </c>
      <c r="E63" s="301"/>
      <c r="G63" s="136">
        <v>21</v>
      </c>
      <c r="H63" s="135">
        <v>25871</v>
      </c>
      <c r="I63" s="135" t="s">
        <v>7</v>
      </c>
      <c r="J63" s="135">
        <v>55</v>
      </c>
      <c r="K63" s="65"/>
      <c r="L63" s="107"/>
      <c r="M63" s="60"/>
      <c r="N63" s="60"/>
      <c r="O63" s="301" t="s">
        <v>177</v>
      </c>
      <c r="P63" s="301"/>
      <c r="R63" s="136">
        <v>244801</v>
      </c>
      <c r="S63" s="135">
        <v>200475</v>
      </c>
      <c r="T63" s="135">
        <v>36</v>
      </c>
      <c r="U63" s="135">
        <v>9464</v>
      </c>
      <c r="V63" s="57"/>
      <c r="W63" s="107"/>
      <c r="X63" s="60"/>
      <c r="Y63" s="60"/>
      <c r="Z63" s="301" t="s">
        <v>239</v>
      </c>
      <c r="AA63" s="301"/>
      <c r="AC63" s="138">
        <v>31746</v>
      </c>
      <c r="AD63" s="137">
        <v>271666</v>
      </c>
      <c r="AE63" s="137">
        <v>23843</v>
      </c>
      <c r="AF63" s="137">
        <v>2115</v>
      </c>
    </row>
    <row r="64" spans="3:32" ht="8.25" customHeight="1">
      <c r="E64" s="71" t="s">
        <v>114</v>
      </c>
      <c r="G64" s="109" t="s">
        <v>308</v>
      </c>
      <c r="H64" s="225">
        <v>40</v>
      </c>
      <c r="I64" s="108" t="s">
        <v>308</v>
      </c>
      <c r="J64" s="108" t="s">
        <v>308</v>
      </c>
      <c r="K64" s="65"/>
      <c r="L64" s="107"/>
      <c r="M64" s="60"/>
      <c r="N64" s="60"/>
      <c r="O64" s="60"/>
      <c r="P64" s="64" t="s">
        <v>106</v>
      </c>
      <c r="R64" s="109">
        <v>154492</v>
      </c>
      <c r="S64" s="108">
        <v>89476</v>
      </c>
      <c r="T64" s="108" t="s">
        <v>308</v>
      </c>
      <c r="U64" s="108" t="s">
        <v>308</v>
      </c>
      <c r="V64" s="57"/>
      <c r="W64" s="107"/>
      <c r="X64" s="60"/>
      <c r="Y64" s="60"/>
      <c r="Z64" s="60"/>
      <c r="AA64" s="64" t="s">
        <v>107</v>
      </c>
      <c r="AC64" s="109">
        <v>1303</v>
      </c>
      <c r="AD64" s="108">
        <v>3097</v>
      </c>
      <c r="AE64" s="108" t="s">
        <v>308</v>
      </c>
      <c r="AF64" s="108" t="s">
        <v>308</v>
      </c>
    </row>
    <row r="65" spans="3:32" ht="8.25" customHeight="1">
      <c r="E65" s="64" t="s">
        <v>117</v>
      </c>
      <c r="G65" s="109">
        <v>21</v>
      </c>
      <c r="H65" s="108">
        <v>25831</v>
      </c>
      <c r="I65" s="108" t="s">
        <v>308</v>
      </c>
      <c r="J65" s="108">
        <v>55</v>
      </c>
      <c r="K65" s="65"/>
      <c r="L65" s="107"/>
      <c r="M65" s="60"/>
      <c r="N65" s="60"/>
      <c r="O65" s="60"/>
      <c r="P65" s="64" t="s">
        <v>109</v>
      </c>
      <c r="R65" s="109">
        <v>90309</v>
      </c>
      <c r="S65" s="108">
        <v>110999</v>
      </c>
      <c r="T65" s="108">
        <v>36</v>
      </c>
      <c r="U65" s="108">
        <v>9464</v>
      </c>
      <c r="V65" s="57"/>
      <c r="W65" s="107"/>
      <c r="X65" s="60"/>
      <c r="Y65" s="60"/>
      <c r="Z65" s="60"/>
      <c r="AA65" s="141" t="s">
        <v>237</v>
      </c>
      <c r="AC65" s="109">
        <v>30443</v>
      </c>
      <c r="AD65" s="108">
        <v>268569</v>
      </c>
      <c r="AE65" s="108">
        <v>23843</v>
      </c>
      <c r="AF65" s="108">
        <v>2115</v>
      </c>
    </row>
    <row r="66" spans="3:32" ht="8.25" customHeight="1">
      <c r="G66" s="110"/>
      <c r="H66" s="66"/>
      <c r="I66" s="66"/>
      <c r="J66" s="66"/>
      <c r="K66" s="65"/>
      <c r="L66" s="107"/>
      <c r="M66" s="60"/>
      <c r="N66" s="60"/>
      <c r="O66" s="301" t="s">
        <v>238</v>
      </c>
      <c r="P66" s="301"/>
      <c r="R66" s="136">
        <v>210110</v>
      </c>
      <c r="S66" s="135">
        <v>235321</v>
      </c>
      <c r="T66" s="135">
        <v>16436</v>
      </c>
      <c r="U66" s="135">
        <v>5881</v>
      </c>
      <c r="V66" s="57"/>
      <c r="W66" s="107"/>
      <c r="X66" s="60"/>
      <c r="AC66" s="110"/>
      <c r="AD66" s="66"/>
      <c r="AE66" s="66"/>
      <c r="AF66" s="66"/>
    </row>
    <row r="67" spans="3:32" ht="8.25" customHeight="1">
      <c r="C67" s="296" t="s">
        <v>170</v>
      </c>
      <c r="D67" s="296"/>
      <c r="E67" s="296"/>
      <c r="G67" s="140">
        <v>903139</v>
      </c>
      <c r="H67" s="139">
        <v>27127519</v>
      </c>
      <c r="I67" s="139">
        <v>1214321</v>
      </c>
      <c r="J67" s="139">
        <v>2021929</v>
      </c>
      <c r="K67" s="65"/>
      <c r="L67" s="107"/>
      <c r="M67" s="60"/>
      <c r="N67" s="60"/>
      <c r="O67" s="60"/>
      <c r="P67" s="64" t="s">
        <v>112</v>
      </c>
      <c r="R67" s="109">
        <v>1758</v>
      </c>
      <c r="S67" s="108">
        <v>25967</v>
      </c>
      <c r="T67" s="108">
        <v>740</v>
      </c>
      <c r="U67" s="108" t="s">
        <v>308</v>
      </c>
      <c r="V67" s="57"/>
      <c r="W67" s="107"/>
      <c r="X67" s="60"/>
      <c r="Y67" s="296" t="s">
        <v>173</v>
      </c>
      <c r="Z67" s="296"/>
      <c r="AA67" s="296"/>
      <c r="AC67" s="140">
        <v>2451124</v>
      </c>
      <c r="AD67" s="139">
        <v>2925591</v>
      </c>
      <c r="AE67" s="139">
        <v>851813</v>
      </c>
      <c r="AF67" s="139">
        <v>779753</v>
      </c>
    </row>
    <row r="68" spans="3:32" ht="8.25" customHeight="1">
      <c r="D68" s="301" t="s">
        <v>4</v>
      </c>
      <c r="E68" s="301"/>
      <c r="G68" s="136">
        <v>1497</v>
      </c>
      <c r="H68" s="135">
        <v>6569437</v>
      </c>
      <c r="I68" s="135">
        <v>23506</v>
      </c>
      <c r="J68" s="135">
        <v>111191</v>
      </c>
      <c r="K68" s="65"/>
      <c r="L68" s="107"/>
      <c r="M68" s="60"/>
      <c r="N68" s="60"/>
      <c r="O68" s="60"/>
      <c r="P68" s="64" t="s">
        <v>113</v>
      </c>
      <c r="R68" s="109">
        <v>17728</v>
      </c>
      <c r="S68" s="108">
        <v>36739</v>
      </c>
      <c r="T68" s="108">
        <v>15640</v>
      </c>
      <c r="U68" s="108">
        <v>928</v>
      </c>
      <c r="V68" s="57"/>
      <c r="W68" s="107"/>
      <c r="X68" s="60"/>
      <c r="Y68" s="60"/>
      <c r="Z68" s="301" t="s">
        <v>171</v>
      </c>
      <c r="AA68" s="301"/>
      <c r="AC68" s="136">
        <v>582843</v>
      </c>
      <c r="AD68" s="135">
        <v>69680</v>
      </c>
      <c r="AE68" s="135">
        <v>83922</v>
      </c>
      <c r="AF68" s="135">
        <v>6979</v>
      </c>
    </row>
    <row r="69" spans="3:32" ht="8.25" customHeight="1">
      <c r="E69" s="64" t="s">
        <v>4</v>
      </c>
      <c r="G69" s="109">
        <v>1497</v>
      </c>
      <c r="H69" s="108">
        <v>6523646</v>
      </c>
      <c r="I69" s="225">
        <v>23506</v>
      </c>
      <c r="J69" s="108">
        <v>110071</v>
      </c>
      <c r="K69" s="65"/>
      <c r="L69" s="107"/>
      <c r="M69" s="60"/>
      <c r="N69" s="60"/>
      <c r="O69" s="60"/>
      <c r="P69" s="64" t="s">
        <v>115</v>
      </c>
      <c r="R69" s="109">
        <v>667</v>
      </c>
      <c r="S69" s="108">
        <v>26</v>
      </c>
      <c r="T69" s="108" t="s">
        <v>308</v>
      </c>
      <c r="U69" s="108">
        <v>1500</v>
      </c>
      <c r="V69" s="57"/>
      <c r="W69" s="107"/>
      <c r="X69" s="60"/>
      <c r="Y69" s="60"/>
      <c r="Z69" s="60"/>
      <c r="AA69" s="64" t="s">
        <v>116</v>
      </c>
      <c r="AC69" s="109">
        <v>374049</v>
      </c>
      <c r="AD69" s="108">
        <v>29373</v>
      </c>
      <c r="AE69" s="108">
        <v>75222</v>
      </c>
      <c r="AF69" s="108">
        <v>6935</v>
      </c>
    </row>
    <row r="70" spans="3:32" ht="8.25" customHeight="1">
      <c r="E70" s="64" t="s">
        <v>123</v>
      </c>
      <c r="G70" s="109" t="s">
        <v>308</v>
      </c>
      <c r="H70" s="108">
        <v>45791</v>
      </c>
      <c r="I70" s="108" t="s">
        <v>308</v>
      </c>
      <c r="J70" s="108">
        <v>1120</v>
      </c>
      <c r="K70" s="65"/>
      <c r="L70" s="107"/>
      <c r="M70" s="60"/>
      <c r="N70" s="60"/>
      <c r="O70" s="60"/>
      <c r="P70" s="141" t="s">
        <v>236</v>
      </c>
      <c r="R70" s="109">
        <v>189957</v>
      </c>
      <c r="S70" s="108">
        <v>172589</v>
      </c>
      <c r="T70" s="108">
        <v>56</v>
      </c>
      <c r="U70" s="108">
        <v>3453</v>
      </c>
      <c r="V70" s="57"/>
      <c r="W70" s="107"/>
      <c r="X70" s="60"/>
      <c r="Y70" s="60"/>
      <c r="Z70" s="60"/>
      <c r="AA70" s="64" t="s">
        <v>119</v>
      </c>
      <c r="AC70" s="109">
        <v>208794</v>
      </c>
      <c r="AD70" s="108">
        <v>40307</v>
      </c>
      <c r="AE70" s="108">
        <v>8700</v>
      </c>
      <c r="AF70" s="108">
        <v>44</v>
      </c>
    </row>
    <row r="71" spans="3:32" ht="8.25" customHeight="1">
      <c r="D71" s="301" t="s">
        <v>211</v>
      </c>
      <c r="E71" s="301"/>
      <c r="G71" s="136" t="s">
        <v>7</v>
      </c>
      <c r="H71" s="135">
        <v>12105806</v>
      </c>
      <c r="I71" s="135">
        <v>4056</v>
      </c>
      <c r="J71" s="135" t="s">
        <v>7</v>
      </c>
      <c r="K71" s="65"/>
      <c r="L71" s="107"/>
      <c r="M71" s="60"/>
      <c r="N71" s="60"/>
      <c r="O71" s="301" t="s">
        <v>121</v>
      </c>
      <c r="P71" s="301"/>
      <c r="R71" s="136" t="s">
        <v>7</v>
      </c>
      <c r="S71" s="135">
        <v>40063</v>
      </c>
      <c r="T71" s="135">
        <v>1052678</v>
      </c>
      <c r="U71" s="135">
        <v>848195</v>
      </c>
      <c r="V71" s="57"/>
      <c r="W71" s="107"/>
      <c r="X71" s="60"/>
      <c r="Y71" s="60"/>
      <c r="Z71" s="60"/>
      <c r="AA71" s="64" t="s">
        <v>120</v>
      </c>
      <c r="AC71" s="109" t="s">
        <v>308</v>
      </c>
      <c r="AD71" s="108" t="s">
        <v>308</v>
      </c>
      <c r="AE71" s="108" t="s">
        <v>308</v>
      </c>
      <c r="AF71" s="108" t="s">
        <v>308</v>
      </c>
    </row>
    <row r="72" spans="3:32" ht="8.25" customHeight="1">
      <c r="E72" s="64" t="s">
        <v>128</v>
      </c>
      <c r="G72" s="109" t="s">
        <v>308</v>
      </c>
      <c r="H72" s="108">
        <v>12100950</v>
      </c>
      <c r="I72" s="108">
        <v>4056</v>
      </c>
      <c r="J72" s="108" t="s">
        <v>308</v>
      </c>
      <c r="K72" s="65"/>
      <c r="L72" s="107"/>
      <c r="M72" s="60"/>
      <c r="N72" s="60"/>
      <c r="O72" s="60"/>
      <c r="P72" s="64" t="s">
        <v>121</v>
      </c>
      <c r="R72" s="109" t="s">
        <v>308</v>
      </c>
      <c r="S72" s="108">
        <v>40063</v>
      </c>
      <c r="T72" s="108">
        <v>719026</v>
      </c>
      <c r="U72" s="108">
        <v>848195</v>
      </c>
      <c r="V72" s="57"/>
      <c r="W72" s="107"/>
      <c r="X72" s="60"/>
      <c r="Y72" s="60"/>
      <c r="Z72" s="301" t="s">
        <v>233</v>
      </c>
      <c r="AA72" s="301"/>
      <c r="AC72" s="136">
        <v>1331860</v>
      </c>
      <c r="AD72" s="137">
        <v>25346</v>
      </c>
      <c r="AE72" s="137">
        <v>33560</v>
      </c>
      <c r="AF72" s="137">
        <v>2720</v>
      </c>
    </row>
    <row r="73" spans="3:32" ht="8.25" customHeight="1">
      <c r="E73" s="64" t="s">
        <v>130</v>
      </c>
      <c r="G73" s="109" t="s">
        <v>308</v>
      </c>
      <c r="H73" s="108">
        <v>4856</v>
      </c>
      <c r="I73" s="108" t="s">
        <v>308</v>
      </c>
      <c r="J73" s="108" t="s">
        <v>308</v>
      </c>
      <c r="K73" s="65"/>
      <c r="L73" s="107"/>
      <c r="M73" s="60"/>
      <c r="N73" s="60"/>
      <c r="O73" s="60"/>
      <c r="P73" s="64" t="s">
        <v>235</v>
      </c>
      <c r="R73" s="109" t="s">
        <v>308</v>
      </c>
      <c r="S73" s="108" t="s">
        <v>308</v>
      </c>
      <c r="T73" s="108">
        <v>333652</v>
      </c>
      <c r="U73" s="108" t="s">
        <v>308</v>
      </c>
      <c r="V73" s="57"/>
      <c r="W73" s="107"/>
      <c r="X73" s="60"/>
      <c r="Y73" s="60"/>
      <c r="Z73" s="60"/>
      <c r="AA73" s="76" t="s">
        <v>233</v>
      </c>
      <c r="AC73" s="109">
        <v>1331860</v>
      </c>
      <c r="AD73" s="108">
        <v>25346</v>
      </c>
      <c r="AE73" s="108">
        <v>33560</v>
      </c>
      <c r="AF73" s="108">
        <v>2720</v>
      </c>
    </row>
    <row r="74" spans="3:32" ht="8.25" customHeight="1">
      <c r="D74" s="301" t="s">
        <v>234</v>
      </c>
      <c r="E74" s="301"/>
      <c r="G74" s="136">
        <v>87</v>
      </c>
      <c r="H74" s="135">
        <v>7505</v>
      </c>
      <c r="I74" s="135">
        <v>1320</v>
      </c>
      <c r="J74" s="135">
        <v>3533</v>
      </c>
      <c r="K74" s="65"/>
      <c r="L74" s="107"/>
      <c r="M74" s="60"/>
      <c r="N74" s="60"/>
      <c r="O74" s="301" t="s">
        <v>169</v>
      </c>
      <c r="P74" s="301"/>
      <c r="R74" s="136">
        <v>479054</v>
      </c>
      <c r="S74" s="135">
        <v>1738289</v>
      </c>
      <c r="T74" s="135">
        <v>1635315</v>
      </c>
      <c r="U74" s="135">
        <v>3175622</v>
      </c>
      <c r="V74" s="57"/>
      <c r="W74" s="107"/>
      <c r="X74" s="60"/>
      <c r="Y74" s="60"/>
      <c r="Z74" s="301" t="s">
        <v>168</v>
      </c>
      <c r="AA74" s="301"/>
      <c r="AC74" s="136">
        <v>11078</v>
      </c>
      <c r="AD74" s="137">
        <v>796842</v>
      </c>
      <c r="AE74" s="137">
        <v>241775</v>
      </c>
      <c r="AF74" s="137">
        <v>51647</v>
      </c>
    </row>
    <row r="75" spans="3:32" ht="8.25" customHeight="1">
      <c r="E75" s="64" t="s">
        <v>135</v>
      </c>
      <c r="G75" s="109">
        <v>87</v>
      </c>
      <c r="H75" s="108">
        <v>4382</v>
      </c>
      <c r="I75" s="108" t="s">
        <v>308</v>
      </c>
      <c r="J75" s="108">
        <v>293</v>
      </c>
      <c r="K75" s="65"/>
      <c r="L75" s="107"/>
      <c r="M75" s="60"/>
      <c r="N75" s="60"/>
      <c r="O75" s="60"/>
      <c r="P75" s="64" t="s">
        <v>124</v>
      </c>
      <c r="R75" s="109" t="s">
        <v>308</v>
      </c>
      <c r="S75" s="108">
        <v>1462790</v>
      </c>
      <c r="T75" s="108">
        <v>1336888</v>
      </c>
      <c r="U75" s="108">
        <v>1639825</v>
      </c>
      <c r="V75" s="57"/>
      <c r="W75" s="107"/>
      <c r="X75" s="60"/>
      <c r="Y75" s="60"/>
      <c r="Z75" s="60"/>
      <c r="AA75" s="64" t="s">
        <v>127</v>
      </c>
      <c r="AC75" s="109">
        <v>11078</v>
      </c>
      <c r="AD75" s="108">
        <v>796842</v>
      </c>
      <c r="AE75" s="108">
        <v>241775</v>
      </c>
      <c r="AF75" s="108">
        <v>51647</v>
      </c>
    </row>
    <row r="76" spans="3:32" ht="8.25" customHeight="1">
      <c r="E76" s="64" t="s">
        <v>137</v>
      </c>
      <c r="G76" s="109" t="s">
        <v>308</v>
      </c>
      <c r="H76" s="108">
        <v>3123</v>
      </c>
      <c r="I76" s="225">
        <v>1320</v>
      </c>
      <c r="J76" s="108">
        <v>3240</v>
      </c>
      <c r="K76" s="65"/>
      <c r="L76" s="107"/>
      <c r="M76" s="60"/>
      <c r="N76" s="60"/>
      <c r="O76" s="60"/>
      <c r="P76" s="64" t="s">
        <v>126</v>
      </c>
      <c r="R76" s="109">
        <v>479054</v>
      </c>
      <c r="S76" s="108">
        <v>275499</v>
      </c>
      <c r="T76" s="108">
        <v>296318</v>
      </c>
      <c r="U76" s="108">
        <v>1535797</v>
      </c>
      <c r="V76" s="57"/>
      <c r="W76" s="107"/>
      <c r="X76" s="60"/>
      <c r="Y76" s="60"/>
      <c r="Z76" s="301" t="s">
        <v>167</v>
      </c>
      <c r="AA76" s="301"/>
      <c r="AC76" s="136" t="s">
        <v>7</v>
      </c>
      <c r="AD76" s="137" t="s">
        <v>7</v>
      </c>
      <c r="AE76" s="137">
        <v>9921</v>
      </c>
      <c r="AF76" s="137" t="s">
        <v>7</v>
      </c>
    </row>
    <row r="77" spans="3:32" ht="8.25" customHeight="1">
      <c r="D77" s="301" t="s">
        <v>232</v>
      </c>
      <c r="E77" s="301"/>
      <c r="G77" s="136">
        <v>874</v>
      </c>
      <c r="H77" s="135">
        <v>172802</v>
      </c>
      <c r="I77" s="135">
        <v>402273</v>
      </c>
      <c r="J77" s="135">
        <v>590521</v>
      </c>
      <c r="K77" s="65"/>
      <c r="L77" s="107"/>
      <c r="M77" s="60"/>
      <c r="N77" s="60"/>
      <c r="O77" s="60"/>
      <c r="P77" s="64" t="s">
        <v>290</v>
      </c>
      <c r="R77" s="109" t="s">
        <v>308</v>
      </c>
      <c r="S77" s="108" t="s">
        <v>308</v>
      </c>
      <c r="T77" s="108">
        <v>2109</v>
      </c>
      <c r="U77" s="108" t="s">
        <v>308</v>
      </c>
      <c r="V77" s="57"/>
      <c r="W77" s="107"/>
      <c r="X77" s="60"/>
      <c r="Y77" s="60"/>
      <c r="Z77" s="60"/>
      <c r="AA77" s="76" t="s">
        <v>230</v>
      </c>
      <c r="AC77" s="109" t="s">
        <v>308</v>
      </c>
      <c r="AD77" s="108" t="s">
        <v>308</v>
      </c>
      <c r="AE77" s="108">
        <v>9921</v>
      </c>
      <c r="AF77" s="108" t="s">
        <v>308</v>
      </c>
    </row>
    <row r="78" spans="3:32" ht="8.25" customHeight="1">
      <c r="E78" s="64" t="s">
        <v>140</v>
      </c>
      <c r="G78" s="109" t="s">
        <v>308</v>
      </c>
      <c r="H78" s="108">
        <v>8224</v>
      </c>
      <c r="I78" s="108">
        <v>329153</v>
      </c>
      <c r="J78" s="108">
        <v>541196</v>
      </c>
      <c r="K78" s="65"/>
      <c r="L78" s="107"/>
      <c r="M78" s="60"/>
      <c r="N78" s="60"/>
      <c r="O78" s="301" t="s">
        <v>231</v>
      </c>
      <c r="P78" s="301"/>
      <c r="R78" s="136" t="s">
        <v>7</v>
      </c>
      <c r="S78" s="135">
        <v>21374415</v>
      </c>
      <c r="T78" s="135" t="s">
        <v>7</v>
      </c>
      <c r="U78" s="135" t="s">
        <v>7</v>
      </c>
      <c r="V78" s="57"/>
      <c r="W78" s="107"/>
      <c r="X78" s="60"/>
      <c r="Y78" s="60"/>
      <c r="Z78" s="301" t="s">
        <v>227</v>
      </c>
      <c r="AA78" s="301"/>
      <c r="AC78" s="136" t="s">
        <v>7</v>
      </c>
      <c r="AD78" s="137" t="s">
        <v>7</v>
      </c>
      <c r="AE78" s="137">
        <v>470834</v>
      </c>
      <c r="AF78" s="137">
        <v>484226</v>
      </c>
    </row>
    <row r="79" spans="3:32" ht="8.25" customHeight="1">
      <c r="E79" s="71" t="s">
        <v>142</v>
      </c>
      <c r="G79" s="109">
        <v>874</v>
      </c>
      <c r="H79" s="108">
        <v>164578</v>
      </c>
      <c r="I79" s="108">
        <v>73120</v>
      </c>
      <c r="J79" s="108">
        <v>49325</v>
      </c>
      <c r="K79" s="65"/>
      <c r="L79" s="107"/>
      <c r="M79" s="60"/>
      <c r="N79" s="60"/>
      <c r="O79" s="60"/>
      <c r="P79" s="64" t="s">
        <v>231</v>
      </c>
      <c r="R79" s="109" t="s">
        <v>308</v>
      </c>
      <c r="S79" s="108">
        <v>21374415</v>
      </c>
      <c r="T79" s="108" t="s">
        <v>308</v>
      </c>
      <c r="U79" s="108" t="s">
        <v>308</v>
      </c>
      <c r="V79" s="57"/>
      <c r="W79" s="107"/>
      <c r="X79" s="60"/>
      <c r="Y79" s="60"/>
      <c r="Z79" s="60"/>
      <c r="AA79" s="76" t="s">
        <v>227</v>
      </c>
      <c r="AC79" s="109" t="s">
        <v>308</v>
      </c>
      <c r="AD79" s="108" t="s">
        <v>308</v>
      </c>
      <c r="AE79" s="108">
        <v>470834</v>
      </c>
      <c r="AF79" s="108">
        <v>484226</v>
      </c>
    </row>
    <row r="80" spans="3:32" ht="8.25" customHeight="1">
      <c r="D80" s="301" t="s">
        <v>229</v>
      </c>
      <c r="E80" s="301"/>
      <c r="G80" s="136">
        <v>1299</v>
      </c>
      <c r="H80" s="135">
        <v>260359</v>
      </c>
      <c r="I80" s="135">
        <v>78</v>
      </c>
      <c r="J80" s="135">
        <v>305</v>
      </c>
      <c r="K80" s="65"/>
      <c r="L80" s="107"/>
      <c r="M80" s="60"/>
      <c r="N80" s="60"/>
      <c r="O80" s="301" t="s">
        <v>228</v>
      </c>
      <c r="P80" s="301"/>
      <c r="R80" s="136">
        <v>38796</v>
      </c>
      <c r="S80" s="135">
        <v>1012813</v>
      </c>
      <c r="T80" s="135">
        <v>187748</v>
      </c>
      <c r="U80" s="135">
        <v>338547</v>
      </c>
      <c r="V80" s="57"/>
      <c r="W80" s="107"/>
      <c r="X80" s="60"/>
      <c r="Y80" s="60"/>
      <c r="Z80" s="301" t="s">
        <v>165</v>
      </c>
      <c r="AA80" s="301"/>
      <c r="AC80" s="136">
        <v>502139</v>
      </c>
      <c r="AD80" s="135">
        <v>1967607</v>
      </c>
      <c r="AE80" s="135">
        <v>11801</v>
      </c>
      <c r="AF80" s="135">
        <v>234128</v>
      </c>
    </row>
    <row r="81" spans="1:32" ht="8.25" customHeight="1">
      <c r="E81" s="64" t="s">
        <v>144</v>
      </c>
      <c r="G81" s="109">
        <v>1299</v>
      </c>
      <c r="H81" s="108">
        <v>260359</v>
      </c>
      <c r="I81" s="108">
        <v>78</v>
      </c>
      <c r="J81" s="108">
        <v>305</v>
      </c>
      <c r="K81" s="65"/>
      <c r="L81" s="107"/>
      <c r="M81" s="60"/>
      <c r="N81" s="60"/>
      <c r="O81" s="60"/>
      <c r="P81" s="76" t="s">
        <v>228</v>
      </c>
      <c r="R81" s="109">
        <v>38796</v>
      </c>
      <c r="S81" s="108">
        <v>1012813</v>
      </c>
      <c r="T81" s="108">
        <v>187748</v>
      </c>
      <c r="U81" s="108">
        <v>338547</v>
      </c>
      <c r="V81" s="128"/>
      <c r="W81" s="107"/>
      <c r="X81" s="60"/>
      <c r="Y81" s="60"/>
      <c r="Z81" s="60"/>
      <c r="AA81" s="64" t="s">
        <v>163</v>
      </c>
      <c r="AC81" s="109">
        <v>52707</v>
      </c>
      <c r="AD81" s="108">
        <v>390972</v>
      </c>
      <c r="AE81" s="225">
        <v>103</v>
      </c>
      <c r="AF81" s="108">
        <v>1097</v>
      </c>
    </row>
    <row r="82" spans="1:32" ht="8.25" customHeight="1">
      <c r="D82" s="301" t="s">
        <v>148</v>
      </c>
      <c r="E82" s="301"/>
      <c r="G82" s="136" t="s">
        <v>7</v>
      </c>
      <c r="H82" s="135">
        <v>7274858</v>
      </c>
      <c r="I82" s="135">
        <v>229832</v>
      </c>
      <c r="J82" s="135">
        <v>18006</v>
      </c>
      <c r="K82" s="65"/>
      <c r="L82" s="107"/>
      <c r="M82" s="133"/>
      <c r="N82" s="60"/>
      <c r="O82" s="301" t="s">
        <v>226</v>
      </c>
      <c r="P82" s="301"/>
      <c r="R82" s="136">
        <v>3180</v>
      </c>
      <c r="S82" s="135">
        <v>27718</v>
      </c>
      <c r="T82" s="135">
        <v>307215</v>
      </c>
      <c r="U82" s="135">
        <v>201859</v>
      </c>
      <c r="V82" s="57"/>
      <c r="W82" s="107"/>
      <c r="X82" s="60"/>
      <c r="Y82" s="60"/>
      <c r="Z82" s="60"/>
      <c r="AA82" s="64" t="s">
        <v>141</v>
      </c>
      <c r="AC82" s="109">
        <v>449432</v>
      </c>
      <c r="AD82" s="108">
        <v>1576635</v>
      </c>
      <c r="AE82" s="108">
        <v>11698</v>
      </c>
      <c r="AF82" s="108">
        <v>233031</v>
      </c>
    </row>
    <row r="83" spans="1:32" ht="8.25" customHeight="1">
      <c r="E83" s="64" t="s">
        <v>148</v>
      </c>
      <c r="G83" s="109" t="s">
        <v>308</v>
      </c>
      <c r="H83" s="108">
        <v>7274858</v>
      </c>
      <c r="I83" s="108">
        <v>229832</v>
      </c>
      <c r="J83" s="108">
        <v>18006</v>
      </c>
      <c r="K83" s="65"/>
      <c r="L83" s="107"/>
      <c r="M83" s="60"/>
      <c r="N83" s="60"/>
      <c r="O83" s="60"/>
      <c r="P83" s="64" t="s">
        <v>133</v>
      </c>
      <c r="R83" s="109">
        <v>3180</v>
      </c>
      <c r="S83" s="108">
        <v>27718</v>
      </c>
      <c r="T83" s="108">
        <v>307215</v>
      </c>
      <c r="U83" s="108">
        <v>201859</v>
      </c>
      <c r="V83" s="57"/>
      <c r="W83" s="107"/>
      <c r="X83" s="60"/>
      <c r="Y83" s="60"/>
      <c r="Z83" s="301" t="s">
        <v>162</v>
      </c>
      <c r="AA83" s="301"/>
      <c r="AC83" s="136">
        <v>23204</v>
      </c>
      <c r="AD83" s="135">
        <v>66116</v>
      </c>
      <c r="AE83" s="135" t="s">
        <v>7</v>
      </c>
      <c r="AF83" s="135">
        <v>53</v>
      </c>
    </row>
    <row r="84" spans="1:32" ht="8.25" customHeight="1">
      <c r="E84" s="64" t="s">
        <v>131</v>
      </c>
      <c r="G84" s="109" t="s">
        <v>308</v>
      </c>
      <c r="H84" s="108" t="s">
        <v>308</v>
      </c>
      <c r="I84" s="108" t="s">
        <v>308</v>
      </c>
      <c r="J84" s="108" t="s">
        <v>308</v>
      </c>
      <c r="K84" s="65"/>
      <c r="L84" s="107"/>
      <c r="M84" s="60"/>
      <c r="N84" s="60"/>
      <c r="O84" s="301" t="s">
        <v>138</v>
      </c>
      <c r="P84" s="301"/>
      <c r="R84" s="136">
        <v>23</v>
      </c>
      <c r="S84" s="135">
        <v>134179</v>
      </c>
      <c r="T84" s="135">
        <v>71700</v>
      </c>
      <c r="U84" s="135">
        <v>37838</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v>3213</v>
      </c>
      <c r="I85" s="135" t="s">
        <v>7</v>
      </c>
      <c r="J85" s="135" t="s">
        <v>7</v>
      </c>
      <c r="K85" s="65"/>
      <c r="L85" s="107"/>
      <c r="M85" s="60"/>
      <c r="N85" s="60"/>
      <c r="O85" s="60"/>
      <c r="P85" s="64" t="s">
        <v>138</v>
      </c>
      <c r="R85" s="109">
        <v>23</v>
      </c>
      <c r="S85" s="108">
        <v>134179</v>
      </c>
      <c r="T85" s="108">
        <v>71700</v>
      </c>
      <c r="U85" s="108">
        <v>37838</v>
      </c>
      <c r="V85" s="57"/>
      <c r="W85" s="107"/>
      <c r="X85" s="60"/>
      <c r="Y85" s="60"/>
      <c r="Z85" s="60"/>
      <c r="AA85" s="64" t="s">
        <v>150</v>
      </c>
      <c r="AC85" s="109" t="s">
        <v>308</v>
      </c>
      <c r="AD85" s="108" t="s">
        <v>308</v>
      </c>
      <c r="AE85" s="108" t="s">
        <v>308</v>
      </c>
      <c r="AF85" s="108" t="s">
        <v>308</v>
      </c>
    </row>
    <row r="86" spans="1:32" ht="8.25" customHeight="1">
      <c r="E86" s="64" t="s">
        <v>153</v>
      </c>
      <c r="G86" s="109" t="s">
        <v>308</v>
      </c>
      <c r="H86" s="108">
        <v>3213</v>
      </c>
      <c r="I86" s="108" t="s">
        <v>308</v>
      </c>
      <c r="J86" s="108" t="s">
        <v>308</v>
      </c>
      <c r="K86" s="65"/>
      <c r="L86" s="107"/>
      <c r="M86" s="60"/>
      <c r="N86" s="60"/>
      <c r="O86" s="301" t="s">
        <v>225</v>
      </c>
      <c r="P86" s="301"/>
      <c r="R86" s="136">
        <v>894</v>
      </c>
      <c r="S86" s="135">
        <v>4092</v>
      </c>
      <c r="T86" s="135">
        <v>2924</v>
      </c>
      <c r="U86" s="135" t="s">
        <v>7</v>
      </c>
      <c r="V86" s="57"/>
      <c r="W86" s="107"/>
      <c r="X86" s="60"/>
      <c r="Y86" s="60"/>
      <c r="Z86" s="60"/>
      <c r="AA86" s="64" t="s">
        <v>152</v>
      </c>
      <c r="AC86" s="109">
        <v>23204</v>
      </c>
      <c r="AD86" s="108">
        <v>66116</v>
      </c>
      <c r="AE86" s="108" t="s">
        <v>308</v>
      </c>
      <c r="AF86" s="108">
        <v>53</v>
      </c>
    </row>
    <row r="87" spans="1:32" ht="8.25" customHeight="1">
      <c r="D87" s="301" t="s">
        <v>157</v>
      </c>
      <c r="E87" s="301"/>
      <c r="G87" s="136" t="s">
        <v>7</v>
      </c>
      <c r="H87" s="135">
        <v>628</v>
      </c>
      <c r="I87" s="135" t="s">
        <v>7</v>
      </c>
      <c r="J87" s="135">
        <v>1065515</v>
      </c>
      <c r="K87" s="65"/>
      <c r="L87" s="107"/>
      <c r="M87" s="60"/>
      <c r="N87" s="60"/>
      <c r="O87" s="60"/>
      <c r="P87" s="76" t="s">
        <v>225</v>
      </c>
      <c r="R87" s="109">
        <v>894</v>
      </c>
      <c r="S87" s="108">
        <v>4092</v>
      </c>
      <c r="T87" s="108">
        <v>2924</v>
      </c>
      <c r="U87" s="108" t="s">
        <v>308</v>
      </c>
      <c r="V87" s="57"/>
      <c r="W87" s="107"/>
      <c r="X87" s="60"/>
      <c r="Y87" s="60"/>
      <c r="Z87" s="60"/>
      <c r="AC87" s="110"/>
      <c r="AD87" s="66"/>
      <c r="AE87" s="66"/>
      <c r="AF87" s="66"/>
    </row>
    <row r="88" spans="1:32" ht="8.25" customHeight="1">
      <c r="E88" s="64" t="s">
        <v>157</v>
      </c>
      <c r="G88" s="109" t="s">
        <v>308</v>
      </c>
      <c r="H88" s="108">
        <v>628</v>
      </c>
      <c r="I88" s="108" t="s">
        <v>308</v>
      </c>
      <c r="J88" s="108">
        <v>1065515</v>
      </c>
      <c r="K88" s="65"/>
      <c r="L88" s="107"/>
      <c r="M88" s="60"/>
      <c r="N88" s="60"/>
      <c r="O88" s="301" t="s">
        <v>161</v>
      </c>
      <c r="P88" s="301"/>
      <c r="R88" s="136">
        <v>1201529</v>
      </c>
      <c r="S88" s="135">
        <v>770370</v>
      </c>
      <c r="T88" s="135">
        <v>252259</v>
      </c>
      <c r="U88" s="135">
        <v>1608552</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3442</v>
      </c>
      <c r="I89" s="135" t="s">
        <v>7</v>
      </c>
      <c r="J89" s="135">
        <v>59180</v>
      </c>
      <c r="K89" s="65"/>
      <c r="L89" s="107"/>
      <c r="M89" s="60"/>
      <c r="N89" s="60"/>
      <c r="O89" s="60"/>
      <c r="P89" s="64" t="s">
        <v>146</v>
      </c>
      <c r="R89" s="223">
        <v>88</v>
      </c>
      <c r="S89" s="108">
        <v>61</v>
      </c>
      <c r="T89" s="108">
        <v>18670</v>
      </c>
      <c r="U89" s="108">
        <v>52363</v>
      </c>
      <c r="V89" s="57"/>
      <c r="W89" s="107"/>
      <c r="X89" s="60"/>
      <c r="Y89" s="60"/>
      <c r="Z89" s="301" t="s">
        <v>156</v>
      </c>
      <c r="AA89" s="301"/>
      <c r="AC89" s="136" t="s">
        <v>7</v>
      </c>
      <c r="AD89" s="137" t="s">
        <v>7</v>
      </c>
      <c r="AE89" s="137" t="s">
        <v>7</v>
      </c>
      <c r="AF89" s="137" t="s">
        <v>7</v>
      </c>
    </row>
    <row r="90" spans="1:32" ht="8.25" customHeight="1">
      <c r="E90" s="64" t="s">
        <v>25</v>
      </c>
      <c r="G90" s="109" t="s">
        <v>308</v>
      </c>
      <c r="H90" s="108">
        <v>3442</v>
      </c>
      <c r="I90" s="108" t="s">
        <v>308</v>
      </c>
      <c r="J90" s="108">
        <v>59180</v>
      </c>
      <c r="K90" s="65"/>
      <c r="L90" s="107"/>
      <c r="M90" s="60"/>
      <c r="N90" s="60"/>
      <c r="O90" s="60"/>
      <c r="P90" s="64" t="s">
        <v>149</v>
      </c>
      <c r="R90" s="109">
        <v>735</v>
      </c>
      <c r="S90" s="108">
        <v>11394</v>
      </c>
      <c r="T90" s="108">
        <v>963</v>
      </c>
      <c r="U90" s="108">
        <v>297715</v>
      </c>
      <c r="V90" s="57"/>
      <c r="W90" s="107"/>
      <c r="X90" s="60"/>
      <c r="Y90" s="60"/>
      <c r="Z90" s="60"/>
      <c r="AA90" s="76" t="s">
        <v>223</v>
      </c>
      <c r="AC90" s="109" t="s">
        <v>308</v>
      </c>
      <c r="AD90" s="108" t="s">
        <v>308</v>
      </c>
      <c r="AE90" s="108" t="s">
        <v>308</v>
      </c>
      <c r="AF90" s="108" t="s">
        <v>308</v>
      </c>
    </row>
    <row r="91" spans="1:32" ht="8.25" customHeight="1">
      <c r="D91" s="301" t="s">
        <v>224</v>
      </c>
      <c r="E91" s="301"/>
      <c r="G91" s="136">
        <v>899382</v>
      </c>
      <c r="H91" s="135">
        <v>729469</v>
      </c>
      <c r="I91" s="135">
        <v>553256</v>
      </c>
      <c r="J91" s="135">
        <v>173678</v>
      </c>
      <c r="K91" s="65"/>
      <c r="L91" s="107"/>
      <c r="M91" s="60"/>
      <c r="N91" s="60"/>
      <c r="O91" s="60"/>
      <c r="P91" s="64" t="s">
        <v>151</v>
      </c>
      <c r="R91" s="109">
        <v>1200706</v>
      </c>
      <c r="S91" s="108">
        <v>758915</v>
      </c>
      <c r="T91" s="108">
        <v>232626</v>
      </c>
      <c r="U91" s="108">
        <v>1258474</v>
      </c>
      <c r="V91" s="57"/>
      <c r="W91" s="107"/>
      <c r="X91" s="60"/>
      <c r="AC91" s="109"/>
      <c r="AD91" s="108"/>
      <c r="AE91" s="108"/>
      <c r="AF91" s="108"/>
    </row>
    <row r="92" spans="1:32" ht="8.25" customHeight="1">
      <c r="E92" s="64" t="s">
        <v>27</v>
      </c>
      <c r="G92" s="109" t="s">
        <v>308</v>
      </c>
      <c r="H92" s="108" t="s">
        <v>308</v>
      </c>
      <c r="I92" s="108">
        <v>281290</v>
      </c>
      <c r="J92" s="108">
        <v>1500</v>
      </c>
      <c r="K92" s="65"/>
      <c r="L92" s="107"/>
      <c r="M92" s="60"/>
      <c r="N92" s="60"/>
      <c r="O92" s="301" t="s">
        <v>160</v>
      </c>
      <c r="P92" s="301"/>
      <c r="R92" s="136">
        <v>67911</v>
      </c>
      <c r="S92" s="135">
        <v>80757</v>
      </c>
      <c r="T92" s="135">
        <v>70924</v>
      </c>
      <c r="U92" s="135">
        <v>28508</v>
      </c>
      <c r="V92" s="134"/>
      <c r="W92" s="107"/>
      <c r="X92" s="60"/>
      <c r="Y92" s="60"/>
      <c r="Z92" s="60"/>
      <c r="AA92" s="64"/>
      <c r="AC92" s="106"/>
    </row>
    <row r="93" spans="1:32" ht="8.25" customHeight="1">
      <c r="D93" s="60"/>
      <c r="E93" s="64" t="s">
        <v>30</v>
      </c>
      <c r="G93" s="109">
        <v>62</v>
      </c>
      <c r="H93" s="108" t="s">
        <v>308</v>
      </c>
      <c r="I93" s="108">
        <v>3405</v>
      </c>
      <c r="J93" s="108" t="s">
        <v>308</v>
      </c>
      <c r="K93" s="65"/>
      <c r="L93" s="107"/>
      <c r="M93" s="60"/>
      <c r="N93" s="60"/>
      <c r="O93" s="60"/>
      <c r="P93" s="64" t="s">
        <v>154</v>
      </c>
      <c r="R93" s="109">
        <v>67400</v>
      </c>
      <c r="S93" s="108">
        <v>10928</v>
      </c>
      <c r="T93" s="108">
        <v>32051</v>
      </c>
      <c r="U93" s="108" t="s">
        <v>308</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95"/>
  <sheetViews>
    <sheetView showGridLines="0" zoomScale="125" zoomScaleNormal="125" zoomScaleSheetLayoutView="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313</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54827320</v>
      </c>
      <c r="H11" s="139">
        <v>84671539</v>
      </c>
      <c r="I11" s="139">
        <v>32930784</v>
      </c>
      <c r="J11" s="139">
        <v>30126292</v>
      </c>
      <c r="K11" s="65"/>
      <c r="L11" s="112"/>
      <c r="M11" s="60"/>
      <c r="N11" s="60"/>
      <c r="O11" s="60"/>
      <c r="P11" s="64" t="s">
        <v>33</v>
      </c>
      <c r="R11" s="109">
        <v>1098920</v>
      </c>
      <c r="S11" s="108">
        <v>679193</v>
      </c>
      <c r="T11" s="108">
        <v>319024</v>
      </c>
      <c r="U11" s="108">
        <v>189644</v>
      </c>
      <c r="V11" s="57"/>
      <c r="W11" s="107"/>
      <c r="X11" s="60"/>
      <c r="Y11" s="60"/>
      <c r="Z11" s="60"/>
      <c r="AA11" s="64" t="s">
        <v>155</v>
      </c>
      <c r="AC11" s="109">
        <v>77</v>
      </c>
      <c r="AD11" s="108">
        <v>6057</v>
      </c>
      <c r="AE11" s="108" t="s">
        <v>308</v>
      </c>
      <c r="AF11" s="108">
        <v>1108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144</v>
      </c>
      <c r="AD12" s="108">
        <v>43979</v>
      </c>
      <c r="AE12" s="108" t="s">
        <v>308</v>
      </c>
      <c r="AF12" s="108" t="s">
        <v>308</v>
      </c>
    </row>
    <row r="13" spans="1:32" ht="8.25" customHeight="1">
      <c r="C13" s="296" t="s">
        <v>203</v>
      </c>
      <c r="D13" s="296"/>
      <c r="E13" s="296"/>
      <c r="G13" s="140">
        <v>67191</v>
      </c>
      <c r="H13" s="139">
        <v>4161297</v>
      </c>
      <c r="I13" s="139">
        <v>727955</v>
      </c>
      <c r="J13" s="139">
        <v>196504</v>
      </c>
      <c r="K13" s="68">
        <f>SUM(K14,K18,K20,K22,K24,K26,K30,K32,K38,K40,K47)</f>
        <v>0</v>
      </c>
      <c r="L13" s="112"/>
      <c r="N13" s="296" t="s">
        <v>199</v>
      </c>
      <c r="O13" s="296"/>
      <c r="P13" s="296"/>
      <c r="R13" s="140">
        <v>45606556</v>
      </c>
      <c r="S13" s="139">
        <v>8420976</v>
      </c>
      <c r="T13" s="139">
        <v>25263882</v>
      </c>
      <c r="U13" s="139">
        <v>19332771</v>
      </c>
      <c r="V13" s="57"/>
      <c r="W13" s="107"/>
      <c r="X13" s="60"/>
      <c r="Y13" s="60"/>
      <c r="Z13" s="60"/>
      <c r="AA13" s="64" t="s">
        <v>24</v>
      </c>
      <c r="AC13" s="109">
        <v>562</v>
      </c>
      <c r="AD13" s="108">
        <v>26929</v>
      </c>
      <c r="AE13" s="108">
        <v>29887</v>
      </c>
      <c r="AF13" s="108">
        <v>37630</v>
      </c>
    </row>
    <row r="14" spans="1:32" ht="8.25" customHeight="1">
      <c r="D14" s="302" t="s">
        <v>201</v>
      </c>
      <c r="E14" s="302"/>
      <c r="G14" s="136" t="s">
        <v>7</v>
      </c>
      <c r="H14" s="135">
        <v>680881</v>
      </c>
      <c r="I14" s="135">
        <v>89322</v>
      </c>
      <c r="J14" s="135">
        <v>67872</v>
      </c>
      <c r="K14" s="65"/>
      <c r="L14" s="112"/>
      <c r="M14" s="60"/>
      <c r="N14" s="60"/>
      <c r="O14" s="301" t="s">
        <v>197</v>
      </c>
      <c r="P14" s="301"/>
      <c r="R14" s="136">
        <v>353787</v>
      </c>
      <c r="S14" s="135">
        <v>157551</v>
      </c>
      <c r="T14" s="135">
        <v>1563495</v>
      </c>
      <c r="U14" s="135">
        <v>11101</v>
      </c>
      <c r="V14" s="57"/>
      <c r="W14" s="107"/>
      <c r="X14" s="60"/>
      <c r="Y14" s="60"/>
      <c r="Z14" s="301" t="s">
        <v>278</v>
      </c>
      <c r="AA14" s="301"/>
      <c r="AC14" s="136">
        <v>1419343</v>
      </c>
      <c r="AD14" s="135">
        <v>1297854</v>
      </c>
      <c r="AE14" s="135">
        <v>191665</v>
      </c>
      <c r="AF14" s="135">
        <v>115929</v>
      </c>
    </row>
    <row r="15" spans="1:32" ht="8.25" customHeight="1">
      <c r="E15" s="64" t="s">
        <v>29</v>
      </c>
      <c r="G15" s="109" t="s">
        <v>292</v>
      </c>
      <c r="H15" s="108">
        <v>61620</v>
      </c>
      <c r="I15" s="108">
        <v>20179</v>
      </c>
      <c r="J15" s="108">
        <v>2223</v>
      </c>
      <c r="K15" s="65"/>
      <c r="L15" s="107"/>
      <c r="M15" s="60"/>
      <c r="N15" s="60"/>
      <c r="O15" s="60"/>
      <c r="P15" s="71" t="s">
        <v>37</v>
      </c>
      <c r="R15" s="109">
        <v>65366</v>
      </c>
      <c r="S15" s="108">
        <v>157551</v>
      </c>
      <c r="T15" s="108">
        <v>276768</v>
      </c>
      <c r="U15" s="108">
        <v>3318</v>
      </c>
      <c r="V15" s="57"/>
      <c r="W15" s="107"/>
      <c r="X15" s="60"/>
      <c r="Y15" s="60"/>
      <c r="Z15" s="60"/>
      <c r="AA15" s="64" t="s">
        <v>26</v>
      </c>
      <c r="AC15" s="109">
        <v>68515</v>
      </c>
      <c r="AD15" s="108">
        <v>41059</v>
      </c>
      <c r="AE15" s="108">
        <v>20</v>
      </c>
      <c r="AF15" s="108">
        <v>338</v>
      </c>
    </row>
    <row r="16" spans="1:32" ht="8.25" customHeight="1">
      <c r="E16" s="64" t="s">
        <v>32</v>
      </c>
      <c r="G16" s="223" t="s">
        <v>308</v>
      </c>
      <c r="H16" s="108">
        <v>613267</v>
      </c>
      <c r="I16" s="108">
        <v>69143</v>
      </c>
      <c r="J16" s="108">
        <v>64930</v>
      </c>
      <c r="K16" s="65"/>
      <c r="L16" s="107"/>
      <c r="M16" s="60"/>
      <c r="N16" s="60"/>
      <c r="O16" s="60"/>
      <c r="P16" s="71" t="s">
        <v>40</v>
      </c>
      <c r="R16" s="109">
        <v>288421</v>
      </c>
      <c r="S16" s="108" t="s">
        <v>308</v>
      </c>
      <c r="T16" s="108">
        <v>1286727</v>
      </c>
      <c r="U16" s="108">
        <v>7783</v>
      </c>
      <c r="V16" s="57"/>
      <c r="W16" s="107"/>
      <c r="X16" s="60"/>
      <c r="Y16" s="60"/>
      <c r="Z16" s="60"/>
      <c r="AA16" s="64" t="s">
        <v>28</v>
      </c>
      <c r="AC16" s="109">
        <v>919622</v>
      </c>
      <c r="AD16" s="108">
        <v>813449</v>
      </c>
      <c r="AE16" s="108">
        <v>74661</v>
      </c>
      <c r="AF16" s="108">
        <v>34730</v>
      </c>
    </row>
    <row r="17" spans="4:32" ht="8.25" customHeight="1">
      <c r="E17" s="64" t="s">
        <v>35</v>
      </c>
      <c r="G17" s="223" t="s">
        <v>308</v>
      </c>
      <c r="H17" s="108">
        <v>5994</v>
      </c>
      <c r="I17" s="108" t="s">
        <v>308</v>
      </c>
      <c r="J17" s="108">
        <v>719</v>
      </c>
      <c r="K17" s="65"/>
      <c r="L17" s="107"/>
      <c r="M17" s="60"/>
      <c r="N17" s="60"/>
      <c r="O17" s="301" t="s">
        <v>43</v>
      </c>
      <c r="P17" s="301"/>
      <c r="R17" s="136">
        <v>2354274</v>
      </c>
      <c r="S17" s="137">
        <v>267031</v>
      </c>
      <c r="T17" s="137">
        <v>1275666</v>
      </c>
      <c r="U17" s="137">
        <v>4737574</v>
      </c>
      <c r="V17" s="57"/>
      <c r="W17" s="107"/>
      <c r="X17" s="60"/>
      <c r="Y17" s="60"/>
      <c r="Z17" s="60"/>
      <c r="AA17" s="64" t="s">
        <v>31</v>
      </c>
      <c r="AC17" s="109">
        <v>100268</v>
      </c>
      <c r="AD17" s="108">
        <v>101333</v>
      </c>
      <c r="AE17" s="108">
        <v>114022</v>
      </c>
      <c r="AF17" s="108">
        <v>2308</v>
      </c>
    </row>
    <row r="18" spans="4:32" ht="8.25" customHeight="1">
      <c r="D18" s="302" t="s">
        <v>277</v>
      </c>
      <c r="E18" s="302"/>
      <c r="G18" s="136">
        <v>13073</v>
      </c>
      <c r="H18" s="135">
        <v>96502</v>
      </c>
      <c r="I18" s="135">
        <v>6295</v>
      </c>
      <c r="J18" s="135">
        <v>25660</v>
      </c>
      <c r="K18" s="65"/>
      <c r="L18" s="112"/>
      <c r="M18" s="60"/>
      <c r="N18" s="60"/>
      <c r="O18" s="60"/>
      <c r="P18" s="64" t="s">
        <v>43</v>
      </c>
      <c r="R18" s="109">
        <v>2354274</v>
      </c>
      <c r="S18" s="108">
        <v>267031</v>
      </c>
      <c r="T18" s="108">
        <v>1275666</v>
      </c>
      <c r="U18" s="108">
        <v>4737574</v>
      </c>
      <c r="V18" s="57"/>
      <c r="W18" s="107"/>
      <c r="X18" s="60"/>
      <c r="Y18" s="60"/>
      <c r="Z18" s="60"/>
      <c r="AA18" s="74" t="s">
        <v>34</v>
      </c>
      <c r="AC18" s="109">
        <v>330938</v>
      </c>
      <c r="AD18" s="108">
        <v>342013</v>
      </c>
      <c r="AE18" s="108">
        <v>2962</v>
      </c>
      <c r="AF18" s="108">
        <v>78553</v>
      </c>
    </row>
    <row r="19" spans="4:32" ht="8.25" customHeight="1">
      <c r="E19" s="71" t="s">
        <v>36</v>
      </c>
      <c r="G19" s="109">
        <v>13073</v>
      </c>
      <c r="H19" s="108">
        <v>96502</v>
      </c>
      <c r="I19" s="108">
        <v>6295</v>
      </c>
      <c r="J19" s="108">
        <v>25660</v>
      </c>
      <c r="K19" s="65"/>
      <c r="L19" s="107"/>
      <c r="M19" s="60"/>
      <c r="N19" s="60"/>
      <c r="O19" s="301" t="s">
        <v>195</v>
      </c>
      <c r="P19" s="301"/>
      <c r="R19" s="136">
        <v>243423</v>
      </c>
      <c r="S19" s="135">
        <v>1354081</v>
      </c>
      <c r="T19" s="135">
        <v>26864</v>
      </c>
      <c r="U19" s="135">
        <v>30058</v>
      </c>
      <c r="V19" s="57"/>
      <c r="W19" s="112"/>
      <c r="X19" s="60"/>
      <c r="Y19" s="60"/>
      <c r="Z19" s="60"/>
      <c r="AC19" s="110"/>
      <c r="AD19" s="66"/>
      <c r="AE19" s="66"/>
      <c r="AF19" s="66"/>
    </row>
    <row r="20" spans="4:32" ht="8.25" customHeight="1">
      <c r="D20" s="301" t="s">
        <v>1</v>
      </c>
      <c r="E20" s="301"/>
      <c r="G20" s="136" t="s">
        <v>7</v>
      </c>
      <c r="H20" s="135">
        <v>1567083</v>
      </c>
      <c r="I20" s="135">
        <v>611471</v>
      </c>
      <c r="J20" s="135">
        <v>27315</v>
      </c>
      <c r="K20" s="65"/>
      <c r="L20" s="107"/>
      <c r="M20" s="60"/>
      <c r="N20" s="60"/>
      <c r="O20" s="60"/>
      <c r="P20" s="64" t="s">
        <v>312</v>
      </c>
      <c r="R20" s="109" t="s">
        <v>308</v>
      </c>
      <c r="S20" s="108" t="s">
        <v>308</v>
      </c>
      <c r="T20" s="108">
        <v>6165</v>
      </c>
      <c r="U20" s="108">
        <v>3951</v>
      </c>
      <c r="V20" s="57"/>
      <c r="W20" s="107"/>
      <c r="X20" s="60"/>
      <c r="Y20" s="296" t="s">
        <v>198</v>
      </c>
      <c r="Z20" s="296"/>
      <c r="AA20" s="296"/>
      <c r="AC20" s="140">
        <v>472444</v>
      </c>
      <c r="AD20" s="139">
        <v>1922954</v>
      </c>
      <c r="AE20" s="139">
        <v>177633</v>
      </c>
      <c r="AF20" s="139">
        <v>319331</v>
      </c>
    </row>
    <row r="21" spans="4:32" ht="8.25" customHeight="1">
      <c r="E21" s="64" t="s">
        <v>1</v>
      </c>
      <c r="G21" s="109" t="s">
        <v>308</v>
      </c>
      <c r="H21" s="108">
        <v>1567083</v>
      </c>
      <c r="I21" s="108">
        <v>611471</v>
      </c>
      <c r="J21" s="108">
        <v>27315</v>
      </c>
      <c r="K21" s="65"/>
      <c r="L21" s="107"/>
      <c r="M21" s="60"/>
      <c r="N21" s="60"/>
      <c r="O21" s="60"/>
      <c r="P21" s="64" t="s">
        <v>48</v>
      </c>
      <c r="R21" s="109">
        <v>225599</v>
      </c>
      <c r="S21" s="108">
        <v>1241256</v>
      </c>
      <c r="T21" s="108">
        <v>1755</v>
      </c>
      <c r="U21" s="108">
        <v>2617</v>
      </c>
      <c r="V21" s="57"/>
      <c r="W21" s="107"/>
      <c r="Z21" s="301" t="s">
        <v>196</v>
      </c>
      <c r="AA21" s="301"/>
      <c r="AC21" s="136">
        <v>121608</v>
      </c>
      <c r="AD21" s="135">
        <v>379843</v>
      </c>
      <c r="AE21" s="135">
        <v>65231</v>
      </c>
      <c r="AF21" s="135">
        <v>223727</v>
      </c>
    </row>
    <row r="22" spans="4:32" ht="8.25" customHeight="1">
      <c r="D22" s="301" t="s">
        <v>276</v>
      </c>
      <c r="E22" s="301"/>
      <c r="G22" s="136">
        <v>837</v>
      </c>
      <c r="H22" s="135">
        <v>198161</v>
      </c>
      <c r="I22" s="135">
        <v>2947</v>
      </c>
      <c r="J22" s="135">
        <v>24948</v>
      </c>
      <c r="K22" s="65"/>
      <c r="L22" s="107"/>
      <c r="M22" s="60"/>
      <c r="N22" s="60"/>
      <c r="O22" s="60"/>
      <c r="P22" s="64" t="s">
        <v>51</v>
      </c>
      <c r="R22" s="109">
        <v>17479</v>
      </c>
      <c r="S22" s="108">
        <v>32013</v>
      </c>
      <c r="T22" s="108">
        <v>280</v>
      </c>
      <c r="U22" s="108">
        <v>144</v>
      </c>
      <c r="V22" s="57"/>
      <c r="W22" s="107"/>
      <c r="X22" s="60"/>
      <c r="Y22" s="60"/>
      <c r="Z22" s="60"/>
      <c r="AA22" s="64" t="s">
        <v>38</v>
      </c>
      <c r="AC22" s="109">
        <v>2559</v>
      </c>
      <c r="AD22" s="108">
        <v>125029</v>
      </c>
      <c r="AE22" s="108">
        <v>11674</v>
      </c>
      <c r="AF22" s="108">
        <v>5282</v>
      </c>
    </row>
    <row r="23" spans="4:32" ht="8.25" customHeight="1">
      <c r="E23" s="76" t="s">
        <v>276</v>
      </c>
      <c r="G23" s="109">
        <v>837</v>
      </c>
      <c r="H23" s="108">
        <v>198161</v>
      </c>
      <c r="I23" s="108">
        <v>2947</v>
      </c>
      <c r="J23" s="108">
        <v>24948</v>
      </c>
      <c r="K23" s="65"/>
      <c r="L23" s="107"/>
      <c r="M23" s="60"/>
      <c r="N23" s="60"/>
      <c r="O23" s="60"/>
      <c r="P23" s="64" t="s">
        <v>53</v>
      </c>
      <c r="R23" s="109">
        <v>345</v>
      </c>
      <c r="S23" s="108">
        <v>80812</v>
      </c>
      <c r="T23" s="108">
        <v>18664</v>
      </c>
      <c r="U23" s="108">
        <v>23346</v>
      </c>
      <c r="V23" s="57"/>
      <c r="W23" s="107"/>
      <c r="X23" s="60"/>
      <c r="Y23" s="60"/>
      <c r="Z23" s="60"/>
      <c r="AA23" s="71" t="s">
        <v>41</v>
      </c>
      <c r="AC23" s="109">
        <v>119049</v>
      </c>
      <c r="AD23" s="108">
        <v>254814</v>
      </c>
      <c r="AE23" s="108">
        <v>53557</v>
      </c>
      <c r="AF23" s="108">
        <v>218445</v>
      </c>
    </row>
    <row r="24" spans="4:32" ht="8.25" customHeight="1">
      <c r="D24" s="301" t="s">
        <v>275</v>
      </c>
      <c r="E24" s="301"/>
      <c r="G24" s="136" t="s">
        <v>7</v>
      </c>
      <c r="H24" s="135">
        <v>63035</v>
      </c>
      <c r="I24" s="135">
        <v>17452</v>
      </c>
      <c r="J24" s="135">
        <v>11450</v>
      </c>
      <c r="K24" s="65"/>
      <c r="L24" s="107"/>
      <c r="M24" s="60"/>
      <c r="N24" s="60"/>
      <c r="O24" s="301" t="s">
        <v>192</v>
      </c>
      <c r="P24" s="301"/>
      <c r="R24" s="136">
        <v>210839</v>
      </c>
      <c r="S24" s="135">
        <v>1033535</v>
      </c>
      <c r="T24" s="135">
        <v>34185</v>
      </c>
      <c r="U24" s="135">
        <v>31974</v>
      </c>
      <c r="V24" s="57"/>
      <c r="W24" s="107"/>
      <c r="X24" s="60"/>
      <c r="Y24" s="60"/>
      <c r="Z24" s="301" t="s">
        <v>45</v>
      </c>
      <c r="AA24" s="301"/>
      <c r="AC24" s="136">
        <v>84289</v>
      </c>
      <c r="AD24" s="137">
        <v>312162</v>
      </c>
      <c r="AE24" s="137" t="s">
        <v>7</v>
      </c>
      <c r="AF24" s="137">
        <v>5256</v>
      </c>
    </row>
    <row r="25" spans="4:32" ht="8.25" customHeight="1">
      <c r="E25" s="76" t="s">
        <v>274</v>
      </c>
      <c r="G25" s="109" t="s">
        <v>308</v>
      </c>
      <c r="H25" s="108">
        <v>63035</v>
      </c>
      <c r="I25" s="108">
        <v>17452</v>
      </c>
      <c r="J25" s="108">
        <v>11450</v>
      </c>
      <c r="K25" s="65"/>
      <c r="L25" s="107"/>
      <c r="M25" s="60"/>
      <c r="N25" s="60"/>
      <c r="O25" s="60"/>
      <c r="P25" s="64" t="s">
        <v>55</v>
      </c>
      <c r="R25" s="109">
        <v>13752</v>
      </c>
      <c r="S25" s="108">
        <v>178114</v>
      </c>
      <c r="T25" s="108">
        <v>1954</v>
      </c>
      <c r="U25" s="108">
        <v>3280</v>
      </c>
      <c r="V25" s="57"/>
      <c r="W25" s="107"/>
      <c r="X25" s="60"/>
      <c r="Y25" s="60"/>
      <c r="Z25" s="60"/>
      <c r="AA25" s="64" t="s">
        <v>45</v>
      </c>
      <c r="AC25" s="109">
        <v>84289</v>
      </c>
      <c r="AD25" s="108">
        <v>312162</v>
      </c>
      <c r="AE25" s="108" t="s">
        <v>308</v>
      </c>
      <c r="AF25" s="108">
        <v>5256</v>
      </c>
    </row>
    <row r="26" spans="4:32" ht="8.25" customHeight="1">
      <c r="D26" s="301" t="s">
        <v>194</v>
      </c>
      <c r="E26" s="301"/>
      <c r="G26" s="136">
        <v>5942</v>
      </c>
      <c r="H26" s="135">
        <v>476472</v>
      </c>
      <c r="I26" s="135">
        <v>449</v>
      </c>
      <c r="J26" s="135">
        <v>18480</v>
      </c>
      <c r="K26" s="65"/>
      <c r="L26" s="107"/>
      <c r="M26" s="60"/>
      <c r="N26" s="60"/>
      <c r="O26" s="60"/>
      <c r="P26" s="64" t="s">
        <v>57</v>
      </c>
      <c r="R26" s="109">
        <v>2008</v>
      </c>
      <c r="S26" s="108">
        <v>44917</v>
      </c>
      <c r="T26" s="108">
        <v>500</v>
      </c>
      <c r="U26" s="108" t="s">
        <v>308</v>
      </c>
      <c r="V26" s="57"/>
      <c r="W26" s="107"/>
      <c r="X26" s="60"/>
      <c r="Y26" s="60"/>
      <c r="Z26" s="301" t="s">
        <v>193</v>
      </c>
      <c r="AA26" s="301"/>
      <c r="AC26" s="136">
        <v>122097</v>
      </c>
      <c r="AD26" s="137">
        <v>191707</v>
      </c>
      <c r="AE26" s="137">
        <v>160</v>
      </c>
      <c r="AF26" s="137">
        <v>24</v>
      </c>
    </row>
    <row r="27" spans="4:32" ht="8.25" customHeight="1">
      <c r="E27" s="64" t="s">
        <v>47</v>
      </c>
      <c r="G27" s="109">
        <v>90</v>
      </c>
      <c r="H27" s="108">
        <v>2155</v>
      </c>
      <c r="I27" s="108" t="s">
        <v>308</v>
      </c>
      <c r="J27" s="108">
        <v>40</v>
      </c>
      <c r="K27" s="65"/>
      <c r="L27" s="107"/>
      <c r="M27" s="60"/>
      <c r="N27" s="60"/>
      <c r="O27" s="60"/>
      <c r="P27" s="64" t="s">
        <v>60</v>
      </c>
      <c r="R27" s="109">
        <v>38053</v>
      </c>
      <c r="S27" s="108">
        <v>75924</v>
      </c>
      <c r="T27" s="108">
        <v>31679</v>
      </c>
      <c r="U27" s="108">
        <v>26713</v>
      </c>
      <c r="V27" s="57"/>
      <c r="W27" s="107"/>
      <c r="X27" s="60"/>
      <c r="Y27" s="60"/>
      <c r="Z27" s="60"/>
      <c r="AA27" s="64" t="s">
        <v>49</v>
      </c>
      <c r="AC27" s="109">
        <v>122097</v>
      </c>
      <c r="AD27" s="108">
        <v>191707</v>
      </c>
      <c r="AE27" s="108">
        <v>160</v>
      </c>
      <c r="AF27" s="108">
        <v>24</v>
      </c>
    </row>
    <row r="28" spans="4:32" ht="8.25" customHeight="1">
      <c r="E28" s="64" t="s">
        <v>50</v>
      </c>
      <c r="G28" s="109">
        <v>1898</v>
      </c>
      <c r="H28" s="108">
        <v>141472</v>
      </c>
      <c r="I28" s="108">
        <v>280</v>
      </c>
      <c r="J28" s="108">
        <v>16072</v>
      </c>
      <c r="K28" s="65"/>
      <c r="L28" s="107"/>
      <c r="M28" s="60"/>
      <c r="N28" s="60"/>
      <c r="O28" s="60"/>
      <c r="P28" s="64" t="s">
        <v>63</v>
      </c>
      <c r="R28" s="109">
        <v>47052</v>
      </c>
      <c r="S28" s="108">
        <v>41300</v>
      </c>
      <c r="T28" s="108" t="s">
        <v>308</v>
      </c>
      <c r="U28" s="108" t="s">
        <v>308</v>
      </c>
      <c r="V28" s="57"/>
      <c r="W28" s="107"/>
      <c r="X28" s="60"/>
      <c r="Y28" s="60"/>
      <c r="Z28" s="301" t="s">
        <v>54</v>
      </c>
      <c r="AA28" s="301"/>
      <c r="AC28" s="136">
        <v>455</v>
      </c>
      <c r="AD28" s="137">
        <v>38273</v>
      </c>
      <c r="AE28" s="137">
        <v>16260</v>
      </c>
      <c r="AF28" s="137">
        <v>6125</v>
      </c>
    </row>
    <row r="29" spans="4:32" ht="8.25" customHeight="1">
      <c r="E29" s="64" t="s">
        <v>52</v>
      </c>
      <c r="G29" s="109">
        <v>3954</v>
      </c>
      <c r="H29" s="108">
        <v>332845</v>
      </c>
      <c r="I29" s="108">
        <v>169</v>
      </c>
      <c r="J29" s="108">
        <v>2368</v>
      </c>
      <c r="K29" s="65"/>
      <c r="L29" s="107"/>
      <c r="M29" s="60"/>
      <c r="N29" s="60"/>
      <c r="O29" s="60"/>
      <c r="P29" s="64" t="s">
        <v>66</v>
      </c>
      <c r="R29" s="109">
        <v>109974</v>
      </c>
      <c r="S29" s="108">
        <v>693280</v>
      </c>
      <c r="T29" s="108">
        <v>52</v>
      </c>
      <c r="U29" s="108">
        <v>1981</v>
      </c>
      <c r="V29" s="57"/>
      <c r="W29" s="107"/>
      <c r="X29" s="60"/>
      <c r="Y29" s="60"/>
      <c r="Z29" s="60"/>
      <c r="AA29" s="64" t="s">
        <v>54</v>
      </c>
      <c r="AC29" s="109">
        <v>455</v>
      </c>
      <c r="AD29" s="108">
        <v>38273</v>
      </c>
      <c r="AE29" s="108">
        <v>16260</v>
      </c>
      <c r="AF29" s="108">
        <v>6125</v>
      </c>
    </row>
    <row r="30" spans="4:32" ht="8.25" customHeight="1">
      <c r="D30" s="301" t="s">
        <v>3</v>
      </c>
      <c r="E30" s="301"/>
      <c r="G30" s="136">
        <v>4</v>
      </c>
      <c r="H30" s="135">
        <v>42924</v>
      </c>
      <c r="I30" s="135" t="s">
        <v>7</v>
      </c>
      <c r="J30" s="135">
        <v>266</v>
      </c>
      <c r="K30" s="65"/>
      <c r="L30" s="107"/>
      <c r="M30" s="60"/>
      <c r="N30" s="60"/>
      <c r="O30" s="301" t="s">
        <v>273</v>
      </c>
      <c r="P30" s="301"/>
      <c r="R30" s="136">
        <v>7091</v>
      </c>
      <c r="S30" s="135">
        <v>2724</v>
      </c>
      <c r="T30" s="135" t="s">
        <v>7</v>
      </c>
      <c r="U30" s="135" t="s">
        <v>7</v>
      </c>
      <c r="V30" s="57"/>
      <c r="W30" s="107"/>
      <c r="X30" s="60"/>
      <c r="Y30" s="60"/>
      <c r="Z30" s="301" t="s">
        <v>272</v>
      </c>
      <c r="AA30" s="301"/>
      <c r="AC30" s="136">
        <v>109473</v>
      </c>
      <c r="AD30" s="137">
        <v>754882</v>
      </c>
      <c r="AE30" s="137">
        <v>35806</v>
      </c>
      <c r="AF30" s="137">
        <v>36301</v>
      </c>
    </row>
    <row r="31" spans="4:32" ht="8.25" customHeight="1">
      <c r="E31" s="64" t="s">
        <v>3</v>
      </c>
      <c r="G31" s="109">
        <v>4</v>
      </c>
      <c r="H31" s="108">
        <v>42924</v>
      </c>
      <c r="I31" s="108" t="s">
        <v>308</v>
      </c>
      <c r="J31" s="108">
        <v>266</v>
      </c>
      <c r="K31" s="65"/>
      <c r="L31" s="107"/>
      <c r="M31" s="60"/>
      <c r="N31" s="60"/>
      <c r="O31" s="60"/>
      <c r="P31" s="64" t="s">
        <v>70</v>
      </c>
      <c r="R31" s="109">
        <v>7091</v>
      </c>
      <c r="S31" s="108">
        <v>2724</v>
      </c>
      <c r="T31" s="108" t="s">
        <v>308</v>
      </c>
      <c r="U31" s="108" t="s">
        <v>308</v>
      </c>
      <c r="V31" s="57"/>
      <c r="W31" s="107"/>
      <c r="X31" s="60"/>
      <c r="Y31" s="60"/>
      <c r="Z31" s="60"/>
      <c r="AA31" s="64" t="s">
        <v>56</v>
      </c>
      <c r="AC31" s="109">
        <v>109473</v>
      </c>
      <c r="AD31" s="108">
        <v>754882</v>
      </c>
      <c r="AE31" s="108">
        <v>35806</v>
      </c>
      <c r="AF31" s="108">
        <v>36301</v>
      </c>
    </row>
    <row r="32" spans="4:32" ht="8.25" customHeight="1">
      <c r="D32" s="301" t="s">
        <v>214</v>
      </c>
      <c r="E32" s="301"/>
      <c r="G32" s="136">
        <v>18985</v>
      </c>
      <c r="H32" s="135">
        <v>877655</v>
      </c>
      <c r="I32" s="135" t="s">
        <v>7</v>
      </c>
      <c r="J32" s="135">
        <v>11747</v>
      </c>
      <c r="K32" s="65"/>
      <c r="L32" s="107"/>
      <c r="M32" s="60"/>
      <c r="N32" s="60"/>
      <c r="O32" s="301" t="s">
        <v>271</v>
      </c>
      <c r="P32" s="301"/>
      <c r="R32" s="136">
        <v>28226966</v>
      </c>
      <c r="S32" s="135">
        <v>990983</v>
      </c>
      <c r="T32" s="135">
        <v>20587580</v>
      </c>
      <c r="U32" s="135">
        <v>13371923</v>
      </c>
      <c r="V32" s="57"/>
      <c r="W32" s="107"/>
      <c r="X32" s="60"/>
      <c r="Y32" s="60"/>
      <c r="Z32" s="301" t="s">
        <v>58</v>
      </c>
      <c r="AA32" s="301"/>
      <c r="AC32" s="136">
        <v>34085</v>
      </c>
      <c r="AD32" s="137">
        <v>85120</v>
      </c>
      <c r="AE32" s="137">
        <v>516</v>
      </c>
      <c r="AF32" s="137">
        <v>4826</v>
      </c>
    </row>
    <row r="33" spans="4:32" ht="8.25" customHeight="1">
      <c r="E33" s="71" t="s">
        <v>59</v>
      </c>
      <c r="G33" s="109" t="s">
        <v>308</v>
      </c>
      <c r="H33" s="108">
        <v>741</v>
      </c>
      <c r="I33" s="108" t="s">
        <v>308</v>
      </c>
      <c r="J33" s="108" t="s">
        <v>308</v>
      </c>
      <c r="K33" s="65"/>
      <c r="L33" s="107"/>
      <c r="M33" s="60"/>
      <c r="N33" s="60"/>
      <c r="O33" s="60"/>
      <c r="P33" s="64" t="s">
        <v>271</v>
      </c>
      <c r="R33" s="109">
        <v>28226966</v>
      </c>
      <c r="S33" s="108">
        <v>990983</v>
      </c>
      <c r="T33" s="108">
        <v>20587580</v>
      </c>
      <c r="U33" s="108">
        <v>13371923</v>
      </c>
      <c r="V33" s="57"/>
      <c r="W33" s="107"/>
      <c r="X33" s="60"/>
      <c r="Y33" s="60"/>
      <c r="Z33" s="60"/>
      <c r="AA33" s="64" t="s">
        <v>58</v>
      </c>
      <c r="AC33" s="110">
        <v>34085</v>
      </c>
      <c r="AD33" s="108">
        <v>85120</v>
      </c>
      <c r="AE33" s="108">
        <v>516</v>
      </c>
      <c r="AF33" s="108">
        <v>4826</v>
      </c>
    </row>
    <row r="34" spans="4:32" ht="8.25" customHeight="1">
      <c r="E34" s="64" t="s">
        <v>62</v>
      </c>
      <c r="G34" s="109">
        <v>412</v>
      </c>
      <c r="H34" s="108">
        <v>649193</v>
      </c>
      <c r="I34" s="108" t="s">
        <v>308</v>
      </c>
      <c r="J34" s="108">
        <v>8439</v>
      </c>
      <c r="K34" s="65"/>
      <c r="L34" s="107"/>
      <c r="M34" s="60"/>
      <c r="N34" s="60"/>
      <c r="O34" s="301" t="s">
        <v>270</v>
      </c>
      <c r="P34" s="301"/>
      <c r="R34" s="136">
        <v>170031</v>
      </c>
      <c r="S34" s="135">
        <v>55418</v>
      </c>
      <c r="T34" s="135">
        <v>29799</v>
      </c>
      <c r="U34" s="135">
        <v>1021</v>
      </c>
      <c r="V34" s="57"/>
      <c r="W34" s="107"/>
      <c r="X34" s="60"/>
      <c r="Y34" s="60"/>
      <c r="Z34" s="302" t="s">
        <v>268</v>
      </c>
      <c r="AA34" s="302"/>
      <c r="AC34" s="138">
        <v>222</v>
      </c>
      <c r="AD34" s="137">
        <v>65815</v>
      </c>
      <c r="AE34" s="137">
        <v>53940</v>
      </c>
      <c r="AF34" s="137">
        <v>3358</v>
      </c>
    </row>
    <row r="35" spans="4:32" ht="8.25" customHeight="1">
      <c r="E35" s="64" t="s">
        <v>65</v>
      </c>
      <c r="G35" s="109">
        <v>15801</v>
      </c>
      <c r="H35" s="108">
        <v>93635</v>
      </c>
      <c r="I35" s="108" t="s">
        <v>308</v>
      </c>
      <c r="J35" s="108">
        <v>2327</v>
      </c>
      <c r="K35" s="65"/>
      <c r="L35" s="107"/>
      <c r="M35" s="60"/>
      <c r="N35" s="60"/>
      <c r="O35" s="60"/>
      <c r="P35" s="76" t="s">
        <v>269</v>
      </c>
      <c r="R35" s="109">
        <v>170031</v>
      </c>
      <c r="S35" s="108">
        <v>55418</v>
      </c>
      <c r="T35" s="108">
        <v>29799</v>
      </c>
      <c r="U35" s="108">
        <v>1021</v>
      </c>
      <c r="V35" s="57"/>
      <c r="W35" s="107"/>
      <c r="X35" s="60"/>
      <c r="Y35" s="60"/>
      <c r="Z35" s="60"/>
      <c r="AA35" s="95" t="s">
        <v>268</v>
      </c>
      <c r="AC35" s="110">
        <v>222</v>
      </c>
      <c r="AD35" s="108">
        <v>65815</v>
      </c>
      <c r="AE35" s="108" t="s">
        <v>308</v>
      </c>
      <c r="AF35" s="108">
        <v>3358</v>
      </c>
    </row>
    <row r="36" spans="4:32" ht="8.25" customHeight="1">
      <c r="E36" s="64" t="s">
        <v>68</v>
      </c>
      <c r="G36" s="109">
        <v>140</v>
      </c>
      <c r="H36" s="108">
        <v>106611</v>
      </c>
      <c r="I36" s="108" t="s">
        <v>308</v>
      </c>
      <c r="J36" s="108" t="s">
        <v>308</v>
      </c>
      <c r="K36" s="65"/>
      <c r="L36" s="107"/>
      <c r="M36" s="60"/>
      <c r="N36" s="60"/>
      <c r="O36" s="301" t="s">
        <v>267</v>
      </c>
      <c r="P36" s="301"/>
      <c r="R36" s="136">
        <v>38576</v>
      </c>
      <c r="S36" s="135">
        <v>37677</v>
      </c>
      <c r="T36" s="135">
        <v>92</v>
      </c>
      <c r="U36" s="135">
        <v>161</v>
      </c>
      <c r="V36" s="57"/>
      <c r="W36" s="107"/>
      <c r="X36" s="60"/>
      <c r="Y36" s="60"/>
      <c r="Z36" s="60"/>
      <c r="AA36" s="64" t="s">
        <v>304</v>
      </c>
      <c r="AC36" s="109" t="s">
        <v>308</v>
      </c>
      <c r="AD36" s="108" t="s">
        <v>308</v>
      </c>
      <c r="AE36" s="108">
        <v>53940</v>
      </c>
      <c r="AF36" s="108" t="s">
        <v>308</v>
      </c>
    </row>
    <row r="37" spans="4:32" ht="8.25" customHeight="1">
      <c r="E37" s="144" t="s">
        <v>69</v>
      </c>
      <c r="G37" s="109">
        <v>2632</v>
      </c>
      <c r="H37" s="108">
        <v>27475</v>
      </c>
      <c r="I37" s="108" t="s">
        <v>308</v>
      </c>
      <c r="J37" s="108">
        <v>981</v>
      </c>
      <c r="K37" s="65"/>
      <c r="L37" s="107"/>
      <c r="M37" s="60"/>
      <c r="N37" s="60"/>
      <c r="O37" s="60"/>
      <c r="P37" s="76" t="s">
        <v>267</v>
      </c>
      <c r="R37" s="109">
        <v>38576</v>
      </c>
      <c r="S37" s="108">
        <v>37677</v>
      </c>
      <c r="T37" s="108">
        <v>92</v>
      </c>
      <c r="U37" s="108">
        <v>161</v>
      </c>
      <c r="V37" s="57"/>
      <c r="W37" s="107"/>
      <c r="X37" s="60"/>
      <c r="Y37" s="60"/>
      <c r="Z37" s="301" t="s">
        <v>266</v>
      </c>
      <c r="AA37" s="301"/>
      <c r="AC37" s="136" t="s">
        <v>7</v>
      </c>
      <c r="AD37" s="137">
        <v>12229</v>
      </c>
      <c r="AE37" s="137" t="s">
        <v>7</v>
      </c>
      <c r="AF37" s="137" t="s">
        <v>7</v>
      </c>
    </row>
    <row r="38" spans="4:32" ht="8.25" customHeight="1">
      <c r="D38" s="301" t="s">
        <v>2</v>
      </c>
      <c r="E38" s="301"/>
      <c r="G38" s="136">
        <v>5</v>
      </c>
      <c r="H38" s="135">
        <v>4190</v>
      </c>
      <c r="I38" s="135" t="s">
        <v>7</v>
      </c>
      <c r="J38" s="135">
        <v>3457</v>
      </c>
      <c r="K38" s="65"/>
      <c r="L38" s="107"/>
      <c r="M38" s="60"/>
      <c r="N38" s="60"/>
      <c r="O38" s="301" t="s">
        <v>264</v>
      </c>
      <c r="P38" s="301"/>
      <c r="R38" s="136">
        <v>10117468</v>
      </c>
      <c r="S38" s="135">
        <v>2039425</v>
      </c>
      <c r="T38" s="135">
        <v>1354992</v>
      </c>
      <c r="U38" s="135">
        <v>655105</v>
      </c>
      <c r="V38" s="57"/>
      <c r="W38" s="107"/>
      <c r="X38" s="60"/>
      <c r="Y38" s="60"/>
      <c r="Z38" s="60"/>
      <c r="AA38" s="76" t="s">
        <v>266</v>
      </c>
      <c r="AC38" s="110" t="s">
        <v>308</v>
      </c>
      <c r="AD38" s="108">
        <v>12229</v>
      </c>
      <c r="AE38" s="108" t="s">
        <v>308</v>
      </c>
      <c r="AF38" s="108" t="s">
        <v>308</v>
      </c>
    </row>
    <row r="39" spans="4:32" ht="8.25" customHeight="1">
      <c r="E39" s="64" t="s">
        <v>2</v>
      </c>
      <c r="G39" s="223">
        <v>5</v>
      </c>
      <c r="H39" s="108">
        <v>4190</v>
      </c>
      <c r="I39" s="108" t="s">
        <v>308</v>
      </c>
      <c r="J39" s="108">
        <v>3457</v>
      </c>
      <c r="K39" s="65"/>
      <c r="L39" s="107"/>
      <c r="M39" s="60"/>
      <c r="N39" s="60"/>
      <c r="O39" s="60"/>
      <c r="P39" s="76" t="s">
        <v>264</v>
      </c>
      <c r="R39" s="109">
        <v>10117468</v>
      </c>
      <c r="S39" s="108">
        <v>2039425</v>
      </c>
      <c r="T39" s="108">
        <v>1354992</v>
      </c>
      <c r="U39" s="108">
        <v>655105</v>
      </c>
      <c r="V39" s="57"/>
      <c r="W39" s="107"/>
      <c r="X39" s="60"/>
      <c r="Y39" s="60"/>
      <c r="Z39" s="301" t="s">
        <v>265</v>
      </c>
      <c r="AA39" s="301"/>
      <c r="AC39" s="138">
        <v>215</v>
      </c>
      <c r="AD39" s="137">
        <v>82923</v>
      </c>
      <c r="AE39" s="137">
        <v>5720</v>
      </c>
      <c r="AF39" s="137">
        <v>39714</v>
      </c>
    </row>
    <row r="40" spans="4:32" ht="8.25" customHeight="1">
      <c r="D40" s="301" t="s">
        <v>213</v>
      </c>
      <c r="E40" s="301"/>
      <c r="G40" s="136">
        <v>8605</v>
      </c>
      <c r="H40" s="135">
        <v>45422</v>
      </c>
      <c r="I40" s="135" t="s">
        <v>7</v>
      </c>
      <c r="J40" s="135">
        <v>799</v>
      </c>
      <c r="K40" s="65"/>
      <c r="L40" s="107"/>
      <c r="M40" s="60"/>
      <c r="N40" s="60"/>
      <c r="O40" s="301" t="s">
        <v>262</v>
      </c>
      <c r="P40" s="301"/>
      <c r="R40" s="136">
        <v>315196</v>
      </c>
      <c r="S40" s="137">
        <v>384642</v>
      </c>
      <c r="T40" s="137">
        <v>309395</v>
      </c>
      <c r="U40" s="137">
        <v>460998</v>
      </c>
      <c r="V40" s="57"/>
      <c r="W40" s="107"/>
      <c r="X40" s="60"/>
      <c r="Y40" s="60"/>
      <c r="Z40" s="60"/>
      <c r="AA40" s="76" t="s">
        <v>263</v>
      </c>
      <c r="AC40" s="223">
        <v>215</v>
      </c>
      <c r="AD40" s="225">
        <v>82923</v>
      </c>
      <c r="AE40" s="225">
        <v>5720</v>
      </c>
      <c r="AF40" s="225">
        <v>39714</v>
      </c>
    </row>
    <row r="41" spans="4:32" ht="8.25" customHeight="1">
      <c r="E41" s="64" t="s">
        <v>74</v>
      </c>
      <c r="G41" s="109">
        <v>1261</v>
      </c>
      <c r="H41" s="108">
        <v>24285</v>
      </c>
      <c r="I41" s="108" t="s">
        <v>308</v>
      </c>
      <c r="J41" s="108">
        <v>543</v>
      </c>
      <c r="K41" s="65"/>
      <c r="L41" s="107"/>
      <c r="M41" s="60"/>
      <c r="N41" s="60"/>
      <c r="O41" s="60"/>
      <c r="P41" s="74" t="s">
        <v>71</v>
      </c>
      <c r="R41" s="109">
        <v>23966</v>
      </c>
      <c r="S41" s="108">
        <v>344437</v>
      </c>
      <c r="T41" s="108">
        <v>265830</v>
      </c>
      <c r="U41" s="108">
        <v>455180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117287</v>
      </c>
      <c r="S42" s="108">
        <v>9360</v>
      </c>
      <c r="T42" s="108">
        <v>12745</v>
      </c>
      <c r="U42" s="108">
        <v>535</v>
      </c>
      <c r="V42" s="57"/>
      <c r="W42" s="107"/>
      <c r="X42" s="60"/>
      <c r="Y42" s="296" t="s">
        <v>186</v>
      </c>
      <c r="Z42" s="296"/>
      <c r="AA42" s="296"/>
      <c r="AC42" s="140">
        <v>1847661</v>
      </c>
      <c r="AD42" s="139">
        <v>7625476</v>
      </c>
      <c r="AE42" s="139">
        <v>148665</v>
      </c>
      <c r="AF42" s="139">
        <v>42775</v>
      </c>
    </row>
    <row r="43" spans="4:32" ht="8.25" customHeight="1">
      <c r="E43" s="64" t="s">
        <v>79</v>
      </c>
      <c r="G43" s="109" t="s">
        <v>308</v>
      </c>
      <c r="H43" s="108" t="s">
        <v>308</v>
      </c>
      <c r="I43" s="108" t="s">
        <v>308</v>
      </c>
      <c r="J43" s="108">
        <v>17</v>
      </c>
      <c r="K43" s="65"/>
      <c r="L43" s="107"/>
      <c r="M43" s="60"/>
      <c r="N43" s="60"/>
      <c r="O43" s="60"/>
      <c r="P43" s="64" t="s">
        <v>75</v>
      </c>
      <c r="R43" s="109">
        <v>173943</v>
      </c>
      <c r="S43" s="108">
        <v>30845</v>
      </c>
      <c r="T43" s="108">
        <v>30820</v>
      </c>
      <c r="U43" s="108">
        <v>5283</v>
      </c>
      <c r="V43" s="57"/>
      <c r="W43" s="107"/>
      <c r="X43" s="60"/>
      <c r="Y43" s="60"/>
      <c r="Z43" s="301" t="s">
        <v>72</v>
      </c>
      <c r="AA43" s="301"/>
      <c r="AC43" s="136">
        <v>1061</v>
      </c>
      <c r="AD43" s="137">
        <v>147300</v>
      </c>
      <c r="AE43" s="137" t="s">
        <v>7</v>
      </c>
      <c r="AF43" s="137" t="s">
        <v>7</v>
      </c>
    </row>
    <row r="44" spans="4:32" ht="8.25" customHeight="1">
      <c r="E44" s="64" t="s">
        <v>82</v>
      </c>
      <c r="G44" s="109" t="s">
        <v>308</v>
      </c>
      <c r="H44" s="108">
        <v>138</v>
      </c>
      <c r="I44" s="108" t="s">
        <v>308</v>
      </c>
      <c r="J44" s="108" t="s">
        <v>308</v>
      </c>
      <c r="K44" s="65"/>
      <c r="L44" s="107"/>
      <c r="M44" s="60"/>
      <c r="N44" s="60"/>
      <c r="O44" s="301" t="s">
        <v>259</v>
      </c>
      <c r="P44" s="301"/>
      <c r="R44" s="136">
        <v>2480287</v>
      </c>
      <c r="S44" s="137">
        <v>635171</v>
      </c>
      <c r="T44" s="137">
        <v>80865</v>
      </c>
      <c r="U44" s="137">
        <v>28196</v>
      </c>
      <c r="V44" s="57"/>
      <c r="W44" s="107"/>
      <c r="X44" s="60"/>
      <c r="Y44" s="60"/>
      <c r="Z44" s="60"/>
      <c r="AA44" s="64" t="s">
        <v>72</v>
      </c>
      <c r="AC44" s="109">
        <v>1061</v>
      </c>
      <c r="AD44" s="108">
        <v>147300</v>
      </c>
      <c r="AE44" s="108" t="s">
        <v>308</v>
      </c>
      <c r="AF44" s="108" t="s">
        <v>308</v>
      </c>
    </row>
    <row r="45" spans="4:32" ht="8.25" customHeight="1">
      <c r="E45" s="74" t="s">
        <v>221</v>
      </c>
      <c r="G45" s="109">
        <v>7321</v>
      </c>
      <c r="H45" s="108">
        <v>2633</v>
      </c>
      <c r="I45" s="108" t="s">
        <v>308</v>
      </c>
      <c r="J45" s="108">
        <v>196</v>
      </c>
      <c r="K45" s="65"/>
      <c r="L45" s="107"/>
      <c r="M45" s="60"/>
      <c r="N45" s="60"/>
      <c r="O45" s="60"/>
      <c r="P45" s="76" t="s">
        <v>260</v>
      </c>
      <c r="R45" s="109">
        <v>187609</v>
      </c>
      <c r="S45" s="108">
        <v>39243</v>
      </c>
      <c r="T45" s="108" t="s">
        <v>308</v>
      </c>
      <c r="U45" s="108" t="s">
        <v>308</v>
      </c>
      <c r="V45" s="57"/>
      <c r="W45" s="107"/>
      <c r="X45" s="60"/>
      <c r="Y45" s="60"/>
      <c r="Z45" s="301" t="s">
        <v>258</v>
      </c>
      <c r="AA45" s="301"/>
      <c r="AC45" s="136">
        <v>78119</v>
      </c>
      <c r="AD45" s="137">
        <v>2895050</v>
      </c>
      <c r="AE45" s="137" t="s">
        <v>7</v>
      </c>
      <c r="AF45" s="137">
        <v>253</v>
      </c>
    </row>
    <row r="46" spans="4:32" ht="8.25" customHeight="1">
      <c r="E46" s="143" t="s">
        <v>87</v>
      </c>
      <c r="G46" s="109">
        <v>23</v>
      </c>
      <c r="H46" s="108">
        <v>18366</v>
      </c>
      <c r="I46" s="108" t="s">
        <v>308</v>
      </c>
      <c r="J46" s="108">
        <v>43</v>
      </c>
      <c r="K46" s="65"/>
      <c r="L46" s="107"/>
      <c r="M46" s="60"/>
      <c r="N46" s="60"/>
      <c r="O46" s="60"/>
      <c r="P46" s="76" t="s">
        <v>259</v>
      </c>
      <c r="R46" s="109">
        <v>2292678</v>
      </c>
      <c r="S46" s="108">
        <v>595928</v>
      </c>
      <c r="T46" s="108">
        <v>80865</v>
      </c>
      <c r="U46" s="108">
        <v>28196</v>
      </c>
      <c r="V46" s="57"/>
      <c r="W46" s="107"/>
      <c r="X46" s="60"/>
      <c r="Y46" s="60"/>
      <c r="Z46" s="60"/>
      <c r="AA46" s="64" t="s">
        <v>78</v>
      </c>
      <c r="AC46" s="109">
        <v>78119</v>
      </c>
      <c r="AD46" s="108">
        <v>2895050</v>
      </c>
      <c r="AE46" s="108" t="s">
        <v>308</v>
      </c>
      <c r="AF46" s="108">
        <v>253</v>
      </c>
    </row>
    <row r="47" spans="4:32" ht="8.25" customHeight="1">
      <c r="D47" s="301" t="s">
        <v>181</v>
      </c>
      <c r="E47" s="301"/>
      <c r="G47" s="136">
        <v>19740</v>
      </c>
      <c r="H47" s="135">
        <v>108972</v>
      </c>
      <c r="I47" s="135">
        <v>19</v>
      </c>
      <c r="J47" s="135">
        <v>4510</v>
      </c>
      <c r="K47" s="65"/>
      <c r="L47" s="107"/>
      <c r="M47" s="60"/>
      <c r="N47" s="60"/>
      <c r="O47" s="301" t="s">
        <v>257</v>
      </c>
      <c r="P47" s="301"/>
      <c r="R47" s="136">
        <v>627115</v>
      </c>
      <c r="S47" s="135">
        <v>1314639</v>
      </c>
      <c r="T47" s="135">
        <v>3</v>
      </c>
      <c r="U47" s="135">
        <v>2585</v>
      </c>
      <c r="V47" s="57"/>
      <c r="W47" s="107"/>
      <c r="X47" s="60"/>
      <c r="Y47" s="60"/>
      <c r="Z47" s="301" t="s">
        <v>255</v>
      </c>
      <c r="AA47" s="301"/>
      <c r="AC47" s="138">
        <v>69500</v>
      </c>
      <c r="AD47" s="137">
        <v>379778</v>
      </c>
      <c r="AE47" s="137">
        <v>143</v>
      </c>
      <c r="AF47" s="137">
        <v>3105</v>
      </c>
    </row>
    <row r="48" spans="4:32" ht="8.25" customHeight="1">
      <c r="E48" s="74" t="s">
        <v>256</v>
      </c>
      <c r="G48" s="109">
        <v>18632</v>
      </c>
      <c r="H48" s="108">
        <v>72522</v>
      </c>
      <c r="I48" s="108">
        <v>19</v>
      </c>
      <c r="J48" s="108">
        <v>2341</v>
      </c>
      <c r="K48" s="65"/>
      <c r="L48" s="107"/>
      <c r="M48" s="60"/>
      <c r="N48" s="60"/>
      <c r="O48" s="60"/>
      <c r="P48" s="64" t="s">
        <v>85</v>
      </c>
      <c r="R48" s="109">
        <v>627115</v>
      </c>
      <c r="S48" s="108">
        <v>1314639</v>
      </c>
      <c r="T48" s="108">
        <v>3</v>
      </c>
      <c r="U48" s="108">
        <v>2585</v>
      </c>
      <c r="V48" s="57"/>
      <c r="W48" s="107"/>
      <c r="X48" s="60"/>
      <c r="Y48" s="60"/>
      <c r="Z48" s="60"/>
      <c r="AA48" s="64" t="s">
        <v>76</v>
      </c>
      <c r="AC48" s="109">
        <v>2604</v>
      </c>
      <c r="AD48" s="108">
        <v>5930</v>
      </c>
      <c r="AE48" s="108" t="s">
        <v>308</v>
      </c>
      <c r="AF48" s="108" t="s">
        <v>308</v>
      </c>
    </row>
    <row r="49" spans="3:32" ht="8.25" customHeight="1">
      <c r="E49" s="74" t="s">
        <v>254</v>
      </c>
      <c r="G49" s="109">
        <v>709</v>
      </c>
      <c r="H49" s="108">
        <v>20178</v>
      </c>
      <c r="I49" s="108" t="s">
        <v>308</v>
      </c>
      <c r="J49" s="108">
        <v>597</v>
      </c>
      <c r="K49" s="65"/>
      <c r="L49" s="107"/>
      <c r="M49" s="60"/>
      <c r="N49" s="60"/>
      <c r="O49" s="301" t="s">
        <v>253</v>
      </c>
      <c r="P49" s="301"/>
      <c r="R49" s="136">
        <v>113067</v>
      </c>
      <c r="S49" s="135">
        <v>76288</v>
      </c>
      <c r="T49" s="135">
        <v>46</v>
      </c>
      <c r="U49" s="135">
        <v>317</v>
      </c>
      <c r="V49" s="57"/>
      <c r="W49" s="107"/>
      <c r="X49" s="60"/>
      <c r="Y49" s="60"/>
      <c r="Z49" s="60"/>
      <c r="AA49" s="76" t="s">
        <v>252</v>
      </c>
      <c r="AC49" s="110">
        <v>32416</v>
      </c>
      <c r="AD49" s="108">
        <v>325911</v>
      </c>
      <c r="AE49" s="108">
        <v>143</v>
      </c>
      <c r="AF49" s="108">
        <v>378</v>
      </c>
    </row>
    <row r="50" spans="3:32" ht="8.25" customHeight="1">
      <c r="E50" s="64" t="s">
        <v>96</v>
      </c>
      <c r="G50" s="109">
        <v>399</v>
      </c>
      <c r="H50" s="108">
        <v>16272</v>
      </c>
      <c r="I50" s="108" t="s">
        <v>308</v>
      </c>
      <c r="J50" s="108">
        <v>1572</v>
      </c>
      <c r="K50" s="65"/>
      <c r="L50" s="107"/>
      <c r="M50" s="60"/>
      <c r="N50" s="60"/>
      <c r="O50" s="60"/>
      <c r="P50" s="76" t="s">
        <v>253</v>
      </c>
      <c r="R50" s="109">
        <v>113067</v>
      </c>
      <c r="S50" s="108">
        <v>76288</v>
      </c>
      <c r="T50" s="225">
        <v>46</v>
      </c>
      <c r="U50" s="108">
        <v>317</v>
      </c>
      <c r="V50" s="57"/>
      <c r="W50" s="107"/>
      <c r="X50" s="60"/>
      <c r="Y50" s="60"/>
      <c r="Z50" s="60"/>
      <c r="AA50" s="76" t="s">
        <v>251</v>
      </c>
      <c r="AC50" s="110">
        <v>34480</v>
      </c>
      <c r="AD50" s="108">
        <v>47937</v>
      </c>
      <c r="AE50" s="108" t="s">
        <v>308</v>
      </c>
      <c r="AF50" s="108">
        <v>2727</v>
      </c>
    </row>
    <row r="51" spans="3:32" ht="8.25" customHeight="1">
      <c r="G51" s="110"/>
      <c r="H51" s="66"/>
      <c r="I51" s="66"/>
      <c r="J51" s="66"/>
      <c r="K51" s="65"/>
      <c r="L51" s="107"/>
      <c r="M51" s="60"/>
      <c r="N51" s="60"/>
      <c r="O51" s="301" t="s">
        <v>250</v>
      </c>
      <c r="P51" s="301"/>
      <c r="R51" s="136">
        <v>295285</v>
      </c>
      <c r="S51" s="135">
        <v>46223</v>
      </c>
      <c r="T51" s="135" t="s">
        <v>7</v>
      </c>
      <c r="U51" s="135" t="s">
        <v>7</v>
      </c>
      <c r="V51" s="57"/>
      <c r="W51" s="107"/>
      <c r="X51" s="60"/>
      <c r="Y51" s="60"/>
      <c r="Z51" s="301" t="s">
        <v>249</v>
      </c>
      <c r="AA51" s="301"/>
      <c r="AC51" s="136">
        <v>142333</v>
      </c>
      <c r="AD51" s="137">
        <v>2019061</v>
      </c>
      <c r="AE51" s="137">
        <v>47094</v>
      </c>
      <c r="AF51" s="137">
        <v>457</v>
      </c>
    </row>
    <row r="52" spans="3:32" ht="8.25" customHeight="1">
      <c r="C52" s="296" t="s">
        <v>178</v>
      </c>
      <c r="D52" s="296"/>
      <c r="E52" s="296"/>
      <c r="G52" s="140">
        <v>11981</v>
      </c>
      <c r="H52" s="139">
        <v>2508344</v>
      </c>
      <c r="I52" s="139">
        <v>7316</v>
      </c>
      <c r="J52" s="139">
        <v>224735</v>
      </c>
      <c r="K52" s="65"/>
      <c r="L52" s="107"/>
      <c r="M52" s="60"/>
      <c r="N52" s="60"/>
      <c r="O52" s="60"/>
      <c r="P52" s="76" t="s">
        <v>250</v>
      </c>
      <c r="R52" s="109">
        <v>295285</v>
      </c>
      <c r="S52" s="108">
        <v>46223</v>
      </c>
      <c r="T52" s="108" t="s">
        <v>308</v>
      </c>
      <c r="U52" s="108" t="s">
        <v>308</v>
      </c>
      <c r="V52" s="57"/>
      <c r="W52" s="107"/>
      <c r="X52" s="60"/>
      <c r="Y52" s="60"/>
      <c r="Z52" s="60"/>
      <c r="AA52" s="76" t="s">
        <v>248</v>
      </c>
      <c r="AC52" s="110">
        <v>46643</v>
      </c>
      <c r="AD52" s="108">
        <v>1540621</v>
      </c>
      <c r="AE52" s="108">
        <v>47070</v>
      </c>
      <c r="AF52" s="108">
        <v>299</v>
      </c>
    </row>
    <row r="53" spans="3:32" ht="8.25" customHeight="1">
      <c r="D53" s="301" t="s">
        <v>102</v>
      </c>
      <c r="E53" s="301"/>
      <c r="G53" s="136">
        <v>4801</v>
      </c>
      <c r="H53" s="135">
        <v>110410</v>
      </c>
      <c r="I53" s="135">
        <v>5174</v>
      </c>
      <c r="J53" s="135">
        <v>10147</v>
      </c>
      <c r="K53" s="65"/>
      <c r="L53" s="107"/>
      <c r="M53" s="60"/>
      <c r="N53" s="60"/>
      <c r="O53" s="301" t="s">
        <v>183</v>
      </c>
      <c r="P53" s="301"/>
      <c r="R53" s="136">
        <v>53151</v>
      </c>
      <c r="S53" s="135">
        <v>25588</v>
      </c>
      <c r="T53" s="135">
        <v>900</v>
      </c>
      <c r="U53" s="135">
        <v>1758</v>
      </c>
      <c r="V53" s="57"/>
      <c r="W53" s="107"/>
      <c r="X53" s="60"/>
      <c r="Y53" s="60"/>
      <c r="Z53" s="60"/>
      <c r="AA53" s="64" t="s">
        <v>89</v>
      </c>
      <c r="AC53" s="110">
        <v>83243</v>
      </c>
      <c r="AD53" s="108">
        <v>258381</v>
      </c>
      <c r="AE53" s="108">
        <v>22</v>
      </c>
      <c r="AF53" s="108">
        <v>42</v>
      </c>
    </row>
    <row r="54" spans="3:32" ht="8.25" customHeight="1">
      <c r="E54" s="64" t="s">
        <v>102</v>
      </c>
      <c r="G54" s="109">
        <v>4801</v>
      </c>
      <c r="H54" s="108">
        <v>110410</v>
      </c>
      <c r="I54" s="108">
        <v>5174</v>
      </c>
      <c r="J54" s="108">
        <v>10147</v>
      </c>
      <c r="K54" s="65"/>
      <c r="L54" s="107"/>
      <c r="M54" s="60"/>
      <c r="N54" s="60"/>
      <c r="O54" s="60"/>
      <c r="P54" s="64" t="s">
        <v>247</v>
      </c>
      <c r="R54" s="109">
        <v>53151</v>
      </c>
      <c r="S54" s="108">
        <v>25588</v>
      </c>
      <c r="T54" s="108">
        <v>900</v>
      </c>
      <c r="U54" s="108">
        <v>1758</v>
      </c>
      <c r="V54" s="57"/>
      <c r="W54" s="107"/>
      <c r="X54" s="60"/>
      <c r="Y54" s="60"/>
      <c r="Z54" s="60"/>
      <c r="AA54" s="64" t="s">
        <v>91</v>
      </c>
      <c r="AC54" s="110">
        <v>11039</v>
      </c>
      <c r="AD54" s="108">
        <v>154911</v>
      </c>
      <c r="AE54" s="108" t="s">
        <v>308</v>
      </c>
      <c r="AF54" s="108">
        <v>96</v>
      </c>
    </row>
    <row r="55" spans="3:32" ht="8.25" customHeight="1">
      <c r="D55" s="301" t="s">
        <v>245</v>
      </c>
      <c r="E55" s="301"/>
      <c r="G55" s="136">
        <v>2544</v>
      </c>
      <c r="H55" s="135">
        <v>816966</v>
      </c>
      <c r="I55" s="135">
        <v>2122</v>
      </c>
      <c r="J55" s="135">
        <v>211083</v>
      </c>
      <c r="K55" s="65"/>
      <c r="L55" s="107"/>
      <c r="M55" s="60"/>
      <c r="N55" s="60"/>
      <c r="O55" s="60"/>
      <c r="P55" s="76" t="s">
        <v>246</v>
      </c>
      <c r="R55" s="109" t="s">
        <v>308</v>
      </c>
      <c r="S55" s="108" t="s">
        <v>308</v>
      </c>
      <c r="T55" s="108" t="s">
        <v>308</v>
      </c>
      <c r="U55" s="108" t="s">
        <v>308</v>
      </c>
      <c r="V55" s="57"/>
      <c r="W55" s="107"/>
      <c r="X55" s="60"/>
      <c r="Y55" s="60"/>
      <c r="Z55" s="60"/>
      <c r="AA55" s="64" t="s">
        <v>93</v>
      </c>
      <c r="AC55" s="110">
        <v>1408</v>
      </c>
      <c r="AD55" s="108">
        <v>65148</v>
      </c>
      <c r="AE55" s="225">
        <v>2</v>
      </c>
      <c r="AF55" s="108">
        <v>20</v>
      </c>
    </row>
    <row r="56" spans="3:32" ht="8.25" customHeight="1">
      <c r="E56" s="64" t="s">
        <v>245</v>
      </c>
      <c r="G56" s="109">
        <v>2544</v>
      </c>
      <c r="H56" s="108">
        <v>816966</v>
      </c>
      <c r="I56" s="108">
        <v>2122</v>
      </c>
      <c r="J56" s="108">
        <v>211083</v>
      </c>
      <c r="K56" s="65"/>
      <c r="L56" s="107"/>
      <c r="M56" s="60"/>
      <c r="N56" s="60"/>
      <c r="O56" s="60"/>
      <c r="R56" s="110"/>
      <c r="S56" s="66"/>
      <c r="T56" s="66"/>
      <c r="U56" s="66"/>
      <c r="V56" s="57"/>
      <c r="W56" s="107"/>
      <c r="X56" s="60"/>
      <c r="Y56" s="60"/>
      <c r="Z56" s="301" t="s">
        <v>244</v>
      </c>
      <c r="AA56" s="301"/>
      <c r="AC56" s="136">
        <v>93216</v>
      </c>
      <c r="AD56" s="137">
        <v>517709</v>
      </c>
      <c r="AE56" s="137">
        <v>26241</v>
      </c>
      <c r="AF56" s="137">
        <v>24812</v>
      </c>
    </row>
    <row r="57" spans="3:32" ht="8.25" customHeight="1">
      <c r="D57" s="301" t="s">
        <v>108</v>
      </c>
      <c r="E57" s="301"/>
      <c r="G57" s="136">
        <v>2419</v>
      </c>
      <c r="H57" s="135">
        <v>75734</v>
      </c>
      <c r="I57" s="135">
        <v>20</v>
      </c>
      <c r="J57" s="135">
        <v>1306</v>
      </c>
      <c r="K57" s="65"/>
      <c r="L57" s="107"/>
      <c r="M57" s="60"/>
      <c r="N57" s="296" t="s">
        <v>180</v>
      </c>
      <c r="O57" s="296"/>
      <c r="P57" s="296"/>
      <c r="R57" s="140">
        <v>3284610</v>
      </c>
      <c r="S57" s="139">
        <v>29645487</v>
      </c>
      <c r="T57" s="139">
        <v>4595824</v>
      </c>
      <c r="U57" s="139">
        <v>7409105</v>
      </c>
      <c r="V57" s="57"/>
      <c r="W57" s="107"/>
      <c r="X57" s="60"/>
      <c r="Y57" s="60"/>
      <c r="Z57" s="60"/>
      <c r="AA57" s="76" t="s">
        <v>243</v>
      </c>
      <c r="AC57" s="109">
        <v>93216</v>
      </c>
      <c r="AD57" s="108">
        <v>517709</v>
      </c>
      <c r="AE57" s="108">
        <v>26241</v>
      </c>
      <c r="AF57" s="108">
        <v>24812</v>
      </c>
    </row>
    <row r="58" spans="3:32" ht="8.25" customHeight="1">
      <c r="E58" s="64" t="s">
        <v>108</v>
      </c>
      <c r="G58" s="109">
        <v>2419</v>
      </c>
      <c r="H58" s="108">
        <v>75734</v>
      </c>
      <c r="I58" s="225">
        <v>20</v>
      </c>
      <c r="J58" s="108">
        <v>1306</v>
      </c>
      <c r="K58" s="65"/>
      <c r="L58" s="107"/>
      <c r="M58" s="60"/>
      <c r="N58" s="60"/>
      <c r="O58" s="301" t="s">
        <v>179</v>
      </c>
      <c r="P58" s="301"/>
      <c r="R58" s="136">
        <v>79437</v>
      </c>
      <c r="S58" s="135">
        <v>386173</v>
      </c>
      <c r="T58" s="135">
        <v>119</v>
      </c>
      <c r="U58" s="135">
        <v>255</v>
      </c>
      <c r="V58" s="57"/>
      <c r="W58" s="107"/>
      <c r="X58" s="60"/>
      <c r="Y58" s="60"/>
      <c r="Z58" s="301" t="s">
        <v>98</v>
      </c>
      <c r="AA58" s="301"/>
      <c r="AC58" s="136">
        <v>1424637</v>
      </c>
      <c r="AD58" s="137">
        <v>285431</v>
      </c>
      <c r="AE58" s="137">
        <v>56109</v>
      </c>
      <c r="AF58" s="137">
        <v>6905</v>
      </c>
    </row>
    <row r="59" spans="3:32" ht="8.25" customHeight="1">
      <c r="D59" s="301" t="s">
        <v>241</v>
      </c>
      <c r="E59" s="301"/>
      <c r="G59" s="136">
        <v>83</v>
      </c>
      <c r="H59" s="135">
        <v>1448695</v>
      </c>
      <c r="I59" s="135" t="s">
        <v>7</v>
      </c>
      <c r="J59" s="135" t="s">
        <v>7</v>
      </c>
      <c r="K59" s="65"/>
      <c r="L59" s="107"/>
      <c r="M59" s="60"/>
      <c r="N59" s="60"/>
      <c r="O59" s="60"/>
      <c r="P59" s="76" t="s">
        <v>242</v>
      </c>
      <c r="R59" s="109">
        <v>21223</v>
      </c>
      <c r="S59" s="108">
        <v>7588</v>
      </c>
      <c r="T59" s="108" t="s">
        <v>308</v>
      </c>
      <c r="U59" s="108" t="s">
        <v>308</v>
      </c>
      <c r="V59" s="57"/>
      <c r="W59" s="107"/>
      <c r="X59" s="60"/>
      <c r="Y59" s="60"/>
      <c r="Z59" s="60"/>
      <c r="AA59" s="64" t="s">
        <v>98</v>
      </c>
      <c r="AC59" s="109">
        <v>1424637</v>
      </c>
      <c r="AD59" s="108">
        <v>285431</v>
      </c>
      <c r="AE59" s="108">
        <v>56109</v>
      </c>
      <c r="AF59" s="108">
        <v>6905</v>
      </c>
    </row>
    <row r="60" spans="3:32" ht="8.25" customHeight="1">
      <c r="E60" s="76" t="s">
        <v>241</v>
      </c>
      <c r="G60" s="109">
        <v>83</v>
      </c>
      <c r="H60" s="108">
        <v>1448695</v>
      </c>
      <c r="I60" s="108" t="s">
        <v>308</v>
      </c>
      <c r="J60" s="108" t="s">
        <v>308</v>
      </c>
      <c r="K60" s="65"/>
      <c r="L60" s="107"/>
      <c r="M60" s="60"/>
      <c r="N60" s="60"/>
      <c r="O60" s="60"/>
      <c r="P60" s="64" t="s">
        <v>99</v>
      </c>
      <c r="R60" s="109">
        <v>58214</v>
      </c>
      <c r="S60" s="108">
        <v>378585</v>
      </c>
      <c r="T60" s="108">
        <v>119</v>
      </c>
      <c r="U60" s="108">
        <v>255</v>
      </c>
      <c r="V60" s="57"/>
      <c r="W60" s="107"/>
      <c r="X60" s="60"/>
      <c r="Y60" s="60"/>
      <c r="Z60" s="301" t="s">
        <v>100</v>
      </c>
      <c r="AA60" s="301"/>
      <c r="AC60" s="138">
        <v>5059</v>
      </c>
      <c r="AD60" s="137">
        <v>1108178</v>
      </c>
      <c r="AE60" s="137">
        <v>360</v>
      </c>
      <c r="AF60" s="137">
        <v>4320</v>
      </c>
    </row>
    <row r="61" spans="3:32" ht="8.25" customHeight="1">
      <c r="D61" s="301" t="s">
        <v>240</v>
      </c>
      <c r="E61" s="301"/>
      <c r="G61" s="136">
        <v>2042</v>
      </c>
      <c r="H61" s="135">
        <v>32785</v>
      </c>
      <c r="I61" s="135" t="s">
        <v>7</v>
      </c>
      <c r="J61" s="135">
        <v>2199</v>
      </c>
      <c r="K61" s="65"/>
      <c r="L61" s="107"/>
      <c r="M61" s="60"/>
      <c r="N61" s="60"/>
      <c r="O61" s="301" t="s">
        <v>103</v>
      </c>
      <c r="P61" s="301"/>
      <c r="R61" s="136">
        <v>357</v>
      </c>
      <c r="S61" s="135">
        <v>191161</v>
      </c>
      <c r="T61" s="135" t="s">
        <v>7</v>
      </c>
      <c r="U61" s="135">
        <v>1387179</v>
      </c>
      <c r="V61" s="57"/>
      <c r="W61" s="107"/>
      <c r="X61" s="60"/>
      <c r="Y61" s="60"/>
      <c r="Z61" s="60"/>
      <c r="AA61" s="64" t="s">
        <v>101</v>
      </c>
      <c r="AC61" s="109">
        <v>1013</v>
      </c>
      <c r="AD61" s="108">
        <v>424965</v>
      </c>
      <c r="AE61" s="108">
        <v>20</v>
      </c>
      <c r="AF61" s="108">
        <v>1401</v>
      </c>
    </row>
    <row r="62" spans="3:32" ht="8.25" customHeight="1">
      <c r="E62" s="64" t="s">
        <v>240</v>
      </c>
      <c r="G62" s="109">
        <v>2042</v>
      </c>
      <c r="H62" s="108">
        <v>32785</v>
      </c>
      <c r="I62" s="108" t="s">
        <v>308</v>
      </c>
      <c r="J62" s="108">
        <v>2199</v>
      </c>
      <c r="K62" s="65"/>
      <c r="L62" s="107"/>
      <c r="M62" s="60"/>
      <c r="N62" s="60"/>
      <c r="O62" s="60"/>
      <c r="P62" s="64" t="s">
        <v>103</v>
      </c>
      <c r="R62" s="109">
        <v>357</v>
      </c>
      <c r="S62" s="108">
        <v>191161</v>
      </c>
      <c r="T62" s="108" t="s">
        <v>308</v>
      </c>
      <c r="U62" s="108">
        <v>1387179</v>
      </c>
      <c r="V62" s="57"/>
      <c r="W62" s="107"/>
      <c r="X62" s="60"/>
      <c r="Y62" s="60"/>
      <c r="Z62" s="60"/>
      <c r="AA62" s="64" t="s">
        <v>104</v>
      </c>
      <c r="AC62" s="109">
        <v>4046</v>
      </c>
      <c r="AD62" s="108">
        <v>683213</v>
      </c>
      <c r="AE62" s="108">
        <v>340</v>
      </c>
      <c r="AF62" s="108">
        <v>2919</v>
      </c>
    </row>
    <row r="63" spans="3:32" ht="8.25" customHeight="1">
      <c r="D63" s="301" t="s">
        <v>172</v>
      </c>
      <c r="E63" s="301"/>
      <c r="G63" s="136">
        <v>92</v>
      </c>
      <c r="H63" s="135">
        <v>23754</v>
      </c>
      <c r="I63" s="135" t="s">
        <v>7</v>
      </c>
      <c r="J63" s="135" t="s">
        <v>7</v>
      </c>
      <c r="K63" s="65"/>
      <c r="L63" s="107"/>
      <c r="M63" s="60"/>
      <c r="N63" s="60"/>
      <c r="O63" s="301" t="s">
        <v>177</v>
      </c>
      <c r="P63" s="301"/>
      <c r="R63" s="136">
        <v>246301</v>
      </c>
      <c r="S63" s="135">
        <v>220481</v>
      </c>
      <c r="T63" s="135" t="s">
        <v>7</v>
      </c>
      <c r="U63" s="135">
        <v>8165</v>
      </c>
      <c r="V63" s="57"/>
      <c r="W63" s="107"/>
      <c r="X63" s="60"/>
      <c r="Y63" s="60"/>
      <c r="Z63" s="301" t="s">
        <v>239</v>
      </c>
      <c r="AA63" s="301"/>
      <c r="AC63" s="138">
        <v>33736</v>
      </c>
      <c r="AD63" s="137">
        <v>272969</v>
      </c>
      <c r="AE63" s="137">
        <v>18718</v>
      </c>
      <c r="AF63" s="137">
        <v>2923</v>
      </c>
    </row>
    <row r="64" spans="3:32" ht="8.25" customHeight="1">
      <c r="E64" s="71" t="s">
        <v>114</v>
      </c>
      <c r="G64" s="109" t="s">
        <v>308</v>
      </c>
      <c r="H64" s="225">
        <v>40</v>
      </c>
      <c r="I64" s="108" t="s">
        <v>308</v>
      </c>
      <c r="J64" s="108" t="s">
        <v>308</v>
      </c>
      <c r="K64" s="65"/>
      <c r="L64" s="107"/>
      <c r="M64" s="60"/>
      <c r="N64" s="60"/>
      <c r="O64" s="60"/>
      <c r="P64" s="64" t="s">
        <v>106</v>
      </c>
      <c r="R64" s="109">
        <v>145717</v>
      </c>
      <c r="S64" s="108">
        <v>81720</v>
      </c>
      <c r="T64" s="108" t="s">
        <v>308</v>
      </c>
      <c r="U64" s="108" t="s">
        <v>308</v>
      </c>
      <c r="V64" s="57"/>
      <c r="W64" s="107"/>
      <c r="X64" s="60"/>
      <c r="Y64" s="60"/>
      <c r="Z64" s="60"/>
      <c r="AA64" s="64" t="s">
        <v>107</v>
      </c>
      <c r="AC64" s="109">
        <v>1164</v>
      </c>
      <c r="AD64" s="108">
        <v>4393</v>
      </c>
      <c r="AE64" s="108" t="s">
        <v>308</v>
      </c>
      <c r="AF64" s="108">
        <v>334</v>
      </c>
    </row>
    <row r="65" spans="3:32" ht="8.25" customHeight="1">
      <c r="E65" s="64" t="s">
        <v>117</v>
      </c>
      <c r="G65" s="109">
        <v>92</v>
      </c>
      <c r="H65" s="108">
        <v>23714</v>
      </c>
      <c r="I65" s="108" t="s">
        <v>308</v>
      </c>
      <c r="J65" s="108" t="s">
        <v>308</v>
      </c>
      <c r="K65" s="65"/>
      <c r="L65" s="107"/>
      <c r="M65" s="60"/>
      <c r="N65" s="60"/>
      <c r="O65" s="60"/>
      <c r="P65" s="64" t="s">
        <v>109</v>
      </c>
      <c r="R65" s="109">
        <v>100584</v>
      </c>
      <c r="S65" s="108">
        <v>138761</v>
      </c>
      <c r="T65" s="108" t="s">
        <v>308</v>
      </c>
      <c r="U65" s="108">
        <v>8165</v>
      </c>
      <c r="V65" s="57"/>
      <c r="W65" s="107"/>
      <c r="X65" s="60"/>
      <c r="Y65" s="60"/>
      <c r="Z65" s="60"/>
      <c r="AA65" s="141" t="s">
        <v>237</v>
      </c>
      <c r="AC65" s="109">
        <v>32572</v>
      </c>
      <c r="AD65" s="108">
        <v>268576</v>
      </c>
      <c r="AE65" s="108">
        <v>18718</v>
      </c>
      <c r="AF65" s="108">
        <v>2589</v>
      </c>
    </row>
    <row r="66" spans="3:32" ht="8.25" customHeight="1">
      <c r="G66" s="110"/>
      <c r="H66" s="66"/>
      <c r="I66" s="66"/>
      <c r="J66" s="66"/>
      <c r="K66" s="65"/>
      <c r="L66" s="107"/>
      <c r="M66" s="60"/>
      <c r="N66" s="60"/>
      <c r="O66" s="301" t="s">
        <v>238</v>
      </c>
      <c r="P66" s="301"/>
      <c r="R66" s="136">
        <v>215501</v>
      </c>
      <c r="S66" s="135">
        <v>252281</v>
      </c>
      <c r="T66" s="135">
        <v>995</v>
      </c>
      <c r="U66" s="135">
        <v>8081</v>
      </c>
      <c r="V66" s="57"/>
      <c r="W66" s="107"/>
      <c r="X66" s="60"/>
      <c r="AC66" s="110"/>
      <c r="AD66" s="66"/>
      <c r="AE66" s="66"/>
      <c r="AF66" s="66"/>
    </row>
    <row r="67" spans="3:32" ht="8.25" customHeight="1">
      <c r="C67" s="296" t="s">
        <v>170</v>
      </c>
      <c r="D67" s="296"/>
      <c r="E67" s="296"/>
      <c r="G67" s="140">
        <v>1106897</v>
      </c>
      <c r="H67" s="139">
        <v>27496865</v>
      </c>
      <c r="I67" s="139">
        <v>1342499</v>
      </c>
      <c r="J67" s="139">
        <v>1996085</v>
      </c>
      <c r="K67" s="65"/>
      <c r="L67" s="107"/>
      <c r="M67" s="60"/>
      <c r="N67" s="60"/>
      <c r="O67" s="60"/>
      <c r="P67" s="64" t="s">
        <v>112</v>
      </c>
      <c r="R67" s="109">
        <v>1378</v>
      </c>
      <c r="S67" s="108">
        <v>38437</v>
      </c>
      <c r="T67" s="108">
        <v>340</v>
      </c>
      <c r="U67" s="108" t="s">
        <v>308</v>
      </c>
      <c r="V67" s="57"/>
      <c r="W67" s="107"/>
      <c r="X67" s="60"/>
      <c r="Y67" s="296" t="s">
        <v>173</v>
      </c>
      <c r="Z67" s="296"/>
      <c r="AA67" s="296"/>
      <c r="AC67" s="140">
        <v>2429980</v>
      </c>
      <c r="AD67" s="139">
        <v>2890140</v>
      </c>
      <c r="AE67" s="139">
        <v>667010</v>
      </c>
      <c r="AF67" s="139">
        <v>604986</v>
      </c>
    </row>
    <row r="68" spans="3:32" ht="8.25" customHeight="1">
      <c r="D68" s="301" t="s">
        <v>4</v>
      </c>
      <c r="E68" s="301"/>
      <c r="G68" s="136">
        <v>2242</v>
      </c>
      <c r="H68" s="135">
        <v>6055108</v>
      </c>
      <c r="I68" s="135">
        <v>22256</v>
      </c>
      <c r="J68" s="135">
        <v>17907</v>
      </c>
      <c r="K68" s="65"/>
      <c r="L68" s="107"/>
      <c r="M68" s="60"/>
      <c r="N68" s="60"/>
      <c r="O68" s="60"/>
      <c r="P68" s="64" t="s">
        <v>113</v>
      </c>
      <c r="R68" s="109">
        <v>14714</v>
      </c>
      <c r="S68" s="108">
        <v>38907</v>
      </c>
      <c r="T68" s="108">
        <v>160</v>
      </c>
      <c r="U68" s="108">
        <v>868</v>
      </c>
      <c r="V68" s="57"/>
      <c r="W68" s="107"/>
      <c r="X68" s="60"/>
      <c r="Y68" s="60"/>
      <c r="Z68" s="301" t="s">
        <v>171</v>
      </c>
      <c r="AA68" s="301"/>
      <c r="AC68" s="136">
        <v>600551</v>
      </c>
      <c r="AD68" s="135">
        <v>97296</v>
      </c>
      <c r="AE68" s="135">
        <v>117026</v>
      </c>
      <c r="AF68" s="135">
        <v>6815</v>
      </c>
    </row>
    <row r="69" spans="3:32" ht="8.25" customHeight="1">
      <c r="E69" s="64" t="s">
        <v>4</v>
      </c>
      <c r="G69" s="109">
        <v>2242</v>
      </c>
      <c r="H69" s="108">
        <v>6009573</v>
      </c>
      <c r="I69" s="225">
        <v>22256</v>
      </c>
      <c r="J69" s="108">
        <v>17637</v>
      </c>
      <c r="K69" s="65"/>
      <c r="L69" s="107"/>
      <c r="M69" s="60"/>
      <c r="N69" s="60"/>
      <c r="O69" s="60"/>
      <c r="P69" s="64" t="s">
        <v>115</v>
      </c>
      <c r="R69" s="109">
        <v>63</v>
      </c>
      <c r="S69" s="108" t="s">
        <v>308</v>
      </c>
      <c r="T69" s="108" t="s">
        <v>308</v>
      </c>
      <c r="U69" s="108">
        <v>4500</v>
      </c>
      <c r="V69" s="57"/>
      <c r="W69" s="107"/>
      <c r="X69" s="60"/>
      <c r="Y69" s="60"/>
      <c r="Z69" s="60"/>
      <c r="AA69" s="64" t="s">
        <v>116</v>
      </c>
      <c r="AC69" s="109">
        <v>419168</v>
      </c>
      <c r="AD69" s="108">
        <v>37562</v>
      </c>
      <c r="AE69" s="108">
        <v>117026</v>
      </c>
      <c r="AF69" s="108">
        <v>6815</v>
      </c>
    </row>
    <row r="70" spans="3:32" ht="8.25" customHeight="1">
      <c r="E70" s="64" t="s">
        <v>123</v>
      </c>
      <c r="G70" s="109" t="s">
        <v>308</v>
      </c>
      <c r="H70" s="108">
        <v>45535</v>
      </c>
      <c r="I70" s="108" t="s">
        <v>308</v>
      </c>
      <c r="J70" s="108">
        <v>270</v>
      </c>
      <c r="K70" s="65"/>
      <c r="L70" s="107"/>
      <c r="M70" s="60"/>
      <c r="N70" s="60"/>
      <c r="O70" s="60"/>
      <c r="P70" s="141" t="s">
        <v>236</v>
      </c>
      <c r="R70" s="109">
        <v>199346</v>
      </c>
      <c r="S70" s="108">
        <v>174937</v>
      </c>
      <c r="T70" s="108">
        <v>495</v>
      </c>
      <c r="U70" s="108">
        <v>2713</v>
      </c>
      <c r="V70" s="57"/>
      <c r="W70" s="107"/>
      <c r="X70" s="60"/>
      <c r="Y70" s="60"/>
      <c r="Z70" s="60"/>
      <c r="AA70" s="64" t="s">
        <v>119</v>
      </c>
      <c r="AC70" s="109">
        <v>181383</v>
      </c>
      <c r="AD70" s="108">
        <v>59734</v>
      </c>
      <c r="AE70" s="108" t="s">
        <v>308</v>
      </c>
      <c r="AF70" s="108" t="s">
        <v>308</v>
      </c>
    </row>
    <row r="71" spans="3:32" ht="8.25" customHeight="1">
      <c r="D71" s="301" t="s">
        <v>211</v>
      </c>
      <c r="E71" s="301"/>
      <c r="G71" s="136" t="s">
        <v>7</v>
      </c>
      <c r="H71" s="135">
        <v>11977017</v>
      </c>
      <c r="I71" s="135" t="s">
        <v>7</v>
      </c>
      <c r="J71" s="135" t="s">
        <v>7</v>
      </c>
      <c r="K71" s="65"/>
      <c r="L71" s="107"/>
      <c r="M71" s="60"/>
      <c r="N71" s="60"/>
      <c r="O71" s="301" t="s">
        <v>121</v>
      </c>
      <c r="P71" s="301"/>
      <c r="R71" s="136" t="s">
        <v>7</v>
      </c>
      <c r="S71" s="135">
        <v>45734</v>
      </c>
      <c r="T71" s="135">
        <v>1073760</v>
      </c>
      <c r="U71" s="135">
        <v>977776</v>
      </c>
      <c r="V71" s="57"/>
      <c r="W71" s="107"/>
      <c r="X71" s="60"/>
      <c r="Y71" s="60"/>
      <c r="Z71" s="60"/>
      <c r="AA71" s="64" t="s">
        <v>120</v>
      </c>
      <c r="AC71" s="109" t="s">
        <v>308</v>
      </c>
      <c r="AD71" s="108" t="s">
        <v>308</v>
      </c>
      <c r="AE71" s="108" t="s">
        <v>308</v>
      </c>
      <c r="AF71" s="108" t="s">
        <v>308</v>
      </c>
    </row>
    <row r="72" spans="3:32" ht="8.25" customHeight="1">
      <c r="E72" s="64" t="s">
        <v>128</v>
      </c>
      <c r="G72" s="109" t="s">
        <v>308</v>
      </c>
      <c r="H72" s="108">
        <v>11974346</v>
      </c>
      <c r="I72" s="108" t="s">
        <v>308</v>
      </c>
      <c r="J72" s="108" t="s">
        <v>308</v>
      </c>
      <c r="K72" s="65"/>
      <c r="L72" s="107"/>
      <c r="M72" s="60"/>
      <c r="N72" s="60"/>
      <c r="O72" s="60"/>
      <c r="P72" s="64" t="s">
        <v>121</v>
      </c>
      <c r="R72" s="109" t="s">
        <v>308</v>
      </c>
      <c r="S72" s="108">
        <v>45734</v>
      </c>
      <c r="T72" s="108">
        <v>778702</v>
      </c>
      <c r="U72" s="108">
        <v>977776</v>
      </c>
      <c r="V72" s="57"/>
      <c r="W72" s="107"/>
      <c r="X72" s="60"/>
      <c r="Y72" s="60"/>
      <c r="Z72" s="301" t="s">
        <v>233</v>
      </c>
      <c r="AA72" s="301"/>
      <c r="AC72" s="136">
        <v>1275385</v>
      </c>
      <c r="AD72" s="137">
        <v>40716</v>
      </c>
      <c r="AE72" s="137">
        <v>18240</v>
      </c>
      <c r="AF72" s="137">
        <v>1652</v>
      </c>
    </row>
    <row r="73" spans="3:32" ht="8.25" customHeight="1">
      <c r="E73" s="64" t="s">
        <v>130</v>
      </c>
      <c r="G73" s="109" t="s">
        <v>308</v>
      </c>
      <c r="H73" s="108">
        <v>2671</v>
      </c>
      <c r="I73" s="108" t="s">
        <v>308</v>
      </c>
      <c r="J73" s="108" t="s">
        <v>308</v>
      </c>
      <c r="K73" s="65"/>
      <c r="L73" s="107"/>
      <c r="M73" s="60"/>
      <c r="N73" s="60"/>
      <c r="O73" s="60"/>
      <c r="P73" s="64" t="s">
        <v>235</v>
      </c>
      <c r="R73" s="109" t="s">
        <v>308</v>
      </c>
      <c r="S73" s="108" t="s">
        <v>308</v>
      </c>
      <c r="T73" s="108">
        <v>295058</v>
      </c>
      <c r="U73" s="108" t="s">
        <v>308</v>
      </c>
      <c r="V73" s="57"/>
      <c r="W73" s="107"/>
      <c r="X73" s="60"/>
      <c r="Y73" s="60"/>
      <c r="Z73" s="60"/>
      <c r="AA73" s="76" t="s">
        <v>233</v>
      </c>
      <c r="AC73" s="109">
        <v>1275385</v>
      </c>
      <c r="AD73" s="108">
        <v>40716</v>
      </c>
      <c r="AE73" s="108">
        <v>18240</v>
      </c>
      <c r="AF73" s="108">
        <v>1652</v>
      </c>
    </row>
    <row r="74" spans="3:32" ht="8.25" customHeight="1">
      <c r="D74" s="301" t="s">
        <v>234</v>
      </c>
      <c r="E74" s="301"/>
      <c r="G74" s="136">
        <v>552</v>
      </c>
      <c r="H74" s="135">
        <v>10765</v>
      </c>
      <c r="I74" s="135">
        <v>10790</v>
      </c>
      <c r="J74" s="135">
        <v>797</v>
      </c>
      <c r="K74" s="65"/>
      <c r="L74" s="107"/>
      <c r="M74" s="60"/>
      <c r="N74" s="60"/>
      <c r="O74" s="301" t="s">
        <v>169</v>
      </c>
      <c r="P74" s="301"/>
      <c r="R74" s="136">
        <v>342607</v>
      </c>
      <c r="S74" s="135">
        <v>1665903</v>
      </c>
      <c r="T74" s="135">
        <v>2327068</v>
      </c>
      <c r="U74" s="135">
        <v>2800785</v>
      </c>
      <c r="V74" s="57"/>
      <c r="W74" s="107"/>
      <c r="X74" s="60"/>
      <c r="Y74" s="60"/>
      <c r="Z74" s="301" t="s">
        <v>168</v>
      </c>
      <c r="AA74" s="301"/>
      <c r="AC74" s="136">
        <v>17112</v>
      </c>
      <c r="AD74" s="137">
        <v>855081</v>
      </c>
      <c r="AE74" s="137">
        <v>196693</v>
      </c>
      <c r="AF74" s="137">
        <v>62499</v>
      </c>
    </row>
    <row r="75" spans="3:32" ht="8.25" customHeight="1">
      <c r="E75" s="64" t="s">
        <v>135</v>
      </c>
      <c r="G75" s="109">
        <v>552</v>
      </c>
      <c r="H75" s="108">
        <v>6741</v>
      </c>
      <c r="I75" s="108">
        <v>6070</v>
      </c>
      <c r="J75" s="108">
        <v>95</v>
      </c>
      <c r="K75" s="65"/>
      <c r="L75" s="107"/>
      <c r="M75" s="60"/>
      <c r="N75" s="60"/>
      <c r="O75" s="60"/>
      <c r="P75" s="64" t="s">
        <v>124</v>
      </c>
      <c r="R75" s="109" t="s">
        <v>308</v>
      </c>
      <c r="S75" s="108">
        <v>1274493</v>
      </c>
      <c r="T75" s="108">
        <v>1657693</v>
      </c>
      <c r="U75" s="108">
        <v>1388292</v>
      </c>
      <c r="V75" s="57"/>
      <c r="W75" s="107"/>
      <c r="X75" s="60"/>
      <c r="Y75" s="60"/>
      <c r="Z75" s="60"/>
      <c r="AA75" s="64" t="s">
        <v>127</v>
      </c>
      <c r="AC75" s="109">
        <v>17112</v>
      </c>
      <c r="AD75" s="108">
        <v>855081</v>
      </c>
      <c r="AE75" s="108">
        <v>196693</v>
      </c>
      <c r="AF75" s="108">
        <v>62499</v>
      </c>
    </row>
    <row r="76" spans="3:32" ht="8.25" customHeight="1">
      <c r="E76" s="64" t="s">
        <v>137</v>
      </c>
      <c r="G76" s="109" t="s">
        <v>308</v>
      </c>
      <c r="H76" s="108">
        <v>4024</v>
      </c>
      <c r="I76" s="225">
        <v>4720</v>
      </c>
      <c r="J76" s="108">
        <v>702</v>
      </c>
      <c r="K76" s="65"/>
      <c r="L76" s="107"/>
      <c r="M76" s="60"/>
      <c r="N76" s="60"/>
      <c r="O76" s="60"/>
      <c r="P76" s="64" t="s">
        <v>126</v>
      </c>
      <c r="R76" s="109">
        <v>342607</v>
      </c>
      <c r="S76" s="108">
        <v>391410</v>
      </c>
      <c r="T76" s="108">
        <v>665989</v>
      </c>
      <c r="U76" s="108">
        <v>1412493</v>
      </c>
      <c r="V76" s="57"/>
      <c r="W76" s="107"/>
      <c r="X76" s="60"/>
      <c r="Y76" s="60"/>
      <c r="Z76" s="301" t="s">
        <v>167</v>
      </c>
      <c r="AA76" s="301"/>
      <c r="AC76" s="136" t="s">
        <v>7</v>
      </c>
      <c r="AD76" s="137" t="s">
        <v>7</v>
      </c>
      <c r="AE76" s="137">
        <v>12912</v>
      </c>
      <c r="AF76" s="137" t="s">
        <v>7</v>
      </c>
    </row>
    <row r="77" spans="3:32" ht="8.25" customHeight="1">
      <c r="D77" s="301" t="s">
        <v>232</v>
      </c>
      <c r="E77" s="301"/>
      <c r="G77" s="136">
        <v>2033</v>
      </c>
      <c r="H77" s="135">
        <v>193759</v>
      </c>
      <c r="I77" s="135">
        <v>474506</v>
      </c>
      <c r="J77" s="135">
        <v>442795</v>
      </c>
      <c r="K77" s="65"/>
      <c r="L77" s="107"/>
      <c r="M77" s="60"/>
      <c r="N77" s="60"/>
      <c r="O77" s="60"/>
      <c r="P77" s="64" t="s">
        <v>290</v>
      </c>
      <c r="R77" s="109" t="s">
        <v>308</v>
      </c>
      <c r="S77" s="108" t="s">
        <v>308</v>
      </c>
      <c r="T77" s="108">
        <v>3386</v>
      </c>
      <c r="U77" s="108" t="s">
        <v>308</v>
      </c>
      <c r="V77" s="57"/>
      <c r="W77" s="107"/>
      <c r="X77" s="60"/>
      <c r="Y77" s="60"/>
      <c r="Z77" s="60"/>
      <c r="AA77" s="76" t="s">
        <v>230</v>
      </c>
      <c r="AC77" s="109" t="s">
        <v>308</v>
      </c>
      <c r="AD77" s="108" t="s">
        <v>308</v>
      </c>
      <c r="AE77" s="108">
        <v>12912</v>
      </c>
      <c r="AF77" s="108" t="s">
        <v>308</v>
      </c>
    </row>
    <row r="78" spans="3:32" ht="8.25" customHeight="1">
      <c r="E78" s="64" t="s">
        <v>140</v>
      </c>
      <c r="G78" s="109">
        <v>10</v>
      </c>
      <c r="H78" s="108">
        <v>4133</v>
      </c>
      <c r="I78" s="108">
        <v>416009</v>
      </c>
      <c r="J78" s="108">
        <v>402843</v>
      </c>
      <c r="K78" s="65"/>
      <c r="L78" s="107"/>
      <c r="M78" s="60"/>
      <c r="N78" s="60"/>
      <c r="O78" s="301" t="s">
        <v>231</v>
      </c>
      <c r="P78" s="301"/>
      <c r="R78" s="136" t="s">
        <v>7</v>
      </c>
      <c r="S78" s="135">
        <v>23526853</v>
      </c>
      <c r="T78" s="135" t="s">
        <v>7</v>
      </c>
      <c r="U78" s="135" t="s">
        <v>7</v>
      </c>
      <c r="V78" s="57"/>
      <c r="W78" s="107"/>
      <c r="X78" s="60"/>
      <c r="Y78" s="60"/>
      <c r="Z78" s="301" t="s">
        <v>227</v>
      </c>
      <c r="AA78" s="301"/>
      <c r="AC78" s="136" t="s">
        <v>7</v>
      </c>
      <c r="AD78" s="137" t="s">
        <v>7</v>
      </c>
      <c r="AE78" s="137">
        <v>310182</v>
      </c>
      <c r="AF78" s="137">
        <v>260046</v>
      </c>
    </row>
    <row r="79" spans="3:32" ht="8.25" customHeight="1">
      <c r="E79" s="71" t="s">
        <v>142</v>
      </c>
      <c r="G79" s="109">
        <v>2023</v>
      </c>
      <c r="H79" s="108">
        <v>189626</v>
      </c>
      <c r="I79" s="108">
        <v>58497</v>
      </c>
      <c r="J79" s="108">
        <v>39952</v>
      </c>
      <c r="K79" s="65"/>
      <c r="L79" s="107"/>
      <c r="M79" s="60"/>
      <c r="N79" s="60"/>
      <c r="O79" s="60"/>
      <c r="P79" s="64" t="s">
        <v>231</v>
      </c>
      <c r="R79" s="109" t="s">
        <v>308</v>
      </c>
      <c r="S79" s="108">
        <v>23526853</v>
      </c>
      <c r="T79" s="108" t="s">
        <v>308</v>
      </c>
      <c r="U79" s="108" t="s">
        <v>308</v>
      </c>
      <c r="V79" s="57"/>
      <c r="W79" s="107"/>
      <c r="X79" s="60"/>
      <c r="Y79" s="60"/>
      <c r="Z79" s="60"/>
      <c r="AA79" s="76" t="s">
        <v>227</v>
      </c>
      <c r="AC79" s="109" t="s">
        <v>308</v>
      </c>
      <c r="AD79" s="108" t="s">
        <v>308</v>
      </c>
      <c r="AE79" s="108">
        <v>310182</v>
      </c>
      <c r="AF79" s="108">
        <v>260046</v>
      </c>
    </row>
    <row r="80" spans="3:32" ht="8.25" customHeight="1">
      <c r="D80" s="301" t="s">
        <v>229</v>
      </c>
      <c r="E80" s="301"/>
      <c r="G80" s="136">
        <v>3054</v>
      </c>
      <c r="H80" s="135">
        <v>259580</v>
      </c>
      <c r="I80" s="135">
        <v>20</v>
      </c>
      <c r="J80" s="135">
        <v>610</v>
      </c>
      <c r="K80" s="65"/>
      <c r="L80" s="107"/>
      <c r="M80" s="60"/>
      <c r="N80" s="60"/>
      <c r="O80" s="301" t="s">
        <v>228</v>
      </c>
      <c r="P80" s="301"/>
      <c r="R80" s="136">
        <v>22181</v>
      </c>
      <c r="S80" s="135">
        <v>1096422</v>
      </c>
      <c r="T80" s="135">
        <v>223343</v>
      </c>
      <c r="U80" s="135">
        <v>376139</v>
      </c>
      <c r="V80" s="57"/>
      <c r="W80" s="107"/>
      <c r="X80" s="60"/>
      <c r="Y80" s="60"/>
      <c r="Z80" s="301" t="s">
        <v>165</v>
      </c>
      <c r="AA80" s="301"/>
      <c r="AC80" s="136">
        <v>507418</v>
      </c>
      <c r="AD80" s="135">
        <v>1805733</v>
      </c>
      <c r="AE80" s="135">
        <v>11922</v>
      </c>
      <c r="AF80" s="135">
        <v>273337</v>
      </c>
    </row>
    <row r="81" spans="1:32" ht="8.25" customHeight="1">
      <c r="E81" s="64" t="s">
        <v>144</v>
      </c>
      <c r="G81" s="109">
        <v>3054</v>
      </c>
      <c r="H81" s="108">
        <v>259580</v>
      </c>
      <c r="I81" s="108">
        <v>20</v>
      </c>
      <c r="J81" s="108">
        <v>610</v>
      </c>
      <c r="K81" s="65"/>
      <c r="L81" s="107"/>
      <c r="M81" s="60"/>
      <c r="N81" s="60"/>
      <c r="O81" s="60"/>
      <c r="P81" s="76" t="s">
        <v>228</v>
      </c>
      <c r="R81" s="109">
        <v>22181</v>
      </c>
      <c r="S81" s="108">
        <v>1096422</v>
      </c>
      <c r="T81" s="108">
        <v>223343</v>
      </c>
      <c r="U81" s="108">
        <v>376139</v>
      </c>
      <c r="V81" s="128"/>
      <c r="W81" s="107"/>
      <c r="X81" s="60"/>
      <c r="Y81" s="60"/>
      <c r="Z81" s="60"/>
      <c r="AA81" s="64" t="s">
        <v>163</v>
      </c>
      <c r="AC81" s="109">
        <v>66251</v>
      </c>
      <c r="AD81" s="108">
        <v>378160</v>
      </c>
      <c r="AE81" s="225">
        <v>55</v>
      </c>
      <c r="AF81" s="108">
        <v>1468</v>
      </c>
    </row>
    <row r="82" spans="1:32" ht="8.25" customHeight="1">
      <c r="D82" s="301" t="s">
        <v>148</v>
      </c>
      <c r="E82" s="301"/>
      <c r="G82" s="136" t="s">
        <v>7</v>
      </c>
      <c r="H82" s="135">
        <v>8316411</v>
      </c>
      <c r="I82" s="135">
        <v>261800</v>
      </c>
      <c r="J82" s="135">
        <v>197893</v>
      </c>
      <c r="K82" s="65"/>
      <c r="L82" s="107"/>
      <c r="M82" s="133"/>
      <c r="N82" s="60"/>
      <c r="O82" s="301" t="s">
        <v>226</v>
      </c>
      <c r="P82" s="301"/>
      <c r="R82" s="136">
        <v>4399</v>
      </c>
      <c r="S82" s="135">
        <v>21606</v>
      </c>
      <c r="T82" s="135">
        <v>409748</v>
      </c>
      <c r="U82" s="135">
        <v>102005</v>
      </c>
      <c r="V82" s="57"/>
      <c r="W82" s="107"/>
      <c r="X82" s="60"/>
      <c r="Y82" s="60"/>
      <c r="Z82" s="60"/>
      <c r="AA82" s="64" t="s">
        <v>141</v>
      </c>
      <c r="AC82" s="109">
        <v>441167</v>
      </c>
      <c r="AD82" s="108">
        <v>1427573</v>
      </c>
      <c r="AE82" s="108">
        <v>11867</v>
      </c>
      <c r="AF82" s="108">
        <v>271869</v>
      </c>
    </row>
    <row r="83" spans="1:32" ht="8.25" customHeight="1">
      <c r="E83" s="64" t="s">
        <v>148</v>
      </c>
      <c r="G83" s="109" t="s">
        <v>308</v>
      </c>
      <c r="H83" s="108">
        <v>8316411</v>
      </c>
      <c r="I83" s="108">
        <v>261800</v>
      </c>
      <c r="J83" s="108">
        <v>197893</v>
      </c>
      <c r="K83" s="65"/>
      <c r="L83" s="107"/>
      <c r="M83" s="60"/>
      <c r="N83" s="60"/>
      <c r="O83" s="60"/>
      <c r="P83" s="64" t="s">
        <v>133</v>
      </c>
      <c r="R83" s="109">
        <v>4399</v>
      </c>
      <c r="S83" s="108">
        <v>21606</v>
      </c>
      <c r="T83" s="108">
        <v>409748</v>
      </c>
      <c r="U83" s="108">
        <v>102005</v>
      </c>
      <c r="V83" s="57"/>
      <c r="W83" s="107"/>
      <c r="X83" s="60"/>
      <c r="Y83" s="60"/>
      <c r="Z83" s="301" t="s">
        <v>162</v>
      </c>
      <c r="AA83" s="301"/>
      <c r="AC83" s="136">
        <v>29514</v>
      </c>
      <c r="AD83" s="135">
        <v>91314</v>
      </c>
      <c r="AE83" s="135">
        <v>35</v>
      </c>
      <c r="AF83" s="135">
        <v>637</v>
      </c>
    </row>
    <row r="84" spans="1:32" ht="8.25" customHeight="1">
      <c r="E84" s="64" t="s">
        <v>131</v>
      </c>
      <c r="G84" s="109" t="s">
        <v>308</v>
      </c>
      <c r="H84" s="108" t="s">
        <v>308</v>
      </c>
      <c r="I84" s="108" t="s">
        <v>308</v>
      </c>
      <c r="J84" s="108" t="s">
        <v>308</v>
      </c>
      <c r="K84" s="65"/>
      <c r="L84" s="107"/>
      <c r="M84" s="60"/>
      <c r="N84" s="60"/>
      <c r="O84" s="301" t="s">
        <v>138</v>
      </c>
      <c r="P84" s="301"/>
      <c r="R84" s="136" t="s">
        <v>7</v>
      </c>
      <c r="S84" s="135">
        <v>124450</v>
      </c>
      <c r="T84" s="135">
        <v>8534</v>
      </c>
      <c r="U84" s="135">
        <v>129473</v>
      </c>
      <c r="V84" s="57"/>
      <c r="W84" s="107"/>
      <c r="X84" s="60"/>
      <c r="Y84" s="60"/>
      <c r="Z84" s="60"/>
      <c r="AA84" s="64" t="s">
        <v>145</v>
      </c>
      <c r="AC84" s="109">
        <v>58</v>
      </c>
      <c r="AD84" s="108">
        <v>35</v>
      </c>
      <c r="AE84" s="108" t="s">
        <v>308</v>
      </c>
      <c r="AF84" s="108" t="s">
        <v>308</v>
      </c>
    </row>
    <row r="85" spans="1:32" ht="8.25" customHeight="1">
      <c r="D85" s="301" t="s">
        <v>153</v>
      </c>
      <c r="E85" s="301"/>
      <c r="G85" s="136" t="s">
        <v>7</v>
      </c>
      <c r="H85" s="135" t="s">
        <v>7</v>
      </c>
      <c r="I85" s="135" t="s">
        <v>7</v>
      </c>
      <c r="J85" s="135">
        <v>2400</v>
      </c>
      <c r="K85" s="65"/>
      <c r="L85" s="107"/>
      <c r="M85" s="60"/>
      <c r="N85" s="60"/>
      <c r="O85" s="60"/>
      <c r="P85" s="64" t="s">
        <v>138</v>
      </c>
      <c r="R85" s="109" t="s">
        <v>308</v>
      </c>
      <c r="S85" s="108">
        <v>124450</v>
      </c>
      <c r="T85" s="108">
        <v>8534</v>
      </c>
      <c r="U85" s="108">
        <v>129473</v>
      </c>
      <c r="V85" s="57"/>
      <c r="W85" s="107"/>
      <c r="X85" s="60"/>
      <c r="Y85" s="60"/>
      <c r="Z85" s="60"/>
      <c r="AA85" s="64" t="s">
        <v>150</v>
      </c>
      <c r="AC85" s="109" t="s">
        <v>308</v>
      </c>
      <c r="AD85" s="108" t="s">
        <v>308</v>
      </c>
      <c r="AE85" s="108" t="s">
        <v>308</v>
      </c>
      <c r="AF85" s="108" t="s">
        <v>308</v>
      </c>
    </row>
    <row r="86" spans="1:32" ht="8.25" customHeight="1">
      <c r="E86" s="64" t="s">
        <v>153</v>
      </c>
      <c r="G86" s="109" t="s">
        <v>308</v>
      </c>
      <c r="H86" s="108" t="s">
        <v>308</v>
      </c>
      <c r="I86" s="108" t="s">
        <v>308</v>
      </c>
      <c r="J86" s="108">
        <v>2400</v>
      </c>
      <c r="K86" s="65"/>
      <c r="L86" s="107"/>
      <c r="M86" s="60"/>
      <c r="N86" s="60"/>
      <c r="O86" s="301" t="s">
        <v>225</v>
      </c>
      <c r="P86" s="301"/>
      <c r="R86" s="136">
        <v>930</v>
      </c>
      <c r="S86" s="135">
        <v>4947</v>
      </c>
      <c r="T86" s="135">
        <v>6551</v>
      </c>
      <c r="U86" s="135" t="s">
        <v>7</v>
      </c>
      <c r="V86" s="57"/>
      <c r="W86" s="107"/>
      <c r="X86" s="60"/>
      <c r="Y86" s="60"/>
      <c r="Z86" s="60"/>
      <c r="AA86" s="64" t="s">
        <v>152</v>
      </c>
      <c r="AC86" s="109">
        <v>29456</v>
      </c>
      <c r="AD86" s="108">
        <v>91279</v>
      </c>
      <c r="AE86" s="108">
        <v>35</v>
      </c>
      <c r="AF86" s="108">
        <v>637</v>
      </c>
    </row>
    <row r="87" spans="1:32" ht="8.25" customHeight="1">
      <c r="D87" s="301" t="s">
        <v>157</v>
      </c>
      <c r="E87" s="301"/>
      <c r="G87" s="136">
        <v>21</v>
      </c>
      <c r="H87" s="135">
        <v>858</v>
      </c>
      <c r="I87" s="135" t="s">
        <v>7</v>
      </c>
      <c r="J87" s="135">
        <v>1084060</v>
      </c>
      <c r="K87" s="65"/>
      <c r="L87" s="107"/>
      <c r="M87" s="60"/>
      <c r="N87" s="60"/>
      <c r="O87" s="60"/>
      <c r="P87" s="76" t="s">
        <v>225</v>
      </c>
      <c r="R87" s="109">
        <v>930</v>
      </c>
      <c r="S87" s="108">
        <v>4947</v>
      </c>
      <c r="T87" s="108">
        <v>6551</v>
      </c>
      <c r="U87" s="108" t="s">
        <v>308</v>
      </c>
      <c r="V87" s="57"/>
      <c r="W87" s="107"/>
      <c r="X87" s="60"/>
      <c r="Y87" s="60"/>
      <c r="Z87" s="60"/>
      <c r="AC87" s="110"/>
      <c r="AD87" s="66"/>
      <c r="AE87" s="66"/>
      <c r="AF87" s="66"/>
    </row>
    <row r="88" spans="1:32" ht="8.25" customHeight="1">
      <c r="E88" s="64" t="s">
        <v>157</v>
      </c>
      <c r="G88" s="109">
        <v>21</v>
      </c>
      <c r="H88" s="108">
        <v>858</v>
      </c>
      <c r="I88" s="108" t="s">
        <v>308</v>
      </c>
      <c r="J88" s="108">
        <v>1084060</v>
      </c>
      <c r="K88" s="65"/>
      <c r="L88" s="107"/>
      <c r="M88" s="60"/>
      <c r="N88" s="60"/>
      <c r="O88" s="301" t="s">
        <v>161</v>
      </c>
      <c r="P88" s="301"/>
      <c r="R88" s="136">
        <v>878438</v>
      </c>
      <c r="S88" s="135">
        <v>726798</v>
      </c>
      <c r="T88" s="135">
        <v>297204</v>
      </c>
      <c r="U88" s="135">
        <v>1461880</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4174</v>
      </c>
      <c r="I89" s="135" t="s">
        <v>7</v>
      </c>
      <c r="J89" s="135">
        <v>50219</v>
      </c>
      <c r="K89" s="65"/>
      <c r="L89" s="107"/>
      <c r="M89" s="60"/>
      <c r="N89" s="60"/>
      <c r="O89" s="60"/>
      <c r="P89" s="64" t="s">
        <v>146</v>
      </c>
      <c r="R89" s="223">
        <v>39</v>
      </c>
      <c r="S89" s="108">
        <v>244</v>
      </c>
      <c r="T89" s="108">
        <v>29216</v>
      </c>
      <c r="U89" s="108">
        <v>52809</v>
      </c>
      <c r="V89" s="57"/>
      <c r="W89" s="107"/>
      <c r="X89" s="60"/>
      <c r="Y89" s="60"/>
      <c r="Z89" s="301" t="s">
        <v>156</v>
      </c>
      <c r="AA89" s="301"/>
      <c r="AC89" s="136" t="s">
        <v>7</v>
      </c>
      <c r="AD89" s="137" t="s">
        <v>7</v>
      </c>
      <c r="AE89" s="137" t="s">
        <v>7</v>
      </c>
      <c r="AF89" s="137" t="s">
        <v>7</v>
      </c>
    </row>
    <row r="90" spans="1:32" ht="8.25" customHeight="1">
      <c r="E90" s="64" t="s">
        <v>25</v>
      </c>
      <c r="G90" s="109" t="s">
        <v>308</v>
      </c>
      <c r="H90" s="108">
        <v>4174</v>
      </c>
      <c r="I90" s="108" t="s">
        <v>308</v>
      </c>
      <c r="J90" s="108">
        <v>50219</v>
      </c>
      <c r="K90" s="65"/>
      <c r="L90" s="107"/>
      <c r="M90" s="60"/>
      <c r="N90" s="60"/>
      <c r="O90" s="60"/>
      <c r="P90" s="64" t="s">
        <v>149</v>
      </c>
      <c r="R90" s="109">
        <v>571</v>
      </c>
      <c r="S90" s="108">
        <v>19187</v>
      </c>
      <c r="T90" s="108">
        <v>1192</v>
      </c>
      <c r="U90" s="108">
        <v>258203</v>
      </c>
      <c r="V90" s="57"/>
      <c r="W90" s="107"/>
      <c r="X90" s="60"/>
      <c r="Y90" s="60"/>
      <c r="Z90" s="60"/>
      <c r="AA90" s="76" t="s">
        <v>223</v>
      </c>
      <c r="AC90" s="109" t="s">
        <v>308</v>
      </c>
      <c r="AD90" s="108" t="s">
        <v>308</v>
      </c>
      <c r="AE90" s="108" t="s">
        <v>308</v>
      </c>
      <c r="AF90" s="108" t="s">
        <v>308</v>
      </c>
    </row>
    <row r="91" spans="1:32" ht="8.25" customHeight="1">
      <c r="D91" s="301" t="s">
        <v>224</v>
      </c>
      <c r="E91" s="301"/>
      <c r="G91" s="136">
        <v>1098995</v>
      </c>
      <c r="H91" s="135">
        <v>679193</v>
      </c>
      <c r="I91" s="135">
        <v>573127</v>
      </c>
      <c r="J91" s="135">
        <v>199404</v>
      </c>
      <c r="K91" s="65"/>
      <c r="L91" s="107"/>
      <c r="M91" s="60"/>
      <c r="N91" s="60"/>
      <c r="O91" s="60"/>
      <c r="P91" s="64" t="s">
        <v>151</v>
      </c>
      <c r="R91" s="109">
        <v>877828</v>
      </c>
      <c r="S91" s="108">
        <v>707367</v>
      </c>
      <c r="T91" s="108">
        <v>266796</v>
      </c>
      <c r="U91" s="108">
        <v>1150868</v>
      </c>
      <c r="V91" s="57"/>
      <c r="W91" s="107"/>
      <c r="X91" s="60"/>
      <c r="AC91" s="109"/>
      <c r="AD91" s="108"/>
      <c r="AE91" s="108"/>
      <c r="AF91" s="108"/>
    </row>
    <row r="92" spans="1:32" ht="8.25" customHeight="1">
      <c r="E92" s="64" t="s">
        <v>27</v>
      </c>
      <c r="G92" s="109" t="s">
        <v>308</v>
      </c>
      <c r="H92" s="108" t="s">
        <v>308</v>
      </c>
      <c r="I92" s="108">
        <v>245570</v>
      </c>
      <c r="J92" s="108">
        <v>7260</v>
      </c>
      <c r="K92" s="65"/>
      <c r="L92" s="107"/>
      <c r="M92" s="60"/>
      <c r="N92" s="60"/>
      <c r="O92" s="301" t="s">
        <v>160</v>
      </c>
      <c r="P92" s="301"/>
      <c r="R92" s="136">
        <v>75116</v>
      </c>
      <c r="S92" s="135">
        <v>84824</v>
      </c>
      <c r="T92" s="135">
        <v>56837</v>
      </c>
      <c r="U92" s="135">
        <v>41438</v>
      </c>
      <c r="V92" s="134"/>
      <c r="W92" s="107"/>
      <c r="X92" s="60"/>
      <c r="Y92" s="60"/>
      <c r="Z92" s="60"/>
      <c r="AA92" s="64"/>
      <c r="AC92" s="106"/>
    </row>
    <row r="93" spans="1:32" ht="8.25" customHeight="1">
      <c r="D93" s="60"/>
      <c r="E93" s="64" t="s">
        <v>30</v>
      </c>
      <c r="G93" s="109">
        <v>75</v>
      </c>
      <c r="H93" s="108" t="s">
        <v>308</v>
      </c>
      <c r="I93" s="108">
        <v>8533</v>
      </c>
      <c r="J93" s="108">
        <v>2500</v>
      </c>
      <c r="K93" s="65"/>
      <c r="L93" s="107"/>
      <c r="M93" s="60"/>
      <c r="N93" s="60"/>
      <c r="O93" s="60"/>
      <c r="P93" s="64" t="s">
        <v>154</v>
      </c>
      <c r="R93" s="109">
        <v>74333</v>
      </c>
      <c r="S93" s="108">
        <v>7859</v>
      </c>
      <c r="T93" s="108">
        <v>26950</v>
      </c>
      <c r="U93" s="108">
        <v>2700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Z58:AA58"/>
    <mergeCell ref="Z43:AA43"/>
    <mergeCell ref="O32:P32"/>
    <mergeCell ref="O34:P34"/>
    <mergeCell ref="O80:P80"/>
    <mergeCell ref="O71:P71"/>
    <mergeCell ref="O74:P74"/>
    <mergeCell ref="O36:P36"/>
    <mergeCell ref="O38:P38"/>
    <mergeCell ref="O40:P40"/>
    <mergeCell ref="O44:P44"/>
    <mergeCell ref="O49:P49"/>
    <mergeCell ref="O51:P51"/>
    <mergeCell ref="N57:P57"/>
    <mergeCell ref="O47:P47"/>
    <mergeCell ref="Z47:AA47"/>
    <mergeCell ref="Z83:AA83"/>
    <mergeCell ref="Z78:AA78"/>
    <mergeCell ref="O88:P88"/>
    <mergeCell ref="O92:P92"/>
    <mergeCell ref="O86:P86"/>
    <mergeCell ref="O82:P82"/>
    <mergeCell ref="O78:P78"/>
    <mergeCell ref="O84:P84"/>
    <mergeCell ref="Z89:AA89"/>
    <mergeCell ref="Y88:AA88"/>
    <mergeCell ref="Z51:AA51"/>
    <mergeCell ref="Z24:AA24"/>
    <mergeCell ref="Z26:AA26"/>
    <mergeCell ref="Z28:AA28"/>
    <mergeCell ref="Z30:AA30"/>
    <mergeCell ref="Z45:AA45"/>
    <mergeCell ref="Y42:AA42"/>
    <mergeCell ref="Z32:AA32"/>
    <mergeCell ref="Z34:AA34"/>
    <mergeCell ref="Z37:AA37"/>
    <mergeCell ref="Z39:AA39"/>
    <mergeCell ref="A8:F9"/>
    <mergeCell ref="B11:E11"/>
    <mergeCell ref="C13:E13"/>
    <mergeCell ref="D14:E14"/>
    <mergeCell ref="Z72:AA72"/>
    <mergeCell ref="O58:P58"/>
    <mergeCell ref="O61:P61"/>
    <mergeCell ref="O63:P63"/>
    <mergeCell ref="O66:P66"/>
    <mergeCell ref="Y67:AA67"/>
    <mergeCell ref="Z68:AA68"/>
    <mergeCell ref="X8:AB9"/>
    <mergeCell ref="Z14:AA14"/>
    <mergeCell ref="Y20:AA20"/>
    <mergeCell ref="Z21:AA21"/>
    <mergeCell ref="Z56:AA56"/>
    <mergeCell ref="M8:Q9"/>
    <mergeCell ref="N13:P13"/>
    <mergeCell ref="O14:P14"/>
    <mergeCell ref="O19:P19"/>
    <mergeCell ref="O24:P24"/>
    <mergeCell ref="O17:P17"/>
    <mergeCell ref="D77:E77"/>
    <mergeCell ref="D18:E18"/>
    <mergeCell ref="D26:E26"/>
    <mergeCell ref="D30:E30"/>
    <mergeCell ref="D61:E61"/>
    <mergeCell ref="D32:E32"/>
    <mergeCell ref="D20:E20"/>
    <mergeCell ref="D47:E47"/>
    <mergeCell ref="C52:E52"/>
    <mergeCell ref="D22:E22"/>
    <mergeCell ref="D24:E24"/>
    <mergeCell ref="D40:E40"/>
    <mergeCell ref="D38:E38"/>
    <mergeCell ref="D53:E53"/>
    <mergeCell ref="Z63:AA63"/>
    <mergeCell ref="Z60:AA60"/>
    <mergeCell ref="Z74:AA74"/>
    <mergeCell ref="Z76:AA76"/>
    <mergeCell ref="Z80:AA80"/>
    <mergeCell ref="O30:P30"/>
    <mergeCell ref="O53:P53"/>
    <mergeCell ref="D91:E91"/>
    <mergeCell ref="D55:E55"/>
    <mergeCell ref="D59:E59"/>
    <mergeCell ref="D80:E80"/>
    <mergeCell ref="D89:E89"/>
    <mergeCell ref="D57:E57"/>
    <mergeCell ref="D63:E63"/>
    <mergeCell ref="D82:E82"/>
    <mergeCell ref="D85:E85"/>
    <mergeCell ref="D87:E87"/>
    <mergeCell ref="D71:E71"/>
    <mergeCell ref="D68:E68"/>
    <mergeCell ref="C67:E67"/>
    <mergeCell ref="D74:E74"/>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5.25" style="50" customWidth="1"/>
    <col min="26" max="26" width="1.5" style="50" customWidth="1"/>
    <col min="27" max="30" width="9.625" style="50" customWidth="1"/>
    <col min="31" max="16384" width="11.25" style="50"/>
  </cols>
  <sheetData>
    <row r="1" spans="1:30" ht="13.5" customHeight="1">
      <c r="A1" s="99"/>
      <c r="E1" s="98"/>
      <c r="F1" s="98"/>
      <c r="J1" s="127" t="s">
        <v>218</v>
      </c>
      <c r="Q1" s="97"/>
      <c r="R1" s="98" t="s">
        <v>217</v>
      </c>
    </row>
    <row r="2" spans="1:30" ht="4.5" customHeight="1"/>
    <row r="3" spans="1:30">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311</v>
      </c>
    </row>
    <row r="7" spans="1:30" ht="1.5" customHeight="1">
      <c r="AD7" s="60"/>
    </row>
    <row r="8" spans="1:30">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3.75"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9" customHeight="1">
      <c r="B11" s="296" t="s">
        <v>205</v>
      </c>
      <c r="C11" s="296"/>
      <c r="D11" s="296"/>
      <c r="E11" s="296"/>
      <c r="G11" s="195">
        <v>48852299</v>
      </c>
      <c r="H11" s="194">
        <v>80652342</v>
      </c>
      <c r="I11" s="194">
        <v>28744237</v>
      </c>
      <c r="J11" s="194">
        <v>28056508</v>
      </c>
      <c r="K11" s="204"/>
      <c r="L11" s="60"/>
      <c r="M11" s="60"/>
      <c r="N11" s="60"/>
      <c r="O11" s="64" t="s">
        <v>33</v>
      </c>
      <c r="P11" s="128"/>
      <c r="Q11" s="188">
        <v>1039393</v>
      </c>
      <c r="R11" s="188">
        <v>788960</v>
      </c>
      <c r="S11" s="188">
        <v>223989</v>
      </c>
      <c r="T11" s="188">
        <v>227329</v>
      </c>
      <c r="U11" s="207"/>
      <c r="V11" s="60"/>
      <c r="W11" s="60"/>
      <c r="X11" s="60"/>
      <c r="Y11" s="64" t="s">
        <v>155</v>
      </c>
      <c r="Z11" s="128"/>
      <c r="AA11" s="196">
        <v>40</v>
      </c>
      <c r="AB11" s="188">
        <v>5194</v>
      </c>
      <c r="AC11" s="196">
        <v>75</v>
      </c>
      <c r="AD11" s="188">
        <v>3170</v>
      </c>
    </row>
    <row r="12" spans="1:30" ht="9" customHeight="1">
      <c r="G12" s="199"/>
      <c r="H12" s="198"/>
      <c r="I12" s="198"/>
      <c r="J12" s="198"/>
      <c r="K12" s="204"/>
      <c r="L12" s="60"/>
      <c r="M12" s="60"/>
      <c r="N12" s="60"/>
      <c r="O12" s="78"/>
      <c r="P12" s="128"/>
      <c r="Q12" s="196"/>
      <c r="R12" s="196"/>
      <c r="S12" s="196"/>
      <c r="T12" s="196"/>
      <c r="U12" s="207"/>
      <c r="V12" s="60"/>
      <c r="W12" s="60"/>
      <c r="X12" s="60"/>
      <c r="Y12" s="76" t="s">
        <v>279</v>
      </c>
      <c r="Z12" s="128"/>
      <c r="AA12" s="188">
        <v>322</v>
      </c>
      <c r="AB12" s="188">
        <v>43575</v>
      </c>
      <c r="AC12" s="188">
        <v>1900</v>
      </c>
      <c r="AD12" s="188">
        <v>0</v>
      </c>
    </row>
    <row r="13" spans="1:30" ht="9" customHeight="1">
      <c r="C13" s="296" t="s">
        <v>203</v>
      </c>
      <c r="D13" s="296"/>
      <c r="E13" s="296"/>
      <c r="G13" s="195">
        <v>82974</v>
      </c>
      <c r="H13" s="194">
        <v>4390059</v>
      </c>
      <c r="I13" s="194">
        <v>738994</v>
      </c>
      <c r="J13" s="194">
        <v>199752</v>
      </c>
      <c r="K13" s="210">
        <v>0</v>
      </c>
      <c r="M13" s="296" t="s">
        <v>199</v>
      </c>
      <c r="N13" s="296"/>
      <c r="O13" s="296"/>
      <c r="P13" s="128"/>
      <c r="Q13" s="194">
        <v>39291361</v>
      </c>
      <c r="R13" s="194">
        <v>7699291</v>
      </c>
      <c r="S13" s="194">
        <v>21463876</v>
      </c>
      <c r="T13" s="194">
        <v>16450357</v>
      </c>
      <c r="U13" s="207"/>
      <c r="V13" s="60"/>
      <c r="W13" s="60"/>
      <c r="X13" s="60"/>
      <c r="Y13" s="64" t="s">
        <v>24</v>
      </c>
      <c r="Z13" s="128"/>
      <c r="AA13" s="188">
        <v>1424</v>
      </c>
      <c r="AB13" s="188">
        <v>26572</v>
      </c>
      <c r="AC13" s="188">
        <v>29522</v>
      </c>
      <c r="AD13" s="188">
        <v>50536</v>
      </c>
    </row>
    <row r="14" spans="1:30" ht="9" customHeight="1">
      <c r="D14" s="302" t="s">
        <v>201</v>
      </c>
      <c r="E14" s="302"/>
      <c r="G14" s="191">
        <v>75</v>
      </c>
      <c r="H14" s="190">
        <v>790322</v>
      </c>
      <c r="I14" s="190">
        <v>121460</v>
      </c>
      <c r="J14" s="190">
        <v>62371</v>
      </c>
      <c r="K14" s="204"/>
      <c r="L14" s="60"/>
      <c r="M14" s="60"/>
      <c r="N14" s="301" t="s">
        <v>197</v>
      </c>
      <c r="O14" s="301"/>
      <c r="P14" s="128"/>
      <c r="Q14" s="190">
        <v>251887</v>
      </c>
      <c r="R14" s="190">
        <v>182189</v>
      </c>
      <c r="S14" s="190">
        <v>1477391</v>
      </c>
      <c r="T14" s="190">
        <v>17636</v>
      </c>
      <c r="U14" s="207"/>
      <c r="V14" s="60"/>
      <c r="W14" s="60"/>
      <c r="X14" s="301" t="s">
        <v>278</v>
      </c>
      <c r="Y14" s="301"/>
      <c r="Z14" s="128"/>
      <c r="AA14" s="190">
        <v>1571127</v>
      </c>
      <c r="AB14" s="190">
        <v>1152293</v>
      </c>
      <c r="AC14" s="190">
        <v>175747</v>
      </c>
      <c r="AD14" s="190">
        <v>147223</v>
      </c>
    </row>
    <row r="15" spans="1:30" ht="9" customHeight="1">
      <c r="E15" s="64" t="s">
        <v>29</v>
      </c>
      <c r="F15" s="128"/>
      <c r="G15" s="188">
        <v>75</v>
      </c>
      <c r="H15" s="188">
        <v>34975</v>
      </c>
      <c r="I15" s="188">
        <v>13332</v>
      </c>
      <c r="J15" s="188">
        <v>2250</v>
      </c>
      <c r="K15" s="204"/>
      <c r="L15" s="60"/>
      <c r="M15" s="60"/>
      <c r="N15" s="60"/>
      <c r="O15" s="71" t="s">
        <v>37</v>
      </c>
      <c r="P15" s="128"/>
      <c r="Q15" s="188">
        <v>40636</v>
      </c>
      <c r="R15" s="188">
        <v>182189</v>
      </c>
      <c r="S15" s="188">
        <v>343319</v>
      </c>
      <c r="T15" s="188">
        <v>4180</v>
      </c>
      <c r="U15" s="207"/>
      <c r="V15" s="60"/>
      <c r="W15" s="60"/>
      <c r="X15" s="60"/>
      <c r="Y15" s="64" t="s">
        <v>26</v>
      </c>
      <c r="Z15" s="128"/>
      <c r="AA15" s="188">
        <v>66993</v>
      </c>
      <c r="AB15" s="188">
        <v>47082</v>
      </c>
      <c r="AC15" s="196">
        <v>19</v>
      </c>
      <c r="AD15" s="196">
        <v>500</v>
      </c>
    </row>
    <row r="16" spans="1:30" ht="9" customHeight="1">
      <c r="E16" s="64" t="s">
        <v>32</v>
      </c>
      <c r="F16" s="128"/>
      <c r="G16" s="222">
        <v>0</v>
      </c>
      <c r="H16" s="188">
        <v>749524</v>
      </c>
      <c r="I16" s="196">
        <v>108128</v>
      </c>
      <c r="J16" s="188">
        <v>55522</v>
      </c>
      <c r="K16" s="204"/>
      <c r="L16" s="60"/>
      <c r="M16" s="60"/>
      <c r="N16" s="60"/>
      <c r="O16" s="71" t="s">
        <v>40</v>
      </c>
      <c r="P16" s="128"/>
      <c r="Q16" s="188">
        <v>211251</v>
      </c>
      <c r="R16" s="196">
        <v>0</v>
      </c>
      <c r="S16" s="188">
        <v>1134072</v>
      </c>
      <c r="T16" s="188">
        <v>13456</v>
      </c>
      <c r="U16" s="207"/>
      <c r="V16" s="60"/>
      <c r="W16" s="60"/>
      <c r="X16" s="60"/>
      <c r="Y16" s="64" t="s">
        <v>28</v>
      </c>
      <c r="Z16" s="128"/>
      <c r="AA16" s="188">
        <v>1045617</v>
      </c>
      <c r="AB16" s="188">
        <v>717832</v>
      </c>
      <c r="AC16" s="188">
        <v>59441</v>
      </c>
      <c r="AD16" s="188">
        <v>37599</v>
      </c>
    </row>
    <row r="17" spans="4:30" ht="9" customHeight="1">
      <c r="E17" s="64" t="s">
        <v>35</v>
      </c>
      <c r="F17" s="128"/>
      <c r="G17" s="196">
        <v>0</v>
      </c>
      <c r="H17" s="188">
        <v>5823</v>
      </c>
      <c r="I17" s="188">
        <v>0</v>
      </c>
      <c r="J17" s="188">
        <v>4599</v>
      </c>
      <c r="K17" s="204"/>
      <c r="L17" s="60"/>
      <c r="M17" s="60"/>
      <c r="N17" s="301" t="s">
        <v>43</v>
      </c>
      <c r="O17" s="301"/>
      <c r="P17" s="128"/>
      <c r="Q17" s="190">
        <v>2428412</v>
      </c>
      <c r="R17" s="192">
        <v>264077</v>
      </c>
      <c r="S17" s="192">
        <v>1406612</v>
      </c>
      <c r="T17" s="192">
        <v>4496368</v>
      </c>
      <c r="U17" s="207"/>
      <c r="V17" s="60"/>
      <c r="W17" s="60"/>
      <c r="X17" s="60"/>
      <c r="Y17" s="64" t="s">
        <v>31</v>
      </c>
      <c r="Z17" s="128"/>
      <c r="AA17" s="188">
        <v>77944</v>
      </c>
      <c r="AB17" s="188">
        <v>99528</v>
      </c>
      <c r="AC17" s="188">
        <v>112029</v>
      </c>
      <c r="AD17" s="188">
        <v>2195</v>
      </c>
    </row>
    <row r="18" spans="4:30" ht="9" customHeight="1">
      <c r="D18" s="302" t="s">
        <v>277</v>
      </c>
      <c r="E18" s="302"/>
      <c r="F18" s="128"/>
      <c r="G18" s="190">
        <v>29218</v>
      </c>
      <c r="H18" s="190">
        <v>76689</v>
      </c>
      <c r="I18" s="190">
        <v>6571</v>
      </c>
      <c r="J18" s="190">
        <v>29727</v>
      </c>
      <c r="K18" s="204"/>
      <c r="L18" s="60"/>
      <c r="M18" s="60"/>
      <c r="N18" s="60"/>
      <c r="O18" s="64" t="s">
        <v>43</v>
      </c>
      <c r="P18" s="128"/>
      <c r="Q18" s="188">
        <v>2428412</v>
      </c>
      <c r="R18" s="188">
        <v>264077</v>
      </c>
      <c r="S18" s="188">
        <v>1406612</v>
      </c>
      <c r="T18" s="188">
        <v>4496368</v>
      </c>
      <c r="U18" s="207"/>
      <c r="V18" s="60"/>
      <c r="W18" s="60"/>
      <c r="X18" s="60"/>
      <c r="Y18" s="74" t="s">
        <v>34</v>
      </c>
      <c r="Z18" s="128"/>
      <c r="AA18" s="188">
        <v>380573</v>
      </c>
      <c r="AB18" s="188">
        <v>287851</v>
      </c>
      <c r="AC18" s="188">
        <v>4258</v>
      </c>
      <c r="AD18" s="188">
        <v>106929</v>
      </c>
    </row>
    <row r="19" spans="4:30" ht="9" customHeight="1">
      <c r="E19" s="71" t="s">
        <v>36</v>
      </c>
      <c r="F19" s="128"/>
      <c r="G19" s="188">
        <v>29218</v>
      </c>
      <c r="H19" s="188">
        <v>76689</v>
      </c>
      <c r="I19" s="188">
        <v>6571</v>
      </c>
      <c r="J19" s="188">
        <v>29727</v>
      </c>
      <c r="K19" s="204"/>
      <c r="L19" s="60"/>
      <c r="M19" s="60"/>
      <c r="N19" s="301" t="s">
        <v>195</v>
      </c>
      <c r="O19" s="301"/>
      <c r="P19" s="128"/>
      <c r="Q19" s="190">
        <v>211806</v>
      </c>
      <c r="R19" s="190">
        <v>1359715</v>
      </c>
      <c r="S19" s="190">
        <v>28228</v>
      </c>
      <c r="T19" s="190">
        <v>33139</v>
      </c>
      <c r="U19" s="207"/>
      <c r="V19" s="60"/>
      <c r="W19" s="60"/>
      <c r="X19" s="60"/>
      <c r="Z19" s="128"/>
      <c r="AA19" s="196"/>
      <c r="AB19" s="196"/>
      <c r="AC19" s="196"/>
      <c r="AD19" s="196"/>
    </row>
    <row r="20" spans="4:30" ht="9" customHeight="1">
      <c r="D20" s="301" t="s">
        <v>1</v>
      </c>
      <c r="E20" s="301"/>
      <c r="F20" s="128"/>
      <c r="G20" s="190">
        <v>0</v>
      </c>
      <c r="H20" s="190">
        <v>1638063</v>
      </c>
      <c r="I20" s="190">
        <v>586442</v>
      </c>
      <c r="J20" s="190">
        <v>22326</v>
      </c>
      <c r="K20" s="204"/>
      <c r="L20" s="60"/>
      <c r="M20" s="60"/>
      <c r="N20" s="60"/>
      <c r="O20" s="64" t="s">
        <v>46</v>
      </c>
      <c r="P20" s="128"/>
      <c r="Q20" s="196">
        <v>0</v>
      </c>
      <c r="R20" s="196">
        <v>12</v>
      </c>
      <c r="S20" s="196">
        <v>7742</v>
      </c>
      <c r="T20" s="188">
        <v>3487</v>
      </c>
      <c r="U20" s="207"/>
      <c r="V20" s="60"/>
      <c r="W20" s="296" t="s">
        <v>198</v>
      </c>
      <c r="X20" s="296"/>
      <c r="Y20" s="296"/>
      <c r="Z20" s="128"/>
      <c r="AA20" s="194">
        <v>469900</v>
      </c>
      <c r="AB20" s="194">
        <v>1902467</v>
      </c>
      <c r="AC20" s="194">
        <v>179420</v>
      </c>
      <c r="AD20" s="194">
        <v>325006</v>
      </c>
    </row>
    <row r="21" spans="4:30" ht="9" customHeight="1">
      <c r="E21" s="64" t="s">
        <v>1</v>
      </c>
      <c r="F21" s="128"/>
      <c r="G21" s="196">
        <v>0</v>
      </c>
      <c r="H21" s="188">
        <v>1638063</v>
      </c>
      <c r="I21" s="188">
        <v>586442</v>
      </c>
      <c r="J21" s="188">
        <v>22326</v>
      </c>
      <c r="K21" s="204"/>
      <c r="L21" s="60"/>
      <c r="M21" s="60"/>
      <c r="N21" s="60"/>
      <c r="O21" s="64" t="s">
        <v>48</v>
      </c>
      <c r="P21" s="128"/>
      <c r="Q21" s="188">
        <v>192575</v>
      </c>
      <c r="R21" s="188">
        <v>1222557</v>
      </c>
      <c r="S21" s="188">
        <v>11463</v>
      </c>
      <c r="T21" s="188">
        <v>5588</v>
      </c>
      <c r="U21" s="207"/>
      <c r="X21" s="301" t="s">
        <v>196</v>
      </c>
      <c r="Y21" s="301"/>
      <c r="Z21" s="128"/>
      <c r="AA21" s="190">
        <v>117695</v>
      </c>
      <c r="AB21" s="190">
        <v>380131</v>
      </c>
      <c r="AC21" s="190">
        <v>45677</v>
      </c>
      <c r="AD21" s="190">
        <v>222296</v>
      </c>
    </row>
    <row r="22" spans="4:30" ht="9" customHeight="1">
      <c r="D22" s="301" t="s">
        <v>276</v>
      </c>
      <c r="E22" s="301"/>
      <c r="F22" s="128"/>
      <c r="G22" s="190">
        <v>350</v>
      </c>
      <c r="H22" s="190">
        <v>198446</v>
      </c>
      <c r="I22" s="190">
        <v>7790</v>
      </c>
      <c r="J22" s="190">
        <v>18372</v>
      </c>
      <c r="K22" s="204"/>
      <c r="L22" s="60"/>
      <c r="M22" s="60"/>
      <c r="N22" s="60"/>
      <c r="O22" s="64" t="s">
        <v>51</v>
      </c>
      <c r="P22" s="128"/>
      <c r="Q22" s="188">
        <v>18848</v>
      </c>
      <c r="R22" s="188">
        <v>26939</v>
      </c>
      <c r="S22" s="188">
        <v>360</v>
      </c>
      <c r="T22" s="196">
        <v>444</v>
      </c>
      <c r="U22" s="207"/>
      <c r="V22" s="60"/>
      <c r="W22" s="60"/>
      <c r="X22" s="60"/>
      <c r="Y22" s="64" t="s">
        <v>38</v>
      </c>
      <c r="Z22" s="128"/>
      <c r="AA22" s="188">
        <v>2172</v>
      </c>
      <c r="AB22" s="188">
        <v>131744</v>
      </c>
      <c r="AC22" s="188">
        <v>3457</v>
      </c>
      <c r="AD22" s="188">
        <v>3557</v>
      </c>
    </row>
    <row r="23" spans="4:30" ht="9" customHeight="1">
      <c r="E23" s="76" t="s">
        <v>276</v>
      </c>
      <c r="F23" s="128"/>
      <c r="G23" s="188">
        <v>350</v>
      </c>
      <c r="H23" s="188">
        <v>198446</v>
      </c>
      <c r="I23" s="188">
        <v>7790</v>
      </c>
      <c r="J23" s="188">
        <v>18372</v>
      </c>
      <c r="K23" s="204"/>
      <c r="L23" s="60"/>
      <c r="M23" s="60"/>
      <c r="N23" s="60"/>
      <c r="O23" s="64" t="s">
        <v>53</v>
      </c>
      <c r="P23" s="128"/>
      <c r="Q23" s="188">
        <v>383</v>
      </c>
      <c r="R23" s="188">
        <v>110207</v>
      </c>
      <c r="S23" s="188">
        <v>8663</v>
      </c>
      <c r="T23" s="188">
        <v>23620</v>
      </c>
      <c r="U23" s="207"/>
      <c r="V23" s="60"/>
      <c r="W23" s="60"/>
      <c r="X23" s="60"/>
      <c r="Y23" s="71" t="s">
        <v>41</v>
      </c>
      <c r="Z23" s="128"/>
      <c r="AA23" s="188">
        <v>115523</v>
      </c>
      <c r="AB23" s="188">
        <v>248387</v>
      </c>
      <c r="AC23" s="188">
        <v>42220</v>
      </c>
      <c r="AD23" s="188">
        <v>218739</v>
      </c>
    </row>
    <row r="24" spans="4:30" ht="9" customHeight="1">
      <c r="D24" s="301" t="s">
        <v>275</v>
      </c>
      <c r="E24" s="301"/>
      <c r="F24" s="128"/>
      <c r="G24" s="190">
        <v>0</v>
      </c>
      <c r="H24" s="190">
        <v>42873</v>
      </c>
      <c r="I24" s="190">
        <v>16109</v>
      </c>
      <c r="J24" s="190">
        <v>28315</v>
      </c>
      <c r="K24" s="204"/>
      <c r="L24" s="60"/>
      <c r="M24" s="60"/>
      <c r="N24" s="301" t="s">
        <v>192</v>
      </c>
      <c r="O24" s="301"/>
      <c r="P24" s="128"/>
      <c r="Q24" s="190">
        <v>193818</v>
      </c>
      <c r="R24" s="190">
        <v>935937</v>
      </c>
      <c r="S24" s="190">
        <v>29824</v>
      </c>
      <c r="T24" s="190">
        <v>33894</v>
      </c>
      <c r="U24" s="207"/>
      <c r="V24" s="60"/>
      <c r="W24" s="60"/>
      <c r="X24" s="301" t="s">
        <v>45</v>
      </c>
      <c r="Y24" s="301"/>
      <c r="Z24" s="128"/>
      <c r="AA24" s="190">
        <v>86773</v>
      </c>
      <c r="AB24" s="192">
        <v>309414</v>
      </c>
      <c r="AC24" s="190">
        <v>0</v>
      </c>
      <c r="AD24" s="190">
        <v>11033</v>
      </c>
    </row>
    <row r="25" spans="4:30" ht="9" customHeight="1">
      <c r="E25" s="76" t="s">
        <v>274</v>
      </c>
      <c r="F25" s="128"/>
      <c r="G25" s="196">
        <v>0</v>
      </c>
      <c r="H25" s="188">
        <v>42873</v>
      </c>
      <c r="I25" s="188">
        <v>16109</v>
      </c>
      <c r="J25" s="188">
        <v>28315</v>
      </c>
      <c r="K25" s="204"/>
      <c r="L25" s="60"/>
      <c r="M25" s="60"/>
      <c r="N25" s="60"/>
      <c r="O25" s="64" t="s">
        <v>55</v>
      </c>
      <c r="P25" s="128"/>
      <c r="Q25" s="188">
        <v>17281</v>
      </c>
      <c r="R25" s="188">
        <v>119082</v>
      </c>
      <c r="S25" s="188">
        <v>3046</v>
      </c>
      <c r="T25" s="188">
        <v>85</v>
      </c>
      <c r="U25" s="207"/>
      <c r="V25" s="60"/>
      <c r="W25" s="60"/>
      <c r="X25" s="60"/>
      <c r="Y25" s="64" t="s">
        <v>45</v>
      </c>
      <c r="Z25" s="128"/>
      <c r="AA25" s="188">
        <v>86773</v>
      </c>
      <c r="AB25" s="188">
        <v>309414</v>
      </c>
      <c r="AC25" s="196">
        <v>0</v>
      </c>
      <c r="AD25" s="196">
        <v>11033</v>
      </c>
    </row>
    <row r="26" spans="4:30" ht="9" customHeight="1">
      <c r="D26" s="301" t="s">
        <v>194</v>
      </c>
      <c r="E26" s="301"/>
      <c r="F26" s="128"/>
      <c r="G26" s="190">
        <v>4794</v>
      </c>
      <c r="H26" s="190">
        <v>493795</v>
      </c>
      <c r="I26" s="190">
        <v>241</v>
      </c>
      <c r="J26" s="190">
        <v>19327</v>
      </c>
      <c r="K26" s="204"/>
      <c r="L26" s="60"/>
      <c r="M26" s="60"/>
      <c r="N26" s="60"/>
      <c r="O26" s="64" t="s">
        <v>57</v>
      </c>
      <c r="P26" s="128"/>
      <c r="Q26" s="188">
        <v>1319</v>
      </c>
      <c r="R26" s="188">
        <v>69834</v>
      </c>
      <c r="S26" s="188">
        <v>1124</v>
      </c>
      <c r="T26" s="196">
        <v>20</v>
      </c>
      <c r="U26" s="207"/>
      <c r="V26" s="60"/>
      <c r="W26" s="60"/>
      <c r="X26" s="301" t="s">
        <v>193</v>
      </c>
      <c r="Y26" s="301"/>
      <c r="Z26" s="128"/>
      <c r="AA26" s="190">
        <v>127305</v>
      </c>
      <c r="AB26" s="192">
        <v>180266</v>
      </c>
      <c r="AC26" s="190">
        <v>346</v>
      </c>
      <c r="AD26" s="190">
        <v>360</v>
      </c>
    </row>
    <row r="27" spans="4:30" ht="9" customHeight="1">
      <c r="E27" s="64" t="s">
        <v>47</v>
      </c>
      <c r="F27" s="128"/>
      <c r="G27" s="188">
        <v>478</v>
      </c>
      <c r="H27" s="188">
        <v>4543</v>
      </c>
      <c r="I27" s="196">
        <v>0</v>
      </c>
      <c r="J27" s="188">
        <v>500</v>
      </c>
      <c r="K27" s="204"/>
      <c r="L27" s="60"/>
      <c r="M27" s="60"/>
      <c r="N27" s="60"/>
      <c r="O27" s="64" t="s">
        <v>60</v>
      </c>
      <c r="P27" s="128"/>
      <c r="Q27" s="188">
        <v>34243</v>
      </c>
      <c r="R27" s="188">
        <v>75083</v>
      </c>
      <c r="S27" s="188">
        <v>25543</v>
      </c>
      <c r="T27" s="188">
        <v>30090</v>
      </c>
      <c r="U27" s="207"/>
      <c r="V27" s="60"/>
      <c r="W27" s="60"/>
      <c r="X27" s="60"/>
      <c r="Y27" s="64" t="s">
        <v>49</v>
      </c>
      <c r="Z27" s="128"/>
      <c r="AA27" s="188">
        <v>127305</v>
      </c>
      <c r="AB27" s="188">
        <v>180266</v>
      </c>
      <c r="AC27" s="196">
        <v>346</v>
      </c>
      <c r="AD27" s="196">
        <v>360</v>
      </c>
    </row>
    <row r="28" spans="4:30" ht="9" customHeight="1">
      <c r="E28" s="64" t="s">
        <v>50</v>
      </c>
      <c r="F28" s="128"/>
      <c r="G28" s="188">
        <v>1624</v>
      </c>
      <c r="H28" s="188">
        <v>151034</v>
      </c>
      <c r="I28" s="188">
        <v>39</v>
      </c>
      <c r="J28" s="188">
        <v>17049</v>
      </c>
      <c r="K28" s="204"/>
      <c r="L28" s="60"/>
      <c r="M28" s="60"/>
      <c r="N28" s="60"/>
      <c r="O28" s="64" t="s">
        <v>63</v>
      </c>
      <c r="P28" s="128"/>
      <c r="Q28" s="188">
        <v>50022</v>
      </c>
      <c r="R28" s="188">
        <v>34810</v>
      </c>
      <c r="S28" s="196">
        <v>22</v>
      </c>
      <c r="T28" s="196">
        <v>197</v>
      </c>
      <c r="U28" s="207"/>
      <c r="V28" s="60"/>
      <c r="W28" s="60"/>
      <c r="X28" s="301" t="s">
        <v>54</v>
      </c>
      <c r="Y28" s="301"/>
      <c r="Z28" s="128"/>
      <c r="AA28" s="190">
        <v>471</v>
      </c>
      <c r="AB28" s="192">
        <v>40913</v>
      </c>
      <c r="AC28" s="192">
        <v>18670</v>
      </c>
      <c r="AD28" s="192">
        <v>11244</v>
      </c>
    </row>
    <row r="29" spans="4:30" ht="9" customHeight="1">
      <c r="E29" s="64" t="s">
        <v>52</v>
      </c>
      <c r="F29" s="128"/>
      <c r="G29" s="188">
        <v>2692</v>
      </c>
      <c r="H29" s="188">
        <v>338218</v>
      </c>
      <c r="I29" s="188">
        <v>202</v>
      </c>
      <c r="J29" s="196">
        <v>1778</v>
      </c>
      <c r="K29" s="204"/>
      <c r="L29" s="60"/>
      <c r="M29" s="60"/>
      <c r="N29" s="60"/>
      <c r="O29" s="64" t="s">
        <v>66</v>
      </c>
      <c r="P29" s="128"/>
      <c r="Q29" s="188">
        <v>90953</v>
      </c>
      <c r="R29" s="188">
        <v>637128</v>
      </c>
      <c r="S29" s="196">
        <v>89</v>
      </c>
      <c r="T29" s="196">
        <v>3502</v>
      </c>
      <c r="U29" s="207"/>
      <c r="V29" s="60"/>
      <c r="W29" s="60"/>
      <c r="X29" s="60"/>
      <c r="Y29" s="64" t="s">
        <v>54</v>
      </c>
      <c r="Z29" s="128"/>
      <c r="AA29" s="188">
        <v>471</v>
      </c>
      <c r="AB29" s="188">
        <v>40913</v>
      </c>
      <c r="AC29" s="188">
        <v>18670</v>
      </c>
      <c r="AD29" s="188">
        <v>11244</v>
      </c>
    </row>
    <row r="30" spans="4:30" ht="9" customHeight="1">
      <c r="D30" s="301" t="s">
        <v>3</v>
      </c>
      <c r="E30" s="301"/>
      <c r="F30" s="128"/>
      <c r="G30" s="190">
        <v>4</v>
      </c>
      <c r="H30" s="190">
        <v>47726</v>
      </c>
      <c r="I30" s="190">
        <v>0</v>
      </c>
      <c r="J30" s="190">
        <v>1002</v>
      </c>
      <c r="K30" s="204"/>
      <c r="L30" s="60"/>
      <c r="M30" s="60"/>
      <c r="N30" s="301" t="s">
        <v>273</v>
      </c>
      <c r="O30" s="301"/>
      <c r="P30" s="128"/>
      <c r="Q30" s="190">
        <v>1092</v>
      </c>
      <c r="R30" s="190">
        <v>557</v>
      </c>
      <c r="S30" s="190">
        <v>0</v>
      </c>
      <c r="T30" s="190">
        <v>0</v>
      </c>
      <c r="U30" s="207"/>
      <c r="V30" s="60"/>
      <c r="W30" s="60"/>
      <c r="X30" s="301" t="s">
        <v>272</v>
      </c>
      <c r="Y30" s="301"/>
      <c r="Z30" s="128"/>
      <c r="AA30" s="190">
        <v>105609</v>
      </c>
      <c r="AB30" s="192">
        <v>736086</v>
      </c>
      <c r="AC30" s="192">
        <v>36505</v>
      </c>
      <c r="AD30" s="192">
        <v>39006</v>
      </c>
    </row>
    <row r="31" spans="4:30" ht="9" customHeight="1">
      <c r="E31" s="64" t="s">
        <v>3</v>
      </c>
      <c r="F31" s="128"/>
      <c r="G31" s="196">
        <v>4</v>
      </c>
      <c r="H31" s="188">
        <v>47726</v>
      </c>
      <c r="I31" s="196">
        <v>0</v>
      </c>
      <c r="J31" s="196">
        <v>1002</v>
      </c>
      <c r="K31" s="204"/>
      <c r="L31" s="60"/>
      <c r="M31" s="60"/>
      <c r="N31" s="60"/>
      <c r="O31" s="64" t="s">
        <v>70</v>
      </c>
      <c r="P31" s="128"/>
      <c r="Q31" s="188">
        <v>1092</v>
      </c>
      <c r="R31" s="188">
        <v>557</v>
      </c>
      <c r="S31" s="196">
        <v>0</v>
      </c>
      <c r="T31" s="196">
        <v>0</v>
      </c>
      <c r="U31" s="207"/>
      <c r="V31" s="60"/>
      <c r="W31" s="60"/>
      <c r="X31" s="60"/>
      <c r="Y31" s="64" t="s">
        <v>56</v>
      </c>
      <c r="Z31" s="128"/>
      <c r="AA31" s="188">
        <v>105609</v>
      </c>
      <c r="AB31" s="188">
        <v>736086</v>
      </c>
      <c r="AC31" s="188">
        <v>36505</v>
      </c>
      <c r="AD31" s="188">
        <v>39006</v>
      </c>
    </row>
    <row r="32" spans="4:30" ht="9" customHeight="1">
      <c r="D32" s="301" t="s">
        <v>214</v>
      </c>
      <c r="E32" s="301"/>
      <c r="F32" s="128"/>
      <c r="G32" s="190">
        <v>21916</v>
      </c>
      <c r="H32" s="190">
        <v>922682</v>
      </c>
      <c r="I32" s="190">
        <v>136</v>
      </c>
      <c r="J32" s="190">
        <v>13114</v>
      </c>
      <c r="K32" s="204"/>
      <c r="L32" s="60"/>
      <c r="M32" s="60"/>
      <c r="N32" s="301" t="s">
        <v>271</v>
      </c>
      <c r="O32" s="301"/>
      <c r="P32" s="128"/>
      <c r="Q32" s="190">
        <v>22574761</v>
      </c>
      <c r="R32" s="190">
        <v>583490</v>
      </c>
      <c r="S32" s="190">
        <v>16787965</v>
      </c>
      <c r="T32" s="190">
        <v>10919438</v>
      </c>
      <c r="U32" s="207"/>
      <c r="V32" s="60"/>
      <c r="W32" s="60"/>
      <c r="X32" s="301" t="s">
        <v>58</v>
      </c>
      <c r="Y32" s="301"/>
      <c r="Z32" s="128"/>
      <c r="AA32" s="190">
        <v>30810</v>
      </c>
      <c r="AB32" s="192">
        <v>66243</v>
      </c>
      <c r="AC32" s="192">
        <v>1107</v>
      </c>
      <c r="AD32" s="190">
        <v>4013</v>
      </c>
    </row>
    <row r="33" spans="4:30" ht="9" customHeight="1">
      <c r="E33" s="71" t="s">
        <v>59</v>
      </c>
      <c r="F33" s="128"/>
      <c r="G33" s="196">
        <v>0</v>
      </c>
      <c r="H33" s="188">
        <v>1542</v>
      </c>
      <c r="I33" s="196">
        <v>0</v>
      </c>
      <c r="J33" s="196">
        <v>0</v>
      </c>
      <c r="K33" s="204"/>
      <c r="L33" s="60"/>
      <c r="M33" s="60"/>
      <c r="N33" s="60"/>
      <c r="O33" s="64" t="s">
        <v>271</v>
      </c>
      <c r="P33" s="128"/>
      <c r="Q33" s="188">
        <v>22574761</v>
      </c>
      <c r="R33" s="188">
        <v>583490</v>
      </c>
      <c r="S33" s="188">
        <v>16787965</v>
      </c>
      <c r="T33" s="188">
        <v>10919438</v>
      </c>
      <c r="U33" s="207"/>
      <c r="V33" s="60"/>
      <c r="W33" s="60"/>
      <c r="X33" s="60"/>
      <c r="Y33" s="64" t="s">
        <v>58</v>
      </c>
      <c r="Z33" s="128"/>
      <c r="AA33" s="196">
        <v>30810</v>
      </c>
      <c r="AB33" s="188">
        <v>66243</v>
      </c>
      <c r="AC33" s="188">
        <v>1107</v>
      </c>
      <c r="AD33" s="196">
        <v>4013</v>
      </c>
    </row>
    <row r="34" spans="4:30" ht="9" customHeight="1">
      <c r="E34" s="64" t="s">
        <v>62</v>
      </c>
      <c r="F34" s="128"/>
      <c r="G34" s="188">
        <v>1656</v>
      </c>
      <c r="H34" s="188">
        <v>649745</v>
      </c>
      <c r="I34" s="196">
        <v>0</v>
      </c>
      <c r="J34" s="196">
        <v>4458</v>
      </c>
      <c r="K34" s="204"/>
      <c r="L34" s="60"/>
      <c r="M34" s="60"/>
      <c r="N34" s="301" t="s">
        <v>270</v>
      </c>
      <c r="O34" s="301"/>
      <c r="P34" s="128"/>
      <c r="Q34" s="190">
        <v>190098</v>
      </c>
      <c r="R34" s="190">
        <v>42130</v>
      </c>
      <c r="S34" s="190">
        <v>26190</v>
      </c>
      <c r="T34" s="190">
        <v>701</v>
      </c>
      <c r="U34" s="207"/>
      <c r="V34" s="60"/>
      <c r="W34" s="60"/>
      <c r="X34" s="302" t="s">
        <v>268</v>
      </c>
      <c r="Y34" s="302"/>
      <c r="Z34" s="128"/>
      <c r="AA34" s="192">
        <v>843</v>
      </c>
      <c r="AB34" s="192">
        <v>79376</v>
      </c>
      <c r="AC34" s="192">
        <v>63007</v>
      </c>
      <c r="AD34" s="190">
        <v>1595</v>
      </c>
    </row>
    <row r="35" spans="4:30" ht="9" customHeight="1">
      <c r="E35" s="64" t="s">
        <v>65</v>
      </c>
      <c r="F35" s="128"/>
      <c r="G35" s="188">
        <v>15518</v>
      </c>
      <c r="H35" s="188">
        <v>122360</v>
      </c>
      <c r="I35" s="196">
        <v>132</v>
      </c>
      <c r="J35" s="196">
        <v>7745</v>
      </c>
      <c r="K35" s="204"/>
      <c r="L35" s="60"/>
      <c r="M35" s="60"/>
      <c r="N35" s="60"/>
      <c r="O35" s="76" t="s">
        <v>269</v>
      </c>
      <c r="P35" s="128"/>
      <c r="Q35" s="188">
        <v>190098</v>
      </c>
      <c r="R35" s="188">
        <v>42130</v>
      </c>
      <c r="S35" s="188">
        <v>26190</v>
      </c>
      <c r="T35" s="188">
        <v>701</v>
      </c>
      <c r="U35" s="207"/>
      <c r="V35" s="60"/>
      <c r="W35" s="60"/>
      <c r="X35" s="60"/>
      <c r="Y35" s="95" t="s">
        <v>268</v>
      </c>
      <c r="Z35" s="128"/>
      <c r="AA35" s="196">
        <v>843</v>
      </c>
      <c r="AB35" s="188">
        <v>79376</v>
      </c>
      <c r="AC35" s="196">
        <v>52</v>
      </c>
      <c r="AD35" s="196">
        <v>1595</v>
      </c>
    </row>
    <row r="36" spans="4:30" ht="9" customHeight="1">
      <c r="E36" s="64" t="s">
        <v>68</v>
      </c>
      <c r="F36" s="128"/>
      <c r="G36" s="188">
        <v>283</v>
      </c>
      <c r="H36" s="188">
        <v>121999</v>
      </c>
      <c r="I36" s="196">
        <v>0</v>
      </c>
      <c r="J36" s="188">
        <v>89</v>
      </c>
      <c r="K36" s="204"/>
      <c r="L36" s="60"/>
      <c r="M36" s="60"/>
      <c r="N36" s="301" t="s">
        <v>267</v>
      </c>
      <c r="O36" s="301"/>
      <c r="P36" s="128"/>
      <c r="Q36" s="190">
        <v>37330</v>
      </c>
      <c r="R36" s="190">
        <v>28152</v>
      </c>
      <c r="S36" s="190">
        <v>121</v>
      </c>
      <c r="T36" s="190">
        <v>336</v>
      </c>
      <c r="U36" s="207"/>
      <c r="V36" s="60"/>
      <c r="W36" s="60"/>
      <c r="X36" s="60"/>
      <c r="Y36" s="64" t="s">
        <v>304</v>
      </c>
      <c r="Z36" s="128"/>
      <c r="AA36" s="196">
        <v>0</v>
      </c>
      <c r="AB36" s="196">
        <v>0</v>
      </c>
      <c r="AC36" s="188">
        <v>62955</v>
      </c>
      <c r="AD36" s="196">
        <v>0</v>
      </c>
    </row>
    <row r="37" spans="4:30" ht="9" customHeight="1">
      <c r="E37" s="144" t="s">
        <v>69</v>
      </c>
      <c r="F37" s="128"/>
      <c r="G37" s="188">
        <v>4459</v>
      </c>
      <c r="H37" s="188">
        <v>27036</v>
      </c>
      <c r="I37" s="196">
        <v>4</v>
      </c>
      <c r="J37" s="188">
        <v>822</v>
      </c>
      <c r="K37" s="204"/>
      <c r="L37" s="60"/>
      <c r="M37" s="60"/>
      <c r="N37" s="60"/>
      <c r="O37" s="76" t="s">
        <v>267</v>
      </c>
      <c r="P37" s="128"/>
      <c r="Q37" s="188">
        <v>37330</v>
      </c>
      <c r="R37" s="188">
        <v>28152</v>
      </c>
      <c r="S37" s="188">
        <v>121</v>
      </c>
      <c r="T37" s="188">
        <v>336</v>
      </c>
      <c r="U37" s="207"/>
      <c r="V37" s="60"/>
      <c r="W37" s="60"/>
      <c r="X37" s="301" t="s">
        <v>266</v>
      </c>
      <c r="Y37" s="301"/>
      <c r="Z37" s="128"/>
      <c r="AA37" s="190">
        <v>0</v>
      </c>
      <c r="AB37" s="192">
        <v>13711</v>
      </c>
      <c r="AC37" s="190">
        <v>0</v>
      </c>
      <c r="AD37" s="190">
        <v>0</v>
      </c>
    </row>
    <row r="38" spans="4:30" ht="9" customHeight="1">
      <c r="D38" s="301" t="s">
        <v>2</v>
      </c>
      <c r="E38" s="301"/>
      <c r="F38" s="128"/>
      <c r="G38" s="190">
        <v>0</v>
      </c>
      <c r="H38" s="190">
        <v>8397</v>
      </c>
      <c r="I38" s="190">
        <v>0</v>
      </c>
      <c r="J38" s="190">
        <v>1183</v>
      </c>
      <c r="K38" s="204"/>
      <c r="L38" s="60"/>
      <c r="M38" s="60"/>
      <c r="N38" s="301" t="s">
        <v>264</v>
      </c>
      <c r="O38" s="301"/>
      <c r="P38" s="128"/>
      <c r="Q38" s="190">
        <v>9132838</v>
      </c>
      <c r="R38" s="190">
        <v>1662401</v>
      </c>
      <c r="S38" s="190">
        <v>1258909</v>
      </c>
      <c r="T38" s="190">
        <v>593676</v>
      </c>
      <c r="U38" s="207"/>
      <c r="V38" s="60"/>
      <c r="W38" s="60"/>
      <c r="X38" s="60"/>
      <c r="Y38" s="76" t="s">
        <v>266</v>
      </c>
      <c r="Z38" s="128"/>
      <c r="AA38" s="196">
        <v>0</v>
      </c>
      <c r="AB38" s="188">
        <v>13711</v>
      </c>
      <c r="AC38" s="196">
        <v>0</v>
      </c>
      <c r="AD38" s="196">
        <v>0</v>
      </c>
    </row>
    <row r="39" spans="4:30" ht="9" customHeight="1">
      <c r="E39" s="64" t="s">
        <v>2</v>
      </c>
      <c r="F39" s="128"/>
      <c r="G39" s="196">
        <v>0</v>
      </c>
      <c r="H39" s="188">
        <v>8397</v>
      </c>
      <c r="I39" s="196">
        <v>0</v>
      </c>
      <c r="J39" s="196">
        <v>1183</v>
      </c>
      <c r="K39" s="204"/>
      <c r="L39" s="60"/>
      <c r="M39" s="60"/>
      <c r="N39" s="60"/>
      <c r="O39" s="76" t="s">
        <v>264</v>
      </c>
      <c r="P39" s="128"/>
      <c r="Q39" s="188">
        <v>9132838</v>
      </c>
      <c r="R39" s="188">
        <v>1662401</v>
      </c>
      <c r="S39" s="188">
        <v>1258909</v>
      </c>
      <c r="T39" s="188">
        <v>593676</v>
      </c>
      <c r="U39" s="207"/>
      <c r="V39" s="60"/>
      <c r="W39" s="60"/>
      <c r="X39" s="301" t="s">
        <v>265</v>
      </c>
      <c r="Y39" s="301"/>
      <c r="Z39" s="128"/>
      <c r="AA39" s="192">
        <v>394</v>
      </c>
      <c r="AB39" s="192">
        <v>96327</v>
      </c>
      <c r="AC39" s="192">
        <v>14108</v>
      </c>
      <c r="AD39" s="192">
        <v>35459</v>
      </c>
    </row>
    <row r="40" spans="4:30" ht="9" customHeight="1">
      <c r="D40" s="301" t="s">
        <v>213</v>
      </c>
      <c r="E40" s="301"/>
      <c r="F40" s="128"/>
      <c r="G40" s="190">
        <v>8049</v>
      </c>
      <c r="H40" s="190">
        <v>57339</v>
      </c>
      <c r="I40" s="190">
        <v>133</v>
      </c>
      <c r="J40" s="190">
        <v>835</v>
      </c>
      <c r="K40" s="204"/>
      <c r="L40" s="60"/>
      <c r="M40" s="60"/>
      <c r="N40" s="301" t="s">
        <v>262</v>
      </c>
      <c r="O40" s="301"/>
      <c r="P40" s="128"/>
      <c r="Q40" s="190">
        <v>210453</v>
      </c>
      <c r="R40" s="192">
        <v>370491</v>
      </c>
      <c r="S40" s="192">
        <v>374356</v>
      </c>
      <c r="T40" s="192">
        <v>324382</v>
      </c>
      <c r="U40" s="207"/>
      <c r="V40" s="60"/>
      <c r="W40" s="60"/>
      <c r="X40" s="60"/>
      <c r="Y40" s="76" t="s">
        <v>263</v>
      </c>
      <c r="Z40" s="128"/>
      <c r="AA40" s="196">
        <v>394</v>
      </c>
      <c r="AB40" s="188">
        <v>96327</v>
      </c>
      <c r="AC40" s="188">
        <v>14108</v>
      </c>
      <c r="AD40" s="188">
        <v>35459</v>
      </c>
    </row>
    <row r="41" spans="4:30" ht="9" customHeight="1">
      <c r="E41" s="64" t="s">
        <v>74</v>
      </c>
      <c r="F41" s="128"/>
      <c r="G41" s="188">
        <v>910</v>
      </c>
      <c r="H41" s="188">
        <v>33687</v>
      </c>
      <c r="I41" s="196">
        <v>133</v>
      </c>
      <c r="J41" s="196">
        <v>658</v>
      </c>
      <c r="K41" s="204"/>
      <c r="L41" s="60"/>
      <c r="M41" s="60"/>
      <c r="N41" s="60"/>
      <c r="O41" s="74" t="s">
        <v>71</v>
      </c>
      <c r="P41" s="128"/>
      <c r="Q41" s="188">
        <v>17642</v>
      </c>
      <c r="R41" s="188">
        <v>337981</v>
      </c>
      <c r="S41" s="188">
        <v>343542</v>
      </c>
      <c r="T41" s="188">
        <v>319246</v>
      </c>
      <c r="U41" s="207"/>
      <c r="V41" s="60"/>
      <c r="W41" s="60"/>
      <c r="X41" s="60"/>
      <c r="Y41" s="221"/>
      <c r="Z41" s="128"/>
      <c r="AA41" s="196"/>
      <c r="AB41" s="196"/>
      <c r="AC41" s="196"/>
      <c r="AD41" s="196"/>
    </row>
    <row r="42" spans="4:30" ht="9" customHeight="1">
      <c r="E42" s="64" t="s">
        <v>77</v>
      </c>
      <c r="F42" s="128"/>
      <c r="G42" s="196">
        <v>0</v>
      </c>
      <c r="H42" s="196">
        <v>0</v>
      </c>
      <c r="I42" s="196">
        <v>0</v>
      </c>
      <c r="J42" s="196">
        <v>0</v>
      </c>
      <c r="K42" s="204"/>
      <c r="L42" s="60"/>
      <c r="M42" s="60"/>
      <c r="N42" s="60"/>
      <c r="O42" s="64" t="s">
        <v>73</v>
      </c>
      <c r="P42" s="128"/>
      <c r="Q42" s="188">
        <v>33243</v>
      </c>
      <c r="R42" s="188">
        <v>7903</v>
      </c>
      <c r="S42" s="188">
        <v>15079</v>
      </c>
      <c r="T42" s="188">
        <v>2443</v>
      </c>
      <c r="U42" s="207"/>
      <c r="V42" s="60"/>
      <c r="W42" s="296" t="s">
        <v>186</v>
      </c>
      <c r="X42" s="296"/>
      <c r="Y42" s="296"/>
      <c r="Z42" s="128"/>
      <c r="AA42" s="219">
        <v>2334726</v>
      </c>
      <c r="AB42" s="219">
        <v>7445694</v>
      </c>
      <c r="AC42" s="219">
        <v>119263</v>
      </c>
      <c r="AD42" s="219">
        <v>47412</v>
      </c>
    </row>
    <row r="43" spans="4:30" ht="9" customHeight="1">
      <c r="E43" s="64" t="s">
        <v>79</v>
      </c>
      <c r="F43" s="128"/>
      <c r="G43" s="196">
        <v>0</v>
      </c>
      <c r="H43" s="196">
        <v>0</v>
      </c>
      <c r="I43" s="196">
        <v>0</v>
      </c>
      <c r="J43" s="196">
        <v>39</v>
      </c>
      <c r="K43" s="204"/>
      <c r="L43" s="60"/>
      <c r="M43" s="60"/>
      <c r="N43" s="60"/>
      <c r="O43" s="64" t="s">
        <v>75</v>
      </c>
      <c r="P43" s="128"/>
      <c r="Q43" s="188">
        <v>159568</v>
      </c>
      <c r="R43" s="188">
        <v>24607</v>
      </c>
      <c r="S43" s="188">
        <v>15735</v>
      </c>
      <c r="T43" s="188">
        <v>2693</v>
      </c>
      <c r="U43" s="207"/>
      <c r="V43" s="60"/>
      <c r="W43" s="60"/>
      <c r="X43" s="301" t="s">
        <v>72</v>
      </c>
      <c r="Y43" s="301"/>
      <c r="Z43" s="128"/>
      <c r="AA43" s="190">
        <v>1460</v>
      </c>
      <c r="AB43" s="190">
        <v>125236</v>
      </c>
      <c r="AC43" s="190">
        <v>0</v>
      </c>
      <c r="AD43" s="190">
        <v>84</v>
      </c>
    </row>
    <row r="44" spans="4:30" ht="9" customHeight="1">
      <c r="E44" s="64" t="s">
        <v>82</v>
      </c>
      <c r="F44" s="128"/>
      <c r="G44" s="196">
        <v>2</v>
      </c>
      <c r="H44" s="188">
        <v>1684</v>
      </c>
      <c r="I44" s="196">
        <v>0</v>
      </c>
      <c r="J44" s="196">
        <v>0</v>
      </c>
      <c r="K44" s="204"/>
      <c r="L44" s="60"/>
      <c r="M44" s="60"/>
      <c r="N44" s="301" t="s">
        <v>259</v>
      </c>
      <c r="O44" s="301"/>
      <c r="P44" s="128"/>
      <c r="Q44" s="190">
        <v>2837790</v>
      </c>
      <c r="R44" s="192">
        <v>597404</v>
      </c>
      <c r="S44" s="192">
        <v>70143</v>
      </c>
      <c r="T44" s="192">
        <v>24382</v>
      </c>
      <c r="U44" s="207"/>
      <c r="V44" s="60"/>
      <c r="W44" s="60"/>
      <c r="X44" s="60"/>
      <c r="Y44" s="64" t="s">
        <v>72</v>
      </c>
      <c r="Z44" s="128"/>
      <c r="AA44" s="196">
        <v>1460</v>
      </c>
      <c r="AB44" s="188">
        <v>125236</v>
      </c>
      <c r="AC44" s="196">
        <v>0</v>
      </c>
      <c r="AD44" s="196">
        <v>84</v>
      </c>
    </row>
    <row r="45" spans="4:30" ht="9" customHeight="1">
      <c r="E45" s="220" t="s">
        <v>221</v>
      </c>
      <c r="F45" s="128"/>
      <c r="G45" s="188">
        <v>6884</v>
      </c>
      <c r="H45" s="188">
        <v>2989</v>
      </c>
      <c r="I45" s="196">
        <v>0</v>
      </c>
      <c r="J45" s="196">
        <v>71</v>
      </c>
      <c r="K45" s="204"/>
      <c r="L45" s="60"/>
      <c r="M45" s="60"/>
      <c r="N45" s="60"/>
      <c r="O45" s="76" t="s">
        <v>260</v>
      </c>
      <c r="P45" s="128"/>
      <c r="Q45" s="188">
        <v>297139</v>
      </c>
      <c r="R45" s="188">
        <v>50521</v>
      </c>
      <c r="S45" s="196">
        <v>20</v>
      </c>
      <c r="T45" s="196">
        <v>0</v>
      </c>
      <c r="U45" s="207"/>
      <c r="V45" s="60"/>
      <c r="W45" s="60"/>
      <c r="X45" s="301" t="s">
        <v>258</v>
      </c>
      <c r="Y45" s="301"/>
      <c r="Z45" s="128"/>
      <c r="AA45" s="192">
        <v>73756</v>
      </c>
      <c r="AB45" s="192">
        <v>2927935</v>
      </c>
      <c r="AC45" s="190">
        <v>310</v>
      </c>
      <c r="AD45" s="190">
        <v>1758</v>
      </c>
    </row>
    <row r="46" spans="4:30" ht="9" customHeight="1">
      <c r="E46" s="143" t="s">
        <v>87</v>
      </c>
      <c r="F46" s="128"/>
      <c r="G46" s="188">
        <v>253</v>
      </c>
      <c r="H46" s="188">
        <v>18979</v>
      </c>
      <c r="I46" s="196">
        <v>0</v>
      </c>
      <c r="J46" s="196">
        <v>67</v>
      </c>
      <c r="K46" s="204"/>
      <c r="L46" s="60"/>
      <c r="M46" s="60"/>
      <c r="N46" s="60"/>
      <c r="O46" s="76" t="s">
        <v>259</v>
      </c>
      <c r="P46" s="128"/>
      <c r="Q46" s="188">
        <v>2540651</v>
      </c>
      <c r="R46" s="188">
        <v>546883</v>
      </c>
      <c r="S46" s="188">
        <v>70123</v>
      </c>
      <c r="T46" s="188">
        <v>24382</v>
      </c>
      <c r="U46" s="207"/>
      <c r="V46" s="60"/>
      <c r="W46" s="60"/>
      <c r="X46" s="60"/>
      <c r="Y46" s="64" t="s">
        <v>78</v>
      </c>
      <c r="Z46" s="128"/>
      <c r="AA46" s="196">
        <v>73756</v>
      </c>
      <c r="AB46" s="188">
        <v>2927935</v>
      </c>
      <c r="AC46" s="196">
        <v>310</v>
      </c>
      <c r="AD46" s="196">
        <v>1758</v>
      </c>
    </row>
    <row r="47" spans="4:30" ht="9" customHeight="1">
      <c r="D47" s="301" t="s">
        <v>181</v>
      </c>
      <c r="E47" s="301"/>
      <c r="F47" s="128"/>
      <c r="G47" s="190">
        <v>18568</v>
      </c>
      <c r="H47" s="190">
        <v>113727</v>
      </c>
      <c r="I47" s="190">
        <v>112</v>
      </c>
      <c r="J47" s="190">
        <v>3180</v>
      </c>
      <c r="K47" s="204"/>
      <c r="L47" s="60"/>
      <c r="M47" s="60"/>
      <c r="N47" s="301" t="s">
        <v>257</v>
      </c>
      <c r="O47" s="301"/>
      <c r="P47" s="128"/>
      <c r="Q47" s="190">
        <v>750008</v>
      </c>
      <c r="R47" s="190">
        <v>1473728</v>
      </c>
      <c r="S47" s="190">
        <v>2049</v>
      </c>
      <c r="T47" s="190">
        <v>2058</v>
      </c>
      <c r="U47" s="207"/>
      <c r="V47" s="60"/>
      <c r="W47" s="60"/>
      <c r="X47" s="301" t="s">
        <v>255</v>
      </c>
      <c r="Y47" s="301"/>
      <c r="Z47" s="128"/>
      <c r="AA47" s="192">
        <v>75252</v>
      </c>
      <c r="AB47" s="192">
        <v>345515</v>
      </c>
      <c r="AC47" s="190">
        <v>145</v>
      </c>
      <c r="AD47" s="190">
        <v>5159</v>
      </c>
    </row>
    <row r="48" spans="4:30" ht="9" customHeight="1">
      <c r="E48" s="74" t="s">
        <v>256</v>
      </c>
      <c r="F48" s="128"/>
      <c r="G48" s="188">
        <v>17211</v>
      </c>
      <c r="H48" s="188">
        <v>75060</v>
      </c>
      <c r="I48" s="196">
        <v>112</v>
      </c>
      <c r="J48" s="196">
        <v>986</v>
      </c>
      <c r="K48" s="204"/>
      <c r="L48" s="60"/>
      <c r="M48" s="60"/>
      <c r="N48" s="60"/>
      <c r="O48" s="64" t="s">
        <v>85</v>
      </c>
      <c r="P48" s="128"/>
      <c r="Q48" s="188">
        <v>750008</v>
      </c>
      <c r="R48" s="188">
        <v>1473728</v>
      </c>
      <c r="S48" s="196">
        <v>2049</v>
      </c>
      <c r="T48" s="196">
        <v>2058</v>
      </c>
      <c r="U48" s="207"/>
      <c r="V48" s="60"/>
      <c r="W48" s="60"/>
      <c r="X48" s="60"/>
      <c r="Y48" s="64" t="s">
        <v>76</v>
      </c>
      <c r="Z48" s="128"/>
      <c r="AA48" s="188">
        <v>6278</v>
      </c>
      <c r="AB48" s="188">
        <v>4028</v>
      </c>
      <c r="AC48" s="196">
        <v>0</v>
      </c>
      <c r="AD48" s="196">
        <v>0</v>
      </c>
    </row>
    <row r="49" spans="3:30" ht="9" customHeight="1">
      <c r="E49" s="74" t="s">
        <v>254</v>
      </c>
      <c r="F49" s="128"/>
      <c r="G49" s="188">
        <v>813</v>
      </c>
      <c r="H49" s="188">
        <v>15533</v>
      </c>
      <c r="I49" s="196">
        <v>0</v>
      </c>
      <c r="J49" s="196">
        <v>678</v>
      </c>
      <c r="K49" s="204"/>
      <c r="L49" s="60"/>
      <c r="M49" s="60"/>
      <c r="N49" s="301" t="s">
        <v>253</v>
      </c>
      <c r="O49" s="301"/>
      <c r="P49" s="128"/>
      <c r="Q49" s="190">
        <v>116437</v>
      </c>
      <c r="R49" s="190">
        <v>120669</v>
      </c>
      <c r="S49" s="190">
        <v>0</v>
      </c>
      <c r="T49" s="190">
        <v>517</v>
      </c>
      <c r="U49" s="207"/>
      <c r="V49" s="60"/>
      <c r="W49" s="60"/>
      <c r="X49" s="60"/>
      <c r="Y49" s="76" t="s">
        <v>252</v>
      </c>
      <c r="Z49" s="128"/>
      <c r="AA49" s="188">
        <v>36662</v>
      </c>
      <c r="AB49" s="188">
        <v>295593</v>
      </c>
      <c r="AC49" s="196">
        <v>107</v>
      </c>
      <c r="AD49" s="196">
        <v>862</v>
      </c>
    </row>
    <row r="50" spans="3:30" ht="9" customHeight="1">
      <c r="E50" s="64" t="s">
        <v>96</v>
      </c>
      <c r="F50" s="128"/>
      <c r="G50" s="188">
        <v>544</v>
      </c>
      <c r="H50" s="188">
        <v>23134</v>
      </c>
      <c r="I50" s="196">
        <v>0</v>
      </c>
      <c r="J50" s="196">
        <v>1516</v>
      </c>
      <c r="K50" s="204"/>
      <c r="L50" s="60"/>
      <c r="M50" s="60"/>
      <c r="N50" s="60"/>
      <c r="O50" s="76" t="s">
        <v>253</v>
      </c>
      <c r="P50" s="128"/>
      <c r="Q50" s="188">
        <v>116437</v>
      </c>
      <c r="R50" s="188">
        <v>120669</v>
      </c>
      <c r="S50" s="196">
        <v>0</v>
      </c>
      <c r="T50" s="196">
        <v>517</v>
      </c>
      <c r="U50" s="207"/>
      <c r="V50" s="60"/>
      <c r="W50" s="60"/>
      <c r="X50" s="60"/>
      <c r="Y50" s="76" t="s">
        <v>251</v>
      </c>
      <c r="Z50" s="128"/>
      <c r="AA50" s="196">
        <v>32312</v>
      </c>
      <c r="AB50" s="188">
        <v>45894</v>
      </c>
      <c r="AC50" s="196">
        <v>38</v>
      </c>
      <c r="AD50" s="196">
        <v>4297</v>
      </c>
    </row>
    <row r="51" spans="3:30" ht="9" customHeight="1">
      <c r="F51" s="128"/>
      <c r="G51" s="196"/>
      <c r="H51" s="196"/>
      <c r="I51" s="196"/>
      <c r="J51" s="196"/>
      <c r="K51" s="204"/>
      <c r="L51" s="60"/>
      <c r="M51" s="60"/>
      <c r="N51" s="301" t="s">
        <v>250</v>
      </c>
      <c r="O51" s="301"/>
      <c r="P51" s="128"/>
      <c r="Q51" s="190">
        <v>302427</v>
      </c>
      <c r="R51" s="190">
        <v>55767</v>
      </c>
      <c r="S51" s="190">
        <v>211</v>
      </c>
      <c r="T51" s="190">
        <v>246</v>
      </c>
      <c r="U51" s="207"/>
      <c r="V51" s="60"/>
      <c r="W51" s="60"/>
      <c r="X51" s="301" t="s">
        <v>249</v>
      </c>
      <c r="Y51" s="301"/>
      <c r="Z51" s="128"/>
      <c r="AA51" s="190">
        <v>188478</v>
      </c>
      <c r="AB51" s="192">
        <v>1906253</v>
      </c>
      <c r="AC51" s="190">
        <v>44393</v>
      </c>
      <c r="AD51" s="190">
        <v>2037</v>
      </c>
    </row>
    <row r="52" spans="3:30" ht="9" customHeight="1">
      <c r="C52" s="296" t="s">
        <v>178</v>
      </c>
      <c r="D52" s="296"/>
      <c r="E52" s="296"/>
      <c r="G52" s="195">
        <v>13559</v>
      </c>
      <c r="H52" s="194">
        <v>2701368</v>
      </c>
      <c r="I52" s="194">
        <v>7835</v>
      </c>
      <c r="J52" s="194">
        <v>219276</v>
      </c>
      <c r="K52" s="204"/>
      <c r="L52" s="60"/>
      <c r="M52" s="60"/>
      <c r="N52" s="60"/>
      <c r="O52" s="76" t="s">
        <v>250</v>
      </c>
      <c r="P52" s="128"/>
      <c r="Q52" s="188">
        <v>302427</v>
      </c>
      <c r="R52" s="188">
        <v>55767</v>
      </c>
      <c r="S52" s="196">
        <v>211</v>
      </c>
      <c r="T52" s="196">
        <v>246</v>
      </c>
      <c r="U52" s="207"/>
      <c r="V52" s="60"/>
      <c r="W52" s="60"/>
      <c r="X52" s="60"/>
      <c r="Y52" s="76" t="s">
        <v>248</v>
      </c>
      <c r="Z52" s="128"/>
      <c r="AA52" s="196">
        <v>70255</v>
      </c>
      <c r="AB52" s="188">
        <v>1472632</v>
      </c>
      <c r="AC52" s="188">
        <v>44315</v>
      </c>
      <c r="AD52" s="188">
        <v>1090</v>
      </c>
    </row>
    <row r="53" spans="3:30" ht="9" customHeight="1">
      <c r="D53" s="301" t="s">
        <v>102</v>
      </c>
      <c r="E53" s="301"/>
      <c r="G53" s="191">
        <v>4991</v>
      </c>
      <c r="H53" s="190">
        <v>113750</v>
      </c>
      <c r="I53" s="190">
        <v>5568</v>
      </c>
      <c r="J53" s="190">
        <v>10569</v>
      </c>
      <c r="K53" s="204"/>
      <c r="L53" s="60"/>
      <c r="M53" s="60"/>
      <c r="N53" s="301" t="s">
        <v>183</v>
      </c>
      <c r="O53" s="301"/>
      <c r="P53" s="128"/>
      <c r="Q53" s="190">
        <v>52204</v>
      </c>
      <c r="R53" s="190">
        <v>22584</v>
      </c>
      <c r="S53" s="190">
        <v>1877</v>
      </c>
      <c r="T53" s="190">
        <v>3584</v>
      </c>
      <c r="U53" s="207"/>
      <c r="V53" s="60"/>
      <c r="W53" s="60"/>
      <c r="X53" s="60"/>
      <c r="Y53" s="64" t="s">
        <v>89</v>
      </c>
      <c r="Z53" s="128"/>
      <c r="AA53" s="196">
        <v>103387</v>
      </c>
      <c r="AB53" s="188">
        <v>240862</v>
      </c>
      <c r="AC53" s="188">
        <v>52</v>
      </c>
      <c r="AD53" s="188">
        <v>151</v>
      </c>
    </row>
    <row r="54" spans="3:30" ht="9" customHeight="1">
      <c r="E54" s="64" t="s">
        <v>102</v>
      </c>
      <c r="F54" s="128"/>
      <c r="G54" s="188">
        <v>4991</v>
      </c>
      <c r="H54" s="188">
        <v>113750</v>
      </c>
      <c r="I54" s="188">
        <v>5568</v>
      </c>
      <c r="J54" s="188">
        <v>10569</v>
      </c>
      <c r="K54" s="204"/>
      <c r="L54" s="60"/>
      <c r="M54" s="60"/>
      <c r="N54" s="60"/>
      <c r="O54" s="64" t="s">
        <v>247</v>
      </c>
      <c r="P54" s="128"/>
      <c r="Q54" s="188">
        <v>52204</v>
      </c>
      <c r="R54" s="188">
        <v>22584</v>
      </c>
      <c r="S54" s="188">
        <v>1877</v>
      </c>
      <c r="T54" s="188">
        <v>3584</v>
      </c>
      <c r="U54" s="207"/>
      <c r="V54" s="60"/>
      <c r="W54" s="60"/>
      <c r="X54" s="60"/>
      <c r="Y54" s="64" t="s">
        <v>91</v>
      </c>
      <c r="Z54" s="128"/>
      <c r="AA54" s="196">
        <v>12690</v>
      </c>
      <c r="AB54" s="188">
        <v>129394</v>
      </c>
      <c r="AC54" s="196">
        <v>26</v>
      </c>
      <c r="AD54" s="196">
        <v>401</v>
      </c>
    </row>
    <row r="55" spans="3:30" ht="9" customHeight="1">
      <c r="D55" s="301" t="s">
        <v>245</v>
      </c>
      <c r="E55" s="301"/>
      <c r="F55" s="128"/>
      <c r="G55" s="190">
        <v>2110</v>
      </c>
      <c r="H55" s="190">
        <v>886015</v>
      </c>
      <c r="I55" s="190">
        <v>2267</v>
      </c>
      <c r="J55" s="190">
        <v>198550</v>
      </c>
      <c r="K55" s="204"/>
      <c r="L55" s="60"/>
      <c r="M55" s="60"/>
      <c r="N55" s="60"/>
      <c r="O55" s="76" t="s">
        <v>246</v>
      </c>
      <c r="P55" s="128"/>
      <c r="Q55" s="196">
        <v>0</v>
      </c>
      <c r="R55" s="196">
        <v>0</v>
      </c>
      <c r="S55" s="196">
        <v>0</v>
      </c>
      <c r="T55" s="196">
        <v>0</v>
      </c>
      <c r="U55" s="207"/>
      <c r="V55" s="60"/>
      <c r="W55" s="60"/>
      <c r="X55" s="60"/>
      <c r="Y55" s="64" t="s">
        <v>93</v>
      </c>
      <c r="Z55" s="128"/>
      <c r="AA55" s="196">
        <v>2146</v>
      </c>
      <c r="AB55" s="188">
        <v>63365</v>
      </c>
      <c r="AC55" s="196">
        <v>0</v>
      </c>
      <c r="AD55" s="196">
        <v>395</v>
      </c>
    </row>
    <row r="56" spans="3:30" ht="9" customHeight="1">
      <c r="E56" s="64" t="s">
        <v>245</v>
      </c>
      <c r="F56" s="128"/>
      <c r="G56" s="188">
        <v>2110</v>
      </c>
      <c r="H56" s="188">
        <v>886015</v>
      </c>
      <c r="I56" s="188">
        <v>2267</v>
      </c>
      <c r="J56" s="188">
        <v>198550</v>
      </c>
      <c r="K56" s="204"/>
      <c r="L56" s="60"/>
      <c r="M56" s="60"/>
      <c r="N56" s="60"/>
      <c r="P56" s="128"/>
      <c r="Q56" s="196"/>
      <c r="R56" s="196"/>
      <c r="S56" s="196"/>
      <c r="T56" s="196"/>
      <c r="U56" s="207"/>
      <c r="V56" s="60"/>
      <c r="W56" s="60"/>
      <c r="X56" s="301" t="s">
        <v>244</v>
      </c>
      <c r="Y56" s="301"/>
      <c r="Z56" s="128"/>
      <c r="AA56" s="190">
        <v>72053</v>
      </c>
      <c r="AB56" s="192">
        <v>538683</v>
      </c>
      <c r="AC56" s="190">
        <v>17849</v>
      </c>
      <c r="AD56" s="190">
        <v>22084</v>
      </c>
    </row>
    <row r="57" spans="3:30" ht="9" customHeight="1">
      <c r="D57" s="301" t="s">
        <v>108</v>
      </c>
      <c r="E57" s="301"/>
      <c r="F57" s="128"/>
      <c r="G57" s="190">
        <v>2530</v>
      </c>
      <c r="H57" s="190">
        <v>90410</v>
      </c>
      <c r="I57" s="190">
        <v>0</v>
      </c>
      <c r="J57" s="190">
        <v>6696</v>
      </c>
      <c r="K57" s="204"/>
      <c r="L57" s="60"/>
      <c r="M57" s="296" t="s">
        <v>180</v>
      </c>
      <c r="N57" s="296"/>
      <c r="O57" s="296"/>
      <c r="P57" s="128"/>
      <c r="Q57" s="194">
        <v>3590156</v>
      </c>
      <c r="R57" s="194">
        <v>26879720</v>
      </c>
      <c r="S57" s="194">
        <v>4644119</v>
      </c>
      <c r="T57" s="194">
        <v>7942154</v>
      </c>
      <c r="U57" s="207"/>
      <c r="V57" s="60"/>
      <c r="W57" s="60"/>
      <c r="X57" s="60"/>
      <c r="Y57" s="76" t="s">
        <v>243</v>
      </c>
      <c r="Z57" s="128"/>
      <c r="AA57" s="196">
        <v>72053</v>
      </c>
      <c r="AB57" s="188">
        <v>538683</v>
      </c>
      <c r="AC57" s="188">
        <v>17849</v>
      </c>
      <c r="AD57" s="188">
        <v>22084</v>
      </c>
    </row>
    <row r="58" spans="3:30" ht="9" customHeight="1">
      <c r="E58" s="64" t="s">
        <v>108</v>
      </c>
      <c r="F58" s="128"/>
      <c r="G58" s="188">
        <v>2530</v>
      </c>
      <c r="H58" s="188">
        <v>90410</v>
      </c>
      <c r="I58" s="196">
        <v>0</v>
      </c>
      <c r="J58" s="196">
        <v>6696</v>
      </c>
      <c r="K58" s="204"/>
      <c r="L58" s="60"/>
      <c r="M58" s="60"/>
      <c r="N58" s="301" t="s">
        <v>179</v>
      </c>
      <c r="O58" s="301"/>
      <c r="P58" s="128"/>
      <c r="Q58" s="190">
        <v>91369</v>
      </c>
      <c r="R58" s="190">
        <v>369533</v>
      </c>
      <c r="S58" s="190">
        <v>340</v>
      </c>
      <c r="T58" s="190">
        <v>1139</v>
      </c>
      <c r="U58" s="207"/>
      <c r="V58" s="60"/>
      <c r="W58" s="60"/>
      <c r="X58" s="301" t="s">
        <v>98</v>
      </c>
      <c r="Y58" s="301"/>
      <c r="Z58" s="128"/>
      <c r="AA58" s="192">
        <v>1882938</v>
      </c>
      <c r="AB58" s="192">
        <v>265591</v>
      </c>
      <c r="AC58" s="192">
        <v>33242</v>
      </c>
      <c r="AD58" s="192">
        <v>6177</v>
      </c>
    </row>
    <row r="59" spans="3:30" ht="9" customHeight="1">
      <c r="D59" s="301" t="s">
        <v>241</v>
      </c>
      <c r="E59" s="301"/>
      <c r="F59" s="128"/>
      <c r="G59" s="190">
        <v>53</v>
      </c>
      <c r="H59" s="190">
        <v>1554313</v>
      </c>
      <c r="I59" s="190">
        <v>0</v>
      </c>
      <c r="J59" s="190">
        <v>0</v>
      </c>
      <c r="K59" s="204"/>
      <c r="L59" s="60"/>
      <c r="M59" s="60"/>
      <c r="N59" s="60"/>
      <c r="O59" s="76" t="s">
        <v>242</v>
      </c>
      <c r="P59" s="128"/>
      <c r="Q59" s="188">
        <v>28095</v>
      </c>
      <c r="R59" s="188">
        <v>6386</v>
      </c>
      <c r="S59" s="188">
        <v>128</v>
      </c>
      <c r="T59" s="196">
        <v>174</v>
      </c>
      <c r="U59" s="207"/>
      <c r="V59" s="60"/>
      <c r="W59" s="60"/>
      <c r="X59" s="60"/>
      <c r="Y59" s="64" t="s">
        <v>98</v>
      </c>
      <c r="Z59" s="128"/>
      <c r="AA59" s="196">
        <v>1882938</v>
      </c>
      <c r="AB59" s="188">
        <v>265591</v>
      </c>
      <c r="AC59" s="188">
        <v>33242</v>
      </c>
      <c r="AD59" s="188">
        <v>6177</v>
      </c>
    </row>
    <row r="60" spans="3:30" ht="9" customHeight="1">
      <c r="E60" s="76" t="s">
        <v>241</v>
      </c>
      <c r="F60" s="128"/>
      <c r="G60" s="188">
        <v>53</v>
      </c>
      <c r="H60" s="188">
        <v>1554313</v>
      </c>
      <c r="I60" s="196">
        <v>0</v>
      </c>
      <c r="J60" s="196">
        <v>0</v>
      </c>
      <c r="K60" s="204"/>
      <c r="L60" s="60"/>
      <c r="M60" s="60"/>
      <c r="N60" s="60"/>
      <c r="O60" s="64" t="s">
        <v>99</v>
      </c>
      <c r="P60" s="128"/>
      <c r="Q60" s="188">
        <v>63274</v>
      </c>
      <c r="R60" s="188">
        <v>363147</v>
      </c>
      <c r="S60" s="196">
        <v>212</v>
      </c>
      <c r="T60" s="196">
        <v>965</v>
      </c>
      <c r="U60" s="207"/>
      <c r="V60" s="60"/>
      <c r="W60" s="60"/>
      <c r="X60" s="301" t="s">
        <v>100</v>
      </c>
      <c r="Y60" s="301"/>
      <c r="Z60" s="128"/>
      <c r="AA60" s="192">
        <v>3651</v>
      </c>
      <c r="AB60" s="192">
        <v>1074374</v>
      </c>
      <c r="AC60" s="192">
        <v>393</v>
      </c>
      <c r="AD60" s="192">
        <v>5655</v>
      </c>
    </row>
    <row r="61" spans="3:30" ht="9" customHeight="1">
      <c r="D61" s="301" t="s">
        <v>240</v>
      </c>
      <c r="E61" s="301"/>
      <c r="F61" s="128"/>
      <c r="G61" s="190">
        <v>3871</v>
      </c>
      <c r="H61" s="190">
        <v>31474</v>
      </c>
      <c r="I61" s="190">
        <v>0</v>
      </c>
      <c r="J61" s="190">
        <v>3337</v>
      </c>
      <c r="K61" s="204"/>
      <c r="L61" s="60"/>
      <c r="M61" s="60"/>
      <c r="N61" s="301" t="s">
        <v>103</v>
      </c>
      <c r="O61" s="301"/>
      <c r="P61" s="128"/>
      <c r="Q61" s="190">
        <v>167</v>
      </c>
      <c r="R61" s="190">
        <v>188721</v>
      </c>
      <c r="S61" s="190">
        <v>0</v>
      </c>
      <c r="T61" s="190">
        <v>1449640</v>
      </c>
      <c r="U61" s="207"/>
      <c r="V61" s="60"/>
      <c r="W61" s="60"/>
      <c r="X61" s="60"/>
      <c r="Y61" s="64" t="s">
        <v>101</v>
      </c>
      <c r="Z61" s="128"/>
      <c r="AA61" s="188">
        <v>792</v>
      </c>
      <c r="AB61" s="188">
        <v>440574</v>
      </c>
      <c r="AC61" s="188">
        <v>240</v>
      </c>
      <c r="AD61" s="188">
        <v>2463</v>
      </c>
    </row>
    <row r="62" spans="3:30" ht="9" customHeight="1">
      <c r="E62" s="64" t="s">
        <v>240</v>
      </c>
      <c r="F62" s="128"/>
      <c r="G62" s="188">
        <v>3871</v>
      </c>
      <c r="H62" s="188">
        <v>31474</v>
      </c>
      <c r="I62" s="196">
        <v>0</v>
      </c>
      <c r="J62" s="196">
        <v>3337</v>
      </c>
      <c r="K62" s="204"/>
      <c r="L62" s="60"/>
      <c r="M62" s="60"/>
      <c r="N62" s="60"/>
      <c r="O62" s="64" t="s">
        <v>103</v>
      </c>
      <c r="P62" s="128"/>
      <c r="Q62" s="188">
        <v>167</v>
      </c>
      <c r="R62" s="188">
        <v>188721</v>
      </c>
      <c r="S62" s="196">
        <v>0</v>
      </c>
      <c r="T62" s="188">
        <v>1449640</v>
      </c>
      <c r="U62" s="207"/>
      <c r="V62" s="60"/>
      <c r="W62" s="60"/>
      <c r="X62" s="60"/>
      <c r="Y62" s="64" t="s">
        <v>104</v>
      </c>
      <c r="Z62" s="128"/>
      <c r="AA62" s="188">
        <v>2859</v>
      </c>
      <c r="AB62" s="188">
        <v>633800</v>
      </c>
      <c r="AC62" s="188">
        <v>153</v>
      </c>
      <c r="AD62" s="188">
        <v>3192</v>
      </c>
    </row>
    <row r="63" spans="3:30" ht="9" customHeight="1">
      <c r="D63" s="301" t="s">
        <v>172</v>
      </c>
      <c r="E63" s="301"/>
      <c r="F63" s="128"/>
      <c r="G63" s="190">
        <v>4</v>
      </c>
      <c r="H63" s="190">
        <v>25406</v>
      </c>
      <c r="I63" s="190">
        <v>0</v>
      </c>
      <c r="J63" s="190">
        <v>124</v>
      </c>
      <c r="K63" s="204"/>
      <c r="L63" s="60"/>
      <c r="M63" s="60"/>
      <c r="N63" s="301" t="s">
        <v>177</v>
      </c>
      <c r="O63" s="301"/>
      <c r="P63" s="128"/>
      <c r="Q63" s="190">
        <v>310429</v>
      </c>
      <c r="R63" s="190">
        <v>305944</v>
      </c>
      <c r="S63" s="190">
        <v>0</v>
      </c>
      <c r="T63" s="190">
        <v>7576</v>
      </c>
      <c r="U63" s="207"/>
      <c r="V63" s="60"/>
      <c r="W63" s="60"/>
      <c r="X63" s="301" t="s">
        <v>239</v>
      </c>
      <c r="Y63" s="301"/>
      <c r="Z63" s="128"/>
      <c r="AA63" s="192">
        <v>37138</v>
      </c>
      <c r="AB63" s="192">
        <v>262107</v>
      </c>
      <c r="AC63" s="190">
        <v>22931</v>
      </c>
      <c r="AD63" s="190">
        <v>4458</v>
      </c>
    </row>
    <row r="64" spans="3:30" ht="9" customHeight="1">
      <c r="E64" s="71" t="s">
        <v>114</v>
      </c>
      <c r="F64" s="128"/>
      <c r="G64" s="196">
        <v>0</v>
      </c>
      <c r="H64" s="188">
        <v>0</v>
      </c>
      <c r="I64" s="196">
        <v>0</v>
      </c>
      <c r="J64" s="196">
        <v>0</v>
      </c>
      <c r="K64" s="204"/>
      <c r="L64" s="60"/>
      <c r="M64" s="60"/>
      <c r="N64" s="60"/>
      <c r="O64" s="64" t="s">
        <v>106</v>
      </c>
      <c r="P64" s="128"/>
      <c r="Q64" s="188">
        <v>158882</v>
      </c>
      <c r="R64" s="188">
        <v>130480</v>
      </c>
      <c r="S64" s="196">
        <v>0</v>
      </c>
      <c r="T64" s="196">
        <v>148</v>
      </c>
      <c r="U64" s="207"/>
      <c r="V64" s="60"/>
      <c r="W64" s="60"/>
      <c r="X64" s="60"/>
      <c r="Y64" s="64" t="s">
        <v>107</v>
      </c>
      <c r="Z64" s="128"/>
      <c r="AA64" s="188">
        <v>1108</v>
      </c>
      <c r="AB64" s="188">
        <v>3633</v>
      </c>
      <c r="AC64" s="188">
        <v>0</v>
      </c>
      <c r="AD64" s="188">
        <v>37</v>
      </c>
    </row>
    <row r="65" spans="3:30" ht="9" customHeight="1">
      <c r="E65" s="64" t="s">
        <v>117</v>
      </c>
      <c r="F65" s="128"/>
      <c r="G65" s="188">
        <v>4</v>
      </c>
      <c r="H65" s="188">
        <v>25406</v>
      </c>
      <c r="I65" s="196">
        <v>0</v>
      </c>
      <c r="J65" s="196">
        <v>124</v>
      </c>
      <c r="K65" s="204"/>
      <c r="L65" s="60"/>
      <c r="M65" s="60"/>
      <c r="N65" s="60"/>
      <c r="O65" s="64" t="s">
        <v>109</v>
      </c>
      <c r="P65" s="128"/>
      <c r="Q65" s="188">
        <v>151547</v>
      </c>
      <c r="R65" s="188">
        <v>175464</v>
      </c>
      <c r="S65" s="196">
        <v>0</v>
      </c>
      <c r="T65" s="188">
        <v>7428</v>
      </c>
      <c r="U65" s="207"/>
      <c r="V65" s="60"/>
      <c r="W65" s="60"/>
      <c r="X65" s="60"/>
      <c r="Y65" s="141" t="s">
        <v>237</v>
      </c>
      <c r="Z65" s="128"/>
      <c r="AA65" s="188">
        <v>36030</v>
      </c>
      <c r="AB65" s="188">
        <v>258474</v>
      </c>
      <c r="AC65" s="196">
        <v>22931</v>
      </c>
      <c r="AD65" s="196">
        <v>4421</v>
      </c>
    </row>
    <row r="66" spans="3:30" ht="9" customHeight="1">
      <c r="F66" s="128"/>
      <c r="G66" s="196"/>
      <c r="H66" s="196"/>
      <c r="I66" s="196"/>
      <c r="J66" s="196"/>
      <c r="K66" s="204"/>
      <c r="L66" s="60"/>
      <c r="M66" s="60"/>
      <c r="N66" s="301" t="s">
        <v>238</v>
      </c>
      <c r="O66" s="301"/>
      <c r="P66" s="128"/>
      <c r="Q66" s="190">
        <v>227355</v>
      </c>
      <c r="R66" s="190">
        <v>249759</v>
      </c>
      <c r="S66" s="190">
        <v>1629</v>
      </c>
      <c r="T66" s="190">
        <v>11076</v>
      </c>
      <c r="U66" s="207"/>
      <c r="V66" s="60"/>
      <c r="Z66" s="128"/>
      <c r="AA66" s="188"/>
      <c r="AB66" s="188"/>
      <c r="AC66" s="188"/>
      <c r="AD66" s="188"/>
    </row>
    <row r="67" spans="3:30" ht="9" customHeight="1">
      <c r="C67" s="296" t="s">
        <v>170</v>
      </c>
      <c r="D67" s="296"/>
      <c r="E67" s="296"/>
      <c r="F67" s="128"/>
      <c r="G67" s="194">
        <v>1053235</v>
      </c>
      <c r="H67" s="194">
        <v>26867014</v>
      </c>
      <c r="I67" s="194">
        <v>891566</v>
      </c>
      <c r="J67" s="194">
        <v>2292532</v>
      </c>
      <c r="K67" s="204"/>
      <c r="L67" s="60"/>
      <c r="M67" s="60"/>
      <c r="N67" s="60"/>
      <c r="O67" s="64" t="s">
        <v>112</v>
      </c>
      <c r="P67" s="128"/>
      <c r="Q67" s="188">
        <v>1773</v>
      </c>
      <c r="R67" s="188">
        <v>41095</v>
      </c>
      <c r="S67" s="188">
        <v>399</v>
      </c>
      <c r="T67" s="196">
        <v>0</v>
      </c>
      <c r="U67" s="207"/>
      <c r="V67" s="60"/>
      <c r="W67" s="296" t="s">
        <v>173</v>
      </c>
      <c r="X67" s="296"/>
      <c r="Y67" s="296"/>
      <c r="Z67" s="128"/>
      <c r="AA67" s="219">
        <v>2016388</v>
      </c>
      <c r="AB67" s="219">
        <v>2766729</v>
      </c>
      <c r="AC67" s="219">
        <v>699164</v>
      </c>
      <c r="AD67" s="219">
        <v>580019</v>
      </c>
    </row>
    <row r="68" spans="3:30" ht="9" customHeight="1">
      <c r="D68" s="301" t="s">
        <v>4</v>
      </c>
      <c r="E68" s="301"/>
      <c r="F68" s="128"/>
      <c r="G68" s="190">
        <v>1477</v>
      </c>
      <c r="H68" s="190">
        <v>6117395</v>
      </c>
      <c r="I68" s="190">
        <v>0</v>
      </c>
      <c r="J68" s="190">
        <v>6888</v>
      </c>
      <c r="K68" s="204"/>
      <c r="L68" s="60"/>
      <c r="M68" s="60"/>
      <c r="N68" s="60"/>
      <c r="O68" s="64" t="s">
        <v>113</v>
      </c>
      <c r="P68" s="128"/>
      <c r="Q68" s="188">
        <v>19314</v>
      </c>
      <c r="R68" s="188">
        <v>33605</v>
      </c>
      <c r="S68" s="196">
        <v>591</v>
      </c>
      <c r="T68" s="196">
        <v>1092</v>
      </c>
      <c r="U68" s="207"/>
      <c r="V68" s="60"/>
      <c r="W68" s="60"/>
      <c r="X68" s="301" t="s">
        <v>171</v>
      </c>
      <c r="Y68" s="301"/>
      <c r="Z68" s="128"/>
      <c r="AA68" s="190">
        <v>373813</v>
      </c>
      <c r="AB68" s="190">
        <v>146637</v>
      </c>
      <c r="AC68" s="190">
        <v>117598</v>
      </c>
      <c r="AD68" s="190">
        <v>15643</v>
      </c>
    </row>
    <row r="69" spans="3:30" ht="9" customHeight="1">
      <c r="E69" s="64" t="s">
        <v>4</v>
      </c>
      <c r="F69" s="128"/>
      <c r="G69" s="188">
        <v>1477</v>
      </c>
      <c r="H69" s="188">
        <v>6066485</v>
      </c>
      <c r="I69" s="188">
        <v>0</v>
      </c>
      <c r="J69" s="196">
        <v>6872</v>
      </c>
      <c r="K69" s="204"/>
      <c r="L69" s="60"/>
      <c r="M69" s="60"/>
      <c r="N69" s="60"/>
      <c r="O69" s="64" t="s">
        <v>115</v>
      </c>
      <c r="P69" s="128"/>
      <c r="Q69" s="188">
        <v>55</v>
      </c>
      <c r="R69" s="196">
        <v>0</v>
      </c>
      <c r="S69" s="196">
        <v>0</v>
      </c>
      <c r="T69" s="196">
        <v>1500</v>
      </c>
      <c r="U69" s="207"/>
      <c r="V69" s="60"/>
      <c r="W69" s="60"/>
      <c r="X69" s="60"/>
      <c r="Y69" s="64" t="s">
        <v>116</v>
      </c>
      <c r="Z69" s="128"/>
      <c r="AA69" s="196">
        <v>227634</v>
      </c>
      <c r="AB69" s="196">
        <v>66594</v>
      </c>
      <c r="AC69" s="196">
        <v>117578</v>
      </c>
      <c r="AD69" s="196">
        <v>13538</v>
      </c>
    </row>
    <row r="70" spans="3:30" ht="9" customHeight="1">
      <c r="E70" s="64" t="s">
        <v>123</v>
      </c>
      <c r="F70" s="128"/>
      <c r="G70" s="196">
        <v>0</v>
      </c>
      <c r="H70" s="188">
        <v>50910</v>
      </c>
      <c r="I70" s="196">
        <v>0</v>
      </c>
      <c r="J70" s="196">
        <v>16</v>
      </c>
      <c r="K70" s="204"/>
      <c r="L70" s="60"/>
      <c r="M70" s="60"/>
      <c r="N70" s="60"/>
      <c r="O70" s="141" t="s">
        <v>236</v>
      </c>
      <c r="P70" s="128"/>
      <c r="Q70" s="188">
        <v>206213</v>
      </c>
      <c r="R70" s="188">
        <v>175059</v>
      </c>
      <c r="S70" s="196">
        <v>639</v>
      </c>
      <c r="T70" s="196">
        <v>8484</v>
      </c>
      <c r="U70" s="207"/>
      <c r="V70" s="60"/>
      <c r="W70" s="60"/>
      <c r="X70" s="60"/>
      <c r="Y70" s="64" t="s">
        <v>119</v>
      </c>
      <c r="Z70" s="128"/>
      <c r="AA70" s="188">
        <v>146179</v>
      </c>
      <c r="AB70" s="188">
        <v>80043</v>
      </c>
      <c r="AC70" s="188">
        <v>20</v>
      </c>
      <c r="AD70" s="188">
        <v>2105</v>
      </c>
    </row>
    <row r="71" spans="3:30" ht="9" customHeight="1">
      <c r="D71" s="301" t="s">
        <v>211</v>
      </c>
      <c r="E71" s="301"/>
      <c r="F71" s="128"/>
      <c r="G71" s="190">
        <v>7</v>
      </c>
      <c r="H71" s="190">
        <v>11917280</v>
      </c>
      <c r="I71" s="190">
        <v>0</v>
      </c>
      <c r="J71" s="190">
        <v>0</v>
      </c>
      <c r="K71" s="204"/>
      <c r="L71" s="60"/>
      <c r="M71" s="60"/>
      <c r="N71" s="301" t="s">
        <v>121</v>
      </c>
      <c r="O71" s="301"/>
      <c r="P71" s="128"/>
      <c r="Q71" s="190">
        <v>0</v>
      </c>
      <c r="R71" s="190">
        <v>51197</v>
      </c>
      <c r="S71" s="190">
        <v>975977</v>
      </c>
      <c r="T71" s="190">
        <v>1082652</v>
      </c>
      <c r="U71" s="207"/>
      <c r="V71" s="60"/>
      <c r="W71" s="60"/>
      <c r="X71" s="60"/>
      <c r="Y71" s="64" t="s">
        <v>120</v>
      </c>
      <c r="Z71" s="128"/>
      <c r="AA71" s="188">
        <v>0</v>
      </c>
      <c r="AB71" s="188">
        <v>0</v>
      </c>
      <c r="AC71" s="196">
        <v>0</v>
      </c>
      <c r="AD71" s="196">
        <v>0</v>
      </c>
    </row>
    <row r="72" spans="3:30" ht="9" customHeight="1">
      <c r="E72" s="64" t="s">
        <v>128</v>
      </c>
      <c r="F72" s="128"/>
      <c r="G72" s="196">
        <v>3</v>
      </c>
      <c r="H72" s="188">
        <v>11914300</v>
      </c>
      <c r="I72" s="196">
        <v>0</v>
      </c>
      <c r="J72" s="196">
        <v>0</v>
      </c>
      <c r="K72" s="204"/>
      <c r="L72" s="60"/>
      <c r="M72" s="60"/>
      <c r="N72" s="60"/>
      <c r="O72" s="64" t="s">
        <v>121</v>
      </c>
      <c r="P72" s="128"/>
      <c r="Q72" s="196">
        <v>0</v>
      </c>
      <c r="R72" s="188">
        <v>51197</v>
      </c>
      <c r="S72" s="188">
        <v>664349</v>
      </c>
      <c r="T72" s="188">
        <v>1082652</v>
      </c>
      <c r="U72" s="207"/>
      <c r="V72" s="60"/>
      <c r="W72" s="60"/>
      <c r="X72" s="301" t="s">
        <v>233</v>
      </c>
      <c r="Y72" s="301"/>
      <c r="Z72" s="128"/>
      <c r="AA72" s="190">
        <v>1158408</v>
      </c>
      <c r="AB72" s="190">
        <v>60055</v>
      </c>
      <c r="AC72" s="190">
        <v>20120</v>
      </c>
      <c r="AD72" s="190">
        <v>2937</v>
      </c>
    </row>
    <row r="73" spans="3:30" ht="9" customHeight="1">
      <c r="E73" s="64" t="s">
        <v>130</v>
      </c>
      <c r="F73" s="128"/>
      <c r="G73" s="196">
        <v>4</v>
      </c>
      <c r="H73" s="188">
        <v>2980</v>
      </c>
      <c r="I73" s="196">
        <v>0</v>
      </c>
      <c r="J73" s="196">
        <v>0</v>
      </c>
      <c r="K73" s="204"/>
      <c r="L73" s="60"/>
      <c r="M73" s="60"/>
      <c r="N73" s="60"/>
      <c r="O73" s="64" t="s">
        <v>235</v>
      </c>
      <c r="P73" s="128"/>
      <c r="Q73" s="196">
        <v>0</v>
      </c>
      <c r="R73" s="196">
        <v>0</v>
      </c>
      <c r="S73" s="188">
        <v>311628</v>
      </c>
      <c r="T73" s="196">
        <v>0</v>
      </c>
      <c r="U73" s="207"/>
      <c r="V73" s="60"/>
      <c r="W73" s="60"/>
      <c r="X73" s="60"/>
      <c r="Y73" s="76" t="s">
        <v>233</v>
      </c>
      <c r="Z73" s="128"/>
      <c r="AA73" s="196">
        <v>1158408</v>
      </c>
      <c r="AB73" s="188">
        <v>60055</v>
      </c>
      <c r="AC73" s="188">
        <v>20120</v>
      </c>
      <c r="AD73" s="188">
        <v>2937</v>
      </c>
    </row>
    <row r="74" spans="3:30" ht="9" customHeight="1">
      <c r="D74" s="301" t="s">
        <v>234</v>
      </c>
      <c r="E74" s="301"/>
      <c r="F74" s="128"/>
      <c r="G74" s="190">
        <v>61</v>
      </c>
      <c r="H74" s="190">
        <v>14641</v>
      </c>
      <c r="I74" s="190">
        <v>2700</v>
      </c>
      <c r="J74" s="190">
        <v>1087</v>
      </c>
      <c r="K74" s="204"/>
      <c r="L74" s="60"/>
      <c r="M74" s="60"/>
      <c r="N74" s="301" t="s">
        <v>169</v>
      </c>
      <c r="O74" s="301"/>
      <c r="P74" s="128"/>
      <c r="Q74" s="190">
        <v>374768</v>
      </c>
      <c r="R74" s="190">
        <v>1786469</v>
      </c>
      <c r="S74" s="190">
        <v>2472408</v>
      </c>
      <c r="T74" s="190">
        <v>3042100</v>
      </c>
      <c r="U74" s="207"/>
      <c r="V74" s="60"/>
      <c r="W74" s="60"/>
      <c r="X74" s="301" t="s">
        <v>168</v>
      </c>
      <c r="Y74" s="301"/>
      <c r="Z74" s="128"/>
      <c r="AA74" s="192">
        <v>16876</v>
      </c>
      <c r="AB74" s="192">
        <v>869484</v>
      </c>
      <c r="AC74" s="192">
        <v>208916</v>
      </c>
      <c r="AD74" s="192">
        <v>66170</v>
      </c>
    </row>
    <row r="75" spans="3:30" ht="9" customHeight="1">
      <c r="E75" s="64" t="s">
        <v>135</v>
      </c>
      <c r="F75" s="128"/>
      <c r="G75" s="188">
        <v>61</v>
      </c>
      <c r="H75" s="188">
        <v>10714</v>
      </c>
      <c r="I75" s="188">
        <v>2700</v>
      </c>
      <c r="J75" s="188">
        <v>184</v>
      </c>
      <c r="K75" s="204"/>
      <c r="L75" s="60"/>
      <c r="M75" s="60"/>
      <c r="N75" s="60"/>
      <c r="O75" s="64" t="s">
        <v>124</v>
      </c>
      <c r="P75" s="128"/>
      <c r="Q75" s="188">
        <v>3840</v>
      </c>
      <c r="R75" s="188">
        <v>1308411</v>
      </c>
      <c r="S75" s="188">
        <v>1677727</v>
      </c>
      <c r="T75" s="188">
        <v>1705098</v>
      </c>
      <c r="U75" s="207"/>
      <c r="V75" s="60"/>
      <c r="W75" s="60"/>
      <c r="X75" s="60"/>
      <c r="Y75" s="64" t="s">
        <v>127</v>
      </c>
      <c r="Z75" s="128"/>
      <c r="AA75" s="196">
        <v>16876</v>
      </c>
      <c r="AB75" s="188">
        <v>869484</v>
      </c>
      <c r="AC75" s="188">
        <v>208916</v>
      </c>
      <c r="AD75" s="188">
        <v>66170</v>
      </c>
    </row>
    <row r="76" spans="3:30" ht="9" customHeight="1">
      <c r="E76" s="64" t="s">
        <v>137</v>
      </c>
      <c r="F76" s="128"/>
      <c r="G76" s="196">
        <v>0</v>
      </c>
      <c r="H76" s="188">
        <v>3927</v>
      </c>
      <c r="I76" s="196">
        <v>0</v>
      </c>
      <c r="J76" s="196">
        <v>903</v>
      </c>
      <c r="K76" s="204"/>
      <c r="L76" s="60"/>
      <c r="M76" s="60"/>
      <c r="N76" s="60"/>
      <c r="O76" s="64" t="s">
        <v>126</v>
      </c>
      <c r="P76" s="128"/>
      <c r="Q76" s="188">
        <v>370928</v>
      </c>
      <c r="R76" s="188">
        <v>478058</v>
      </c>
      <c r="S76" s="188">
        <v>792022</v>
      </c>
      <c r="T76" s="188">
        <v>1337002</v>
      </c>
      <c r="U76" s="207"/>
      <c r="V76" s="60"/>
      <c r="W76" s="60"/>
      <c r="X76" s="301" t="s">
        <v>167</v>
      </c>
      <c r="Y76" s="301"/>
      <c r="Z76" s="128"/>
      <c r="AA76" s="192">
        <v>0</v>
      </c>
      <c r="AB76" s="192">
        <v>0</v>
      </c>
      <c r="AC76" s="192">
        <v>12772</v>
      </c>
      <c r="AD76" s="192">
        <v>0</v>
      </c>
    </row>
    <row r="77" spans="3:30" ht="9" customHeight="1">
      <c r="D77" s="301" t="s">
        <v>232</v>
      </c>
      <c r="E77" s="301"/>
      <c r="F77" s="128"/>
      <c r="G77" s="190">
        <v>5860</v>
      </c>
      <c r="H77" s="190">
        <v>179259</v>
      </c>
      <c r="I77" s="190">
        <v>313935</v>
      </c>
      <c r="J77" s="190">
        <v>674857</v>
      </c>
      <c r="K77" s="204"/>
      <c r="L77" s="60"/>
      <c r="M77" s="60"/>
      <c r="N77" s="60"/>
      <c r="O77" s="64" t="s">
        <v>290</v>
      </c>
      <c r="P77" s="128"/>
      <c r="Q77" s="196">
        <v>0</v>
      </c>
      <c r="R77" s="196">
        <v>0</v>
      </c>
      <c r="S77" s="188">
        <v>2659</v>
      </c>
      <c r="T77" s="196">
        <v>0</v>
      </c>
      <c r="U77" s="207"/>
      <c r="V77" s="60"/>
      <c r="W77" s="60"/>
      <c r="X77" s="60"/>
      <c r="Y77" s="76" t="s">
        <v>230</v>
      </c>
      <c r="Z77" s="128"/>
      <c r="AA77" s="196">
        <v>0</v>
      </c>
      <c r="AB77" s="196">
        <v>0</v>
      </c>
      <c r="AC77" s="188">
        <v>12772</v>
      </c>
      <c r="AD77" s="196">
        <v>0</v>
      </c>
    </row>
    <row r="78" spans="3:30" ht="9" customHeight="1">
      <c r="E78" s="64" t="s">
        <v>140</v>
      </c>
      <c r="F78" s="128"/>
      <c r="G78" s="188">
        <v>4642</v>
      </c>
      <c r="H78" s="188">
        <v>6030</v>
      </c>
      <c r="I78" s="188">
        <v>259753</v>
      </c>
      <c r="J78" s="188">
        <v>450051</v>
      </c>
      <c r="K78" s="204"/>
      <c r="L78" s="60"/>
      <c r="M78" s="60"/>
      <c r="N78" s="301" t="s">
        <v>231</v>
      </c>
      <c r="O78" s="301"/>
      <c r="P78" s="128"/>
      <c r="Q78" s="190">
        <v>0</v>
      </c>
      <c r="R78" s="190">
        <v>20641789</v>
      </c>
      <c r="S78" s="190">
        <v>0</v>
      </c>
      <c r="T78" s="190">
        <v>0</v>
      </c>
      <c r="U78" s="207"/>
      <c r="V78" s="60"/>
      <c r="W78" s="60"/>
      <c r="X78" s="301" t="s">
        <v>227</v>
      </c>
      <c r="Y78" s="301"/>
      <c r="Z78" s="128"/>
      <c r="AA78" s="190">
        <v>0</v>
      </c>
      <c r="AB78" s="190">
        <v>0</v>
      </c>
      <c r="AC78" s="192">
        <v>323415</v>
      </c>
      <c r="AD78" s="190">
        <v>224410</v>
      </c>
    </row>
    <row r="79" spans="3:30" ht="9" customHeight="1">
      <c r="E79" s="71" t="s">
        <v>142</v>
      </c>
      <c r="F79" s="128"/>
      <c r="G79" s="188">
        <v>1218</v>
      </c>
      <c r="H79" s="188">
        <v>173229</v>
      </c>
      <c r="I79" s="188">
        <v>54182</v>
      </c>
      <c r="J79" s="188">
        <v>224806</v>
      </c>
      <c r="K79" s="204"/>
      <c r="L79" s="60"/>
      <c r="M79" s="60"/>
      <c r="N79" s="60"/>
      <c r="O79" s="64" t="s">
        <v>231</v>
      </c>
      <c r="P79" s="128"/>
      <c r="Q79" s="196">
        <v>0</v>
      </c>
      <c r="R79" s="188">
        <v>20641789</v>
      </c>
      <c r="S79" s="196">
        <v>0</v>
      </c>
      <c r="T79" s="196">
        <v>0</v>
      </c>
      <c r="U79" s="207"/>
      <c r="V79" s="60"/>
      <c r="W79" s="60"/>
      <c r="X79" s="60"/>
      <c r="Y79" s="76" t="s">
        <v>227</v>
      </c>
      <c r="Z79" s="128"/>
      <c r="AA79" s="196">
        <v>0</v>
      </c>
      <c r="AB79" s="196">
        <v>0</v>
      </c>
      <c r="AC79" s="188">
        <v>323415</v>
      </c>
      <c r="AD79" s="188">
        <v>224410</v>
      </c>
    </row>
    <row r="80" spans="3:30" ht="9" customHeight="1">
      <c r="D80" s="301" t="s">
        <v>229</v>
      </c>
      <c r="E80" s="301"/>
      <c r="F80" s="128"/>
      <c r="G80" s="190">
        <v>5820</v>
      </c>
      <c r="H80" s="190">
        <v>275323</v>
      </c>
      <c r="I80" s="190">
        <v>20</v>
      </c>
      <c r="J80" s="190">
        <v>144</v>
      </c>
      <c r="K80" s="204"/>
      <c r="L80" s="60"/>
      <c r="M80" s="60"/>
      <c r="N80" s="301" t="s">
        <v>228</v>
      </c>
      <c r="O80" s="301"/>
      <c r="P80" s="128"/>
      <c r="Q80" s="190">
        <v>13909</v>
      </c>
      <c r="R80" s="190">
        <v>1076366</v>
      </c>
      <c r="S80" s="190">
        <v>226689</v>
      </c>
      <c r="T80" s="190">
        <v>385259</v>
      </c>
      <c r="U80" s="207"/>
      <c r="V80" s="60"/>
      <c r="W80" s="60"/>
      <c r="X80" s="301" t="s">
        <v>165</v>
      </c>
      <c r="Y80" s="301"/>
      <c r="Z80" s="128"/>
      <c r="AA80" s="190">
        <v>439582</v>
      </c>
      <c r="AB80" s="190">
        <v>1612837</v>
      </c>
      <c r="AC80" s="192">
        <v>15597</v>
      </c>
      <c r="AD80" s="192">
        <v>269772</v>
      </c>
    </row>
    <row r="81" spans="1:30" ht="9" customHeight="1">
      <c r="E81" s="64" t="s">
        <v>144</v>
      </c>
      <c r="F81" s="128"/>
      <c r="G81" s="188">
        <v>5820</v>
      </c>
      <c r="H81" s="188">
        <v>275323</v>
      </c>
      <c r="I81" s="196">
        <v>20</v>
      </c>
      <c r="J81" s="196">
        <v>144</v>
      </c>
      <c r="K81" s="204"/>
      <c r="L81" s="60"/>
      <c r="M81" s="60"/>
      <c r="N81" s="60"/>
      <c r="O81" s="76" t="s">
        <v>228</v>
      </c>
      <c r="P81" s="128"/>
      <c r="Q81" s="188">
        <v>13909</v>
      </c>
      <c r="R81" s="188">
        <v>1076366</v>
      </c>
      <c r="S81" s="188">
        <v>226689</v>
      </c>
      <c r="T81" s="188">
        <v>385259</v>
      </c>
      <c r="U81" s="203"/>
      <c r="V81" s="60"/>
      <c r="W81" s="60"/>
      <c r="X81" s="60"/>
      <c r="Y81" s="64" t="s">
        <v>163</v>
      </c>
      <c r="Z81" s="128"/>
      <c r="AA81" s="196">
        <v>74760</v>
      </c>
      <c r="AB81" s="196">
        <v>308735</v>
      </c>
      <c r="AC81" s="196">
        <v>0</v>
      </c>
      <c r="AD81" s="196">
        <v>1819</v>
      </c>
    </row>
    <row r="82" spans="1:30" ht="9" customHeight="1">
      <c r="D82" s="301" t="s">
        <v>148</v>
      </c>
      <c r="E82" s="301"/>
      <c r="F82" s="128"/>
      <c r="G82" s="190">
        <v>0</v>
      </c>
      <c r="H82" s="190">
        <v>7536317</v>
      </c>
      <c r="I82" s="190">
        <v>136960</v>
      </c>
      <c r="J82" s="190">
        <v>145822</v>
      </c>
      <c r="K82" s="204"/>
      <c r="L82" s="133"/>
      <c r="M82" s="60"/>
      <c r="N82" s="301" t="s">
        <v>226</v>
      </c>
      <c r="O82" s="301"/>
      <c r="P82" s="128"/>
      <c r="Q82" s="190">
        <v>2080</v>
      </c>
      <c r="R82" s="190">
        <v>41884</v>
      </c>
      <c r="S82" s="190">
        <v>356997</v>
      </c>
      <c r="T82" s="190">
        <v>116021</v>
      </c>
      <c r="U82" s="207"/>
      <c r="V82" s="60"/>
      <c r="W82" s="60"/>
      <c r="X82" s="60"/>
      <c r="Y82" s="64" t="s">
        <v>141</v>
      </c>
      <c r="Z82" s="128"/>
      <c r="AA82" s="188">
        <v>364822</v>
      </c>
      <c r="AB82" s="188">
        <v>1304102</v>
      </c>
      <c r="AC82" s="196">
        <v>15597</v>
      </c>
      <c r="AD82" s="196">
        <v>267953</v>
      </c>
    </row>
    <row r="83" spans="1:30" ht="9" customHeight="1">
      <c r="E83" s="64" t="s">
        <v>148</v>
      </c>
      <c r="F83" s="128"/>
      <c r="G83" s="196">
        <v>0</v>
      </c>
      <c r="H83" s="188">
        <v>7536317</v>
      </c>
      <c r="I83" s="188">
        <v>136960</v>
      </c>
      <c r="J83" s="188">
        <v>145822</v>
      </c>
      <c r="K83" s="204"/>
      <c r="L83" s="60"/>
      <c r="M83" s="60"/>
      <c r="N83" s="60"/>
      <c r="O83" s="64" t="s">
        <v>133</v>
      </c>
      <c r="P83" s="128"/>
      <c r="Q83" s="188">
        <v>2080</v>
      </c>
      <c r="R83" s="188">
        <v>41884</v>
      </c>
      <c r="S83" s="188">
        <v>356997</v>
      </c>
      <c r="T83" s="188">
        <v>116021</v>
      </c>
      <c r="U83" s="207"/>
      <c r="V83" s="60"/>
      <c r="W83" s="60"/>
      <c r="X83" s="301" t="s">
        <v>162</v>
      </c>
      <c r="Y83" s="301"/>
      <c r="Z83" s="128"/>
      <c r="AA83" s="192">
        <v>27709</v>
      </c>
      <c r="AB83" s="192">
        <v>77716</v>
      </c>
      <c r="AC83" s="192">
        <v>746</v>
      </c>
      <c r="AD83" s="192">
        <v>1087</v>
      </c>
    </row>
    <row r="84" spans="1:30" ht="9" customHeight="1">
      <c r="E84" s="64" t="s">
        <v>131</v>
      </c>
      <c r="F84" s="128"/>
      <c r="G84" s="196">
        <v>0</v>
      </c>
      <c r="H84" s="196">
        <v>0</v>
      </c>
      <c r="I84" s="196">
        <v>0</v>
      </c>
      <c r="J84" s="196">
        <v>0</v>
      </c>
      <c r="K84" s="204"/>
      <c r="L84" s="60"/>
      <c r="M84" s="60"/>
      <c r="N84" s="301" t="s">
        <v>138</v>
      </c>
      <c r="O84" s="301"/>
      <c r="P84" s="128"/>
      <c r="Q84" s="190">
        <v>3195</v>
      </c>
      <c r="R84" s="190">
        <v>113531</v>
      </c>
      <c r="S84" s="190">
        <v>11327</v>
      </c>
      <c r="T84" s="190">
        <v>224245</v>
      </c>
      <c r="U84" s="207"/>
      <c r="V84" s="60"/>
      <c r="W84" s="60"/>
      <c r="X84" s="60"/>
      <c r="Y84" s="64" t="s">
        <v>145</v>
      </c>
      <c r="Z84" s="128"/>
      <c r="AA84" s="196">
        <v>73</v>
      </c>
      <c r="AB84" s="196">
        <v>1322</v>
      </c>
      <c r="AC84" s="196">
        <v>0</v>
      </c>
      <c r="AD84" s="196">
        <v>0</v>
      </c>
    </row>
    <row r="85" spans="1:30" ht="9" customHeight="1">
      <c r="D85" s="301" t="s">
        <v>153</v>
      </c>
      <c r="E85" s="301"/>
      <c r="F85" s="128"/>
      <c r="G85" s="190">
        <v>0</v>
      </c>
      <c r="H85" s="190">
        <v>6384</v>
      </c>
      <c r="I85" s="190">
        <v>1500</v>
      </c>
      <c r="J85" s="190">
        <v>700</v>
      </c>
      <c r="K85" s="204"/>
      <c r="L85" s="60"/>
      <c r="M85" s="60"/>
      <c r="N85" s="60"/>
      <c r="O85" s="64" t="s">
        <v>138</v>
      </c>
      <c r="P85" s="128"/>
      <c r="Q85" s="188">
        <v>3195</v>
      </c>
      <c r="R85" s="188">
        <v>113531</v>
      </c>
      <c r="S85" s="188">
        <v>11327</v>
      </c>
      <c r="T85" s="188">
        <v>224245</v>
      </c>
      <c r="U85" s="207"/>
      <c r="V85" s="60"/>
      <c r="W85" s="60"/>
      <c r="X85" s="60"/>
      <c r="Y85" s="64" t="s">
        <v>150</v>
      </c>
      <c r="Z85" s="128"/>
      <c r="AA85" s="196">
        <v>0</v>
      </c>
      <c r="AB85" s="196">
        <v>0</v>
      </c>
      <c r="AC85" s="196">
        <v>0</v>
      </c>
      <c r="AD85" s="196">
        <v>0</v>
      </c>
    </row>
    <row r="86" spans="1:30" ht="9" customHeight="1">
      <c r="E86" s="64" t="s">
        <v>153</v>
      </c>
      <c r="F86" s="128"/>
      <c r="G86" s="196">
        <v>0</v>
      </c>
      <c r="H86" s="196">
        <v>6384</v>
      </c>
      <c r="I86" s="196">
        <v>1500</v>
      </c>
      <c r="J86" s="188">
        <v>700</v>
      </c>
      <c r="K86" s="204"/>
      <c r="L86" s="60"/>
      <c r="M86" s="60"/>
      <c r="N86" s="301" t="s">
        <v>225</v>
      </c>
      <c r="O86" s="301"/>
      <c r="P86" s="128"/>
      <c r="Q86" s="190">
        <v>1425</v>
      </c>
      <c r="R86" s="190">
        <v>3001</v>
      </c>
      <c r="S86" s="190">
        <v>4442</v>
      </c>
      <c r="T86" s="190">
        <v>2077</v>
      </c>
      <c r="U86" s="207"/>
      <c r="V86" s="60"/>
      <c r="W86" s="60"/>
      <c r="X86" s="60"/>
      <c r="Y86" s="64" t="s">
        <v>152</v>
      </c>
      <c r="Z86" s="128"/>
      <c r="AA86" s="196">
        <v>27636</v>
      </c>
      <c r="AB86" s="196">
        <v>76394</v>
      </c>
      <c r="AC86" s="196">
        <v>746</v>
      </c>
      <c r="AD86" s="196">
        <v>1087</v>
      </c>
    </row>
    <row r="87" spans="1:30" ht="9" customHeight="1">
      <c r="D87" s="301" t="s">
        <v>157</v>
      </c>
      <c r="E87" s="301"/>
      <c r="F87" s="128"/>
      <c r="G87" s="190">
        <v>574</v>
      </c>
      <c r="H87" s="190">
        <v>5593</v>
      </c>
      <c r="I87" s="190">
        <v>0</v>
      </c>
      <c r="J87" s="190">
        <v>1176140</v>
      </c>
      <c r="K87" s="204"/>
      <c r="L87" s="60"/>
      <c r="M87" s="60"/>
      <c r="N87" s="60"/>
      <c r="O87" s="76" t="s">
        <v>225</v>
      </c>
      <c r="P87" s="128"/>
      <c r="Q87" s="188">
        <v>1425</v>
      </c>
      <c r="R87" s="188">
        <v>3001</v>
      </c>
      <c r="S87" s="188">
        <v>4442</v>
      </c>
      <c r="T87" s="196">
        <v>2077</v>
      </c>
      <c r="U87" s="207"/>
      <c r="V87" s="60"/>
      <c r="W87" s="60"/>
      <c r="X87" s="60"/>
      <c r="Z87" s="128"/>
      <c r="AA87" s="188"/>
      <c r="AB87" s="188"/>
      <c r="AC87" s="196"/>
      <c r="AD87" s="188"/>
    </row>
    <row r="88" spans="1:30" ht="9" customHeight="1">
      <c r="E88" s="64" t="s">
        <v>157</v>
      </c>
      <c r="F88" s="128"/>
      <c r="G88" s="188">
        <v>574</v>
      </c>
      <c r="H88" s="188">
        <v>5593</v>
      </c>
      <c r="I88" s="196">
        <v>0</v>
      </c>
      <c r="J88" s="188">
        <v>1176140</v>
      </c>
      <c r="K88" s="204"/>
      <c r="L88" s="60"/>
      <c r="M88" s="60"/>
      <c r="N88" s="301" t="s">
        <v>161</v>
      </c>
      <c r="O88" s="301"/>
      <c r="P88" s="128"/>
      <c r="Q88" s="190">
        <v>938564</v>
      </c>
      <c r="R88" s="190">
        <v>814789</v>
      </c>
      <c r="S88" s="190">
        <v>367526</v>
      </c>
      <c r="T88" s="190">
        <v>1419040</v>
      </c>
      <c r="U88" s="207"/>
      <c r="V88" s="60"/>
      <c r="W88" s="296" t="s">
        <v>156</v>
      </c>
      <c r="X88" s="296"/>
      <c r="Y88" s="296"/>
      <c r="Z88" s="128"/>
      <c r="AA88" s="219">
        <v>0</v>
      </c>
      <c r="AB88" s="219">
        <v>0</v>
      </c>
      <c r="AC88" s="219">
        <v>0</v>
      </c>
      <c r="AD88" s="219">
        <v>0</v>
      </c>
    </row>
    <row r="89" spans="1:30" ht="9" customHeight="1">
      <c r="D89" s="301" t="s">
        <v>25</v>
      </c>
      <c r="E89" s="301"/>
      <c r="F89" s="128"/>
      <c r="G89" s="190">
        <v>0</v>
      </c>
      <c r="H89" s="190">
        <v>25862</v>
      </c>
      <c r="I89" s="190">
        <v>0</v>
      </c>
      <c r="J89" s="190">
        <v>57135</v>
      </c>
      <c r="K89" s="204"/>
      <c r="L89" s="60"/>
      <c r="M89" s="60"/>
      <c r="N89" s="60"/>
      <c r="O89" s="64" t="s">
        <v>146</v>
      </c>
      <c r="P89" s="128"/>
      <c r="Q89" s="188">
        <v>0</v>
      </c>
      <c r="R89" s="188">
        <v>48</v>
      </c>
      <c r="S89" s="188">
        <v>56713</v>
      </c>
      <c r="T89" s="188">
        <v>54116</v>
      </c>
      <c r="U89" s="207"/>
      <c r="V89" s="60"/>
      <c r="W89" s="60"/>
      <c r="X89" s="301" t="s">
        <v>156</v>
      </c>
      <c r="Y89" s="301"/>
      <c r="Z89" s="128"/>
      <c r="AA89" s="190">
        <v>0</v>
      </c>
      <c r="AB89" s="190">
        <v>0</v>
      </c>
      <c r="AC89" s="190">
        <v>0</v>
      </c>
      <c r="AD89" s="190">
        <v>0</v>
      </c>
    </row>
    <row r="90" spans="1:30" ht="9" customHeight="1">
      <c r="E90" s="64" t="s">
        <v>25</v>
      </c>
      <c r="F90" s="128"/>
      <c r="G90" s="196">
        <v>0</v>
      </c>
      <c r="H90" s="188">
        <v>25862</v>
      </c>
      <c r="I90" s="196">
        <v>0</v>
      </c>
      <c r="J90" s="188">
        <v>57135</v>
      </c>
      <c r="K90" s="204"/>
      <c r="L90" s="60"/>
      <c r="M90" s="60"/>
      <c r="N90" s="60"/>
      <c r="O90" s="64" t="s">
        <v>149</v>
      </c>
      <c r="P90" s="128"/>
      <c r="Q90" s="188">
        <v>399</v>
      </c>
      <c r="R90" s="188">
        <v>11471</v>
      </c>
      <c r="S90" s="196">
        <v>618</v>
      </c>
      <c r="T90" s="188">
        <v>258942</v>
      </c>
      <c r="U90" s="207"/>
      <c r="V90" s="60"/>
      <c r="W90" s="60"/>
      <c r="X90" s="60"/>
      <c r="Y90" s="76" t="s">
        <v>223</v>
      </c>
      <c r="Z90" s="128"/>
      <c r="AA90" s="196">
        <v>0</v>
      </c>
      <c r="AB90" s="196">
        <v>0</v>
      </c>
      <c r="AC90" s="196">
        <v>0</v>
      </c>
      <c r="AD90" s="196">
        <v>0</v>
      </c>
    </row>
    <row r="91" spans="1:30" ht="9" customHeight="1">
      <c r="D91" s="301" t="s">
        <v>224</v>
      </c>
      <c r="E91" s="301"/>
      <c r="F91" s="128"/>
      <c r="G91" s="190">
        <v>1039436</v>
      </c>
      <c r="H91" s="190">
        <v>788960</v>
      </c>
      <c r="I91" s="190">
        <v>436451</v>
      </c>
      <c r="J91" s="190">
        <v>229759</v>
      </c>
      <c r="K91" s="204"/>
      <c r="L91" s="60"/>
      <c r="M91" s="60"/>
      <c r="N91" s="60"/>
      <c r="O91" s="64" t="s">
        <v>151</v>
      </c>
      <c r="P91" s="128"/>
      <c r="Q91" s="188">
        <v>938165</v>
      </c>
      <c r="R91" s="188">
        <v>803270</v>
      </c>
      <c r="S91" s="188">
        <v>310195</v>
      </c>
      <c r="T91" s="188">
        <v>1105982</v>
      </c>
      <c r="U91" s="207"/>
      <c r="V91" s="60"/>
      <c r="Z91" s="128"/>
      <c r="AA91" s="205"/>
      <c r="AB91" s="205"/>
      <c r="AC91" s="205"/>
      <c r="AD91" s="205"/>
    </row>
    <row r="92" spans="1:30" ht="9" customHeight="1">
      <c r="E92" s="64" t="s">
        <v>27</v>
      </c>
      <c r="F92" s="128"/>
      <c r="G92" s="196">
        <v>0</v>
      </c>
      <c r="H92" s="196">
        <v>0</v>
      </c>
      <c r="I92" s="188">
        <v>202910</v>
      </c>
      <c r="J92" s="188">
        <v>1430</v>
      </c>
      <c r="K92" s="204"/>
      <c r="L92" s="60"/>
      <c r="M92" s="60"/>
      <c r="N92" s="301" t="s">
        <v>160</v>
      </c>
      <c r="O92" s="301"/>
      <c r="P92" s="128"/>
      <c r="Q92" s="190">
        <v>55768</v>
      </c>
      <c r="R92" s="190">
        <v>84444</v>
      </c>
      <c r="S92" s="190">
        <v>51037</v>
      </c>
      <c r="T92" s="190">
        <v>54106</v>
      </c>
      <c r="U92" s="206"/>
      <c r="V92" s="60"/>
      <c r="W92" s="60"/>
      <c r="X92" s="60"/>
      <c r="Y92" s="64"/>
      <c r="Z92" s="128"/>
      <c r="AA92" s="108"/>
      <c r="AB92" s="108"/>
      <c r="AC92" s="108"/>
      <c r="AD92" s="108"/>
    </row>
    <row r="93" spans="1:30" ht="9" customHeight="1">
      <c r="D93" s="60"/>
      <c r="E93" s="64" t="s">
        <v>30</v>
      </c>
      <c r="F93" s="128"/>
      <c r="G93" s="188">
        <v>43</v>
      </c>
      <c r="H93" s="196">
        <v>0</v>
      </c>
      <c r="I93" s="188">
        <v>9552</v>
      </c>
      <c r="J93" s="188">
        <v>1000</v>
      </c>
      <c r="K93" s="204"/>
      <c r="L93" s="60"/>
      <c r="M93" s="60"/>
      <c r="N93" s="60"/>
      <c r="O93" s="64" t="s">
        <v>154</v>
      </c>
      <c r="P93" s="128"/>
      <c r="Q93" s="188">
        <v>53982</v>
      </c>
      <c r="R93" s="188">
        <v>9103</v>
      </c>
      <c r="S93" s="188">
        <v>19540</v>
      </c>
      <c r="T93" s="196">
        <v>400</v>
      </c>
      <c r="U93" s="203"/>
      <c r="V93" s="133"/>
      <c r="W93" s="60"/>
      <c r="X93" s="60"/>
      <c r="Y93" s="59"/>
      <c r="Z93" s="128"/>
      <c r="AA93" s="57"/>
      <c r="AB93" s="57"/>
      <c r="AC93" s="57"/>
      <c r="AD93" s="57"/>
    </row>
    <row r="94" spans="1:30" ht="3.75" customHeight="1">
      <c r="A94" s="104"/>
      <c r="B94" s="104"/>
      <c r="C94" s="104"/>
      <c r="D94" s="104"/>
      <c r="E94" s="104"/>
      <c r="F94" s="104"/>
      <c r="G94" s="218"/>
      <c r="H94" s="217"/>
      <c r="I94" s="217"/>
      <c r="J94" s="217"/>
      <c r="K94" s="202"/>
      <c r="L94" s="105"/>
      <c r="M94" s="102"/>
      <c r="N94" s="102"/>
      <c r="O94" s="132"/>
      <c r="P94" s="129"/>
      <c r="Q94" s="216"/>
      <c r="R94" s="216"/>
      <c r="S94" s="216"/>
      <c r="T94" s="216"/>
      <c r="U94" s="201"/>
      <c r="V94" s="105"/>
      <c r="W94" s="102"/>
      <c r="X94" s="102"/>
      <c r="Y94" s="100"/>
      <c r="Z94" s="200"/>
      <c r="AA94" s="100"/>
      <c r="AB94" s="100"/>
      <c r="AC94" s="100"/>
      <c r="AD94" s="100"/>
    </row>
    <row r="95" spans="1:30" ht="12.75" customHeight="1">
      <c r="A95" s="50" t="s">
        <v>159</v>
      </c>
      <c r="G95" s="60"/>
      <c r="H95" s="60"/>
      <c r="I95" s="60"/>
      <c r="J95" s="60"/>
      <c r="R95" s="50" t="s">
        <v>9</v>
      </c>
      <c r="S95" s="50" t="s">
        <v>8</v>
      </c>
      <c r="T95" s="50" t="s">
        <v>8</v>
      </c>
    </row>
  </sheetData>
  <mergeCells count="94">
    <mergeCell ref="D47:E47"/>
    <mergeCell ref="C52:E52"/>
    <mergeCell ref="D68:E68"/>
    <mergeCell ref="D85:E85"/>
    <mergeCell ref="D71:E71"/>
    <mergeCell ref="D61:E61"/>
    <mergeCell ref="D63:E63"/>
    <mergeCell ref="D53:E53"/>
    <mergeCell ref="C67:E67"/>
    <mergeCell ref="D91:E91"/>
    <mergeCell ref="D55:E55"/>
    <mergeCell ref="D59:E59"/>
    <mergeCell ref="D80:E80"/>
    <mergeCell ref="D89:E89"/>
    <mergeCell ref="D57:E57"/>
    <mergeCell ref="D74:E74"/>
    <mergeCell ref="D77:E77"/>
    <mergeCell ref="D82:E82"/>
    <mergeCell ref="D87:E87"/>
    <mergeCell ref="X68:Y68"/>
    <mergeCell ref="X72:Y72"/>
    <mergeCell ref="X63:Y63"/>
    <mergeCell ref="W67:Y67"/>
    <mergeCell ref="A8:F9"/>
    <mergeCell ref="B11:E11"/>
    <mergeCell ref="C13:E13"/>
    <mergeCell ref="D14:E14"/>
    <mergeCell ref="D18:E18"/>
    <mergeCell ref="L8:P9"/>
    <mergeCell ref="M13:O13"/>
    <mergeCell ref="N14:O14"/>
    <mergeCell ref="N19:O19"/>
    <mergeCell ref="N24:O24"/>
    <mergeCell ref="N17:O17"/>
    <mergeCell ref="D30:E30"/>
    <mergeCell ref="X47:Y47"/>
    <mergeCell ref="X51:Y51"/>
    <mergeCell ref="N66:O66"/>
    <mergeCell ref="N53:O53"/>
    <mergeCell ref="X58:Y58"/>
    <mergeCell ref="X60:Y60"/>
    <mergeCell ref="W42:Y42"/>
    <mergeCell ref="D20:E20"/>
    <mergeCell ref="X28:Y28"/>
    <mergeCell ref="X30:Y30"/>
    <mergeCell ref="N36:O36"/>
    <mergeCell ref="N38:O38"/>
    <mergeCell ref="N40:O40"/>
    <mergeCell ref="D38:E38"/>
    <mergeCell ref="D32:E32"/>
    <mergeCell ref="D22:E22"/>
    <mergeCell ref="D24:E24"/>
    <mergeCell ref="D40:E40"/>
    <mergeCell ref="D26:E26"/>
    <mergeCell ref="V8:Z9"/>
    <mergeCell ref="X14:Y14"/>
    <mergeCell ref="W20:Y20"/>
    <mergeCell ref="X21:Y21"/>
    <mergeCell ref="X24:Y24"/>
    <mergeCell ref="N88:O88"/>
    <mergeCell ref="N92:O92"/>
    <mergeCell ref="N86:O86"/>
    <mergeCell ref="N82:O82"/>
    <mergeCell ref="N58:O58"/>
    <mergeCell ref="N61:O61"/>
    <mergeCell ref="N63:O63"/>
    <mergeCell ref="N71:O71"/>
    <mergeCell ref="N74:O74"/>
    <mergeCell ref="N78:O78"/>
    <mergeCell ref="N84:O84"/>
    <mergeCell ref="N80:O80"/>
    <mergeCell ref="N44:O44"/>
    <mergeCell ref="X26:Y26"/>
    <mergeCell ref="X39:Y39"/>
    <mergeCell ref="M57:O57"/>
    <mergeCell ref="N47:O47"/>
    <mergeCell ref="N49:O49"/>
    <mergeCell ref="N51:O51"/>
    <mergeCell ref="X43:Y43"/>
    <mergeCell ref="X32:Y32"/>
    <mergeCell ref="X34:Y34"/>
    <mergeCell ref="X37:Y37"/>
    <mergeCell ref="N30:O30"/>
    <mergeCell ref="X45:Y45"/>
    <mergeCell ref="X56:Y56"/>
    <mergeCell ref="N32:O32"/>
    <mergeCell ref="N34:O34"/>
    <mergeCell ref="X89:Y89"/>
    <mergeCell ref="X74:Y74"/>
    <mergeCell ref="X76:Y76"/>
    <mergeCell ref="X78:Y78"/>
    <mergeCell ref="X80:Y80"/>
    <mergeCell ref="X83:Y83"/>
    <mergeCell ref="W88:Y88"/>
  </mergeCells>
  <phoneticPr fontId="9"/>
  <printOptions gridLinesSet="0"/>
  <pageMargins left="0.78740157480314965" right="0.78740157480314965" top="0.98425196850393704" bottom="0.78740157480314965" header="0.51181102362204722" footer="0.11811023622047245"/>
  <pageSetup paperSize="9" scale="93" fitToWidth="2"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4.5" customHeight="1"/>
    <row r="3" spans="1:30">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310</v>
      </c>
    </row>
    <row r="7" spans="1:30" ht="1.5" customHeight="1">
      <c r="AD7" s="60"/>
    </row>
    <row r="8" spans="1:30">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3.75"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9" customHeight="1">
      <c r="B11" s="296" t="s">
        <v>205</v>
      </c>
      <c r="C11" s="296"/>
      <c r="D11" s="296"/>
      <c r="E11" s="296"/>
      <c r="G11" s="140">
        <v>50043104</v>
      </c>
      <c r="H11" s="139">
        <v>76071167</v>
      </c>
      <c r="I11" s="139">
        <v>29956002</v>
      </c>
      <c r="J11" s="139">
        <v>29632626</v>
      </c>
      <c r="K11" s="204"/>
      <c r="L11" s="60"/>
      <c r="M11" s="60"/>
      <c r="N11" s="60"/>
      <c r="O11" s="64" t="s">
        <v>33</v>
      </c>
      <c r="P11" s="128"/>
      <c r="Q11" s="108">
        <v>993487</v>
      </c>
      <c r="R11" s="108">
        <v>688563</v>
      </c>
      <c r="S11" s="108">
        <v>28195</v>
      </c>
      <c r="T11" s="108">
        <v>340109</v>
      </c>
      <c r="U11" s="207"/>
      <c r="V11" s="60"/>
      <c r="W11" s="60"/>
      <c r="X11" s="60"/>
      <c r="Y11" s="64" t="s">
        <v>155</v>
      </c>
      <c r="Z11" s="128"/>
      <c r="AA11" s="205">
        <v>22</v>
      </c>
      <c r="AB11" s="108">
        <v>9208</v>
      </c>
      <c r="AC11" s="205">
        <v>2112</v>
      </c>
      <c r="AD11" s="108">
        <v>3941</v>
      </c>
    </row>
    <row r="12" spans="1:30" ht="9" customHeight="1">
      <c r="G12" s="111"/>
      <c r="H12" s="68"/>
      <c r="I12" s="68"/>
      <c r="J12" s="68"/>
      <c r="K12" s="204"/>
      <c r="L12" s="60"/>
      <c r="M12" s="60"/>
      <c r="N12" s="60"/>
      <c r="O12" s="78"/>
      <c r="P12" s="128"/>
      <c r="Q12" s="66"/>
      <c r="R12" s="66"/>
      <c r="S12" s="66"/>
      <c r="T12" s="66"/>
      <c r="U12" s="207"/>
      <c r="V12" s="60"/>
      <c r="W12" s="60"/>
      <c r="X12" s="60"/>
      <c r="Y12" s="76" t="s">
        <v>279</v>
      </c>
      <c r="Z12" s="128"/>
      <c r="AA12" s="108">
        <v>426</v>
      </c>
      <c r="AB12" s="108">
        <v>37085</v>
      </c>
      <c r="AC12" s="108">
        <v>4935</v>
      </c>
      <c r="AD12" s="108">
        <v>2544</v>
      </c>
    </row>
    <row r="13" spans="1:30" ht="9" customHeight="1">
      <c r="C13" s="296" t="s">
        <v>203</v>
      </c>
      <c r="D13" s="296"/>
      <c r="E13" s="296"/>
      <c r="G13" s="140">
        <v>80194</v>
      </c>
      <c r="H13" s="139">
        <v>4266851</v>
      </c>
      <c r="I13" s="139">
        <v>658125</v>
      </c>
      <c r="J13" s="139">
        <v>213565</v>
      </c>
      <c r="K13" s="210">
        <v>0</v>
      </c>
      <c r="M13" s="296" t="s">
        <v>199</v>
      </c>
      <c r="N13" s="296"/>
      <c r="O13" s="296"/>
      <c r="P13" s="128"/>
      <c r="Q13" s="139">
        <v>40600773</v>
      </c>
      <c r="R13" s="139">
        <v>7493307</v>
      </c>
      <c r="S13" s="139">
        <v>23952890</v>
      </c>
      <c r="T13" s="139">
        <v>17355060</v>
      </c>
      <c r="U13" s="207"/>
      <c r="V13" s="60"/>
      <c r="W13" s="60"/>
      <c r="X13" s="60"/>
      <c r="Y13" s="64" t="s">
        <v>24</v>
      </c>
      <c r="Z13" s="128"/>
      <c r="AA13" s="108">
        <v>3992</v>
      </c>
      <c r="AB13" s="108">
        <v>29687</v>
      </c>
      <c r="AC13" s="108">
        <v>25309</v>
      </c>
      <c r="AD13" s="108">
        <v>37081</v>
      </c>
    </row>
    <row r="14" spans="1:30" ht="9" customHeight="1">
      <c r="D14" s="302" t="s">
        <v>201</v>
      </c>
      <c r="E14" s="302"/>
      <c r="G14" s="136">
        <v>1118</v>
      </c>
      <c r="H14" s="135">
        <v>699461</v>
      </c>
      <c r="I14" s="135">
        <v>48574</v>
      </c>
      <c r="J14" s="135">
        <v>51487</v>
      </c>
      <c r="K14" s="204"/>
      <c r="L14" s="60"/>
      <c r="M14" s="60"/>
      <c r="N14" s="301" t="s">
        <v>197</v>
      </c>
      <c r="O14" s="301"/>
      <c r="P14" s="128"/>
      <c r="Q14" s="135">
        <v>213662</v>
      </c>
      <c r="R14" s="135">
        <v>176696</v>
      </c>
      <c r="S14" s="135">
        <v>1385150</v>
      </c>
      <c r="T14" s="135">
        <v>33215</v>
      </c>
      <c r="U14" s="207"/>
      <c r="V14" s="60"/>
      <c r="W14" s="60"/>
      <c r="X14" s="301" t="s">
        <v>278</v>
      </c>
      <c r="Y14" s="301"/>
      <c r="Z14" s="128"/>
      <c r="AA14" s="135">
        <v>1579617</v>
      </c>
      <c r="AB14" s="135">
        <v>1005025</v>
      </c>
      <c r="AC14" s="135">
        <v>146827</v>
      </c>
      <c r="AD14" s="135">
        <v>122407</v>
      </c>
    </row>
    <row r="15" spans="1:30" ht="9" customHeight="1">
      <c r="E15" s="64" t="s">
        <v>29</v>
      </c>
      <c r="F15" s="128"/>
      <c r="G15" s="108">
        <v>105</v>
      </c>
      <c r="H15" s="108">
        <v>78206</v>
      </c>
      <c r="I15" s="108">
        <v>25760</v>
      </c>
      <c r="J15" s="108">
        <v>4933</v>
      </c>
      <c r="K15" s="204"/>
      <c r="L15" s="60"/>
      <c r="M15" s="60"/>
      <c r="N15" s="60"/>
      <c r="O15" s="71" t="s">
        <v>37</v>
      </c>
      <c r="P15" s="128"/>
      <c r="Q15" s="108">
        <v>30707</v>
      </c>
      <c r="R15" s="108">
        <v>176556</v>
      </c>
      <c r="S15" s="108">
        <v>232613</v>
      </c>
      <c r="T15" s="108">
        <v>28864</v>
      </c>
      <c r="U15" s="207"/>
      <c r="V15" s="60"/>
      <c r="W15" s="60"/>
      <c r="X15" s="60"/>
      <c r="Y15" s="64" t="s">
        <v>26</v>
      </c>
      <c r="Z15" s="128"/>
      <c r="AA15" s="108">
        <v>58466</v>
      </c>
      <c r="AB15" s="108">
        <v>39618</v>
      </c>
      <c r="AC15" s="205">
        <v>7</v>
      </c>
      <c r="AD15" s="205">
        <v>241</v>
      </c>
    </row>
    <row r="16" spans="1:30" ht="9" customHeight="1">
      <c r="E16" s="64" t="s">
        <v>32</v>
      </c>
      <c r="F16" s="128"/>
      <c r="G16" s="205">
        <v>1013</v>
      </c>
      <c r="H16" s="108">
        <v>616398</v>
      </c>
      <c r="I16" s="205">
        <v>22814</v>
      </c>
      <c r="J16" s="108">
        <v>41879</v>
      </c>
      <c r="K16" s="204"/>
      <c r="L16" s="60"/>
      <c r="M16" s="60"/>
      <c r="N16" s="60"/>
      <c r="O16" s="71" t="s">
        <v>40</v>
      </c>
      <c r="P16" s="128"/>
      <c r="Q16" s="108">
        <v>182955</v>
      </c>
      <c r="R16" s="205">
        <v>140</v>
      </c>
      <c r="S16" s="108">
        <v>1152537</v>
      </c>
      <c r="T16" s="108">
        <v>4351</v>
      </c>
      <c r="U16" s="207"/>
      <c r="V16" s="60"/>
      <c r="W16" s="60"/>
      <c r="X16" s="60"/>
      <c r="Y16" s="64" t="s">
        <v>28</v>
      </c>
      <c r="Z16" s="128"/>
      <c r="AA16" s="108">
        <v>1069645</v>
      </c>
      <c r="AB16" s="108">
        <v>629632</v>
      </c>
      <c r="AC16" s="108">
        <v>69800</v>
      </c>
      <c r="AD16" s="108">
        <v>25000</v>
      </c>
    </row>
    <row r="17" spans="4:30" ht="9" customHeight="1">
      <c r="E17" s="64" t="s">
        <v>35</v>
      </c>
      <c r="F17" s="128"/>
      <c r="G17" s="205">
        <v>0</v>
      </c>
      <c r="H17" s="108">
        <v>4857</v>
      </c>
      <c r="I17" s="108" t="s">
        <v>308</v>
      </c>
      <c r="J17" s="108">
        <v>4675</v>
      </c>
      <c r="K17" s="204"/>
      <c r="L17" s="60"/>
      <c r="M17" s="60"/>
      <c r="N17" s="301" t="s">
        <v>43</v>
      </c>
      <c r="O17" s="301"/>
      <c r="P17" s="128"/>
      <c r="Q17" s="135">
        <v>2667872</v>
      </c>
      <c r="R17" s="137">
        <v>210340</v>
      </c>
      <c r="S17" s="137">
        <v>1384270</v>
      </c>
      <c r="T17" s="137">
        <v>4758815</v>
      </c>
      <c r="U17" s="207"/>
      <c r="V17" s="60"/>
      <c r="W17" s="60"/>
      <c r="X17" s="60"/>
      <c r="Y17" s="64" t="s">
        <v>31</v>
      </c>
      <c r="Z17" s="128"/>
      <c r="AA17" s="108">
        <v>76137</v>
      </c>
      <c r="AB17" s="108">
        <v>86703</v>
      </c>
      <c r="AC17" s="108">
        <v>75234</v>
      </c>
      <c r="AD17" s="108">
        <v>3222</v>
      </c>
    </row>
    <row r="18" spans="4:30" ht="9" customHeight="1">
      <c r="D18" s="302" t="s">
        <v>277</v>
      </c>
      <c r="E18" s="302"/>
      <c r="F18" s="128"/>
      <c r="G18" s="135">
        <v>20609</v>
      </c>
      <c r="H18" s="135">
        <v>79207</v>
      </c>
      <c r="I18" s="135">
        <v>752</v>
      </c>
      <c r="J18" s="135">
        <v>15855</v>
      </c>
      <c r="K18" s="204"/>
      <c r="L18" s="60"/>
      <c r="M18" s="60"/>
      <c r="N18" s="60"/>
      <c r="O18" s="64" t="s">
        <v>43</v>
      </c>
      <c r="P18" s="128"/>
      <c r="Q18" s="108">
        <v>2667872</v>
      </c>
      <c r="R18" s="108">
        <v>210340</v>
      </c>
      <c r="S18" s="108">
        <v>1384270</v>
      </c>
      <c r="T18" s="108">
        <v>4758815</v>
      </c>
      <c r="U18" s="207"/>
      <c r="V18" s="60"/>
      <c r="W18" s="60"/>
      <c r="X18" s="60"/>
      <c r="Y18" s="74" t="s">
        <v>34</v>
      </c>
      <c r="Z18" s="128"/>
      <c r="AA18" s="108">
        <v>375369</v>
      </c>
      <c r="AB18" s="108">
        <v>249072</v>
      </c>
      <c r="AC18" s="108">
        <v>1786</v>
      </c>
      <c r="AD18" s="108">
        <v>93944</v>
      </c>
    </row>
    <row r="19" spans="4:30" ht="9" customHeight="1">
      <c r="E19" s="71" t="s">
        <v>36</v>
      </c>
      <c r="F19" s="128"/>
      <c r="G19" s="108">
        <v>20609</v>
      </c>
      <c r="H19" s="108">
        <v>79207</v>
      </c>
      <c r="I19" s="108">
        <v>752</v>
      </c>
      <c r="J19" s="108">
        <v>15855</v>
      </c>
      <c r="K19" s="204"/>
      <c r="L19" s="60"/>
      <c r="M19" s="60"/>
      <c r="N19" s="301" t="s">
        <v>195</v>
      </c>
      <c r="O19" s="301"/>
      <c r="P19" s="128"/>
      <c r="Q19" s="135">
        <v>266297</v>
      </c>
      <c r="R19" s="135">
        <v>1309856</v>
      </c>
      <c r="S19" s="135">
        <v>8741</v>
      </c>
      <c r="T19" s="135">
        <v>35436</v>
      </c>
      <c r="U19" s="207"/>
      <c r="V19" s="60"/>
      <c r="W19" s="60"/>
      <c r="X19" s="60"/>
      <c r="Z19" s="128"/>
      <c r="AA19" s="66"/>
      <c r="AB19" s="66"/>
      <c r="AC19" s="66"/>
      <c r="AD19" s="66"/>
    </row>
    <row r="20" spans="4:30" ht="9" customHeight="1">
      <c r="D20" s="301" t="s">
        <v>1</v>
      </c>
      <c r="E20" s="301"/>
      <c r="F20" s="128"/>
      <c r="G20" s="209">
        <v>0</v>
      </c>
      <c r="H20" s="135">
        <v>1684803</v>
      </c>
      <c r="I20" s="135">
        <v>594864</v>
      </c>
      <c r="J20" s="135">
        <v>38615</v>
      </c>
      <c r="K20" s="204"/>
      <c r="L20" s="60"/>
      <c r="M20" s="60"/>
      <c r="N20" s="60"/>
      <c r="O20" s="64" t="s">
        <v>46</v>
      </c>
      <c r="P20" s="128"/>
      <c r="Q20" s="205">
        <v>3</v>
      </c>
      <c r="R20" s="205">
        <v>201</v>
      </c>
      <c r="S20" s="205">
        <v>1689</v>
      </c>
      <c r="T20" s="108">
        <v>4739</v>
      </c>
      <c r="U20" s="207"/>
      <c r="V20" s="60"/>
      <c r="W20" s="296" t="s">
        <v>198</v>
      </c>
      <c r="X20" s="296"/>
      <c r="Y20" s="296"/>
      <c r="Z20" s="128"/>
      <c r="AA20" s="139">
        <v>479181</v>
      </c>
      <c r="AB20" s="139">
        <v>1768940</v>
      </c>
      <c r="AC20" s="139">
        <v>181016</v>
      </c>
      <c r="AD20" s="139">
        <v>342041</v>
      </c>
    </row>
    <row r="21" spans="4:30" ht="9" customHeight="1">
      <c r="E21" s="64" t="s">
        <v>1</v>
      </c>
      <c r="F21" s="128"/>
      <c r="G21" s="205">
        <v>0</v>
      </c>
      <c r="H21" s="108">
        <v>1684803</v>
      </c>
      <c r="I21" s="108">
        <v>594864</v>
      </c>
      <c r="J21" s="108">
        <v>38615</v>
      </c>
      <c r="K21" s="204"/>
      <c r="L21" s="60"/>
      <c r="M21" s="60"/>
      <c r="N21" s="60"/>
      <c r="O21" s="64" t="s">
        <v>48</v>
      </c>
      <c r="P21" s="128"/>
      <c r="Q21" s="108">
        <v>236015</v>
      </c>
      <c r="R21" s="108">
        <v>1174677</v>
      </c>
      <c r="S21" s="108">
        <v>5256</v>
      </c>
      <c r="T21" s="108">
        <v>11289</v>
      </c>
      <c r="U21" s="207"/>
      <c r="X21" s="301" t="s">
        <v>196</v>
      </c>
      <c r="Y21" s="301"/>
      <c r="Z21" s="128"/>
      <c r="AA21" s="135">
        <v>119702</v>
      </c>
      <c r="AB21" s="135">
        <v>358403</v>
      </c>
      <c r="AC21" s="135">
        <v>52056</v>
      </c>
      <c r="AD21" s="135">
        <v>231164</v>
      </c>
    </row>
    <row r="22" spans="4:30" ht="9" customHeight="1">
      <c r="D22" s="301" t="s">
        <v>276</v>
      </c>
      <c r="E22" s="301"/>
      <c r="F22" s="128"/>
      <c r="G22" s="135">
        <v>750</v>
      </c>
      <c r="H22" s="135">
        <v>209127</v>
      </c>
      <c r="I22" s="135">
        <v>4376</v>
      </c>
      <c r="J22" s="135">
        <v>24456</v>
      </c>
      <c r="K22" s="204"/>
      <c r="L22" s="60"/>
      <c r="M22" s="60"/>
      <c r="N22" s="60"/>
      <c r="O22" s="64" t="s">
        <v>51</v>
      </c>
      <c r="P22" s="128"/>
      <c r="Q22" s="108">
        <v>29369</v>
      </c>
      <c r="R22" s="108">
        <v>25386</v>
      </c>
      <c r="S22" s="108">
        <v>80</v>
      </c>
      <c r="T22" s="205">
        <v>0</v>
      </c>
      <c r="U22" s="207"/>
      <c r="V22" s="60"/>
      <c r="W22" s="60"/>
      <c r="X22" s="60"/>
      <c r="Y22" s="64" t="s">
        <v>38</v>
      </c>
      <c r="Z22" s="128"/>
      <c r="AA22" s="108">
        <v>8118</v>
      </c>
      <c r="AB22" s="108">
        <v>139132</v>
      </c>
      <c r="AC22" s="108">
        <v>9242</v>
      </c>
      <c r="AD22" s="108">
        <v>7978</v>
      </c>
    </row>
    <row r="23" spans="4:30" ht="9" customHeight="1">
      <c r="E23" s="76" t="s">
        <v>276</v>
      </c>
      <c r="F23" s="128"/>
      <c r="G23" s="108">
        <v>750</v>
      </c>
      <c r="H23" s="108">
        <v>209127</v>
      </c>
      <c r="I23" s="108">
        <v>4376</v>
      </c>
      <c r="J23" s="108">
        <v>24456</v>
      </c>
      <c r="K23" s="204"/>
      <c r="L23" s="60"/>
      <c r="M23" s="60"/>
      <c r="N23" s="60"/>
      <c r="O23" s="64" t="s">
        <v>53</v>
      </c>
      <c r="P23" s="128"/>
      <c r="Q23" s="108">
        <v>910</v>
      </c>
      <c r="R23" s="108">
        <v>109592</v>
      </c>
      <c r="S23" s="108">
        <v>1716</v>
      </c>
      <c r="T23" s="108">
        <v>19408</v>
      </c>
      <c r="U23" s="207"/>
      <c r="V23" s="60"/>
      <c r="W23" s="60"/>
      <c r="X23" s="60"/>
      <c r="Y23" s="71" t="s">
        <v>41</v>
      </c>
      <c r="Z23" s="128"/>
      <c r="AA23" s="108">
        <v>111584</v>
      </c>
      <c r="AB23" s="108">
        <v>219271</v>
      </c>
      <c r="AC23" s="108">
        <v>42814</v>
      </c>
      <c r="AD23" s="108">
        <v>223186</v>
      </c>
    </row>
    <row r="24" spans="4:30" ht="9" customHeight="1">
      <c r="D24" s="301" t="s">
        <v>275</v>
      </c>
      <c r="E24" s="301"/>
      <c r="F24" s="128"/>
      <c r="G24" s="209">
        <v>994</v>
      </c>
      <c r="H24" s="135">
        <v>53133</v>
      </c>
      <c r="I24" s="135">
        <v>8828</v>
      </c>
      <c r="J24" s="135">
        <v>34232</v>
      </c>
      <c r="K24" s="204"/>
      <c r="L24" s="60"/>
      <c r="M24" s="60"/>
      <c r="N24" s="301" t="s">
        <v>192</v>
      </c>
      <c r="O24" s="301"/>
      <c r="P24" s="128"/>
      <c r="Q24" s="135">
        <v>164594</v>
      </c>
      <c r="R24" s="135">
        <v>861809</v>
      </c>
      <c r="S24" s="135">
        <v>40004</v>
      </c>
      <c r="T24" s="135">
        <v>29410</v>
      </c>
      <c r="U24" s="207"/>
      <c r="V24" s="60"/>
      <c r="W24" s="60"/>
      <c r="X24" s="301" t="s">
        <v>45</v>
      </c>
      <c r="Y24" s="301"/>
      <c r="Z24" s="128"/>
      <c r="AA24" s="135">
        <v>87405</v>
      </c>
      <c r="AB24" s="137">
        <v>263118</v>
      </c>
      <c r="AC24" s="209">
        <v>18</v>
      </c>
      <c r="AD24" s="209">
        <v>1871</v>
      </c>
    </row>
    <row r="25" spans="4:30" ht="9" customHeight="1">
      <c r="E25" s="76" t="s">
        <v>274</v>
      </c>
      <c r="F25" s="128"/>
      <c r="G25" s="205">
        <v>994</v>
      </c>
      <c r="H25" s="108">
        <v>53133</v>
      </c>
      <c r="I25" s="108">
        <v>8828</v>
      </c>
      <c r="J25" s="108">
        <v>34232</v>
      </c>
      <c r="K25" s="204"/>
      <c r="L25" s="60"/>
      <c r="M25" s="60"/>
      <c r="N25" s="60"/>
      <c r="O25" s="64" t="s">
        <v>55</v>
      </c>
      <c r="P25" s="128"/>
      <c r="Q25" s="108">
        <v>8903</v>
      </c>
      <c r="R25" s="108">
        <v>94083</v>
      </c>
      <c r="S25" s="108">
        <v>740</v>
      </c>
      <c r="T25" s="108">
        <v>2551</v>
      </c>
      <c r="U25" s="207"/>
      <c r="V25" s="60"/>
      <c r="W25" s="60"/>
      <c r="X25" s="60"/>
      <c r="Y25" s="64" t="s">
        <v>45</v>
      </c>
      <c r="Z25" s="128"/>
      <c r="AA25" s="108">
        <v>87405</v>
      </c>
      <c r="AB25" s="108">
        <v>263118</v>
      </c>
      <c r="AC25" s="205">
        <v>18</v>
      </c>
      <c r="AD25" s="205">
        <v>1871</v>
      </c>
    </row>
    <row r="26" spans="4:30" ht="9" customHeight="1">
      <c r="D26" s="301" t="s">
        <v>194</v>
      </c>
      <c r="E26" s="301"/>
      <c r="F26" s="128"/>
      <c r="G26" s="135">
        <v>5080</v>
      </c>
      <c r="H26" s="135">
        <v>471066</v>
      </c>
      <c r="I26" s="135">
        <v>276</v>
      </c>
      <c r="J26" s="135">
        <v>19989</v>
      </c>
      <c r="K26" s="204"/>
      <c r="L26" s="60"/>
      <c r="M26" s="60"/>
      <c r="N26" s="60"/>
      <c r="O26" s="64" t="s">
        <v>57</v>
      </c>
      <c r="P26" s="128"/>
      <c r="Q26" s="108">
        <v>188</v>
      </c>
      <c r="R26" s="108">
        <v>71918</v>
      </c>
      <c r="S26" s="108">
        <v>700</v>
      </c>
      <c r="T26" s="205">
        <v>266</v>
      </c>
      <c r="U26" s="207"/>
      <c r="V26" s="60"/>
      <c r="W26" s="60"/>
      <c r="X26" s="301" t="s">
        <v>193</v>
      </c>
      <c r="Y26" s="301"/>
      <c r="Z26" s="128"/>
      <c r="AA26" s="135">
        <v>128116</v>
      </c>
      <c r="AB26" s="137">
        <v>168732</v>
      </c>
      <c r="AC26" s="209">
        <v>94</v>
      </c>
      <c r="AD26" s="209">
        <v>297</v>
      </c>
    </row>
    <row r="27" spans="4:30" ht="9" customHeight="1">
      <c r="E27" s="64" t="s">
        <v>47</v>
      </c>
      <c r="F27" s="128"/>
      <c r="G27" s="108">
        <v>1009</v>
      </c>
      <c r="H27" s="108">
        <v>2618</v>
      </c>
      <c r="I27" s="205">
        <v>0</v>
      </c>
      <c r="J27" s="108">
        <v>880</v>
      </c>
      <c r="K27" s="204"/>
      <c r="L27" s="60"/>
      <c r="M27" s="60"/>
      <c r="N27" s="60"/>
      <c r="O27" s="64" t="s">
        <v>60</v>
      </c>
      <c r="P27" s="128"/>
      <c r="Q27" s="108">
        <v>36860</v>
      </c>
      <c r="R27" s="108">
        <v>63748</v>
      </c>
      <c r="S27" s="108">
        <v>37541</v>
      </c>
      <c r="T27" s="108">
        <v>23899</v>
      </c>
      <c r="U27" s="207"/>
      <c r="V27" s="60"/>
      <c r="W27" s="60"/>
      <c r="X27" s="60"/>
      <c r="Y27" s="64" t="s">
        <v>49</v>
      </c>
      <c r="Z27" s="128"/>
      <c r="AA27" s="108">
        <v>128116</v>
      </c>
      <c r="AB27" s="108">
        <v>168732</v>
      </c>
      <c r="AC27" s="205">
        <v>94</v>
      </c>
      <c r="AD27" s="205">
        <v>297</v>
      </c>
    </row>
    <row r="28" spans="4:30" ht="9" customHeight="1">
      <c r="E28" s="64" t="s">
        <v>50</v>
      </c>
      <c r="F28" s="128"/>
      <c r="G28" s="108">
        <v>1624</v>
      </c>
      <c r="H28" s="108">
        <v>135797</v>
      </c>
      <c r="I28" s="108">
        <v>113</v>
      </c>
      <c r="J28" s="108">
        <v>17574</v>
      </c>
      <c r="K28" s="204"/>
      <c r="L28" s="60"/>
      <c r="M28" s="60"/>
      <c r="N28" s="60"/>
      <c r="O28" s="64" t="s">
        <v>63</v>
      </c>
      <c r="P28" s="128"/>
      <c r="Q28" s="108">
        <v>43155</v>
      </c>
      <c r="R28" s="108">
        <v>26000</v>
      </c>
      <c r="S28" s="205">
        <v>10</v>
      </c>
      <c r="T28" s="205">
        <v>0</v>
      </c>
      <c r="U28" s="207"/>
      <c r="V28" s="60"/>
      <c r="W28" s="60"/>
      <c r="X28" s="301" t="s">
        <v>54</v>
      </c>
      <c r="Y28" s="301"/>
      <c r="Z28" s="128"/>
      <c r="AA28" s="135">
        <v>584</v>
      </c>
      <c r="AB28" s="137">
        <v>44554</v>
      </c>
      <c r="AC28" s="137">
        <v>17850</v>
      </c>
      <c r="AD28" s="137">
        <v>6815</v>
      </c>
    </row>
    <row r="29" spans="4:30" ht="9" customHeight="1">
      <c r="E29" s="64" t="s">
        <v>52</v>
      </c>
      <c r="F29" s="128"/>
      <c r="G29" s="108">
        <v>2447</v>
      </c>
      <c r="H29" s="108">
        <v>332651</v>
      </c>
      <c r="I29" s="108">
        <v>163</v>
      </c>
      <c r="J29" s="205">
        <v>1535</v>
      </c>
      <c r="K29" s="204"/>
      <c r="L29" s="60"/>
      <c r="M29" s="60"/>
      <c r="N29" s="60"/>
      <c r="O29" s="64" t="s">
        <v>66</v>
      </c>
      <c r="P29" s="128"/>
      <c r="Q29" s="108">
        <v>75488</v>
      </c>
      <c r="R29" s="108">
        <v>606060</v>
      </c>
      <c r="S29" s="205">
        <v>1013</v>
      </c>
      <c r="T29" s="205">
        <v>2694</v>
      </c>
      <c r="U29" s="207"/>
      <c r="V29" s="60"/>
      <c r="W29" s="60"/>
      <c r="X29" s="60"/>
      <c r="Y29" s="64" t="s">
        <v>54</v>
      </c>
      <c r="Z29" s="128"/>
      <c r="AA29" s="108">
        <v>584</v>
      </c>
      <c r="AB29" s="108">
        <v>44554</v>
      </c>
      <c r="AC29" s="108">
        <v>17850</v>
      </c>
      <c r="AD29" s="108">
        <v>6815</v>
      </c>
    </row>
    <row r="30" spans="4:30" ht="9" customHeight="1">
      <c r="D30" s="301" t="s">
        <v>3</v>
      </c>
      <c r="E30" s="301"/>
      <c r="F30" s="128"/>
      <c r="G30" s="209">
        <v>0</v>
      </c>
      <c r="H30" s="135">
        <v>35532</v>
      </c>
      <c r="I30" s="209">
        <v>0</v>
      </c>
      <c r="J30" s="209">
        <v>1866</v>
      </c>
      <c r="K30" s="204"/>
      <c r="L30" s="60"/>
      <c r="M30" s="60"/>
      <c r="N30" s="301" t="s">
        <v>273</v>
      </c>
      <c r="O30" s="301"/>
      <c r="P30" s="128"/>
      <c r="Q30" s="135">
        <v>2051</v>
      </c>
      <c r="R30" s="135">
        <v>989</v>
      </c>
      <c r="S30" s="209">
        <v>0</v>
      </c>
      <c r="T30" s="209">
        <v>290</v>
      </c>
      <c r="U30" s="207"/>
      <c r="V30" s="60"/>
      <c r="W30" s="60"/>
      <c r="X30" s="301" t="s">
        <v>272</v>
      </c>
      <c r="Y30" s="301"/>
      <c r="Z30" s="128"/>
      <c r="AA30" s="135">
        <v>113002</v>
      </c>
      <c r="AB30" s="137">
        <v>687158</v>
      </c>
      <c r="AC30" s="137">
        <v>45022</v>
      </c>
      <c r="AD30" s="137">
        <v>45216</v>
      </c>
    </row>
    <row r="31" spans="4:30" ht="9" customHeight="1">
      <c r="E31" s="64" t="s">
        <v>3</v>
      </c>
      <c r="F31" s="128"/>
      <c r="G31" s="205">
        <v>0</v>
      </c>
      <c r="H31" s="108">
        <v>35532</v>
      </c>
      <c r="I31" s="205">
        <v>0</v>
      </c>
      <c r="J31" s="205">
        <v>1866</v>
      </c>
      <c r="K31" s="204"/>
      <c r="L31" s="60"/>
      <c r="M31" s="60"/>
      <c r="N31" s="60"/>
      <c r="O31" s="64" t="s">
        <v>70</v>
      </c>
      <c r="P31" s="128"/>
      <c r="Q31" s="108">
        <v>2051</v>
      </c>
      <c r="R31" s="108">
        <v>989</v>
      </c>
      <c r="S31" s="205">
        <v>0</v>
      </c>
      <c r="T31" s="205">
        <v>290</v>
      </c>
      <c r="U31" s="207"/>
      <c r="V31" s="60"/>
      <c r="W31" s="60"/>
      <c r="X31" s="60"/>
      <c r="Y31" s="64" t="s">
        <v>56</v>
      </c>
      <c r="Z31" s="128"/>
      <c r="AA31" s="108">
        <v>113002</v>
      </c>
      <c r="AB31" s="108">
        <v>687158</v>
      </c>
      <c r="AC31" s="108">
        <v>45022</v>
      </c>
      <c r="AD31" s="108">
        <v>45216</v>
      </c>
    </row>
    <row r="32" spans="4:30" ht="9" customHeight="1">
      <c r="D32" s="301" t="s">
        <v>214</v>
      </c>
      <c r="E32" s="301"/>
      <c r="F32" s="128"/>
      <c r="G32" s="135">
        <v>25541</v>
      </c>
      <c r="H32" s="135">
        <v>869766</v>
      </c>
      <c r="I32" s="135">
        <v>243</v>
      </c>
      <c r="J32" s="135">
        <v>21325</v>
      </c>
      <c r="K32" s="204"/>
      <c r="L32" s="60"/>
      <c r="M32" s="60"/>
      <c r="N32" s="301" t="s">
        <v>271</v>
      </c>
      <c r="O32" s="301"/>
      <c r="P32" s="128"/>
      <c r="Q32" s="135">
        <v>23809730</v>
      </c>
      <c r="R32" s="135">
        <v>569050</v>
      </c>
      <c r="S32" s="135">
        <v>19060330</v>
      </c>
      <c r="T32" s="135">
        <v>11363781</v>
      </c>
      <c r="U32" s="207"/>
      <c r="V32" s="60"/>
      <c r="W32" s="60"/>
      <c r="X32" s="301" t="s">
        <v>58</v>
      </c>
      <c r="Y32" s="301"/>
      <c r="Z32" s="128"/>
      <c r="AA32" s="135">
        <v>29086</v>
      </c>
      <c r="AB32" s="137">
        <v>51283</v>
      </c>
      <c r="AC32" s="137">
        <v>304</v>
      </c>
      <c r="AD32" s="209">
        <v>1842</v>
      </c>
    </row>
    <row r="33" spans="4:30" ht="9" customHeight="1">
      <c r="E33" s="71" t="s">
        <v>59</v>
      </c>
      <c r="F33" s="128"/>
      <c r="G33" s="205">
        <v>0</v>
      </c>
      <c r="H33" s="108">
        <v>998</v>
      </c>
      <c r="I33" s="205">
        <v>0</v>
      </c>
      <c r="J33" s="205">
        <v>0</v>
      </c>
      <c r="K33" s="204"/>
      <c r="L33" s="60"/>
      <c r="M33" s="60"/>
      <c r="N33" s="60"/>
      <c r="O33" s="64" t="s">
        <v>271</v>
      </c>
      <c r="P33" s="128"/>
      <c r="Q33" s="108">
        <v>23809730</v>
      </c>
      <c r="R33" s="108">
        <v>569050</v>
      </c>
      <c r="S33" s="108">
        <v>19060330</v>
      </c>
      <c r="T33" s="108">
        <v>11363781</v>
      </c>
      <c r="U33" s="207"/>
      <c r="V33" s="60"/>
      <c r="W33" s="60"/>
      <c r="X33" s="60"/>
      <c r="Y33" s="64" t="s">
        <v>58</v>
      </c>
      <c r="Z33" s="128"/>
      <c r="AA33" s="66">
        <v>29086</v>
      </c>
      <c r="AB33" s="108">
        <v>51283</v>
      </c>
      <c r="AC33" s="108">
        <v>304</v>
      </c>
      <c r="AD33" s="205">
        <v>1842</v>
      </c>
    </row>
    <row r="34" spans="4:30" ht="9" customHeight="1">
      <c r="E34" s="64" t="s">
        <v>62</v>
      </c>
      <c r="F34" s="128"/>
      <c r="G34" s="108">
        <v>1892</v>
      </c>
      <c r="H34" s="108">
        <v>639030</v>
      </c>
      <c r="I34" s="205">
        <v>0</v>
      </c>
      <c r="J34" s="205">
        <v>13118</v>
      </c>
      <c r="K34" s="204"/>
      <c r="L34" s="60"/>
      <c r="M34" s="60"/>
      <c r="N34" s="301" t="s">
        <v>270</v>
      </c>
      <c r="O34" s="301"/>
      <c r="P34" s="128"/>
      <c r="Q34" s="135">
        <v>191509</v>
      </c>
      <c r="R34" s="135">
        <v>26762</v>
      </c>
      <c r="S34" s="135">
        <v>20773</v>
      </c>
      <c r="T34" s="135">
        <v>109</v>
      </c>
      <c r="U34" s="207"/>
      <c r="V34" s="60"/>
      <c r="W34" s="60"/>
      <c r="X34" s="302" t="s">
        <v>268</v>
      </c>
      <c r="Y34" s="302"/>
      <c r="Z34" s="128"/>
      <c r="AA34" s="137">
        <v>100</v>
      </c>
      <c r="AB34" s="137">
        <v>102828</v>
      </c>
      <c r="AC34" s="137">
        <v>57090</v>
      </c>
      <c r="AD34" s="209">
        <v>1577</v>
      </c>
    </row>
    <row r="35" spans="4:30" ht="9" customHeight="1">
      <c r="E35" s="64" t="s">
        <v>65</v>
      </c>
      <c r="F35" s="128"/>
      <c r="G35" s="108">
        <v>17482</v>
      </c>
      <c r="H35" s="108">
        <v>94036</v>
      </c>
      <c r="I35" s="205">
        <v>0</v>
      </c>
      <c r="J35" s="205">
        <v>6513</v>
      </c>
      <c r="K35" s="204"/>
      <c r="L35" s="60"/>
      <c r="M35" s="60"/>
      <c r="N35" s="60"/>
      <c r="O35" s="76" t="s">
        <v>269</v>
      </c>
      <c r="P35" s="128"/>
      <c r="Q35" s="108">
        <v>191509</v>
      </c>
      <c r="R35" s="108">
        <v>26762</v>
      </c>
      <c r="S35" s="108">
        <v>20773</v>
      </c>
      <c r="T35" s="108">
        <v>109</v>
      </c>
      <c r="U35" s="207"/>
      <c r="V35" s="60"/>
      <c r="W35" s="60"/>
      <c r="X35" s="60"/>
      <c r="Y35" s="95" t="s">
        <v>268</v>
      </c>
      <c r="Z35" s="128"/>
      <c r="AA35" s="66">
        <v>100</v>
      </c>
      <c r="AB35" s="108">
        <v>102828</v>
      </c>
      <c r="AC35" s="205">
        <v>0</v>
      </c>
      <c r="AD35" s="205">
        <v>1577</v>
      </c>
    </row>
    <row r="36" spans="4:30" ht="9" customHeight="1">
      <c r="E36" s="64" t="s">
        <v>68</v>
      </c>
      <c r="F36" s="128"/>
      <c r="G36" s="108">
        <v>221</v>
      </c>
      <c r="H36" s="108">
        <v>107566</v>
      </c>
      <c r="I36" s="205">
        <v>239</v>
      </c>
      <c r="J36" s="108">
        <v>0</v>
      </c>
      <c r="K36" s="204"/>
      <c r="L36" s="60"/>
      <c r="M36" s="60"/>
      <c r="N36" s="301" t="s">
        <v>267</v>
      </c>
      <c r="O36" s="301"/>
      <c r="P36" s="128"/>
      <c r="Q36" s="135">
        <v>36837</v>
      </c>
      <c r="R36" s="135">
        <v>41891</v>
      </c>
      <c r="S36" s="135">
        <v>114</v>
      </c>
      <c r="T36" s="135">
        <v>556</v>
      </c>
      <c r="U36" s="207"/>
      <c r="V36" s="60"/>
      <c r="W36" s="60"/>
      <c r="X36" s="60"/>
      <c r="Y36" s="64" t="s">
        <v>304</v>
      </c>
      <c r="Z36" s="128"/>
      <c r="AA36" s="205">
        <v>0</v>
      </c>
      <c r="AB36" s="205">
        <v>0</v>
      </c>
      <c r="AC36" s="108">
        <v>57090</v>
      </c>
      <c r="AD36" s="205">
        <v>0</v>
      </c>
    </row>
    <row r="37" spans="4:30" ht="9" customHeight="1">
      <c r="E37" s="144" t="s">
        <v>69</v>
      </c>
      <c r="F37" s="128"/>
      <c r="G37" s="108">
        <v>5946</v>
      </c>
      <c r="H37" s="108">
        <v>28136</v>
      </c>
      <c r="I37" s="205">
        <v>4</v>
      </c>
      <c r="J37" s="108">
        <v>1694</v>
      </c>
      <c r="K37" s="204"/>
      <c r="L37" s="60"/>
      <c r="M37" s="60"/>
      <c r="N37" s="60"/>
      <c r="O37" s="76" t="s">
        <v>267</v>
      </c>
      <c r="P37" s="128"/>
      <c r="Q37" s="108">
        <v>36837</v>
      </c>
      <c r="R37" s="108">
        <v>41891</v>
      </c>
      <c r="S37" s="108">
        <v>114</v>
      </c>
      <c r="T37" s="108">
        <v>556</v>
      </c>
      <c r="U37" s="207"/>
      <c r="V37" s="60"/>
      <c r="W37" s="60"/>
      <c r="X37" s="301" t="s">
        <v>266</v>
      </c>
      <c r="Y37" s="301"/>
      <c r="Z37" s="128"/>
      <c r="AA37" s="209">
        <v>0</v>
      </c>
      <c r="AB37" s="137">
        <v>13083</v>
      </c>
      <c r="AC37" s="209">
        <v>0</v>
      </c>
      <c r="AD37" s="209">
        <v>0</v>
      </c>
    </row>
    <row r="38" spans="4:30" ht="9" customHeight="1">
      <c r="D38" s="301" t="s">
        <v>2</v>
      </c>
      <c r="E38" s="301"/>
      <c r="F38" s="128"/>
      <c r="G38" s="209">
        <v>0</v>
      </c>
      <c r="H38" s="135">
        <v>8389</v>
      </c>
      <c r="I38" s="209">
        <v>0</v>
      </c>
      <c r="J38" s="209">
        <v>1009</v>
      </c>
      <c r="K38" s="204"/>
      <c r="L38" s="60"/>
      <c r="M38" s="60"/>
      <c r="N38" s="301" t="s">
        <v>264</v>
      </c>
      <c r="O38" s="301"/>
      <c r="P38" s="128"/>
      <c r="Q38" s="135">
        <v>9582635</v>
      </c>
      <c r="R38" s="135">
        <v>1890217</v>
      </c>
      <c r="S38" s="135">
        <v>1417427</v>
      </c>
      <c r="T38" s="135">
        <v>681736</v>
      </c>
      <c r="U38" s="207"/>
      <c r="V38" s="60"/>
      <c r="W38" s="60"/>
      <c r="X38" s="60"/>
      <c r="Y38" s="76" t="s">
        <v>266</v>
      </c>
      <c r="Z38" s="128"/>
      <c r="AA38" s="205">
        <v>0</v>
      </c>
      <c r="AB38" s="108">
        <v>13083</v>
      </c>
      <c r="AC38" s="205">
        <v>0</v>
      </c>
      <c r="AD38" s="205">
        <v>0</v>
      </c>
    </row>
    <row r="39" spans="4:30" ht="9" customHeight="1">
      <c r="E39" s="64" t="s">
        <v>2</v>
      </c>
      <c r="F39" s="128"/>
      <c r="G39" s="205">
        <v>0</v>
      </c>
      <c r="H39" s="108">
        <v>8389</v>
      </c>
      <c r="I39" s="205">
        <v>0</v>
      </c>
      <c r="J39" s="205">
        <v>1009</v>
      </c>
      <c r="K39" s="204"/>
      <c r="L39" s="60"/>
      <c r="M39" s="60"/>
      <c r="N39" s="60"/>
      <c r="O39" s="76" t="s">
        <v>264</v>
      </c>
      <c r="P39" s="128"/>
      <c r="Q39" s="108">
        <v>9582635</v>
      </c>
      <c r="R39" s="108">
        <v>1890217</v>
      </c>
      <c r="S39" s="108">
        <v>1417427</v>
      </c>
      <c r="T39" s="108">
        <v>681736</v>
      </c>
      <c r="U39" s="207"/>
      <c r="V39" s="60"/>
      <c r="W39" s="60"/>
      <c r="X39" s="301" t="s">
        <v>265</v>
      </c>
      <c r="Y39" s="301"/>
      <c r="Z39" s="128"/>
      <c r="AA39" s="137">
        <v>1186</v>
      </c>
      <c r="AB39" s="137">
        <v>79781</v>
      </c>
      <c r="AC39" s="137">
        <v>8582</v>
      </c>
      <c r="AD39" s="137">
        <v>53259</v>
      </c>
    </row>
    <row r="40" spans="4:30" ht="9" customHeight="1">
      <c r="D40" s="301" t="s">
        <v>213</v>
      </c>
      <c r="E40" s="301"/>
      <c r="F40" s="128"/>
      <c r="G40" s="135">
        <v>9647</v>
      </c>
      <c r="H40" s="135">
        <v>56675</v>
      </c>
      <c r="I40" s="209">
        <v>121</v>
      </c>
      <c r="J40" s="209">
        <v>1097</v>
      </c>
      <c r="K40" s="204"/>
      <c r="L40" s="60"/>
      <c r="M40" s="60"/>
      <c r="N40" s="301" t="s">
        <v>262</v>
      </c>
      <c r="O40" s="301"/>
      <c r="P40" s="128"/>
      <c r="Q40" s="135">
        <v>184148</v>
      </c>
      <c r="R40" s="137">
        <v>258491</v>
      </c>
      <c r="S40" s="137">
        <v>583602</v>
      </c>
      <c r="T40" s="137">
        <v>425324</v>
      </c>
      <c r="U40" s="207"/>
      <c r="V40" s="60"/>
      <c r="W40" s="60"/>
      <c r="X40" s="60"/>
      <c r="Y40" s="76" t="s">
        <v>263</v>
      </c>
      <c r="Z40" s="128"/>
      <c r="AA40" s="66">
        <v>1186</v>
      </c>
      <c r="AB40" s="108">
        <v>79781</v>
      </c>
      <c r="AC40" s="108">
        <v>8582</v>
      </c>
      <c r="AD40" s="108">
        <v>53259</v>
      </c>
    </row>
    <row r="41" spans="4:30" ht="9" customHeight="1">
      <c r="E41" s="64" t="s">
        <v>74</v>
      </c>
      <c r="F41" s="128"/>
      <c r="G41" s="108">
        <v>1426</v>
      </c>
      <c r="H41" s="108">
        <v>31045</v>
      </c>
      <c r="I41" s="205">
        <v>121</v>
      </c>
      <c r="J41" s="205">
        <v>971</v>
      </c>
      <c r="K41" s="204"/>
      <c r="L41" s="60"/>
      <c r="M41" s="60"/>
      <c r="N41" s="60"/>
      <c r="O41" s="74" t="s">
        <v>71</v>
      </c>
      <c r="P41" s="128"/>
      <c r="Q41" s="108">
        <v>14991</v>
      </c>
      <c r="R41" s="108">
        <v>236050</v>
      </c>
      <c r="S41" s="108">
        <v>556820</v>
      </c>
      <c r="T41" s="108">
        <v>422290</v>
      </c>
      <c r="U41" s="207"/>
      <c r="V41" s="60"/>
      <c r="W41" s="60"/>
      <c r="X41" s="60"/>
      <c r="Y41" s="64" t="s">
        <v>261</v>
      </c>
      <c r="Z41" s="128"/>
      <c r="AA41" s="205">
        <v>0</v>
      </c>
      <c r="AB41" s="205">
        <v>0</v>
      </c>
      <c r="AC41" s="205">
        <v>0</v>
      </c>
      <c r="AD41" s="205">
        <v>0</v>
      </c>
    </row>
    <row r="42" spans="4:30" ht="9" customHeight="1">
      <c r="E42" s="64" t="s">
        <v>77</v>
      </c>
      <c r="F42" s="128"/>
      <c r="G42" s="205">
        <v>0</v>
      </c>
      <c r="H42" s="205">
        <v>0</v>
      </c>
      <c r="I42" s="205">
        <v>0</v>
      </c>
      <c r="J42" s="205">
        <v>0</v>
      </c>
      <c r="K42" s="204"/>
      <c r="L42" s="60"/>
      <c r="M42" s="60"/>
      <c r="N42" s="60"/>
      <c r="O42" s="64" t="s">
        <v>73</v>
      </c>
      <c r="P42" s="128"/>
      <c r="Q42" s="108">
        <v>40276</v>
      </c>
      <c r="R42" s="108">
        <v>5634</v>
      </c>
      <c r="S42" s="108">
        <v>14089</v>
      </c>
      <c r="T42" s="108">
        <v>756</v>
      </c>
      <c r="U42" s="207"/>
      <c r="V42" s="60"/>
      <c r="W42" s="60"/>
      <c r="X42" s="60"/>
      <c r="Z42" s="128"/>
      <c r="AA42" s="66"/>
      <c r="AB42" s="66"/>
      <c r="AC42" s="66"/>
      <c r="AD42" s="66"/>
    </row>
    <row r="43" spans="4:30" ht="9" customHeight="1">
      <c r="E43" s="64" t="s">
        <v>79</v>
      </c>
      <c r="F43" s="128"/>
      <c r="G43" s="205">
        <v>0</v>
      </c>
      <c r="H43" s="205">
        <v>0</v>
      </c>
      <c r="I43" s="205">
        <v>0</v>
      </c>
      <c r="J43" s="205">
        <v>42</v>
      </c>
      <c r="K43" s="204"/>
      <c r="L43" s="60"/>
      <c r="M43" s="60"/>
      <c r="N43" s="60"/>
      <c r="O43" s="64" t="s">
        <v>75</v>
      </c>
      <c r="P43" s="128"/>
      <c r="Q43" s="108">
        <v>128881</v>
      </c>
      <c r="R43" s="108">
        <v>16807</v>
      </c>
      <c r="S43" s="108">
        <v>12693</v>
      </c>
      <c r="T43" s="108">
        <v>2278</v>
      </c>
      <c r="U43" s="207"/>
      <c r="V43" s="60"/>
      <c r="W43" s="296" t="s">
        <v>186</v>
      </c>
      <c r="X43" s="296"/>
      <c r="Y43" s="296"/>
      <c r="Z43" s="128"/>
      <c r="AA43" s="139">
        <v>2275919</v>
      </c>
      <c r="AB43" s="139">
        <v>6819246</v>
      </c>
      <c r="AC43" s="139">
        <v>126261</v>
      </c>
      <c r="AD43" s="139">
        <v>41117</v>
      </c>
    </row>
    <row r="44" spans="4:30" ht="9" customHeight="1">
      <c r="E44" s="64" t="s">
        <v>82</v>
      </c>
      <c r="F44" s="128"/>
      <c r="G44" s="205">
        <v>0</v>
      </c>
      <c r="H44" s="108">
        <v>1126</v>
      </c>
      <c r="I44" s="205">
        <v>0</v>
      </c>
      <c r="J44" s="205">
        <v>0</v>
      </c>
      <c r="K44" s="204"/>
      <c r="L44" s="60"/>
      <c r="M44" s="60"/>
      <c r="N44" s="301" t="s">
        <v>259</v>
      </c>
      <c r="O44" s="301"/>
      <c r="P44" s="128"/>
      <c r="Q44" s="135">
        <v>2269776</v>
      </c>
      <c r="R44" s="137">
        <v>509664</v>
      </c>
      <c r="S44" s="137">
        <v>47730</v>
      </c>
      <c r="T44" s="137">
        <v>23869</v>
      </c>
      <c r="U44" s="207"/>
      <c r="V44" s="60"/>
      <c r="W44" s="60"/>
      <c r="X44" s="301" t="s">
        <v>72</v>
      </c>
      <c r="Y44" s="301"/>
      <c r="Z44" s="128"/>
      <c r="AA44" s="135">
        <v>1833</v>
      </c>
      <c r="AB44" s="137">
        <v>108181</v>
      </c>
      <c r="AC44" s="209">
        <v>0</v>
      </c>
      <c r="AD44" s="209">
        <v>70</v>
      </c>
    </row>
    <row r="45" spans="4:30" ht="9" customHeight="1">
      <c r="E45" s="74" t="s">
        <v>221</v>
      </c>
      <c r="F45" s="128"/>
      <c r="G45" s="108">
        <v>7694</v>
      </c>
      <c r="H45" s="108">
        <v>3141</v>
      </c>
      <c r="I45" s="205">
        <v>0</v>
      </c>
      <c r="J45" s="205">
        <v>0</v>
      </c>
      <c r="K45" s="204"/>
      <c r="L45" s="60"/>
      <c r="M45" s="60"/>
      <c r="N45" s="60"/>
      <c r="O45" s="76" t="s">
        <v>260</v>
      </c>
      <c r="P45" s="128"/>
      <c r="Q45" s="108">
        <v>262289</v>
      </c>
      <c r="R45" s="108">
        <v>39328</v>
      </c>
      <c r="S45" s="205">
        <v>194</v>
      </c>
      <c r="T45" s="205">
        <v>0</v>
      </c>
      <c r="U45" s="207"/>
      <c r="V45" s="60"/>
      <c r="W45" s="60"/>
      <c r="X45" s="60"/>
      <c r="Y45" s="64" t="s">
        <v>72</v>
      </c>
      <c r="Z45" s="128"/>
      <c r="AA45" s="108">
        <v>1833</v>
      </c>
      <c r="AB45" s="108">
        <v>108181</v>
      </c>
      <c r="AC45" s="205">
        <v>0</v>
      </c>
      <c r="AD45" s="205">
        <v>70</v>
      </c>
    </row>
    <row r="46" spans="4:30" ht="9" customHeight="1">
      <c r="E46" s="143" t="s">
        <v>87</v>
      </c>
      <c r="F46" s="128"/>
      <c r="G46" s="108">
        <v>527</v>
      </c>
      <c r="H46" s="108">
        <v>21363</v>
      </c>
      <c r="I46" s="205">
        <v>0</v>
      </c>
      <c r="J46" s="205">
        <v>84</v>
      </c>
      <c r="K46" s="204"/>
      <c r="L46" s="60"/>
      <c r="M46" s="60"/>
      <c r="N46" s="60"/>
      <c r="O46" s="76" t="s">
        <v>259</v>
      </c>
      <c r="P46" s="128"/>
      <c r="Q46" s="108">
        <v>2007487</v>
      </c>
      <c r="R46" s="108">
        <v>470336</v>
      </c>
      <c r="S46" s="108">
        <v>47536</v>
      </c>
      <c r="T46" s="108">
        <v>23869</v>
      </c>
      <c r="U46" s="207"/>
      <c r="V46" s="60"/>
      <c r="W46" s="60"/>
      <c r="X46" s="301" t="s">
        <v>258</v>
      </c>
      <c r="Y46" s="301"/>
      <c r="Z46" s="128"/>
      <c r="AA46" s="135">
        <v>71619</v>
      </c>
      <c r="AB46" s="137">
        <v>2682867</v>
      </c>
      <c r="AC46" s="209">
        <v>53</v>
      </c>
      <c r="AD46" s="209">
        <v>391</v>
      </c>
    </row>
    <row r="47" spans="4:30" ht="9" customHeight="1">
      <c r="D47" s="301" t="s">
        <v>181</v>
      </c>
      <c r="E47" s="301"/>
      <c r="F47" s="128"/>
      <c r="G47" s="135">
        <v>16455</v>
      </c>
      <c r="H47" s="135">
        <v>99692</v>
      </c>
      <c r="I47" s="209">
        <v>91</v>
      </c>
      <c r="J47" s="209">
        <v>3634</v>
      </c>
      <c r="K47" s="204"/>
      <c r="L47" s="60"/>
      <c r="M47" s="60"/>
      <c r="N47" s="301" t="s">
        <v>257</v>
      </c>
      <c r="O47" s="301"/>
      <c r="P47" s="128"/>
      <c r="Q47" s="135">
        <v>681302</v>
      </c>
      <c r="R47" s="135">
        <v>1425616</v>
      </c>
      <c r="S47" s="209">
        <v>359</v>
      </c>
      <c r="T47" s="209">
        <v>502</v>
      </c>
      <c r="U47" s="207"/>
      <c r="V47" s="60"/>
      <c r="W47" s="60"/>
      <c r="X47" s="60"/>
      <c r="Y47" s="64" t="s">
        <v>78</v>
      </c>
      <c r="Z47" s="128"/>
      <c r="AA47" s="108">
        <v>71619</v>
      </c>
      <c r="AB47" s="108">
        <v>2682867</v>
      </c>
      <c r="AC47" s="205">
        <v>53</v>
      </c>
      <c r="AD47" s="205">
        <v>391</v>
      </c>
    </row>
    <row r="48" spans="4:30" ht="9" customHeight="1">
      <c r="E48" s="74" t="s">
        <v>256</v>
      </c>
      <c r="F48" s="128"/>
      <c r="G48" s="108">
        <v>15057</v>
      </c>
      <c r="H48" s="108">
        <v>69572</v>
      </c>
      <c r="I48" s="205">
        <v>91</v>
      </c>
      <c r="J48" s="205">
        <v>1768</v>
      </c>
      <c r="K48" s="204"/>
      <c r="L48" s="60"/>
      <c r="M48" s="60"/>
      <c r="N48" s="60"/>
      <c r="O48" s="64" t="s">
        <v>85</v>
      </c>
      <c r="P48" s="128"/>
      <c r="Q48" s="108">
        <v>681302</v>
      </c>
      <c r="R48" s="108">
        <v>1425616</v>
      </c>
      <c r="S48" s="205">
        <v>359</v>
      </c>
      <c r="T48" s="205">
        <v>502</v>
      </c>
      <c r="U48" s="207"/>
      <c r="V48" s="60"/>
      <c r="W48" s="60"/>
      <c r="X48" s="301" t="s">
        <v>255</v>
      </c>
      <c r="Y48" s="301"/>
      <c r="Z48" s="128"/>
      <c r="AA48" s="137">
        <v>59099</v>
      </c>
      <c r="AB48" s="137">
        <v>316574</v>
      </c>
      <c r="AC48" s="209">
        <v>66</v>
      </c>
      <c r="AD48" s="209">
        <v>7351</v>
      </c>
    </row>
    <row r="49" spans="3:30" ht="9" customHeight="1">
      <c r="E49" s="74" t="s">
        <v>254</v>
      </c>
      <c r="F49" s="128"/>
      <c r="G49" s="108">
        <v>680</v>
      </c>
      <c r="H49" s="108">
        <v>13856</v>
      </c>
      <c r="I49" s="205">
        <v>0</v>
      </c>
      <c r="J49" s="205">
        <v>678</v>
      </c>
      <c r="K49" s="204"/>
      <c r="L49" s="60"/>
      <c r="M49" s="60"/>
      <c r="N49" s="301" t="s">
        <v>253</v>
      </c>
      <c r="O49" s="301"/>
      <c r="P49" s="128"/>
      <c r="Q49" s="135">
        <v>121188</v>
      </c>
      <c r="R49" s="135">
        <v>108903</v>
      </c>
      <c r="S49" s="209">
        <v>199</v>
      </c>
      <c r="T49" s="209">
        <v>491</v>
      </c>
      <c r="U49" s="207"/>
      <c r="V49" s="60"/>
      <c r="W49" s="60"/>
      <c r="X49" s="60"/>
      <c r="Y49" s="64" t="s">
        <v>76</v>
      </c>
      <c r="Z49" s="128"/>
      <c r="AA49" s="108">
        <v>3622</v>
      </c>
      <c r="AB49" s="108">
        <v>4020</v>
      </c>
      <c r="AC49" s="205">
        <v>0</v>
      </c>
      <c r="AD49" s="205">
        <v>0</v>
      </c>
    </row>
    <row r="50" spans="3:30" ht="9" customHeight="1">
      <c r="E50" s="64" t="s">
        <v>96</v>
      </c>
      <c r="F50" s="128"/>
      <c r="G50" s="108">
        <v>718</v>
      </c>
      <c r="H50" s="108">
        <v>16264</v>
      </c>
      <c r="I50" s="205">
        <v>0</v>
      </c>
      <c r="J50" s="205">
        <v>1188</v>
      </c>
      <c r="K50" s="204"/>
      <c r="L50" s="60"/>
      <c r="M50" s="60"/>
      <c r="N50" s="60"/>
      <c r="O50" s="76" t="s">
        <v>253</v>
      </c>
      <c r="P50" s="128"/>
      <c r="Q50" s="108">
        <v>121188</v>
      </c>
      <c r="R50" s="108">
        <v>108903</v>
      </c>
      <c r="S50" s="205">
        <v>199</v>
      </c>
      <c r="T50" s="205">
        <v>491</v>
      </c>
      <c r="U50" s="207"/>
      <c r="V50" s="60"/>
      <c r="W50" s="60"/>
      <c r="X50" s="60"/>
      <c r="Y50" s="76" t="s">
        <v>252</v>
      </c>
      <c r="Z50" s="128"/>
      <c r="AA50" s="66">
        <v>27573</v>
      </c>
      <c r="AB50" s="108">
        <v>254287</v>
      </c>
      <c r="AC50" s="205">
        <v>11</v>
      </c>
      <c r="AD50" s="205">
        <v>389</v>
      </c>
    </row>
    <row r="51" spans="3:30" ht="9" customHeight="1">
      <c r="F51" s="128"/>
      <c r="G51" s="66"/>
      <c r="H51" s="66"/>
      <c r="I51" s="66"/>
      <c r="J51" s="66"/>
      <c r="K51" s="204"/>
      <c r="L51" s="60"/>
      <c r="M51" s="60"/>
      <c r="N51" s="301" t="s">
        <v>250</v>
      </c>
      <c r="O51" s="301"/>
      <c r="P51" s="128"/>
      <c r="Q51" s="135">
        <v>360385</v>
      </c>
      <c r="R51" s="135">
        <v>79798</v>
      </c>
      <c r="S51" s="209">
        <v>4</v>
      </c>
      <c r="T51" s="209">
        <v>59</v>
      </c>
      <c r="U51" s="207"/>
      <c r="V51" s="60"/>
      <c r="W51" s="60"/>
      <c r="X51" s="60"/>
      <c r="Y51" s="76" t="s">
        <v>251</v>
      </c>
      <c r="Z51" s="128"/>
      <c r="AA51" s="66">
        <v>27904</v>
      </c>
      <c r="AB51" s="108">
        <v>58267</v>
      </c>
      <c r="AC51" s="205">
        <v>55</v>
      </c>
      <c r="AD51" s="205">
        <v>6962</v>
      </c>
    </row>
    <row r="52" spans="3:30" ht="9" customHeight="1">
      <c r="C52" s="296" t="s">
        <v>178</v>
      </c>
      <c r="D52" s="296"/>
      <c r="E52" s="296"/>
      <c r="G52" s="140">
        <v>9476</v>
      </c>
      <c r="H52" s="139">
        <v>2552707</v>
      </c>
      <c r="I52" s="139">
        <v>8861</v>
      </c>
      <c r="J52" s="139">
        <v>216193</v>
      </c>
      <c r="K52" s="204"/>
      <c r="L52" s="60"/>
      <c r="M52" s="60"/>
      <c r="N52" s="60"/>
      <c r="O52" s="76" t="s">
        <v>250</v>
      </c>
      <c r="P52" s="128"/>
      <c r="Q52" s="108">
        <v>360385</v>
      </c>
      <c r="R52" s="108">
        <v>79798</v>
      </c>
      <c r="S52" s="205">
        <v>4</v>
      </c>
      <c r="T52" s="205">
        <v>59</v>
      </c>
      <c r="U52" s="207"/>
      <c r="V52" s="60"/>
      <c r="W52" s="60"/>
      <c r="X52" s="301" t="s">
        <v>249</v>
      </c>
      <c r="Y52" s="301"/>
      <c r="Z52" s="128"/>
      <c r="AA52" s="135">
        <v>202379</v>
      </c>
      <c r="AB52" s="137">
        <v>1716615</v>
      </c>
      <c r="AC52" s="137">
        <v>53275</v>
      </c>
      <c r="AD52" s="137">
        <v>1612</v>
      </c>
    </row>
    <row r="53" spans="3:30" ht="9" customHeight="1">
      <c r="D53" s="301" t="s">
        <v>102</v>
      </c>
      <c r="E53" s="301"/>
      <c r="G53" s="136">
        <v>3671</v>
      </c>
      <c r="H53" s="135">
        <v>98678</v>
      </c>
      <c r="I53" s="135">
        <v>6896</v>
      </c>
      <c r="J53" s="135">
        <v>13351</v>
      </c>
      <c r="K53" s="204"/>
      <c r="L53" s="60"/>
      <c r="M53" s="60"/>
      <c r="N53" s="301" t="s">
        <v>183</v>
      </c>
      <c r="O53" s="301"/>
      <c r="P53" s="128"/>
      <c r="Q53" s="135">
        <v>48787</v>
      </c>
      <c r="R53" s="135">
        <v>23225</v>
      </c>
      <c r="S53" s="135">
        <v>4187</v>
      </c>
      <c r="T53" s="135">
        <v>1467</v>
      </c>
      <c r="U53" s="207"/>
      <c r="V53" s="60"/>
      <c r="W53" s="60"/>
      <c r="X53" s="60"/>
      <c r="Y53" s="76" t="s">
        <v>248</v>
      </c>
      <c r="Z53" s="128"/>
      <c r="AA53" s="66">
        <v>86812</v>
      </c>
      <c r="AB53" s="108">
        <v>1341533</v>
      </c>
      <c r="AC53" s="108">
        <v>53275</v>
      </c>
      <c r="AD53" s="108">
        <v>1118</v>
      </c>
    </row>
    <row r="54" spans="3:30" ht="9" customHeight="1">
      <c r="E54" s="64" t="s">
        <v>102</v>
      </c>
      <c r="F54" s="128"/>
      <c r="G54" s="108">
        <v>3671</v>
      </c>
      <c r="H54" s="108">
        <v>98678</v>
      </c>
      <c r="I54" s="108">
        <v>6896</v>
      </c>
      <c r="J54" s="108">
        <v>13351</v>
      </c>
      <c r="K54" s="204"/>
      <c r="L54" s="60"/>
      <c r="M54" s="60"/>
      <c r="N54" s="60"/>
      <c r="O54" s="64" t="s">
        <v>247</v>
      </c>
      <c r="P54" s="128"/>
      <c r="Q54" s="108">
        <v>48787</v>
      </c>
      <c r="R54" s="108">
        <v>23225</v>
      </c>
      <c r="S54" s="108">
        <v>4187</v>
      </c>
      <c r="T54" s="108">
        <v>1467</v>
      </c>
      <c r="U54" s="207"/>
      <c r="V54" s="60"/>
      <c r="W54" s="60"/>
      <c r="X54" s="60"/>
      <c r="Y54" s="64" t="s">
        <v>89</v>
      </c>
      <c r="Z54" s="128"/>
      <c r="AA54" s="66">
        <v>98220</v>
      </c>
      <c r="AB54" s="108">
        <v>218963</v>
      </c>
      <c r="AC54" s="205">
        <v>0</v>
      </c>
      <c r="AD54" s="205">
        <v>165</v>
      </c>
    </row>
    <row r="55" spans="3:30" ht="9" customHeight="1">
      <c r="D55" s="301" t="s">
        <v>245</v>
      </c>
      <c r="E55" s="301"/>
      <c r="F55" s="128"/>
      <c r="G55" s="135">
        <v>1759</v>
      </c>
      <c r="H55" s="135">
        <v>750165</v>
      </c>
      <c r="I55" s="135">
        <v>1909</v>
      </c>
      <c r="J55" s="135">
        <v>199439</v>
      </c>
      <c r="K55" s="204"/>
      <c r="L55" s="60"/>
      <c r="M55" s="60"/>
      <c r="N55" s="60"/>
      <c r="O55" s="76" t="s">
        <v>246</v>
      </c>
      <c r="P55" s="128"/>
      <c r="Q55" s="205">
        <v>0</v>
      </c>
      <c r="R55" s="205">
        <v>0</v>
      </c>
      <c r="S55" s="205">
        <v>0</v>
      </c>
      <c r="T55" s="205">
        <v>0</v>
      </c>
      <c r="U55" s="207"/>
      <c r="V55" s="60"/>
      <c r="W55" s="60"/>
      <c r="X55" s="60"/>
      <c r="Y55" s="64" t="s">
        <v>91</v>
      </c>
      <c r="Z55" s="128"/>
      <c r="AA55" s="66">
        <v>15259</v>
      </c>
      <c r="AB55" s="108">
        <v>104949</v>
      </c>
      <c r="AC55" s="205">
        <v>0</v>
      </c>
      <c r="AD55" s="205">
        <v>73</v>
      </c>
    </row>
    <row r="56" spans="3:30" ht="9" customHeight="1">
      <c r="E56" s="64" t="s">
        <v>245</v>
      </c>
      <c r="F56" s="128"/>
      <c r="G56" s="108">
        <v>1759</v>
      </c>
      <c r="H56" s="108">
        <v>750165</v>
      </c>
      <c r="I56" s="108">
        <v>1909</v>
      </c>
      <c r="J56" s="108">
        <v>199439</v>
      </c>
      <c r="K56" s="204"/>
      <c r="L56" s="60"/>
      <c r="M56" s="60"/>
      <c r="N56" s="60"/>
      <c r="P56" s="128"/>
      <c r="Q56" s="66"/>
      <c r="R56" s="66"/>
      <c r="S56" s="66"/>
      <c r="T56" s="66"/>
      <c r="U56" s="207"/>
      <c r="V56" s="60"/>
      <c r="W56" s="60"/>
      <c r="X56" s="60"/>
      <c r="Y56" s="64" t="s">
        <v>93</v>
      </c>
      <c r="Z56" s="128"/>
      <c r="AA56" s="66">
        <v>2088</v>
      </c>
      <c r="AB56" s="108">
        <v>51170</v>
      </c>
      <c r="AC56" s="205">
        <v>0</v>
      </c>
      <c r="AD56" s="205">
        <v>256</v>
      </c>
    </row>
    <row r="57" spans="3:30" ht="9" customHeight="1">
      <c r="D57" s="301" t="s">
        <v>108</v>
      </c>
      <c r="E57" s="301"/>
      <c r="F57" s="128"/>
      <c r="G57" s="135">
        <v>3026</v>
      </c>
      <c r="H57" s="135">
        <v>86777</v>
      </c>
      <c r="I57" s="209">
        <v>56</v>
      </c>
      <c r="J57" s="209">
        <v>540</v>
      </c>
      <c r="K57" s="204"/>
      <c r="L57" s="60"/>
      <c r="M57" s="296" t="s">
        <v>180</v>
      </c>
      <c r="N57" s="296"/>
      <c r="O57" s="296"/>
      <c r="P57" s="128"/>
      <c r="Q57" s="139">
        <v>3513619</v>
      </c>
      <c r="R57" s="139">
        <v>23756505</v>
      </c>
      <c r="S57" s="139">
        <v>3861994</v>
      </c>
      <c r="T57" s="139">
        <v>8686327</v>
      </c>
      <c r="U57" s="207"/>
      <c r="V57" s="60"/>
      <c r="W57" s="60"/>
      <c r="X57" s="301" t="s">
        <v>244</v>
      </c>
      <c r="Y57" s="301"/>
      <c r="Z57" s="128"/>
      <c r="AA57" s="135">
        <v>78436</v>
      </c>
      <c r="AB57" s="137">
        <v>473051</v>
      </c>
      <c r="AC57" s="137">
        <v>15923</v>
      </c>
      <c r="AD57" s="137">
        <v>19787</v>
      </c>
    </row>
    <row r="58" spans="3:30" ht="9" customHeight="1">
      <c r="E58" s="64" t="s">
        <v>108</v>
      </c>
      <c r="F58" s="128"/>
      <c r="G58" s="108">
        <v>3026</v>
      </c>
      <c r="H58" s="108">
        <v>86777</v>
      </c>
      <c r="I58" s="205">
        <v>56</v>
      </c>
      <c r="J58" s="205">
        <v>540</v>
      </c>
      <c r="K58" s="204"/>
      <c r="L58" s="60"/>
      <c r="M58" s="60"/>
      <c r="N58" s="301" t="s">
        <v>179</v>
      </c>
      <c r="O58" s="301"/>
      <c r="P58" s="128"/>
      <c r="Q58" s="135">
        <v>95709</v>
      </c>
      <c r="R58" s="135">
        <v>331112</v>
      </c>
      <c r="S58" s="135">
        <v>530</v>
      </c>
      <c r="T58" s="209">
        <v>1207</v>
      </c>
      <c r="U58" s="207"/>
      <c r="V58" s="60"/>
      <c r="W58" s="60"/>
      <c r="X58" s="60"/>
      <c r="Y58" s="76" t="s">
        <v>243</v>
      </c>
      <c r="Z58" s="128"/>
      <c r="AA58" s="108">
        <v>78436</v>
      </c>
      <c r="AB58" s="108">
        <v>473051</v>
      </c>
      <c r="AC58" s="108">
        <v>15923</v>
      </c>
      <c r="AD58" s="108">
        <v>19787</v>
      </c>
    </row>
    <row r="59" spans="3:30" ht="9" customHeight="1">
      <c r="D59" s="301" t="s">
        <v>241</v>
      </c>
      <c r="E59" s="301"/>
      <c r="F59" s="128"/>
      <c r="G59" s="135">
        <v>166</v>
      </c>
      <c r="H59" s="135">
        <v>1556286</v>
      </c>
      <c r="I59" s="209">
        <v>0</v>
      </c>
      <c r="J59" s="209">
        <v>792</v>
      </c>
      <c r="K59" s="204"/>
      <c r="L59" s="60"/>
      <c r="M59" s="60"/>
      <c r="N59" s="60"/>
      <c r="O59" s="76" t="s">
        <v>242</v>
      </c>
      <c r="P59" s="128"/>
      <c r="Q59" s="108">
        <v>32788</v>
      </c>
      <c r="R59" s="108">
        <v>6620</v>
      </c>
      <c r="S59" s="108">
        <v>502</v>
      </c>
      <c r="T59" s="205">
        <v>108</v>
      </c>
      <c r="U59" s="207"/>
      <c r="V59" s="60"/>
      <c r="W59" s="60"/>
      <c r="X59" s="301" t="s">
        <v>98</v>
      </c>
      <c r="Y59" s="301"/>
      <c r="Z59" s="128"/>
      <c r="AA59" s="135">
        <v>1805913</v>
      </c>
      <c r="AB59" s="137">
        <v>317054</v>
      </c>
      <c r="AC59" s="137">
        <v>39390</v>
      </c>
      <c r="AD59" s="137">
        <v>7865</v>
      </c>
    </row>
    <row r="60" spans="3:30" ht="9" customHeight="1">
      <c r="E60" s="76" t="s">
        <v>241</v>
      </c>
      <c r="F60" s="128"/>
      <c r="G60" s="108">
        <v>166</v>
      </c>
      <c r="H60" s="108">
        <v>1556286</v>
      </c>
      <c r="I60" s="205">
        <v>0</v>
      </c>
      <c r="J60" s="205">
        <v>792</v>
      </c>
      <c r="K60" s="204"/>
      <c r="L60" s="60"/>
      <c r="M60" s="60"/>
      <c r="N60" s="60"/>
      <c r="O60" s="64" t="s">
        <v>99</v>
      </c>
      <c r="P60" s="128"/>
      <c r="Q60" s="108">
        <v>62921</v>
      </c>
      <c r="R60" s="108">
        <v>324492</v>
      </c>
      <c r="S60" s="205">
        <v>28</v>
      </c>
      <c r="T60" s="205">
        <v>1099</v>
      </c>
      <c r="U60" s="207"/>
      <c r="V60" s="60"/>
      <c r="W60" s="60"/>
      <c r="X60" s="60"/>
      <c r="Y60" s="64" t="s">
        <v>98</v>
      </c>
      <c r="Z60" s="128"/>
      <c r="AA60" s="108">
        <v>1805913</v>
      </c>
      <c r="AB60" s="108">
        <v>317054</v>
      </c>
      <c r="AC60" s="108">
        <v>39390</v>
      </c>
      <c r="AD60" s="108">
        <v>7865</v>
      </c>
    </row>
    <row r="61" spans="3:30" ht="9" customHeight="1">
      <c r="D61" s="301" t="s">
        <v>240</v>
      </c>
      <c r="E61" s="301"/>
      <c r="F61" s="128"/>
      <c r="G61" s="135">
        <v>814</v>
      </c>
      <c r="H61" s="135">
        <v>34042</v>
      </c>
      <c r="I61" s="209">
        <v>0</v>
      </c>
      <c r="J61" s="209">
        <v>2071</v>
      </c>
      <c r="K61" s="204"/>
      <c r="L61" s="60"/>
      <c r="M61" s="60"/>
      <c r="N61" s="301" t="s">
        <v>103</v>
      </c>
      <c r="O61" s="301"/>
      <c r="P61" s="128"/>
      <c r="Q61" s="135">
        <v>44</v>
      </c>
      <c r="R61" s="135">
        <v>128665</v>
      </c>
      <c r="S61" s="209">
        <v>0</v>
      </c>
      <c r="T61" s="135">
        <v>1451482</v>
      </c>
      <c r="U61" s="207"/>
      <c r="V61" s="60"/>
      <c r="W61" s="60"/>
      <c r="X61" s="301" t="s">
        <v>100</v>
      </c>
      <c r="Y61" s="301"/>
      <c r="Z61" s="128"/>
      <c r="AA61" s="137">
        <v>3742</v>
      </c>
      <c r="AB61" s="137">
        <v>927736</v>
      </c>
      <c r="AC61" s="137">
        <v>260</v>
      </c>
      <c r="AD61" s="137">
        <v>1441</v>
      </c>
    </row>
    <row r="62" spans="3:30" ht="9" customHeight="1">
      <c r="E62" s="64" t="s">
        <v>240</v>
      </c>
      <c r="F62" s="128"/>
      <c r="G62" s="108">
        <v>814</v>
      </c>
      <c r="H62" s="108">
        <v>34042</v>
      </c>
      <c r="I62" s="205">
        <v>0</v>
      </c>
      <c r="J62" s="205">
        <v>2071</v>
      </c>
      <c r="K62" s="204"/>
      <c r="L62" s="60"/>
      <c r="M62" s="60"/>
      <c r="N62" s="60"/>
      <c r="O62" s="64" t="s">
        <v>103</v>
      </c>
      <c r="P62" s="128"/>
      <c r="Q62" s="108">
        <v>44</v>
      </c>
      <c r="R62" s="108">
        <v>128665</v>
      </c>
      <c r="S62" s="205">
        <v>0</v>
      </c>
      <c r="T62" s="108">
        <v>1451482</v>
      </c>
      <c r="U62" s="207"/>
      <c r="V62" s="60"/>
      <c r="W62" s="60"/>
      <c r="X62" s="60"/>
      <c r="Y62" s="64" t="s">
        <v>101</v>
      </c>
      <c r="Z62" s="128"/>
      <c r="AA62" s="108">
        <v>715</v>
      </c>
      <c r="AB62" s="108">
        <v>372087</v>
      </c>
      <c r="AC62" s="108">
        <v>260</v>
      </c>
      <c r="AD62" s="108">
        <v>264</v>
      </c>
    </row>
    <row r="63" spans="3:30" ht="9" customHeight="1">
      <c r="D63" s="301" t="s">
        <v>172</v>
      </c>
      <c r="E63" s="301"/>
      <c r="F63" s="128"/>
      <c r="G63" s="135">
        <v>40</v>
      </c>
      <c r="H63" s="135">
        <v>26759</v>
      </c>
      <c r="I63" s="209">
        <v>0</v>
      </c>
      <c r="J63" s="209">
        <v>0</v>
      </c>
      <c r="K63" s="204"/>
      <c r="L63" s="60"/>
      <c r="M63" s="60"/>
      <c r="N63" s="301" t="s">
        <v>177</v>
      </c>
      <c r="O63" s="301"/>
      <c r="P63" s="128"/>
      <c r="Q63" s="135">
        <v>279381</v>
      </c>
      <c r="R63" s="135">
        <v>345429</v>
      </c>
      <c r="S63" s="209">
        <v>0</v>
      </c>
      <c r="T63" s="135">
        <v>6913</v>
      </c>
      <c r="U63" s="207"/>
      <c r="V63" s="60"/>
      <c r="W63" s="60"/>
      <c r="X63" s="60"/>
      <c r="Y63" s="64" t="s">
        <v>104</v>
      </c>
      <c r="Z63" s="128"/>
      <c r="AA63" s="108">
        <v>3027</v>
      </c>
      <c r="AB63" s="108">
        <v>555649</v>
      </c>
      <c r="AC63" s="205">
        <v>0</v>
      </c>
      <c r="AD63" s="205">
        <v>1177</v>
      </c>
    </row>
    <row r="64" spans="3:30" ht="9" customHeight="1">
      <c r="E64" s="71" t="s">
        <v>114</v>
      </c>
      <c r="F64" s="128"/>
      <c r="G64" s="205">
        <v>0</v>
      </c>
      <c r="H64" s="108">
        <v>98</v>
      </c>
      <c r="I64" s="205">
        <v>0</v>
      </c>
      <c r="J64" s="205">
        <v>0</v>
      </c>
      <c r="K64" s="204"/>
      <c r="L64" s="60"/>
      <c r="M64" s="60"/>
      <c r="N64" s="60"/>
      <c r="O64" s="64" t="s">
        <v>106</v>
      </c>
      <c r="P64" s="128"/>
      <c r="Q64" s="108">
        <v>116456</v>
      </c>
      <c r="R64" s="108">
        <v>165779</v>
      </c>
      <c r="S64" s="205">
        <v>0</v>
      </c>
      <c r="T64" s="205">
        <v>370</v>
      </c>
      <c r="U64" s="207"/>
      <c r="V64" s="60"/>
      <c r="W64" s="60"/>
      <c r="X64" s="301" t="s">
        <v>239</v>
      </c>
      <c r="Y64" s="301"/>
      <c r="Z64" s="128"/>
      <c r="AA64" s="137">
        <v>52898</v>
      </c>
      <c r="AB64" s="137">
        <v>277168</v>
      </c>
      <c r="AC64" s="137">
        <v>17294</v>
      </c>
      <c r="AD64" s="137">
        <v>2600</v>
      </c>
    </row>
    <row r="65" spans="3:30" ht="9" customHeight="1">
      <c r="E65" s="64" t="s">
        <v>117</v>
      </c>
      <c r="F65" s="128"/>
      <c r="G65" s="108">
        <v>40</v>
      </c>
      <c r="H65" s="108">
        <v>26661</v>
      </c>
      <c r="I65" s="205">
        <v>0</v>
      </c>
      <c r="J65" s="205">
        <v>0</v>
      </c>
      <c r="K65" s="204"/>
      <c r="L65" s="60"/>
      <c r="M65" s="60"/>
      <c r="N65" s="60"/>
      <c r="O65" s="64" t="s">
        <v>109</v>
      </c>
      <c r="P65" s="128"/>
      <c r="Q65" s="108">
        <v>162925</v>
      </c>
      <c r="R65" s="108">
        <v>179650</v>
      </c>
      <c r="S65" s="205">
        <v>0</v>
      </c>
      <c r="T65" s="108">
        <v>6543</v>
      </c>
      <c r="U65" s="207"/>
      <c r="V65" s="60"/>
      <c r="W65" s="60"/>
      <c r="X65" s="60"/>
      <c r="Y65" s="64" t="s">
        <v>107</v>
      </c>
      <c r="Z65" s="128"/>
      <c r="AA65" s="108">
        <v>1581</v>
      </c>
      <c r="AB65" s="108">
        <v>3248</v>
      </c>
      <c r="AC65" s="205">
        <v>0</v>
      </c>
      <c r="AD65" s="205">
        <v>20</v>
      </c>
    </row>
    <row r="66" spans="3:30" ht="9" customHeight="1">
      <c r="F66" s="128"/>
      <c r="G66" s="66"/>
      <c r="H66" s="66"/>
      <c r="I66" s="66"/>
      <c r="J66" s="66"/>
      <c r="K66" s="204"/>
      <c r="L66" s="60"/>
      <c r="M66" s="60"/>
      <c r="N66" s="301" t="s">
        <v>238</v>
      </c>
      <c r="O66" s="301"/>
      <c r="P66" s="128"/>
      <c r="Q66" s="135">
        <v>223313</v>
      </c>
      <c r="R66" s="135">
        <v>215046</v>
      </c>
      <c r="S66" s="135">
        <v>991</v>
      </c>
      <c r="T66" s="209">
        <v>3927</v>
      </c>
      <c r="U66" s="207"/>
      <c r="V66" s="60"/>
      <c r="W66" s="60"/>
      <c r="X66" s="60"/>
      <c r="Y66" s="141" t="s">
        <v>237</v>
      </c>
      <c r="Z66" s="128"/>
      <c r="AA66" s="108">
        <v>51317</v>
      </c>
      <c r="AB66" s="108">
        <v>273920</v>
      </c>
      <c r="AC66" s="108">
        <v>17294</v>
      </c>
      <c r="AD66" s="108">
        <v>2580</v>
      </c>
    </row>
    <row r="67" spans="3:30" ht="9" customHeight="1">
      <c r="C67" s="296" t="s">
        <v>170</v>
      </c>
      <c r="D67" s="296"/>
      <c r="E67" s="296"/>
      <c r="F67" s="128"/>
      <c r="G67" s="139">
        <v>1021777</v>
      </c>
      <c r="H67" s="139">
        <v>26711267</v>
      </c>
      <c r="I67" s="139">
        <v>623572</v>
      </c>
      <c r="J67" s="139">
        <v>2200681</v>
      </c>
      <c r="K67" s="204"/>
      <c r="L67" s="60"/>
      <c r="M67" s="60"/>
      <c r="N67" s="60"/>
      <c r="O67" s="64" t="s">
        <v>112</v>
      </c>
      <c r="P67" s="128"/>
      <c r="Q67" s="108">
        <v>1838</v>
      </c>
      <c r="R67" s="108">
        <v>30095</v>
      </c>
      <c r="S67" s="108">
        <v>464</v>
      </c>
      <c r="T67" s="205">
        <v>193</v>
      </c>
      <c r="U67" s="207"/>
      <c r="V67" s="60"/>
      <c r="W67" s="60"/>
      <c r="X67" s="60"/>
      <c r="Z67" s="128"/>
      <c r="AA67" s="66"/>
      <c r="AB67" s="66"/>
      <c r="AC67" s="66"/>
      <c r="AD67" s="66"/>
    </row>
    <row r="68" spans="3:30" ht="9" customHeight="1">
      <c r="D68" s="301" t="s">
        <v>4</v>
      </c>
      <c r="E68" s="301"/>
      <c r="F68" s="128"/>
      <c r="G68" s="135">
        <v>2283</v>
      </c>
      <c r="H68" s="135">
        <v>6480990</v>
      </c>
      <c r="I68" s="135">
        <v>2260</v>
      </c>
      <c r="J68" s="135">
        <v>4676</v>
      </c>
      <c r="K68" s="204"/>
      <c r="L68" s="60"/>
      <c r="M68" s="60"/>
      <c r="N68" s="60"/>
      <c r="O68" s="64" t="s">
        <v>113</v>
      </c>
      <c r="P68" s="128"/>
      <c r="Q68" s="108">
        <v>12973</v>
      </c>
      <c r="R68" s="108">
        <v>30212</v>
      </c>
      <c r="S68" s="205">
        <v>40</v>
      </c>
      <c r="T68" s="205">
        <v>659</v>
      </c>
      <c r="U68" s="207"/>
      <c r="V68" s="60"/>
      <c r="W68" s="296" t="s">
        <v>173</v>
      </c>
      <c r="X68" s="296"/>
      <c r="Y68" s="296"/>
      <c r="Z68" s="128"/>
      <c r="AA68" s="139">
        <v>2062165</v>
      </c>
      <c r="AB68" s="139">
        <v>2702344</v>
      </c>
      <c r="AC68" s="139">
        <v>543283</v>
      </c>
      <c r="AD68" s="139">
        <v>577642</v>
      </c>
    </row>
    <row r="69" spans="3:30" ht="9" customHeight="1">
      <c r="E69" s="64" t="s">
        <v>4</v>
      </c>
      <c r="F69" s="128"/>
      <c r="G69" s="108">
        <v>2283</v>
      </c>
      <c r="H69" s="108">
        <v>6434928</v>
      </c>
      <c r="I69" s="108">
        <v>2260</v>
      </c>
      <c r="J69" s="66">
        <v>3261</v>
      </c>
      <c r="K69" s="204"/>
      <c r="L69" s="60"/>
      <c r="M69" s="60"/>
      <c r="N69" s="60"/>
      <c r="O69" s="64" t="s">
        <v>115</v>
      </c>
      <c r="P69" s="128"/>
      <c r="Q69" s="108">
        <v>42</v>
      </c>
      <c r="R69" s="205">
        <v>0</v>
      </c>
      <c r="S69" s="205">
        <v>0</v>
      </c>
      <c r="T69" s="205">
        <v>1540</v>
      </c>
      <c r="U69" s="207"/>
      <c r="V69" s="60"/>
      <c r="W69" s="60"/>
      <c r="X69" s="301" t="s">
        <v>171</v>
      </c>
      <c r="Y69" s="301"/>
      <c r="Z69" s="128"/>
      <c r="AA69" s="135">
        <v>452601</v>
      </c>
      <c r="AB69" s="135">
        <v>174715</v>
      </c>
      <c r="AC69" s="135">
        <v>114141</v>
      </c>
      <c r="AD69" s="135">
        <v>16286</v>
      </c>
    </row>
    <row r="70" spans="3:30" ht="9" customHeight="1">
      <c r="E70" s="64" t="s">
        <v>123</v>
      </c>
      <c r="F70" s="128"/>
      <c r="G70" s="205">
        <v>0</v>
      </c>
      <c r="H70" s="108">
        <v>46062</v>
      </c>
      <c r="I70" s="205">
        <v>0</v>
      </c>
      <c r="J70" s="66">
        <v>1415</v>
      </c>
      <c r="K70" s="204"/>
      <c r="L70" s="60"/>
      <c r="M70" s="60"/>
      <c r="N70" s="60"/>
      <c r="O70" s="141" t="s">
        <v>236</v>
      </c>
      <c r="P70" s="128"/>
      <c r="Q70" s="108">
        <v>208460</v>
      </c>
      <c r="R70" s="108">
        <v>154739</v>
      </c>
      <c r="S70" s="205">
        <v>487</v>
      </c>
      <c r="T70" s="205">
        <v>1535</v>
      </c>
      <c r="U70" s="207"/>
      <c r="V70" s="60"/>
      <c r="W70" s="60"/>
      <c r="X70" s="60"/>
      <c r="Y70" s="64" t="s">
        <v>116</v>
      </c>
      <c r="Z70" s="128"/>
      <c r="AA70" s="108">
        <v>311616</v>
      </c>
      <c r="AB70" s="108">
        <v>79731</v>
      </c>
      <c r="AC70" s="108">
        <v>114121</v>
      </c>
      <c r="AD70" s="108">
        <v>10416</v>
      </c>
    </row>
    <row r="71" spans="3:30" ht="9" customHeight="1">
      <c r="D71" s="301" t="s">
        <v>211</v>
      </c>
      <c r="E71" s="301"/>
      <c r="F71" s="128"/>
      <c r="G71" s="209">
        <v>20</v>
      </c>
      <c r="H71" s="135">
        <v>11613940</v>
      </c>
      <c r="I71" s="209">
        <v>0</v>
      </c>
      <c r="J71" s="209">
        <v>0</v>
      </c>
      <c r="K71" s="204"/>
      <c r="L71" s="60"/>
      <c r="M71" s="60"/>
      <c r="N71" s="301" t="s">
        <v>121</v>
      </c>
      <c r="O71" s="301"/>
      <c r="P71" s="128"/>
      <c r="Q71" s="209">
        <v>0</v>
      </c>
      <c r="R71" s="135">
        <v>16307</v>
      </c>
      <c r="S71" s="135">
        <v>813811</v>
      </c>
      <c r="T71" s="135">
        <v>1163103</v>
      </c>
      <c r="U71" s="207"/>
      <c r="V71" s="60"/>
      <c r="W71" s="60"/>
      <c r="X71" s="60"/>
      <c r="Y71" s="64" t="s">
        <v>119</v>
      </c>
      <c r="Z71" s="128"/>
      <c r="AA71" s="108">
        <v>140985</v>
      </c>
      <c r="AB71" s="108">
        <v>94984</v>
      </c>
      <c r="AC71" s="205">
        <v>20</v>
      </c>
      <c r="AD71" s="205">
        <v>5870</v>
      </c>
    </row>
    <row r="72" spans="3:30" ht="9" customHeight="1">
      <c r="E72" s="64" t="s">
        <v>128</v>
      </c>
      <c r="F72" s="128"/>
      <c r="G72" s="205">
        <v>20</v>
      </c>
      <c r="H72" s="108">
        <v>11610198</v>
      </c>
      <c r="I72" s="205">
        <v>0</v>
      </c>
      <c r="J72" s="205">
        <v>0</v>
      </c>
      <c r="K72" s="204"/>
      <c r="L72" s="60"/>
      <c r="M72" s="60"/>
      <c r="N72" s="60"/>
      <c r="O72" s="64" t="s">
        <v>121</v>
      </c>
      <c r="P72" s="128"/>
      <c r="Q72" s="205">
        <v>0</v>
      </c>
      <c r="R72" s="108">
        <v>16307</v>
      </c>
      <c r="S72" s="108">
        <v>518788</v>
      </c>
      <c r="T72" s="108">
        <v>1163103</v>
      </c>
      <c r="U72" s="207"/>
      <c r="V72" s="60"/>
      <c r="W72" s="60"/>
      <c r="X72" s="60"/>
      <c r="Y72" s="64" t="s">
        <v>120</v>
      </c>
      <c r="Z72" s="128"/>
      <c r="AA72" s="205">
        <v>0</v>
      </c>
      <c r="AB72" s="205">
        <v>0</v>
      </c>
      <c r="AC72" s="205">
        <v>0</v>
      </c>
      <c r="AD72" s="205">
        <v>0</v>
      </c>
    </row>
    <row r="73" spans="3:30" ht="9" customHeight="1">
      <c r="E73" s="64" t="s">
        <v>130</v>
      </c>
      <c r="F73" s="128"/>
      <c r="G73" s="205">
        <v>0</v>
      </c>
      <c r="H73" s="108">
        <v>3742</v>
      </c>
      <c r="I73" s="205">
        <v>0</v>
      </c>
      <c r="J73" s="205">
        <v>0</v>
      </c>
      <c r="K73" s="204"/>
      <c r="L73" s="60"/>
      <c r="M73" s="60"/>
      <c r="N73" s="60"/>
      <c r="O73" s="64" t="s">
        <v>235</v>
      </c>
      <c r="P73" s="128"/>
      <c r="Q73" s="205">
        <v>0</v>
      </c>
      <c r="R73" s="205">
        <v>0</v>
      </c>
      <c r="S73" s="108">
        <v>295023</v>
      </c>
      <c r="T73" s="205">
        <v>0</v>
      </c>
      <c r="U73" s="207"/>
      <c r="V73" s="60"/>
      <c r="W73" s="60"/>
      <c r="X73" s="301" t="s">
        <v>233</v>
      </c>
      <c r="Y73" s="301"/>
      <c r="Z73" s="128"/>
      <c r="AA73" s="135">
        <v>1070860</v>
      </c>
      <c r="AB73" s="137">
        <v>54879</v>
      </c>
      <c r="AC73" s="137">
        <v>21250</v>
      </c>
      <c r="AD73" s="137">
        <v>3522</v>
      </c>
    </row>
    <row r="74" spans="3:30" ht="9" customHeight="1">
      <c r="D74" s="301" t="s">
        <v>234</v>
      </c>
      <c r="E74" s="301"/>
      <c r="F74" s="128"/>
      <c r="G74" s="135">
        <v>202</v>
      </c>
      <c r="H74" s="135">
        <v>25539</v>
      </c>
      <c r="I74" s="135">
        <v>4200</v>
      </c>
      <c r="J74" s="135">
        <v>1910</v>
      </c>
      <c r="K74" s="204"/>
      <c r="L74" s="60"/>
      <c r="M74" s="60"/>
      <c r="N74" s="301" t="s">
        <v>169</v>
      </c>
      <c r="O74" s="301"/>
      <c r="P74" s="128"/>
      <c r="Q74" s="135">
        <v>233779</v>
      </c>
      <c r="R74" s="135">
        <v>1153059</v>
      </c>
      <c r="S74" s="135">
        <v>1998148</v>
      </c>
      <c r="T74" s="135">
        <v>3388249</v>
      </c>
      <c r="U74" s="207"/>
      <c r="V74" s="60"/>
      <c r="W74" s="60"/>
      <c r="X74" s="60"/>
      <c r="Y74" s="76" t="s">
        <v>233</v>
      </c>
      <c r="Z74" s="128"/>
      <c r="AA74" s="108">
        <v>1070860</v>
      </c>
      <c r="AB74" s="108">
        <v>54879</v>
      </c>
      <c r="AC74" s="108">
        <v>21250</v>
      </c>
      <c r="AD74" s="108">
        <v>3522</v>
      </c>
    </row>
    <row r="75" spans="3:30" ht="9" customHeight="1">
      <c r="E75" s="64" t="s">
        <v>135</v>
      </c>
      <c r="F75" s="128"/>
      <c r="G75" s="108">
        <v>202</v>
      </c>
      <c r="H75" s="108">
        <v>10769</v>
      </c>
      <c r="I75" s="108">
        <v>4200</v>
      </c>
      <c r="J75" s="108">
        <v>739</v>
      </c>
      <c r="K75" s="204"/>
      <c r="L75" s="60"/>
      <c r="M75" s="60"/>
      <c r="N75" s="60"/>
      <c r="O75" s="64" t="s">
        <v>124</v>
      </c>
      <c r="P75" s="128"/>
      <c r="Q75" s="108">
        <v>18</v>
      </c>
      <c r="R75" s="108">
        <v>702155</v>
      </c>
      <c r="S75" s="108">
        <v>1137943</v>
      </c>
      <c r="T75" s="108">
        <v>1872089</v>
      </c>
      <c r="U75" s="207"/>
      <c r="V75" s="60"/>
      <c r="W75" s="60"/>
      <c r="X75" s="301" t="s">
        <v>168</v>
      </c>
      <c r="Y75" s="301"/>
      <c r="Z75" s="128"/>
      <c r="AA75" s="135">
        <v>9334</v>
      </c>
      <c r="AB75" s="137">
        <v>850356</v>
      </c>
      <c r="AC75" s="137">
        <v>138360</v>
      </c>
      <c r="AD75" s="137">
        <v>57435</v>
      </c>
    </row>
    <row r="76" spans="3:30" ht="9" customHeight="1">
      <c r="E76" s="64" t="s">
        <v>137</v>
      </c>
      <c r="F76" s="128"/>
      <c r="G76" s="205">
        <v>0</v>
      </c>
      <c r="H76" s="108">
        <v>14770</v>
      </c>
      <c r="I76" s="205">
        <v>0</v>
      </c>
      <c r="J76" s="66">
        <v>1171</v>
      </c>
      <c r="K76" s="204"/>
      <c r="L76" s="60"/>
      <c r="M76" s="60"/>
      <c r="N76" s="60"/>
      <c r="O76" s="64" t="s">
        <v>126</v>
      </c>
      <c r="P76" s="128"/>
      <c r="Q76" s="108">
        <v>233761</v>
      </c>
      <c r="R76" s="108">
        <v>450904</v>
      </c>
      <c r="S76" s="108">
        <v>857715</v>
      </c>
      <c r="T76" s="108">
        <v>1516160</v>
      </c>
      <c r="U76" s="207"/>
      <c r="V76" s="60"/>
      <c r="W76" s="60"/>
      <c r="X76" s="60"/>
      <c r="Y76" s="64" t="s">
        <v>127</v>
      </c>
      <c r="Z76" s="128"/>
      <c r="AA76" s="108">
        <v>9334</v>
      </c>
      <c r="AB76" s="108">
        <v>850356</v>
      </c>
      <c r="AC76" s="108">
        <v>138360</v>
      </c>
      <c r="AD76" s="108">
        <v>57435</v>
      </c>
    </row>
    <row r="77" spans="3:30" ht="9" customHeight="1">
      <c r="D77" s="301" t="s">
        <v>232</v>
      </c>
      <c r="E77" s="301"/>
      <c r="F77" s="128"/>
      <c r="G77" s="135">
        <v>18344</v>
      </c>
      <c r="H77" s="135">
        <v>173958</v>
      </c>
      <c r="I77" s="135">
        <v>335735</v>
      </c>
      <c r="J77" s="135">
        <v>568213</v>
      </c>
      <c r="K77" s="204"/>
      <c r="L77" s="60"/>
      <c r="M77" s="60"/>
      <c r="N77" s="60"/>
      <c r="O77" s="64" t="s">
        <v>290</v>
      </c>
      <c r="P77" s="128"/>
      <c r="Q77" s="205">
        <v>0</v>
      </c>
      <c r="R77" s="205">
        <v>0</v>
      </c>
      <c r="S77" s="108">
        <v>2490</v>
      </c>
      <c r="T77" s="205">
        <v>0</v>
      </c>
      <c r="U77" s="207"/>
      <c r="V77" s="60"/>
      <c r="W77" s="60"/>
      <c r="X77" s="301" t="s">
        <v>167</v>
      </c>
      <c r="Y77" s="301"/>
      <c r="Z77" s="128"/>
      <c r="AA77" s="209">
        <v>0</v>
      </c>
      <c r="AB77" s="209">
        <v>0</v>
      </c>
      <c r="AC77" s="137">
        <v>10082</v>
      </c>
      <c r="AD77" s="209">
        <v>0</v>
      </c>
    </row>
    <row r="78" spans="3:30" ht="9" customHeight="1">
      <c r="E78" s="64" t="s">
        <v>140</v>
      </c>
      <c r="F78" s="128"/>
      <c r="G78" s="108">
        <v>15184</v>
      </c>
      <c r="H78" s="108">
        <v>5098</v>
      </c>
      <c r="I78" s="108">
        <v>273754</v>
      </c>
      <c r="J78" s="108">
        <v>520982</v>
      </c>
      <c r="K78" s="204"/>
      <c r="L78" s="60"/>
      <c r="M78" s="60"/>
      <c r="N78" s="301" t="s">
        <v>231</v>
      </c>
      <c r="O78" s="301"/>
      <c r="P78" s="128"/>
      <c r="Q78" s="209">
        <v>0</v>
      </c>
      <c r="R78" s="135">
        <v>18581786</v>
      </c>
      <c r="S78" s="209">
        <v>0</v>
      </c>
      <c r="T78" s="209">
        <v>0</v>
      </c>
      <c r="U78" s="207"/>
      <c r="V78" s="60"/>
      <c r="W78" s="60"/>
      <c r="X78" s="60"/>
      <c r="Y78" s="76" t="s">
        <v>230</v>
      </c>
      <c r="Z78" s="128"/>
      <c r="AA78" s="205">
        <v>0</v>
      </c>
      <c r="AB78" s="205">
        <v>0</v>
      </c>
      <c r="AC78" s="108">
        <v>10082</v>
      </c>
      <c r="AD78" s="205">
        <v>0</v>
      </c>
    </row>
    <row r="79" spans="3:30" ht="9" customHeight="1">
      <c r="E79" s="71" t="s">
        <v>142</v>
      </c>
      <c r="F79" s="128"/>
      <c r="G79" s="108">
        <v>3160</v>
      </c>
      <c r="H79" s="108">
        <v>168860</v>
      </c>
      <c r="I79" s="108">
        <v>61981</v>
      </c>
      <c r="J79" s="108">
        <v>47231</v>
      </c>
      <c r="K79" s="204"/>
      <c r="L79" s="60"/>
      <c r="M79" s="60"/>
      <c r="N79" s="60"/>
      <c r="O79" s="64" t="s">
        <v>231</v>
      </c>
      <c r="P79" s="128"/>
      <c r="Q79" s="205">
        <v>0</v>
      </c>
      <c r="R79" s="108">
        <v>18581786</v>
      </c>
      <c r="S79" s="205">
        <v>0</v>
      </c>
      <c r="T79" s="205">
        <v>0</v>
      </c>
      <c r="U79" s="207"/>
      <c r="V79" s="60"/>
      <c r="W79" s="60"/>
      <c r="X79" s="301" t="s">
        <v>227</v>
      </c>
      <c r="Y79" s="301"/>
      <c r="Z79" s="128"/>
      <c r="AA79" s="209">
        <v>0</v>
      </c>
      <c r="AB79" s="209">
        <v>0</v>
      </c>
      <c r="AC79" s="137">
        <v>244999</v>
      </c>
      <c r="AD79" s="137">
        <v>177632</v>
      </c>
    </row>
    <row r="80" spans="3:30" ht="9" customHeight="1">
      <c r="D80" s="301" t="s">
        <v>229</v>
      </c>
      <c r="E80" s="301"/>
      <c r="F80" s="128"/>
      <c r="G80" s="135">
        <v>6925</v>
      </c>
      <c r="H80" s="135">
        <v>262253</v>
      </c>
      <c r="I80" s="135">
        <v>20</v>
      </c>
      <c r="J80" s="209">
        <v>0</v>
      </c>
      <c r="K80" s="204"/>
      <c r="L80" s="60"/>
      <c r="M80" s="60"/>
      <c r="N80" s="301" t="s">
        <v>228</v>
      </c>
      <c r="O80" s="301"/>
      <c r="P80" s="128"/>
      <c r="Q80" s="135">
        <v>24074</v>
      </c>
      <c r="R80" s="135">
        <v>1060587</v>
      </c>
      <c r="S80" s="135">
        <v>135583</v>
      </c>
      <c r="T80" s="135">
        <v>401346</v>
      </c>
      <c r="U80" s="207"/>
      <c r="V80" s="60"/>
      <c r="W80" s="60"/>
      <c r="X80" s="60"/>
      <c r="Y80" s="76" t="s">
        <v>227</v>
      </c>
      <c r="Z80" s="128"/>
      <c r="AA80" s="205">
        <v>0</v>
      </c>
      <c r="AB80" s="205">
        <v>0</v>
      </c>
      <c r="AC80" s="108">
        <v>244999</v>
      </c>
      <c r="AD80" s="108">
        <v>177632</v>
      </c>
    </row>
    <row r="81" spans="1:30" ht="9" customHeight="1">
      <c r="E81" s="64" t="s">
        <v>144</v>
      </c>
      <c r="F81" s="128"/>
      <c r="G81" s="108">
        <v>6925</v>
      </c>
      <c r="H81" s="108">
        <v>262253</v>
      </c>
      <c r="I81" s="205">
        <v>20</v>
      </c>
      <c r="J81" s="205">
        <v>0</v>
      </c>
      <c r="K81" s="204"/>
      <c r="L81" s="60"/>
      <c r="M81" s="60"/>
      <c r="N81" s="60"/>
      <c r="O81" s="76" t="s">
        <v>228</v>
      </c>
      <c r="P81" s="128"/>
      <c r="Q81" s="108">
        <v>24074</v>
      </c>
      <c r="R81" s="108">
        <v>1060587</v>
      </c>
      <c r="S81" s="108">
        <v>135583</v>
      </c>
      <c r="T81" s="108">
        <v>401346</v>
      </c>
      <c r="U81" s="203"/>
      <c r="V81" s="60"/>
      <c r="W81" s="60"/>
      <c r="X81" s="301" t="s">
        <v>165</v>
      </c>
      <c r="Y81" s="301"/>
      <c r="Z81" s="128"/>
      <c r="AA81" s="135">
        <v>493180</v>
      </c>
      <c r="AB81" s="135">
        <v>1555460</v>
      </c>
      <c r="AC81" s="135">
        <v>13698</v>
      </c>
      <c r="AD81" s="135">
        <v>322732</v>
      </c>
    </row>
    <row r="82" spans="1:30" ht="9" customHeight="1">
      <c r="D82" s="301" t="s">
        <v>148</v>
      </c>
      <c r="E82" s="301"/>
      <c r="F82" s="128"/>
      <c r="G82" s="209">
        <v>0</v>
      </c>
      <c r="H82" s="135">
        <v>7424387</v>
      </c>
      <c r="I82" s="135">
        <v>40001</v>
      </c>
      <c r="J82" s="135">
        <v>19982</v>
      </c>
      <c r="K82" s="204"/>
      <c r="L82" s="133"/>
      <c r="M82" s="60"/>
      <c r="N82" s="301" t="s">
        <v>226</v>
      </c>
      <c r="O82" s="301"/>
      <c r="P82" s="128"/>
      <c r="Q82" s="135">
        <v>20888</v>
      </c>
      <c r="R82" s="135">
        <v>15881</v>
      </c>
      <c r="S82" s="135">
        <v>339567</v>
      </c>
      <c r="T82" s="135">
        <v>165078</v>
      </c>
      <c r="U82" s="207"/>
      <c r="V82" s="60"/>
      <c r="W82" s="60"/>
      <c r="X82" s="60"/>
      <c r="Y82" s="64" t="s">
        <v>163</v>
      </c>
      <c r="Z82" s="128"/>
      <c r="AA82" s="108">
        <v>68587</v>
      </c>
      <c r="AB82" s="108">
        <v>308298</v>
      </c>
      <c r="AC82" s="205">
        <v>0</v>
      </c>
      <c r="AD82" s="205">
        <v>649</v>
      </c>
    </row>
    <row r="83" spans="1:30" ht="9" customHeight="1">
      <c r="E83" s="64" t="s">
        <v>148</v>
      </c>
      <c r="F83" s="128"/>
      <c r="G83" s="205">
        <v>0</v>
      </c>
      <c r="H83" s="108">
        <v>7424387</v>
      </c>
      <c r="I83" s="108">
        <v>40001</v>
      </c>
      <c r="J83" s="108">
        <v>19982</v>
      </c>
      <c r="K83" s="204"/>
      <c r="L83" s="60"/>
      <c r="M83" s="60"/>
      <c r="N83" s="60"/>
      <c r="O83" s="64" t="s">
        <v>133</v>
      </c>
      <c r="P83" s="128"/>
      <c r="Q83" s="108">
        <v>20888</v>
      </c>
      <c r="R83" s="108">
        <v>15881</v>
      </c>
      <c r="S83" s="108">
        <v>339567</v>
      </c>
      <c r="T83" s="108">
        <v>165078</v>
      </c>
      <c r="U83" s="207"/>
      <c r="V83" s="60"/>
      <c r="W83" s="60"/>
      <c r="X83" s="60"/>
      <c r="Y83" s="64" t="s">
        <v>141</v>
      </c>
      <c r="Z83" s="128"/>
      <c r="AA83" s="108">
        <v>424593</v>
      </c>
      <c r="AB83" s="108">
        <v>1247162</v>
      </c>
      <c r="AC83" s="108">
        <v>13698</v>
      </c>
      <c r="AD83" s="108">
        <v>322083</v>
      </c>
    </row>
    <row r="84" spans="1:30" ht="9" customHeight="1">
      <c r="E84" s="64" t="s">
        <v>131</v>
      </c>
      <c r="F84" s="128"/>
      <c r="G84" s="205">
        <v>0</v>
      </c>
      <c r="H84" s="205">
        <v>0</v>
      </c>
      <c r="I84" s="205">
        <v>0</v>
      </c>
      <c r="J84" s="205">
        <v>0</v>
      </c>
      <c r="K84" s="204"/>
      <c r="L84" s="60"/>
      <c r="M84" s="60"/>
      <c r="N84" s="301" t="s">
        <v>138</v>
      </c>
      <c r="O84" s="301"/>
      <c r="P84" s="128"/>
      <c r="Q84" s="135">
        <v>11903</v>
      </c>
      <c r="R84" s="135">
        <v>106943</v>
      </c>
      <c r="S84" s="135">
        <v>23992</v>
      </c>
      <c r="T84" s="135">
        <v>454229</v>
      </c>
      <c r="U84" s="207"/>
      <c r="V84" s="60"/>
      <c r="W84" s="60"/>
      <c r="X84" s="301" t="s">
        <v>162</v>
      </c>
      <c r="Y84" s="301"/>
      <c r="Z84" s="128"/>
      <c r="AA84" s="135">
        <v>36190</v>
      </c>
      <c r="AB84" s="135">
        <v>66934</v>
      </c>
      <c r="AC84" s="209">
        <v>753</v>
      </c>
      <c r="AD84" s="135">
        <v>35</v>
      </c>
    </row>
    <row r="85" spans="1:30" ht="9" customHeight="1">
      <c r="D85" s="301" t="s">
        <v>153</v>
      </c>
      <c r="E85" s="301"/>
      <c r="F85" s="128"/>
      <c r="G85" s="209">
        <v>0</v>
      </c>
      <c r="H85" s="209">
        <v>0</v>
      </c>
      <c r="I85" s="209">
        <v>0</v>
      </c>
      <c r="J85" s="135">
        <v>9900</v>
      </c>
      <c r="K85" s="204"/>
      <c r="L85" s="60"/>
      <c r="M85" s="60"/>
      <c r="N85" s="60"/>
      <c r="O85" s="64" t="s">
        <v>138</v>
      </c>
      <c r="P85" s="128"/>
      <c r="Q85" s="108">
        <v>11903</v>
      </c>
      <c r="R85" s="108">
        <v>106943</v>
      </c>
      <c r="S85" s="108">
        <v>23992</v>
      </c>
      <c r="T85" s="108">
        <v>454229</v>
      </c>
      <c r="U85" s="207"/>
      <c r="V85" s="60"/>
      <c r="W85" s="60"/>
      <c r="X85" s="60"/>
      <c r="Y85" s="64" t="s">
        <v>145</v>
      </c>
      <c r="Z85" s="128"/>
      <c r="AA85" s="205">
        <v>0</v>
      </c>
      <c r="AB85" s="205">
        <v>0</v>
      </c>
      <c r="AC85" s="205">
        <v>0</v>
      </c>
      <c r="AD85" s="205">
        <v>0</v>
      </c>
    </row>
    <row r="86" spans="1:30" ht="9" customHeight="1">
      <c r="E86" s="64" t="s">
        <v>153</v>
      </c>
      <c r="F86" s="128"/>
      <c r="G86" s="205">
        <v>0</v>
      </c>
      <c r="H86" s="205">
        <v>0</v>
      </c>
      <c r="I86" s="205">
        <v>0</v>
      </c>
      <c r="J86" s="108">
        <v>9900</v>
      </c>
      <c r="K86" s="204"/>
      <c r="L86" s="60"/>
      <c r="M86" s="60"/>
      <c r="N86" s="301" t="s">
        <v>225</v>
      </c>
      <c r="O86" s="301"/>
      <c r="P86" s="128"/>
      <c r="Q86" s="135">
        <v>2450</v>
      </c>
      <c r="R86" s="135">
        <v>3482</v>
      </c>
      <c r="S86" s="135">
        <v>19730</v>
      </c>
      <c r="T86" s="209">
        <v>0</v>
      </c>
      <c r="U86" s="207"/>
      <c r="V86" s="60"/>
      <c r="W86" s="60"/>
      <c r="X86" s="60"/>
      <c r="Y86" s="64" t="s">
        <v>150</v>
      </c>
      <c r="Z86" s="128"/>
      <c r="AA86" s="205">
        <v>0</v>
      </c>
      <c r="AB86" s="205">
        <v>0</v>
      </c>
      <c r="AC86" s="205">
        <v>0</v>
      </c>
      <c r="AD86" s="205">
        <v>0</v>
      </c>
    </row>
    <row r="87" spans="1:30" ht="9" customHeight="1">
      <c r="D87" s="301" t="s">
        <v>157</v>
      </c>
      <c r="E87" s="301"/>
      <c r="F87" s="128"/>
      <c r="G87" s="135">
        <v>149</v>
      </c>
      <c r="H87" s="135">
        <v>380</v>
      </c>
      <c r="I87" s="209">
        <v>0</v>
      </c>
      <c r="J87" s="135">
        <v>1194967</v>
      </c>
      <c r="K87" s="204"/>
      <c r="L87" s="60"/>
      <c r="M87" s="60"/>
      <c r="N87" s="60"/>
      <c r="O87" s="76" t="s">
        <v>225</v>
      </c>
      <c r="P87" s="128"/>
      <c r="Q87" s="108">
        <v>2450</v>
      </c>
      <c r="R87" s="108">
        <v>3482</v>
      </c>
      <c r="S87" s="108">
        <v>19730</v>
      </c>
      <c r="T87" s="205">
        <v>0</v>
      </c>
      <c r="U87" s="207"/>
      <c r="V87" s="60"/>
      <c r="W87" s="60"/>
      <c r="X87" s="60"/>
      <c r="Y87" s="64" t="s">
        <v>152</v>
      </c>
      <c r="Z87" s="128"/>
      <c r="AA87" s="108">
        <v>36190</v>
      </c>
      <c r="AB87" s="108">
        <v>66934</v>
      </c>
      <c r="AC87" s="205">
        <v>753</v>
      </c>
      <c r="AD87" s="108">
        <v>35</v>
      </c>
    </row>
    <row r="88" spans="1:30" ht="9" customHeight="1">
      <c r="E88" s="64" t="s">
        <v>157</v>
      </c>
      <c r="F88" s="128"/>
      <c r="G88" s="108">
        <v>149</v>
      </c>
      <c r="H88" s="108">
        <v>380</v>
      </c>
      <c r="I88" s="205">
        <v>0</v>
      </c>
      <c r="J88" s="108">
        <v>1194967</v>
      </c>
      <c r="K88" s="204"/>
      <c r="L88" s="60"/>
      <c r="M88" s="60"/>
      <c r="N88" s="301" t="s">
        <v>161</v>
      </c>
      <c r="O88" s="301"/>
      <c r="P88" s="128"/>
      <c r="Q88" s="135">
        <v>942576</v>
      </c>
      <c r="R88" s="135">
        <v>705349</v>
      </c>
      <c r="S88" s="135">
        <v>341209</v>
      </c>
      <c r="T88" s="135">
        <v>1481604</v>
      </c>
      <c r="U88" s="207"/>
      <c r="V88" s="60"/>
      <c r="W88" s="60"/>
      <c r="X88" s="60"/>
      <c r="Z88" s="128"/>
      <c r="AA88" s="66"/>
      <c r="AB88" s="66"/>
      <c r="AC88" s="66"/>
      <c r="AD88" s="66"/>
    </row>
    <row r="89" spans="1:30" ht="9" customHeight="1">
      <c r="D89" s="301" t="s">
        <v>25</v>
      </c>
      <c r="E89" s="301"/>
      <c r="F89" s="128"/>
      <c r="G89" s="209">
        <v>0</v>
      </c>
      <c r="H89" s="135">
        <v>41227</v>
      </c>
      <c r="I89" s="209">
        <v>0</v>
      </c>
      <c r="J89" s="135">
        <v>48926</v>
      </c>
      <c r="K89" s="204"/>
      <c r="L89" s="60"/>
      <c r="M89" s="60"/>
      <c r="N89" s="60"/>
      <c r="O89" s="64" t="s">
        <v>146</v>
      </c>
      <c r="P89" s="128"/>
      <c r="Q89" s="108">
        <v>1</v>
      </c>
      <c r="R89" s="108">
        <v>83</v>
      </c>
      <c r="S89" s="108">
        <v>65292</v>
      </c>
      <c r="T89" s="108">
        <v>48652</v>
      </c>
      <c r="U89" s="207"/>
      <c r="V89" s="60"/>
      <c r="W89" s="296" t="s">
        <v>156</v>
      </c>
      <c r="X89" s="296"/>
      <c r="Y89" s="296"/>
      <c r="Z89" s="128"/>
      <c r="AA89" s="208">
        <v>0</v>
      </c>
      <c r="AB89" s="208">
        <v>0</v>
      </c>
      <c r="AC89" s="208">
        <v>0</v>
      </c>
      <c r="AD89" s="208">
        <v>0</v>
      </c>
    </row>
    <row r="90" spans="1:30" ht="9" customHeight="1">
      <c r="E90" s="64" t="s">
        <v>25</v>
      </c>
      <c r="F90" s="128"/>
      <c r="G90" s="205">
        <v>0</v>
      </c>
      <c r="H90" s="108">
        <v>41227</v>
      </c>
      <c r="I90" s="205">
        <v>0</v>
      </c>
      <c r="J90" s="108">
        <v>48926</v>
      </c>
      <c r="K90" s="204"/>
      <c r="L90" s="60"/>
      <c r="M90" s="60"/>
      <c r="N90" s="60"/>
      <c r="O90" s="64" t="s">
        <v>149</v>
      </c>
      <c r="P90" s="128"/>
      <c r="Q90" s="108">
        <v>614</v>
      </c>
      <c r="R90" s="108">
        <v>4521</v>
      </c>
      <c r="S90" s="205">
        <v>0</v>
      </c>
      <c r="T90" s="108">
        <v>254829</v>
      </c>
      <c r="U90" s="207"/>
      <c r="V90" s="60"/>
      <c r="W90" s="60"/>
      <c r="X90" s="301" t="s">
        <v>156</v>
      </c>
      <c r="Y90" s="301"/>
      <c r="Z90" s="128"/>
      <c r="AA90" s="209">
        <v>0</v>
      </c>
      <c r="AB90" s="209">
        <v>0</v>
      </c>
      <c r="AC90" s="209">
        <v>0</v>
      </c>
      <c r="AD90" s="209">
        <v>0</v>
      </c>
    </row>
    <row r="91" spans="1:30" ht="9" customHeight="1">
      <c r="D91" s="301" t="s">
        <v>224</v>
      </c>
      <c r="E91" s="301"/>
      <c r="F91" s="128"/>
      <c r="G91" s="135">
        <v>993854</v>
      </c>
      <c r="H91" s="135">
        <v>688593</v>
      </c>
      <c r="I91" s="135">
        <v>241356</v>
      </c>
      <c r="J91" s="135">
        <v>352107</v>
      </c>
      <c r="K91" s="204"/>
      <c r="L91" s="60"/>
      <c r="M91" s="60"/>
      <c r="N91" s="60"/>
      <c r="O91" s="64" t="s">
        <v>151</v>
      </c>
      <c r="P91" s="128"/>
      <c r="Q91" s="108">
        <v>941961</v>
      </c>
      <c r="R91" s="108">
        <v>700745</v>
      </c>
      <c r="S91" s="108">
        <v>275917</v>
      </c>
      <c r="T91" s="108">
        <v>1178123</v>
      </c>
      <c r="U91" s="207"/>
      <c r="V91" s="60"/>
      <c r="W91" s="60"/>
      <c r="X91" s="60"/>
      <c r="Y91" s="76" t="s">
        <v>223</v>
      </c>
      <c r="Z91" s="128"/>
      <c r="AA91" s="205">
        <v>0</v>
      </c>
      <c r="AB91" s="205">
        <v>0</v>
      </c>
      <c r="AC91" s="205">
        <v>0</v>
      </c>
      <c r="AD91" s="205">
        <v>0</v>
      </c>
    </row>
    <row r="92" spans="1:30" ht="9" customHeight="1">
      <c r="E92" s="64" t="s">
        <v>27</v>
      </c>
      <c r="F92" s="128"/>
      <c r="G92" s="205">
        <v>303</v>
      </c>
      <c r="H92" s="205">
        <v>30</v>
      </c>
      <c r="I92" s="108">
        <v>203020</v>
      </c>
      <c r="J92" s="108">
        <v>4500</v>
      </c>
      <c r="K92" s="204"/>
      <c r="L92" s="60"/>
      <c r="M92" s="60"/>
      <c r="N92" s="301" t="s">
        <v>160</v>
      </c>
      <c r="O92" s="301"/>
      <c r="P92" s="128"/>
      <c r="Q92" s="135">
        <v>99885</v>
      </c>
      <c r="R92" s="135">
        <v>87834</v>
      </c>
      <c r="S92" s="135">
        <v>41606</v>
      </c>
      <c r="T92" s="135">
        <v>46782</v>
      </c>
      <c r="U92" s="206"/>
      <c r="V92" s="60"/>
      <c r="W92" s="60"/>
      <c r="X92" s="60"/>
      <c r="Y92" s="64"/>
      <c r="Z92" s="128"/>
      <c r="AA92" s="108"/>
      <c r="AB92" s="108"/>
      <c r="AC92" s="108"/>
      <c r="AD92" s="108"/>
    </row>
    <row r="93" spans="1:30" ht="9" customHeight="1">
      <c r="D93" s="60"/>
      <c r="E93" s="64" t="s">
        <v>30</v>
      </c>
      <c r="F93" s="128"/>
      <c r="G93" s="108">
        <v>64</v>
      </c>
      <c r="H93" s="205">
        <v>0</v>
      </c>
      <c r="I93" s="108">
        <v>10141</v>
      </c>
      <c r="J93" s="108">
        <v>7498</v>
      </c>
      <c r="K93" s="204"/>
      <c r="L93" s="60"/>
      <c r="M93" s="60"/>
      <c r="N93" s="60"/>
      <c r="O93" s="64" t="s">
        <v>154</v>
      </c>
      <c r="P93" s="128"/>
      <c r="Q93" s="108">
        <v>95445</v>
      </c>
      <c r="R93" s="108">
        <v>11854</v>
      </c>
      <c r="S93" s="108">
        <v>9250</v>
      </c>
      <c r="T93" s="205">
        <v>3216</v>
      </c>
      <c r="U93" s="203"/>
      <c r="V93" s="133"/>
      <c r="W93" s="60"/>
      <c r="X93" s="60"/>
      <c r="Y93" s="59"/>
      <c r="Z93" s="128"/>
      <c r="AA93" s="57"/>
      <c r="AB93" s="57"/>
      <c r="AC93" s="57"/>
      <c r="AD93" s="57"/>
    </row>
    <row r="94" spans="1:30" ht="3.75"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D40:E40"/>
    <mergeCell ref="D47:E47"/>
    <mergeCell ref="C52:E52"/>
    <mergeCell ref="D53:E53"/>
    <mergeCell ref="D71:E71"/>
    <mergeCell ref="D91:E91"/>
    <mergeCell ref="D55:E55"/>
    <mergeCell ref="D59:E59"/>
    <mergeCell ref="D80:E80"/>
    <mergeCell ref="D89:E89"/>
    <mergeCell ref="D57:E57"/>
    <mergeCell ref="D74:E74"/>
    <mergeCell ref="D77:E77"/>
    <mergeCell ref="D82:E82"/>
    <mergeCell ref="D85:E85"/>
    <mergeCell ref="D68:E68"/>
    <mergeCell ref="C67:E67"/>
    <mergeCell ref="D87:E87"/>
    <mergeCell ref="D61:E61"/>
    <mergeCell ref="D63:E63"/>
    <mergeCell ref="A8:F9"/>
    <mergeCell ref="B11:E11"/>
    <mergeCell ref="C13:E13"/>
    <mergeCell ref="D14:E14"/>
    <mergeCell ref="D38:E38"/>
    <mergeCell ref="D18:E18"/>
    <mergeCell ref="D26:E26"/>
    <mergeCell ref="D30:E30"/>
    <mergeCell ref="D32:E32"/>
    <mergeCell ref="D20:E20"/>
    <mergeCell ref="D22:E22"/>
    <mergeCell ref="D24:E24"/>
    <mergeCell ref="L8:P9"/>
    <mergeCell ref="M13:O13"/>
    <mergeCell ref="N14:O14"/>
    <mergeCell ref="N19:O19"/>
    <mergeCell ref="N24:O24"/>
    <mergeCell ref="N17:O17"/>
    <mergeCell ref="V8:Z9"/>
    <mergeCell ref="X14:Y14"/>
    <mergeCell ref="W20:Y20"/>
    <mergeCell ref="X21:Y21"/>
    <mergeCell ref="X24:Y24"/>
    <mergeCell ref="X26:Y26"/>
    <mergeCell ref="X44:Y44"/>
    <mergeCell ref="X46:Y46"/>
    <mergeCell ref="N58:O58"/>
    <mergeCell ref="N61:O61"/>
    <mergeCell ref="N32:O32"/>
    <mergeCell ref="N34:O34"/>
    <mergeCell ref="X28:Y28"/>
    <mergeCell ref="X30:Y30"/>
    <mergeCell ref="N30:O30"/>
    <mergeCell ref="N53:O53"/>
    <mergeCell ref="N92:O92"/>
    <mergeCell ref="N86:O86"/>
    <mergeCell ref="N82:O82"/>
    <mergeCell ref="X48:Y48"/>
    <mergeCell ref="X52:Y52"/>
    <mergeCell ref="X57:Y57"/>
    <mergeCell ref="N74:O74"/>
    <mergeCell ref="M57:O57"/>
    <mergeCell ref="N49:O49"/>
    <mergeCell ref="N51:O51"/>
    <mergeCell ref="N78:O78"/>
    <mergeCell ref="X90:Y90"/>
    <mergeCell ref="N84:O84"/>
    <mergeCell ref="X69:Y69"/>
    <mergeCell ref="N88:O88"/>
    <mergeCell ref="N66:O66"/>
    <mergeCell ref="N80:O80"/>
    <mergeCell ref="X79:Y79"/>
    <mergeCell ref="W68:Y68"/>
    <mergeCell ref="W89:Y89"/>
    <mergeCell ref="X75:Y75"/>
    <mergeCell ref="X77:Y77"/>
    <mergeCell ref="X81:Y81"/>
    <mergeCell ref="X84:Y84"/>
    <mergeCell ref="X73:Y73"/>
    <mergeCell ref="X64:Y64"/>
    <mergeCell ref="X32:Y32"/>
    <mergeCell ref="X34:Y34"/>
    <mergeCell ref="X37:Y37"/>
    <mergeCell ref="N71:O71"/>
    <mergeCell ref="N36:O36"/>
    <mergeCell ref="N38:O38"/>
    <mergeCell ref="N40:O40"/>
    <mergeCell ref="N44:O44"/>
    <mergeCell ref="X39:Y39"/>
    <mergeCell ref="W43:Y43"/>
    <mergeCell ref="X59:Y59"/>
    <mergeCell ref="N63:O63"/>
    <mergeCell ref="X61:Y61"/>
    <mergeCell ref="N47:O47"/>
  </mergeCells>
  <phoneticPr fontId="9"/>
  <printOptions gridLinesSet="0"/>
  <pageMargins left="0.78740157480314965" right="0.78740157480314965" top="0.98425196850393704" bottom="0.78740157480314965" header="0.51181102362204722" footer="0.11811023622047245"/>
  <pageSetup paperSize="9" scale="93" fitToWidth="2"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10.5" customHeight="1"/>
    <row r="3" spans="1:30" ht="9.75" customHeight="1">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309</v>
      </c>
    </row>
    <row r="7" spans="1:30" ht="1.5" customHeight="1">
      <c r="AD7" s="60"/>
    </row>
    <row r="8" spans="1:30" ht="15" customHeight="1">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ht="15" customHeight="1">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6"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8.25" customHeight="1">
      <c r="B11" s="296" t="s">
        <v>205</v>
      </c>
      <c r="C11" s="296"/>
      <c r="D11" s="296"/>
      <c r="E11" s="296"/>
      <c r="G11" s="140">
        <v>39938838</v>
      </c>
      <c r="H11" s="139">
        <v>68490177</v>
      </c>
      <c r="I11" s="139">
        <v>30311594</v>
      </c>
      <c r="J11" s="139">
        <v>26360807</v>
      </c>
      <c r="K11" s="204"/>
      <c r="L11" s="60"/>
      <c r="M11" s="60"/>
      <c r="N11" s="60"/>
      <c r="O11" s="64" t="s">
        <v>33</v>
      </c>
      <c r="P11" s="128"/>
      <c r="Q11" s="108">
        <v>586897</v>
      </c>
      <c r="R11" s="108">
        <v>540868</v>
      </c>
      <c r="S11" s="108">
        <v>58281</v>
      </c>
      <c r="T11" s="108">
        <v>265654</v>
      </c>
      <c r="U11" s="207"/>
      <c r="V11" s="60"/>
      <c r="W11" s="60"/>
      <c r="X11" s="60"/>
      <c r="Y11" s="64" t="s">
        <v>155</v>
      </c>
      <c r="Z11" s="128"/>
      <c r="AA11" s="205">
        <v>0</v>
      </c>
      <c r="AB11" s="108">
        <v>8344</v>
      </c>
      <c r="AC11" s="205">
        <v>0</v>
      </c>
      <c r="AD11" s="108">
        <v>3201</v>
      </c>
    </row>
    <row r="12" spans="1:30" ht="8.25" customHeight="1">
      <c r="G12" s="111"/>
      <c r="H12" s="68"/>
      <c r="I12" s="68"/>
      <c r="J12" s="68"/>
      <c r="K12" s="204"/>
      <c r="L12" s="60"/>
      <c r="M12" s="60"/>
      <c r="N12" s="60"/>
      <c r="O12" s="78"/>
      <c r="P12" s="128"/>
      <c r="Q12" s="66"/>
      <c r="R12" s="66"/>
      <c r="S12" s="66"/>
      <c r="T12" s="66"/>
      <c r="U12" s="207"/>
      <c r="V12" s="60"/>
      <c r="W12" s="60"/>
      <c r="X12" s="60"/>
      <c r="Y12" s="76" t="s">
        <v>279</v>
      </c>
      <c r="Z12" s="128"/>
      <c r="AA12" s="108">
        <v>169</v>
      </c>
      <c r="AB12" s="108">
        <v>56423</v>
      </c>
      <c r="AC12" s="108">
        <v>1780</v>
      </c>
      <c r="AD12" s="108">
        <v>4083</v>
      </c>
    </row>
    <row r="13" spans="1:30" ht="8.25" customHeight="1">
      <c r="C13" s="296" t="s">
        <v>203</v>
      </c>
      <c r="D13" s="296"/>
      <c r="E13" s="296"/>
      <c r="G13" s="140">
        <v>53217</v>
      </c>
      <c r="H13" s="139">
        <v>4058075</v>
      </c>
      <c r="I13" s="139">
        <v>599163</v>
      </c>
      <c r="J13" s="139">
        <v>199841</v>
      </c>
      <c r="K13" s="210">
        <v>0</v>
      </c>
      <c r="M13" s="296" t="s">
        <v>199</v>
      </c>
      <c r="N13" s="296"/>
      <c r="O13" s="296"/>
      <c r="P13" s="128"/>
      <c r="Q13" s="139">
        <v>31536220</v>
      </c>
      <c r="R13" s="139">
        <v>5672662</v>
      </c>
      <c r="S13" s="139">
        <v>23722846</v>
      </c>
      <c r="T13" s="139">
        <v>14004718</v>
      </c>
      <c r="U13" s="207"/>
      <c r="V13" s="60"/>
      <c r="W13" s="60"/>
      <c r="X13" s="60"/>
      <c r="Y13" s="64" t="s">
        <v>24</v>
      </c>
      <c r="Z13" s="128"/>
      <c r="AA13" s="108">
        <v>1965</v>
      </c>
      <c r="AB13" s="108">
        <v>10703</v>
      </c>
      <c r="AC13" s="108">
        <v>29232</v>
      </c>
      <c r="AD13" s="108">
        <v>36732</v>
      </c>
    </row>
    <row r="14" spans="1:30" ht="8.25" customHeight="1">
      <c r="D14" s="302" t="s">
        <v>201</v>
      </c>
      <c r="E14" s="302"/>
      <c r="G14" s="136">
        <v>2241</v>
      </c>
      <c r="H14" s="135">
        <v>602582</v>
      </c>
      <c r="I14" s="135">
        <v>44530</v>
      </c>
      <c r="J14" s="135">
        <v>67731</v>
      </c>
      <c r="K14" s="204"/>
      <c r="L14" s="60"/>
      <c r="M14" s="60"/>
      <c r="N14" s="301" t="s">
        <v>197</v>
      </c>
      <c r="O14" s="301"/>
      <c r="P14" s="128"/>
      <c r="Q14" s="135">
        <v>622594</v>
      </c>
      <c r="R14" s="135">
        <v>86254</v>
      </c>
      <c r="S14" s="135">
        <v>1071836</v>
      </c>
      <c r="T14" s="135">
        <v>71879</v>
      </c>
      <c r="U14" s="207"/>
      <c r="V14" s="60"/>
      <c r="W14" s="60"/>
      <c r="X14" s="301" t="s">
        <v>278</v>
      </c>
      <c r="Y14" s="301"/>
      <c r="Z14" s="128"/>
      <c r="AA14" s="135">
        <v>1332793</v>
      </c>
      <c r="AB14" s="135">
        <v>847473</v>
      </c>
      <c r="AC14" s="135">
        <v>134256</v>
      </c>
      <c r="AD14" s="135">
        <v>125993</v>
      </c>
    </row>
    <row r="15" spans="1:30" ht="8.25" customHeight="1">
      <c r="E15" s="64" t="s">
        <v>29</v>
      </c>
      <c r="F15" s="128"/>
      <c r="G15" s="108">
        <v>55</v>
      </c>
      <c r="H15" s="108">
        <v>55538</v>
      </c>
      <c r="I15" s="108">
        <v>35218</v>
      </c>
      <c r="J15" s="108">
        <v>6148</v>
      </c>
      <c r="K15" s="204"/>
      <c r="L15" s="60"/>
      <c r="M15" s="60"/>
      <c r="N15" s="60"/>
      <c r="O15" s="71" t="s">
        <v>37</v>
      </c>
      <c r="P15" s="128"/>
      <c r="Q15" s="108">
        <v>99323</v>
      </c>
      <c r="R15" s="108">
        <v>86140</v>
      </c>
      <c r="S15" s="108">
        <v>118779</v>
      </c>
      <c r="T15" s="108">
        <v>67637</v>
      </c>
      <c r="U15" s="207"/>
      <c r="V15" s="60"/>
      <c r="W15" s="60"/>
      <c r="X15" s="60"/>
      <c r="Y15" s="64" t="s">
        <v>26</v>
      </c>
      <c r="Z15" s="128"/>
      <c r="AA15" s="108">
        <v>37286</v>
      </c>
      <c r="AB15" s="108">
        <v>35771</v>
      </c>
      <c r="AC15" s="205">
        <v>0</v>
      </c>
      <c r="AD15" s="205">
        <v>120</v>
      </c>
    </row>
    <row r="16" spans="1:30" ht="8.25" customHeight="1">
      <c r="E16" s="64" t="s">
        <v>32</v>
      </c>
      <c r="F16" s="128"/>
      <c r="G16" s="205">
        <v>2186</v>
      </c>
      <c r="H16" s="108">
        <v>539479</v>
      </c>
      <c r="I16" s="205">
        <v>9312</v>
      </c>
      <c r="J16" s="108">
        <v>57679</v>
      </c>
      <c r="K16" s="204"/>
      <c r="L16" s="60"/>
      <c r="M16" s="60"/>
      <c r="N16" s="60"/>
      <c r="O16" s="71" t="s">
        <v>40</v>
      </c>
      <c r="P16" s="128"/>
      <c r="Q16" s="108">
        <v>523271</v>
      </c>
      <c r="R16" s="205">
        <v>114</v>
      </c>
      <c r="S16" s="108">
        <v>953057</v>
      </c>
      <c r="T16" s="108">
        <v>4242</v>
      </c>
      <c r="U16" s="207"/>
      <c r="V16" s="60"/>
      <c r="W16" s="60"/>
      <c r="X16" s="60"/>
      <c r="Y16" s="64" t="s">
        <v>28</v>
      </c>
      <c r="Z16" s="128"/>
      <c r="AA16" s="108">
        <v>887594</v>
      </c>
      <c r="AB16" s="108">
        <v>483832</v>
      </c>
      <c r="AC16" s="108">
        <v>49328</v>
      </c>
      <c r="AD16" s="108">
        <v>24146</v>
      </c>
    </row>
    <row r="17" spans="4:30" ht="8.25" customHeight="1">
      <c r="E17" s="64" t="s">
        <v>35</v>
      </c>
      <c r="F17" s="128"/>
      <c r="G17" s="205">
        <v>0</v>
      </c>
      <c r="H17" s="108">
        <v>7565</v>
      </c>
      <c r="I17" s="108" t="s">
        <v>308</v>
      </c>
      <c r="J17" s="108">
        <v>3904</v>
      </c>
      <c r="K17" s="204"/>
      <c r="L17" s="60"/>
      <c r="M17" s="60"/>
      <c r="N17" s="301" t="s">
        <v>43</v>
      </c>
      <c r="O17" s="301"/>
      <c r="P17" s="128"/>
      <c r="Q17" s="135">
        <v>1949717</v>
      </c>
      <c r="R17" s="137">
        <v>154890</v>
      </c>
      <c r="S17" s="137">
        <v>1135292</v>
      </c>
      <c r="T17" s="137">
        <v>3827789</v>
      </c>
      <c r="U17" s="207"/>
      <c r="V17" s="60"/>
      <c r="W17" s="60"/>
      <c r="X17" s="60"/>
      <c r="Y17" s="64" t="s">
        <v>31</v>
      </c>
      <c r="Z17" s="128"/>
      <c r="AA17" s="108">
        <v>43539</v>
      </c>
      <c r="AB17" s="108">
        <v>71151</v>
      </c>
      <c r="AC17" s="108">
        <v>78894</v>
      </c>
      <c r="AD17" s="108">
        <v>2211</v>
      </c>
    </row>
    <row r="18" spans="4:30" ht="8.25" customHeight="1">
      <c r="D18" s="302" t="s">
        <v>277</v>
      </c>
      <c r="E18" s="302"/>
      <c r="F18" s="128"/>
      <c r="G18" s="135">
        <v>4658</v>
      </c>
      <c r="H18" s="135">
        <v>94721</v>
      </c>
      <c r="I18" s="135">
        <v>1124</v>
      </c>
      <c r="J18" s="135">
        <v>18718</v>
      </c>
      <c r="K18" s="204"/>
      <c r="L18" s="60"/>
      <c r="M18" s="60"/>
      <c r="N18" s="60"/>
      <c r="O18" s="64" t="s">
        <v>43</v>
      </c>
      <c r="P18" s="128"/>
      <c r="Q18" s="108">
        <v>1949717</v>
      </c>
      <c r="R18" s="108">
        <v>154890</v>
      </c>
      <c r="S18" s="108">
        <v>1135292</v>
      </c>
      <c r="T18" s="108">
        <v>3827789</v>
      </c>
      <c r="U18" s="207"/>
      <c r="V18" s="60"/>
      <c r="W18" s="60"/>
      <c r="X18" s="60"/>
      <c r="Y18" s="74" t="s">
        <v>34</v>
      </c>
      <c r="Z18" s="128"/>
      <c r="AA18" s="108">
        <v>364374</v>
      </c>
      <c r="AB18" s="108">
        <v>256719</v>
      </c>
      <c r="AC18" s="108">
        <v>6034</v>
      </c>
      <c r="AD18" s="108">
        <v>99516</v>
      </c>
    </row>
    <row r="19" spans="4:30" ht="8.25" customHeight="1">
      <c r="E19" s="71" t="s">
        <v>36</v>
      </c>
      <c r="F19" s="128"/>
      <c r="G19" s="108">
        <v>4658</v>
      </c>
      <c r="H19" s="108">
        <v>94721</v>
      </c>
      <c r="I19" s="108">
        <v>1124</v>
      </c>
      <c r="J19" s="108">
        <v>18718</v>
      </c>
      <c r="K19" s="204"/>
      <c r="L19" s="60"/>
      <c r="M19" s="60"/>
      <c r="N19" s="301" t="s">
        <v>195</v>
      </c>
      <c r="O19" s="301"/>
      <c r="P19" s="128"/>
      <c r="Q19" s="135">
        <v>251993</v>
      </c>
      <c r="R19" s="135">
        <v>922884</v>
      </c>
      <c r="S19" s="135">
        <v>10365</v>
      </c>
      <c r="T19" s="135">
        <v>18969</v>
      </c>
      <c r="U19" s="207"/>
      <c r="V19" s="60"/>
      <c r="W19" s="60"/>
      <c r="X19" s="60"/>
      <c r="Z19" s="128"/>
      <c r="AA19" s="66"/>
      <c r="AB19" s="66"/>
      <c r="AC19" s="66"/>
      <c r="AD19" s="66"/>
    </row>
    <row r="20" spans="4:30" ht="8.25" customHeight="1">
      <c r="D20" s="301" t="s">
        <v>1</v>
      </c>
      <c r="E20" s="301"/>
      <c r="F20" s="128"/>
      <c r="G20" s="209">
        <v>1089</v>
      </c>
      <c r="H20" s="135">
        <v>1572661</v>
      </c>
      <c r="I20" s="135">
        <v>530699</v>
      </c>
      <c r="J20" s="135">
        <v>30608</v>
      </c>
      <c r="K20" s="204"/>
      <c r="L20" s="60"/>
      <c r="M20" s="60"/>
      <c r="N20" s="60"/>
      <c r="O20" s="64" t="s">
        <v>46</v>
      </c>
      <c r="P20" s="128"/>
      <c r="Q20" s="205">
        <v>19</v>
      </c>
      <c r="R20" s="205">
        <v>14</v>
      </c>
      <c r="S20" s="205">
        <v>0</v>
      </c>
      <c r="T20" s="108">
        <v>4009</v>
      </c>
      <c r="U20" s="207"/>
      <c r="V20" s="60"/>
      <c r="W20" s="296" t="s">
        <v>198</v>
      </c>
      <c r="X20" s="296"/>
      <c r="Y20" s="296"/>
      <c r="Z20" s="128"/>
      <c r="AA20" s="139">
        <v>385171</v>
      </c>
      <c r="AB20" s="139">
        <v>1591460</v>
      </c>
      <c r="AC20" s="139">
        <v>156049</v>
      </c>
      <c r="AD20" s="139">
        <v>354575</v>
      </c>
    </row>
    <row r="21" spans="4:30" ht="8.25" customHeight="1">
      <c r="E21" s="64" t="s">
        <v>1</v>
      </c>
      <c r="F21" s="128"/>
      <c r="G21" s="205">
        <v>1089</v>
      </c>
      <c r="H21" s="108">
        <v>1572661</v>
      </c>
      <c r="I21" s="108">
        <v>530699</v>
      </c>
      <c r="J21" s="108">
        <v>30608</v>
      </c>
      <c r="K21" s="204"/>
      <c r="L21" s="60"/>
      <c r="M21" s="60"/>
      <c r="N21" s="60"/>
      <c r="O21" s="64" t="s">
        <v>48</v>
      </c>
      <c r="P21" s="128"/>
      <c r="Q21" s="108">
        <v>225466</v>
      </c>
      <c r="R21" s="108">
        <v>838516</v>
      </c>
      <c r="S21" s="108">
        <v>6721</v>
      </c>
      <c r="T21" s="108">
        <v>2108</v>
      </c>
      <c r="U21" s="207"/>
      <c r="X21" s="301" t="s">
        <v>196</v>
      </c>
      <c r="Y21" s="301"/>
      <c r="Z21" s="128"/>
      <c r="AA21" s="135">
        <v>82290</v>
      </c>
      <c r="AB21" s="135">
        <v>307602</v>
      </c>
      <c r="AC21" s="135">
        <v>35480</v>
      </c>
      <c r="AD21" s="135">
        <v>260753</v>
      </c>
    </row>
    <row r="22" spans="4:30" ht="8.25" customHeight="1">
      <c r="D22" s="301" t="s">
        <v>276</v>
      </c>
      <c r="E22" s="301"/>
      <c r="F22" s="128"/>
      <c r="G22" s="135">
        <v>1106</v>
      </c>
      <c r="H22" s="135">
        <v>202416</v>
      </c>
      <c r="I22" s="135">
        <v>4293</v>
      </c>
      <c r="J22" s="135">
        <v>27373</v>
      </c>
      <c r="K22" s="204"/>
      <c r="L22" s="60"/>
      <c r="M22" s="60"/>
      <c r="N22" s="60"/>
      <c r="O22" s="64" t="s">
        <v>51</v>
      </c>
      <c r="P22" s="128"/>
      <c r="Q22" s="108">
        <v>26064</v>
      </c>
      <c r="R22" s="108">
        <v>25760</v>
      </c>
      <c r="S22" s="108">
        <v>40</v>
      </c>
      <c r="T22" s="205">
        <v>0</v>
      </c>
      <c r="U22" s="207"/>
      <c r="V22" s="60"/>
      <c r="W22" s="60"/>
      <c r="X22" s="60"/>
      <c r="Y22" s="64" t="s">
        <v>38</v>
      </c>
      <c r="Z22" s="128"/>
      <c r="AA22" s="108">
        <v>1477</v>
      </c>
      <c r="AB22" s="108">
        <v>108602</v>
      </c>
      <c r="AC22" s="108">
        <v>1235</v>
      </c>
      <c r="AD22" s="108">
        <v>10471</v>
      </c>
    </row>
    <row r="23" spans="4:30" ht="8.25" customHeight="1">
      <c r="E23" s="76" t="s">
        <v>276</v>
      </c>
      <c r="F23" s="128"/>
      <c r="G23" s="108">
        <v>1106</v>
      </c>
      <c r="H23" s="108">
        <v>202416</v>
      </c>
      <c r="I23" s="108">
        <v>4293</v>
      </c>
      <c r="J23" s="108">
        <v>27373</v>
      </c>
      <c r="K23" s="204"/>
      <c r="L23" s="60"/>
      <c r="M23" s="60"/>
      <c r="N23" s="60"/>
      <c r="O23" s="64" t="s">
        <v>53</v>
      </c>
      <c r="P23" s="128"/>
      <c r="Q23" s="108">
        <v>444</v>
      </c>
      <c r="R23" s="108">
        <v>58594</v>
      </c>
      <c r="S23" s="108">
        <v>3604</v>
      </c>
      <c r="T23" s="108">
        <v>12852</v>
      </c>
      <c r="U23" s="207"/>
      <c r="V23" s="60"/>
      <c r="W23" s="60"/>
      <c r="X23" s="60"/>
      <c r="Y23" s="71" t="s">
        <v>41</v>
      </c>
      <c r="Z23" s="128"/>
      <c r="AA23" s="108">
        <v>80813</v>
      </c>
      <c r="AB23" s="108">
        <v>199000</v>
      </c>
      <c r="AC23" s="108">
        <v>34245</v>
      </c>
      <c r="AD23" s="108">
        <v>250282</v>
      </c>
    </row>
    <row r="24" spans="4:30" ht="8.25" customHeight="1">
      <c r="D24" s="301" t="s">
        <v>275</v>
      </c>
      <c r="E24" s="301"/>
      <c r="F24" s="128"/>
      <c r="G24" s="209">
        <v>0</v>
      </c>
      <c r="H24" s="135">
        <v>51644</v>
      </c>
      <c r="I24" s="135">
        <v>18302</v>
      </c>
      <c r="J24" s="135">
        <v>37693</v>
      </c>
      <c r="K24" s="204"/>
      <c r="L24" s="60"/>
      <c r="M24" s="60"/>
      <c r="N24" s="301" t="s">
        <v>192</v>
      </c>
      <c r="O24" s="301"/>
      <c r="P24" s="128"/>
      <c r="Q24" s="135">
        <v>132905</v>
      </c>
      <c r="R24" s="135">
        <v>698570</v>
      </c>
      <c r="S24" s="135">
        <v>29950</v>
      </c>
      <c r="T24" s="135">
        <v>26422</v>
      </c>
      <c r="U24" s="207"/>
      <c r="V24" s="60"/>
      <c r="W24" s="60"/>
      <c r="X24" s="301" t="s">
        <v>45</v>
      </c>
      <c r="Y24" s="301"/>
      <c r="Z24" s="128"/>
      <c r="AA24" s="135">
        <v>66299</v>
      </c>
      <c r="AB24" s="137">
        <v>208348</v>
      </c>
      <c r="AC24" s="209">
        <v>0</v>
      </c>
      <c r="AD24" s="209">
        <v>0</v>
      </c>
    </row>
    <row r="25" spans="4:30" ht="8.25" customHeight="1">
      <c r="E25" s="76" t="s">
        <v>274</v>
      </c>
      <c r="F25" s="128"/>
      <c r="G25" s="205">
        <v>0</v>
      </c>
      <c r="H25" s="108">
        <v>51644</v>
      </c>
      <c r="I25" s="108">
        <v>18302</v>
      </c>
      <c r="J25" s="108">
        <v>37693</v>
      </c>
      <c r="K25" s="204"/>
      <c r="L25" s="60"/>
      <c r="M25" s="60"/>
      <c r="N25" s="60"/>
      <c r="O25" s="64" t="s">
        <v>55</v>
      </c>
      <c r="P25" s="128"/>
      <c r="Q25" s="108">
        <v>11480</v>
      </c>
      <c r="R25" s="108">
        <v>96808</v>
      </c>
      <c r="S25" s="108">
        <v>1380</v>
      </c>
      <c r="T25" s="108">
        <v>1774</v>
      </c>
      <c r="U25" s="207"/>
      <c r="V25" s="60"/>
      <c r="W25" s="60"/>
      <c r="X25" s="60"/>
      <c r="Y25" s="64" t="s">
        <v>45</v>
      </c>
      <c r="Z25" s="128"/>
      <c r="AA25" s="108">
        <v>66299</v>
      </c>
      <c r="AB25" s="108">
        <v>208348</v>
      </c>
      <c r="AC25" s="205">
        <v>0</v>
      </c>
      <c r="AD25" s="205">
        <v>0</v>
      </c>
    </row>
    <row r="26" spans="4:30" ht="8.25" customHeight="1">
      <c r="D26" s="301" t="s">
        <v>194</v>
      </c>
      <c r="E26" s="301"/>
      <c r="F26" s="128"/>
      <c r="G26" s="135">
        <v>5181</v>
      </c>
      <c r="H26" s="135">
        <v>460973</v>
      </c>
      <c r="I26" s="135">
        <v>215</v>
      </c>
      <c r="J26" s="135">
        <v>16819</v>
      </c>
      <c r="K26" s="204"/>
      <c r="L26" s="60"/>
      <c r="M26" s="60"/>
      <c r="N26" s="60"/>
      <c r="O26" s="64" t="s">
        <v>57</v>
      </c>
      <c r="P26" s="128"/>
      <c r="Q26" s="108">
        <v>362</v>
      </c>
      <c r="R26" s="108">
        <v>62632</v>
      </c>
      <c r="S26" s="108">
        <v>120</v>
      </c>
      <c r="T26" s="205">
        <v>0</v>
      </c>
      <c r="U26" s="207"/>
      <c r="V26" s="60"/>
      <c r="W26" s="60"/>
      <c r="X26" s="301" t="s">
        <v>193</v>
      </c>
      <c r="Y26" s="301"/>
      <c r="Z26" s="128"/>
      <c r="AA26" s="135">
        <v>105646</v>
      </c>
      <c r="AB26" s="137">
        <v>124012</v>
      </c>
      <c r="AC26" s="209">
        <v>0</v>
      </c>
      <c r="AD26" s="209">
        <v>0</v>
      </c>
    </row>
    <row r="27" spans="4:30" ht="8.25" customHeight="1">
      <c r="E27" s="64" t="s">
        <v>47</v>
      </c>
      <c r="F27" s="128"/>
      <c r="G27" s="108">
        <v>1303</v>
      </c>
      <c r="H27" s="108">
        <v>9778</v>
      </c>
      <c r="I27" s="205">
        <v>0</v>
      </c>
      <c r="J27" s="108">
        <v>530</v>
      </c>
      <c r="K27" s="204"/>
      <c r="L27" s="60"/>
      <c r="M27" s="60"/>
      <c r="N27" s="60"/>
      <c r="O27" s="64" t="s">
        <v>60</v>
      </c>
      <c r="P27" s="128"/>
      <c r="Q27" s="108">
        <v>26510</v>
      </c>
      <c r="R27" s="108">
        <v>52514</v>
      </c>
      <c r="S27" s="108">
        <v>28450</v>
      </c>
      <c r="T27" s="108">
        <v>24648</v>
      </c>
      <c r="U27" s="207"/>
      <c r="V27" s="60"/>
      <c r="W27" s="60"/>
      <c r="X27" s="60"/>
      <c r="Y27" s="64" t="s">
        <v>49</v>
      </c>
      <c r="Z27" s="128"/>
      <c r="AA27" s="108">
        <v>105646</v>
      </c>
      <c r="AB27" s="108">
        <v>124012</v>
      </c>
      <c r="AC27" s="205">
        <v>0</v>
      </c>
      <c r="AD27" s="205">
        <v>0</v>
      </c>
    </row>
    <row r="28" spans="4:30" ht="8.25" customHeight="1">
      <c r="E28" s="64" t="s">
        <v>50</v>
      </c>
      <c r="F28" s="128"/>
      <c r="G28" s="108">
        <v>1573</v>
      </c>
      <c r="H28" s="108">
        <v>115668</v>
      </c>
      <c r="I28" s="108">
        <v>61</v>
      </c>
      <c r="J28" s="108">
        <v>16289</v>
      </c>
      <c r="K28" s="204"/>
      <c r="L28" s="60"/>
      <c r="M28" s="60"/>
      <c r="N28" s="60"/>
      <c r="O28" s="64" t="s">
        <v>63</v>
      </c>
      <c r="P28" s="128"/>
      <c r="Q28" s="108">
        <v>27227</v>
      </c>
      <c r="R28" s="108">
        <v>22675</v>
      </c>
      <c r="S28" s="205">
        <v>0</v>
      </c>
      <c r="T28" s="205">
        <v>0</v>
      </c>
      <c r="U28" s="207"/>
      <c r="V28" s="60"/>
      <c r="W28" s="60"/>
      <c r="X28" s="301" t="s">
        <v>54</v>
      </c>
      <c r="Y28" s="301"/>
      <c r="Z28" s="128"/>
      <c r="AA28" s="135">
        <v>655</v>
      </c>
      <c r="AB28" s="137">
        <v>30972</v>
      </c>
      <c r="AC28" s="137">
        <v>18210</v>
      </c>
      <c r="AD28" s="137">
        <v>6768</v>
      </c>
    </row>
    <row r="29" spans="4:30" ht="8.25" customHeight="1">
      <c r="E29" s="64" t="s">
        <v>52</v>
      </c>
      <c r="F29" s="128"/>
      <c r="G29" s="108">
        <v>2305</v>
      </c>
      <c r="H29" s="108">
        <v>335527</v>
      </c>
      <c r="I29" s="108">
        <v>154</v>
      </c>
      <c r="J29" s="205">
        <v>0</v>
      </c>
      <c r="K29" s="204"/>
      <c r="L29" s="60"/>
      <c r="M29" s="60"/>
      <c r="N29" s="60"/>
      <c r="O29" s="64" t="s">
        <v>66</v>
      </c>
      <c r="P29" s="128"/>
      <c r="Q29" s="108">
        <v>67326</v>
      </c>
      <c r="R29" s="108">
        <v>463941</v>
      </c>
      <c r="S29" s="205">
        <v>0</v>
      </c>
      <c r="T29" s="205">
        <v>0</v>
      </c>
      <c r="U29" s="207"/>
      <c r="V29" s="60"/>
      <c r="W29" s="60"/>
      <c r="X29" s="60"/>
      <c r="Y29" s="64" t="s">
        <v>54</v>
      </c>
      <c r="Z29" s="128"/>
      <c r="AA29" s="108">
        <v>655</v>
      </c>
      <c r="AB29" s="108">
        <v>30972</v>
      </c>
      <c r="AC29" s="108">
        <v>18210</v>
      </c>
      <c r="AD29" s="108">
        <v>6768</v>
      </c>
    </row>
    <row r="30" spans="4:30" ht="8.25" customHeight="1">
      <c r="D30" s="301" t="s">
        <v>3</v>
      </c>
      <c r="E30" s="301"/>
      <c r="F30" s="128"/>
      <c r="G30" s="209">
        <v>0</v>
      </c>
      <c r="H30" s="135">
        <v>51135</v>
      </c>
      <c r="I30" s="209">
        <v>0</v>
      </c>
      <c r="J30" s="209">
        <v>0</v>
      </c>
      <c r="K30" s="204"/>
      <c r="L30" s="60"/>
      <c r="M30" s="60"/>
      <c r="N30" s="301" t="s">
        <v>273</v>
      </c>
      <c r="O30" s="301"/>
      <c r="P30" s="128"/>
      <c r="Q30" s="135">
        <v>7963</v>
      </c>
      <c r="R30" s="135">
        <v>1178</v>
      </c>
      <c r="S30" s="209">
        <v>0</v>
      </c>
      <c r="T30" s="209">
        <v>0</v>
      </c>
      <c r="U30" s="207"/>
      <c r="V30" s="60"/>
      <c r="W30" s="60"/>
      <c r="X30" s="301" t="s">
        <v>272</v>
      </c>
      <c r="Y30" s="301"/>
      <c r="Z30" s="128"/>
      <c r="AA30" s="135">
        <v>101843</v>
      </c>
      <c r="AB30" s="137">
        <v>654957</v>
      </c>
      <c r="AC30" s="137">
        <v>34900</v>
      </c>
      <c r="AD30" s="137">
        <v>39633</v>
      </c>
    </row>
    <row r="31" spans="4:30" ht="8.25" customHeight="1">
      <c r="E31" s="64" t="s">
        <v>3</v>
      </c>
      <c r="F31" s="128"/>
      <c r="G31" s="205">
        <v>0</v>
      </c>
      <c r="H31" s="108">
        <v>51135</v>
      </c>
      <c r="I31" s="205">
        <v>0</v>
      </c>
      <c r="J31" s="205">
        <v>0</v>
      </c>
      <c r="K31" s="204"/>
      <c r="L31" s="60"/>
      <c r="M31" s="60"/>
      <c r="N31" s="60"/>
      <c r="O31" s="64" t="s">
        <v>70</v>
      </c>
      <c r="P31" s="128"/>
      <c r="Q31" s="108">
        <v>7963</v>
      </c>
      <c r="R31" s="108">
        <v>1178</v>
      </c>
      <c r="S31" s="205">
        <v>0</v>
      </c>
      <c r="T31" s="205">
        <v>0</v>
      </c>
      <c r="U31" s="207"/>
      <c r="V31" s="60"/>
      <c r="W31" s="60"/>
      <c r="X31" s="60"/>
      <c r="Y31" s="64" t="s">
        <v>56</v>
      </c>
      <c r="Z31" s="128"/>
      <c r="AA31" s="108">
        <v>101843</v>
      </c>
      <c r="AB31" s="108">
        <v>654957</v>
      </c>
      <c r="AC31" s="108">
        <v>34900</v>
      </c>
      <c r="AD31" s="108">
        <v>39633</v>
      </c>
    </row>
    <row r="32" spans="4:30" ht="8.25" customHeight="1">
      <c r="D32" s="301" t="s">
        <v>214</v>
      </c>
      <c r="E32" s="301"/>
      <c r="F32" s="128"/>
      <c r="G32" s="135">
        <v>19731</v>
      </c>
      <c r="H32" s="135">
        <v>866103</v>
      </c>
      <c r="I32" s="135" t="s">
        <v>7</v>
      </c>
      <c r="J32" s="135">
        <v>899</v>
      </c>
      <c r="K32" s="204"/>
      <c r="L32" s="60"/>
      <c r="M32" s="60"/>
      <c r="N32" s="301" t="s">
        <v>271</v>
      </c>
      <c r="O32" s="301"/>
      <c r="P32" s="128"/>
      <c r="Q32" s="135">
        <v>17990352</v>
      </c>
      <c r="R32" s="135">
        <v>254826</v>
      </c>
      <c r="S32" s="135">
        <v>19359230</v>
      </c>
      <c r="T32" s="135">
        <v>9189565</v>
      </c>
      <c r="U32" s="207"/>
      <c r="V32" s="60"/>
      <c r="W32" s="60"/>
      <c r="X32" s="301" t="s">
        <v>58</v>
      </c>
      <c r="Y32" s="301"/>
      <c r="Z32" s="128"/>
      <c r="AA32" s="135">
        <v>25716</v>
      </c>
      <c r="AB32" s="137">
        <v>59830</v>
      </c>
      <c r="AC32" s="137">
        <v>892</v>
      </c>
      <c r="AD32" s="209">
        <v>0</v>
      </c>
    </row>
    <row r="33" spans="4:30" ht="8.25" customHeight="1">
      <c r="E33" s="71" t="s">
        <v>59</v>
      </c>
      <c r="F33" s="128"/>
      <c r="G33" s="205">
        <v>0</v>
      </c>
      <c r="H33" s="108">
        <v>619</v>
      </c>
      <c r="I33" s="205">
        <v>0</v>
      </c>
      <c r="J33" s="205">
        <v>0</v>
      </c>
      <c r="K33" s="204"/>
      <c r="L33" s="60"/>
      <c r="M33" s="60"/>
      <c r="N33" s="60"/>
      <c r="O33" s="64" t="s">
        <v>271</v>
      </c>
      <c r="P33" s="128"/>
      <c r="Q33" s="108">
        <v>17990352</v>
      </c>
      <c r="R33" s="108">
        <v>254826</v>
      </c>
      <c r="S33" s="108">
        <v>19359230</v>
      </c>
      <c r="T33" s="108">
        <v>9189565</v>
      </c>
      <c r="U33" s="207"/>
      <c r="V33" s="60"/>
      <c r="W33" s="60"/>
      <c r="X33" s="60"/>
      <c r="Y33" s="64" t="s">
        <v>58</v>
      </c>
      <c r="Z33" s="128"/>
      <c r="AA33" s="66">
        <v>25716</v>
      </c>
      <c r="AB33" s="108">
        <v>59830</v>
      </c>
      <c r="AC33" s="108">
        <v>892</v>
      </c>
      <c r="AD33" s="205">
        <v>0</v>
      </c>
    </row>
    <row r="34" spans="4:30" ht="8.25" customHeight="1">
      <c r="E34" s="64" t="s">
        <v>62</v>
      </c>
      <c r="F34" s="128"/>
      <c r="G34" s="108">
        <v>1571</v>
      </c>
      <c r="H34" s="108">
        <v>632595</v>
      </c>
      <c r="I34" s="205">
        <v>0</v>
      </c>
      <c r="J34" s="205">
        <v>0</v>
      </c>
      <c r="K34" s="204"/>
      <c r="L34" s="60"/>
      <c r="M34" s="60"/>
      <c r="N34" s="301" t="s">
        <v>270</v>
      </c>
      <c r="O34" s="301"/>
      <c r="P34" s="128"/>
      <c r="Q34" s="135">
        <v>105385</v>
      </c>
      <c r="R34" s="135">
        <v>18339</v>
      </c>
      <c r="S34" s="135">
        <v>18161</v>
      </c>
      <c r="T34" s="135">
        <v>300</v>
      </c>
      <c r="U34" s="207"/>
      <c r="V34" s="60"/>
      <c r="W34" s="60"/>
      <c r="X34" s="302" t="s">
        <v>268</v>
      </c>
      <c r="Y34" s="302"/>
      <c r="Z34" s="128"/>
      <c r="AA34" s="137">
        <v>87</v>
      </c>
      <c r="AB34" s="137">
        <v>111965</v>
      </c>
      <c r="AC34" s="137">
        <v>57193</v>
      </c>
      <c r="AD34" s="209">
        <v>0</v>
      </c>
    </row>
    <row r="35" spans="4:30" ht="8.25" customHeight="1">
      <c r="E35" s="64" t="s">
        <v>65</v>
      </c>
      <c r="F35" s="128"/>
      <c r="G35" s="108">
        <v>17445</v>
      </c>
      <c r="H35" s="108">
        <v>95624</v>
      </c>
      <c r="I35" s="205">
        <v>0</v>
      </c>
      <c r="J35" s="205">
        <v>0</v>
      </c>
      <c r="K35" s="204"/>
      <c r="L35" s="60"/>
      <c r="M35" s="60"/>
      <c r="N35" s="60"/>
      <c r="O35" s="76" t="s">
        <v>269</v>
      </c>
      <c r="P35" s="128"/>
      <c r="Q35" s="108">
        <v>105385</v>
      </c>
      <c r="R35" s="108">
        <v>18339</v>
      </c>
      <c r="S35" s="108">
        <v>18161</v>
      </c>
      <c r="T35" s="108">
        <v>300</v>
      </c>
      <c r="U35" s="207"/>
      <c r="V35" s="60"/>
      <c r="W35" s="60"/>
      <c r="X35" s="60"/>
      <c r="Y35" s="95" t="s">
        <v>268</v>
      </c>
      <c r="Z35" s="128"/>
      <c r="AA35" s="66">
        <v>87</v>
      </c>
      <c r="AB35" s="108">
        <v>111965</v>
      </c>
      <c r="AC35" s="205">
        <v>0</v>
      </c>
      <c r="AD35" s="205">
        <v>0</v>
      </c>
    </row>
    <row r="36" spans="4:30" ht="8.25" customHeight="1">
      <c r="E36" s="64" t="s">
        <v>68</v>
      </c>
      <c r="F36" s="128"/>
      <c r="G36" s="108">
        <v>170</v>
      </c>
      <c r="H36" s="108">
        <v>112194</v>
      </c>
      <c r="I36" s="205">
        <v>0</v>
      </c>
      <c r="J36" s="108">
        <v>399</v>
      </c>
      <c r="K36" s="204"/>
      <c r="L36" s="60"/>
      <c r="M36" s="60"/>
      <c r="N36" s="301" t="s">
        <v>267</v>
      </c>
      <c r="O36" s="301"/>
      <c r="P36" s="128"/>
      <c r="Q36" s="135">
        <v>24438</v>
      </c>
      <c r="R36" s="135">
        <v>24678</v>
      </c>
      <c r="S36" s="135">
        <v>166</v>
      </c>
      <c r="T36" s="135">
        <v>99</v>
      </c>
      <c r="U36" s="207"/>
      <c r="V36" s="60"/>
      <c r="W36" s="60"/>
      <c r="X36" s="60"/>
      <c r="Y36" s="64" t="s">
        <v>304</v>
      </c>
      <c r="Z36" s="128"/>
      <c r="AA36" s="205">
        <v>0</v>
      </c>
      <c r="AB36" s="205">
        <v>0</v>
      </c>
      <c r="AC36" s="108">
        <v>57193</v>
      </c>
      <c r="AD36" s="205">
        <v>0</v>
      </c>
    </row>
    <row r="37" spans="4:30" ht="8.25" customHeight="1">
      <c r="E37" s="144" t="s">
        <v>69</v>
      </c>
      <c r="F37" s="128"/>
      <c r="G37" s="108">
        <v>545</v>
      </c>
      <c r="H37" s="108">
        <v>25071</v>
      </c>
      <c r="I37" s="205">
        <v>0</v>
      </c>
      <c r="J37" s="108">
        <v>500</v>
      </c>
      <c r="K37" s="204"/>
      <c r="L37" s="60"/>
      <c r="M37" s="60"/>
      <c r="N37" s="60"/>
      <c r="O37" s="76" t="s">
        <v>267</v>
      </c>
      <c r="P37" s="128"/>
      <c r="Q37" s="108">
        <v>24438</v>
      </c>
      <c r="R37" s="108">
        <v>24678</v>
      </c>
      <c r="S37" s="108">
        <v>166</v>
      </c>
      <c r="T37" s="108">
        <v>99</v>
      </c>
      <c r="U37" s="207"/>
      <c r="V37" s="60"/>
      <c r="W37" s="60"/>
      <c r="X37" s="301" t="s">
        <v>266</v>
      </c>
      <c r="Y37" s="301"/>
      <c r="Z37" s="128"/>
      <c r="AA37" s="209">
        <v>0</v>
      </c>
      <c r="AB37" s="137">
        <v>10469</v>
      </c>
      <c r="AC37" s="209">
        <v>0</v>
      </c>
      <c r="AD37" s="209">
        <v>0</v>
      </c>
    </row>
    <row r="38" spans="4:30" ht="8.25" customHeight="1">
      <c r="D38" s="301" t="s">
        <v>2</v>
      </c>
      <c r="E38" s="301"/>
      <c r="F38" s="128"/>
      <c r="G38" s="135">
        <v>22</v>
      </c>
      <c r="H38" s="135">
        <v>9864</v>
      </c>
      <c r="I38" s="209">
        <v>0</v>
      </c>
      <c r="J38" s="209">
        <v>0</v>
      </c>
      <c r="K38" s="204"/>
      <c r="L38" s="60"/>
      <c r="M38" s="60"/>
      <c r="N38" s="301" t="s">
        <v>264</v>
      </c>
      <c r="O38" s="301"/>
      <c r="P38" s="128"/>
      <c r="Q38" s="135">
        <v>7666432</v>
      </c>
      <c r="R38" s="135">
        <v>1480200</v>
      </c>
      <c r="S38" s="135">
        <v>1294308</v>
      </c>
      <c r="T38" s="135">
        <v>482002</v>
      </c>
      <c r="U38" s="207"/>
      <c r="V38" s="60"/>
      <c r="W38" s="60"/>
      <c r="X38" s="60"/>
      <c r="Y38" s="76" t="s">
        <v>266</v>
      </c>
      <c r="Z38" s="128"/>
      <c r="AA38" s="205">
        <v>0</v>
      </c>
      <c r="AB38" s="108">
        <v>10469</v>
      </c>
      <c r="AC38" s="205">
        <v>0</v>
      </c>
      <c r="AD38" s="205">
        <v>0</v>
      </c>
    </row>
    <row r="39" spans="4:30" ht="8.25" customHeight="1">
      <c r="E39" s="64" t="s">
        <v>2</v>
      </c>
      <c r="F39" s="128"/>
      <c r="G39" s="108">
        <v>22</v>
      </c>
      <c r="H39" s="108">
        <v>9864</v>
      </c>
      <c r="I39" s="205">
        <v>0</v>
      </c>
      <c r="J39" s="205">
        <v>0</v>
      </c>
      <c r="K39" s="204"/>
      <c r="L39" s="60"/>
      <c r="M39" s="60"/>
      <c r="N39" s="60"/>
      <c r="O39" s="76" t="s">
        <v>264</v>
      </c>
      <c r="P39" s="128"/>
      <c r="Q39" s="108">
        <v>7666432</v>
      </c>
      <c r="R39" s="108">
        <v>1480200</v>
      </c>
      <c r="S39" s="108">
        <v>1294308</v>
      </c>
      <c r="T39" s="108">
        <v>482002</v>
      </c>
      <c r="U39" s="207"/>
      <c r="V39" s="60"/>
      <c r="W39" s="60"/>
      <c r="X39" s="301" t="s">
        <v>265</v>
      </c>
      <c r="Y39" s="301"/>
      <c r="Z39" s="128"/>
      <c r="AA39" s="137">
        <v>2635</v>
      </c>
      <c r="AB39" s="137">
        <v>83305</v>
      </c>
      <c r="AC39" s="137">
        <v>9374</v>
      </c>
      <c r="AD39" s="137">
        <v>47421</v>
      </c>
    </row>
    <row r="40" spans="4:30" ht="8.25" customHeight="1">
      <c r="D40" s="301" t="s">
        <v>213</v>
      </c>
      <c r="E40" s="301"/>
      <c r="F40" s="128"/>
      <c r="G40" s="135">
        <v>11420</v>
      </c>
      <c r="H40" s="135">
        <v>60462</v>
      </c>
      <c r="I40" s="209">
        <v>0</v>
      </c>
      <c r="J40" s="209">
        <v>0</v>
      </c>
      <c r="K40" s="204"/>
      <c r="L40" s="60"/>
      <c r="M40" s="60"/>
      <c r="N40" s="301" t="s">
        <v>262</v>
      </c>
      <c r="O40" s="301"/>
      <c r="P40" s="128"/>
      <c r="Q40" s="135">
        <v>228177</v>
      </c>
      <c r="R40" s="137">
        <v>252692</v>
      </c>
      <c r="S40" s="137">
        <v>774981</v>
      </c>
      <c r="T40" s="137">
        <v>365298</v>
      </c>
      <c r="U40" s="207"/>
      <c r="V40" s="60"/>
      <c r="W40" s="60"/>
      <c r="X40" s="60"/>
      <c r="Y40" s="76" t="s">
        <v>263</v>
      </c>
      <c r="Z40" s="128"/>
      <c r="AA40" s="66">
        <v>2635</v>
      </c>
      <c r="AB40" s="108">
        <v>83305</v>
      </c>
      <c r="AC40" s="108">
        <v>9374</v>
      </c>
      <c r="AD40" s="108">
        <v>47421</v>
      </c>
    </row>
    <row r="41" spans="4:30" ht="8.25" customHeight="1">
      <c r="E41" s="64" t="s">
        <v>74</v>
      </c>
      <c r="F41" s="128"/>
      <c r="G41" s="108">
        <v>2573</v>
      </c>
      <c r="H41" s="108">
        <v>36894</v>
      </c>
      <c r="I41" s="205">
        <v>0</v>
      </c>
      <c r="J41" s="205">
        <v>0</v>
      </c>
      <c r="K41" s="204"/>
      <c r="L41" s="60"/>
      <c r="M41" s="60"/>
      <c r="N41" s="60"/>
      <c r="O41" s="74" t="s">
        <v>71</v>
      </c>
      <c r="P41" s="128"/>
      <c r="Q41" s="108">
        <v>9340</v>
      </c>
      <c r="R41" s="108">
        <v>225508</v>
      </c>
      <c r="S41" s="108">
        <v>747890</v>
      </c>
      <c r="T41" s="108">
        <v>356840</v>
      </c>
      <c r="U41" s="207"/>
      <c r="V41" s="60"/>
      <c r="W41" s="60"/>
      <c r="X41" s="60"/>
      <c r="Y41" s="64" t="s">
        <v>261</v>
      </c>
      <c r="Z41" s="128"/>
      <c r="AA41" s="205">
        <v>0</v>
      </c>
      <c r="AB41" s="205">
        <v>0</v>
      </c>
      <c r="AC41" s="205">
        <v>0</v>
      </c>
      <c r="AD41" s="205">
        <v>0</v>
      </c>
    </row>
    <row r="42" spans="4:30" ht="8.25" customHeight="1">
      <c r="E42" s="64" t="s">
        <v>77</v>
      </c>
      <c r="F42" s="128"/>
      <c r="G42" s="205">
        <v>26</v>
      </c>
      <c r="H42" s="108" t="s">
        <v>308</v>
      </c>
      <c r="I42" s="205">
        <v>0</v>
      </c>
      <c r="J42" s="205">
        <v>0</v>
      </c>
      <c r="K42" s="204"/>
      <c r="L42" s="60"/>
      <c r="M42" s="60"/>
      <c r="N42" s="60"/>
      <c r="O42" s="64" t="s">
        <v>73</v>
      </c>
      <c r="P42" s="128"/>
      <c r="Q42" s="108">
        <v>53559</v>
      </c>
      <c r="R42" s="108">
        <v>10420</v>
      </c>
      <c r="S42" s="108">
        <v>20171</v>
      </c>
      <c r="T42" s="108">
        <v>5998</v>
      </c>
      <c r="U42" s="207"/>
      <c r="V42" s="60"/>
      <c r="W42" s="60"/>
      <c r="X42" s="60"/>
      <c r="Z42" s="128"/>
      <c r="AA42" s="66"/>
      <c r="AB42" s="66"/>
      <c r="AC42" s="66"/>
      <c r="AD42" s="66"/>
    </row>
    <row r="43" spans="4:30" ht="8.25" customHeight="1">
      <c r="E43" s="64" t="s">
        <v>79</v>
      </c>
      <c r="F43" s="128"/>
      <c r="G43" s="205">
        <v>0</v>
      </c>
      <c r="H43" s="205">
        <v>45</v>
      </c>
      <c r="I43" s="205">
        <v>0</v>
      </c>
      <c r="J43" s="205">
        <v>0</v>
      </c>
      <c r="K43" s="204"/>
      <c r="L43" s="60"/>
      <c r="M43" s="60"/>
      <c r="N43" s="60"/>
      <c r="O43" s="64" t="s">
        <v>75</v>
      </c>
      <c r="P43" s="128"/>
      <c r="Q43" s="108">
        <v>165278</v>
      </c>
      <c r="R43" s="108">
        <v>16764</v>
      </c>
      <c r="S43" s="108">
        <v>6920</v>
      </c>
      <c r="T43" s="108">
        <v>2460</v>
      </c>
      <c r="U43" s="207"/>
      <c r="V43" s="60"/>
      <c r="W43" s="296" t="s">
        <v>186</v>
      </c>
      <c r="X43" s="296"/>
      <c r="Y43" s="296"/>
      <c r="Z43" s="128"/>
      <c r="AA43" s="139">
        <v>1806035</v>
      </c>
      <c r="AB43" s="139">
        <v>6409500</v>
      </c>
      <c r="AC43" s="139">
        <v>112684</v>
      </c>
      <c r="AD43" s="139">
        <v>37292</v>
      </c>
    </row>
    <row r="44" spans="4:30" ht="8.25" customHeight="1">
      <c r="E44" s="64" t="s">
        <v>82</v>
      </c>
      <c r="F44" s="128"/>
      <c r="G44" s="205">
        <v>0</v>
      </c>
      <c r="H44" s="108">
        <v>900</v>
      </c>
      <c r="I44" s="205">
        <v>0</v>
      </c>
      <c r="J44" s="205">
        <v>0</v>
      </c>
      <c r="K44" s="204"/>
      <c r="L44" s="60"/>
      <c r="M44" s="60"/>
      <c r="N44" s="301" t="s">
        <v>259</v>
      </c>
      <c r="O44" s="301"/>
      <c r="P44" s="128"/>
      <c r="Q44" s="135">
        <v>1474076</v>
      </c>
      <c r="R44" s="137">
        <v>412317</v>
      </c>
      <c r="S44" s="137">
        <v>25728</v>
      </c>
      <c r="T44" s="137">
        <v>20352</v>
      </c>
      <c r="U44" s="207"/>
      <c r="V44" s="60"/>
      <c r="W44" s="60"/>
      <c r="X44" s="301" t="s">
        <v>72</v>
      </c>
      <c r="Y44" s="301"/>
      <c r="Z44" s="128"/>
      <c r="AA44" s="135">
        <v>2072</v>
      </c>
      <c r="AB44" s="137">
        <v>101492</v>
      </c>
      <c r="AC44" s="209">
        <v>0</v>
      </c>
      <c r="AD44" s="209">
        <v>0</v>
      </c>
    </row>
    <row r="45" spans="4:30" ht="8.25" customHeight="1">
      <c r="E45" s="74" t="s">
        <v>221</v>
      </c>
      <c r="F45" s="128"/>
      <c r="G45" s="108">
        <v>8618</v>
      </c>
      <c r="H45" s="108">
        <v>7406</v>
      </c>
      <c r="I45" s="205">
        <v>0</v>
      </c>
      <c r="J45" s="205">
        <v>0</v>
      </c>
      <c r="K45" s="204"/>
      <c r="L45" s="60"/>
      <c r="M45" s="60"/>
      <c r="N45" s="60"/>
      <c r="O45" s="76" t="s">
        <v>260</v>
      </c>
      <c r="P45" s="128"/>
      <c r="Q45" s="108">
        <v>123112</v>
      </c>
      <c r="R45" s="108">
        <v>23531</v>
      </c>
      <c r="S45" s="205">
        <v>0</v>
      </c>
      <c r="T45" s="205">
        <v>0</v>
      </c>
      <c r="U45" s="207"/>
      <c r="V45" s="60"/>
      <c r="W45" s="60"/>
      <c r="X45" s="60"/>
      <c r="Y45" s="64" t="s">
        <v>72</v>
      </c>
      <c r="Z45" s="128"/>
      <c r="AA45" s="108">
        <v>2072</v>
      </c>
      <c r="AB45" s="108">
        <v>101492</v>
      </c>
      <c r="AC45" s="205">
        <v>0</v>
      </c>
      <c r="AD45" s="205">
        <v>0</v>
      </c>
    </row>
    <row r="46" spans="4:30" ht="8.25" customHeight="1">
      <c r="E46" s="143" t="s">
        <v>87</v>
      </c>
      <c r="F46" s="128"/>
      <c r="G46" s="108">
        <v>203</v>
      </c>
      <c r="H46" s="108">
        <v>15217</v>
      </c>
      <c r="I46" s="205">
        <v>0</v>
      </c>
      <c r="J46" s="205">
        <v>0</v>
      </c>
      <c r="K46" s="204"/>
      <c r="L46" s="60"/>
      <c r="M46" s="60"/>
      <c r="N46" s="60"/>
      <c r="O46" s="76" t="s">
        <v>259</v>
      </c>
      <c r="P46" s="128"/>
      <c r="Q46" s="108">
        <v>1350964</v>
      </c>
      <c r="R46" s="108">
        <v>388786</v>
      </c>
      <c r="S46" s="108">
        <v>25728</v>
      </c>
      <c r="T46" s="108">
        <v>20352</v>
      </c>
      <c r="U46" s="207"/>
      <c r="V46" s="60"/>
      <c r="W46" s="60"/>
      <c r="X46" s="301" t="s">
        <v>258</v>
      </c>
      <c r="Y46" s="301"/>
      <c r="Z46" s="128"/>
      <c r="AA46" s="135">
        <v>68856</v>
      </c>
      <c r="AB46" s="137">
        <v>2639029</v>
      </c>
      <c r="AC46" s="209">
        <v>0</v>
      </c>
      <c r="AD46" s="209">
        <v>0</v>
      </c>
    </row>
    <row r="47" spans="4:30" ht="8.25" customHeight="1">
      <c r="D47" s="301" t="s">
        <v>181</v>
      </c>
      <c r="E47" s="301"/>
      <c r="F47" s="128"/>
      <c r="G47" s="135">
        <v>7769</v>
      </c>
      <c r="H47" s="135">
        <v>85514</v>
      </c>
      <c r="I47" s="209">
        <v>0</v>
      </c>
      <c r="J47" s="209">
        <v>0</v>
      </c>
      <c r="K47" s="204"/>
      <c r="L47" s="60"/>
      <c r="M47" s="60"/>
      <c r="N47" s="301" t="s">
        <v>257</v>
      </c>
      <c r="O47" s="301"/>
      <c r="P47" s="128"/>
      <c r="Q47" s="135">
        <v>585239</v>
      </c>
      <c r="R47" s="135">
        <v>1158490</v>
      </c>
      <c r="S47" s="209">
        <v>0</v>
      </c>
      <c r="T47" s="209">
        <v>47</v>
      </c>
      <c r="U47" s="207"/>
      <c r="V47" s="60"/>
      <c r="W47" s="60"/>
      <c r="X47" s="60"/>
      <c r="Y47" s="64" t="s">
        <v>78</v>
      </c>
      <c r="Z47" s="128"/>
      <c r="AA47" s="108">
        <v>68856</v>
      </c>
      <c r="AB47" s="108">
        <v>2639029</v>
      </c>
      <c r="AC47" s="205">
        <v>0</v>
      </c>
      <c r="AD47" s="205">
        <v>0</v>
      </c>
    </row>
    <row r="48" spans="4:30" ht="8.25" customHeight="1">
      <c r="E48" s="74" t="s">
        <v>256</v>
      </c>
      <c r="F48" s="128"/>
      <c r="G48" s="108">
        <v>6981</v>
      </c>
      <c r="H48" s="108">
        <v>61039</v>
      </c>
      <c r="I48" s="205">
        <v>0</v>
      </c>
      <c r="J48" s="205">
        <v>0</v>
      </c>
      <c r="K48" s="204"/>
      <c r="L48" s="60"/>
      <c r="M48" s="60"/>
      <c r="N48" s="60"/>
      <c r="O48" s="64" t="s">
        <v>85</v>
      </c>
      <c r="P48" s="128"/>
      <c r="Q48" s="108">
        <v>585239</v>
      </c>
      <c r="R48" s="108">
        <v>1158490</v>
      </c>
      <c r="S48" s="205">
        <v>0</v>
      </c>
      <c r="T48" s="205">
        <v>47</v>
      </c>
      <c r="U48" s="207"/>
      <c r="V48" s="60"/>
      <c r="W48" s="60"/>
      <c r="X48" s="301" t="s">
        <v>255</v>
      </c>
      <c r="Y48" s="301"/>
      <c r="Z48" s="128"/>
      <c r="AA48" s="137">
        <v>64967</v>
      </c>
      <c r="AB48" s="137">
        <v>302758</v>
      </c>
      <c r="AC48" s="209">
        <v>40</v>
      </c>
      <c r="AD48" s="209">
        <v>0</v>
      </c>
    </row>
    <row r="49" spans="3:30" ht="8.25" customHeight="1">
      <c r="E49" s="74" t="s">
        <v>254</v>
      </c>
      <c r="F49" s="128"/>
      <c r="G49" s="108">
        <v>448</v>
      </c>
      <c r="H49" s="108">
        <v>12641</v>
      </c>
      <c r="I49" s="205">
        <v>0</v>
      </c>
      <c r="J49" s="205">
        <v>0</v>
      </c>
      <c r="K49" s="204"/>
      <c r="L49" s="60"/>
      <c r="M49" s="60"/>
      <c r="N49" s="301" t="s">
        <v>253</v>
      </c>
      <c r="O49" s="301"/>
      <c r="P49" s="128"/>
      <c r="Q49" s="135">
        <v>109762</v>
      </c>
      <c r="R49" s="135">
        <v>116915</v>
      </c>
      <c r="S49" s="209">
        <v>0</v>
      </c>
      <c r="T49" s="209">
        <v>0</v>
      </c>
      <c r="U49" s="207"/>
      <c r="V49" s="60"/>
      <c r="W49" s="60"/>
      <c r="X49" s="60"/>
      <c r="Y49" s="64" t="s">
        <v>76</v>
      </c>
      <c r="Z49" s="128"/>
      <c r="AA49" s="108">
        <v>4507</v>
      </c>
      <c r="AB49" s="108">
        <v>3623</v>
      </c>
      <c r="AC49" s="205">
        <v>0</v>
      </c>
      <c r="AD49" s="205">
        <v>0</v>
      </c>
    </row>
    <row r="50" spans="3:30" ht="8.25" customHeight="1">
      <c r="E50" s="64" t="s">
        <v>96</v>
      </c>
      <c r="F50" s="128"/>
      <c r="G50" s="108">
        <v>340</v>
      </c>
      <c r="H50" s="108">
        <v>11834</v>
      </c>
      <c r="I50" s="205">
        <v>0</v>
      </c>
      <c r="J50" s="205">
        <v>0</v>
      </c>
      <c r="K50" s="204"/>
      <c r="L50" s="60"/>
      <c r="M50" s="60"/>
      <c r="N50" s="60"/>
      <c r="O50" s="76" t="s">
        <v>253</v>
      </c>
      <c r="P50" s="128"/>
      <c r="Q50" s="108">
        <v>109762</v>
      </c>
      <c r="R50" s="108">
        <v>116915</v>
      </c>
      <c r="S50" s="205">
        <v>0</v>
      </c>
      <c r="T50" s="205">
        <v>0</v>
      </c>
      <c r="U50" s="207"/>
      <c r="V50" s="60"/>
      <c r="W50" s="60"/>
      <c r="X50" s="60"/>
      <c r="Y50" s="76" t="s">
        <v>252</v>
      </c>
      <c r="Z50" s="128"/>
      <c r="AA50" s="66">
        <v>26925</v>
      </c>
      <c r="AB50" s="108">
        <v>231101</v>
      </c>
      <c r="AC50" s="205">
        <v>40</v>
      </c>
      <c r="AD50" s="205">
        <v>0</v>
      </c>
    </row>
    <row r="51" spans="3:30" ht="8.25" customHeight="1">
      <c r="F51" s="128"/>
      <c r="G51" s="66"/>
      <c r="H51" s="66"/>
      <c r="I51" s="66" t="s">
        <v>8</v>
      </c>
      <c r="J51" s="66"/>
      <c r="K51" s="204"/>
      <c r="L51" s="60"/>
      <c r="M51" s="60"/>
      <c r="N51" s="301" t="s">
        <v>250</v>
      </c>
      <c r="O51" s="301"/>
      <c r="P51" s="128"/>
      <c r="Q51" s="135">
        <v>350178</v>
      </c>
      <c r="R51" s="135">
        <v>70305</v>
      </c>
      <c r="S51" s="209">
        <v>0</v>
      </c>
      <c r="T51" s="209">
        <v>0</v>
      </c>
      <c r="U51" s="207"/>
      <c r="V51" s="60"/>
      <c r="W51" s="60"/>
      <c r="X51" s="60"/>
      <c r="Y51" s="76" t="s">
        <v>251</v>
      </c>
      <c r="Z51" s="128"/>
      <c r="AA51" s="66">
        <v>33535</v>
      </c>
      <c r="AB51" s="108">
        <v>68034</v>
      </c>
      <c r="AC51" s="205">
        <v>0</v>
      </c>
      <c r="AD51" s="205">
        <v>0</v>
      </c>
    </row>
    <row r="52" spans="3:30" ht="8.25" customHeight="1">
      <c r="C52" s="296" t="s">
        <v>178</v>
      </c>
      <c r="D52" s="296"/>
      <c r="E52" s="296"/>
      <c r="G52" s="140">
        <v>14864</v>
      </c>
      <c r="H52" s="139">
        <v>2161822</v>
      </c>
      <c r="I52" s="139">
        <v>6629</v>
      </c>
      <c r="J52" s="139">
        <v>206049</v>
      </c>
      <c r="K52" s="204"/>
      <c r="L52" s="60"/>
      <c r="M52" s="60"/>
      <c r="N52" s="60"/>
      <c r="O52" s="76" t="s">
        <v>250</v>
      </c>
      <c r="P52" s="128"/>
      <c r="Q52" s="108">
        <v>350178</v>
      </c>
      <c r="R52" s="108">
        <v>70305</v>
      </c>
      <c r="S52" s="205">
        <v>0</v>
      </c>
      <c r="T52" s="205">
        <v>0</v>
      </c>
      <c r="U52" s="207"/>
      <c r="V52" s="60"/>
      <c r="W52" s="60"/>
      <c r="X52" s="301" t="s">
        <v>249</v>
      </c>
      <c r="Y52" s="301"/>
      <c r="Z52" s="128"/>
      <c r="AA52" s="135">
        <v>161807</v>
      </c>
      <c r="AB52" s="137">
        <v>1516587</v>
      </c>
      <c r="AC52" s="137">
        <v>59340</v>
      </c>
      <c r="AD52" s="137">
        <v>210</v>
      </c>
    </row>
    <row r="53" spans="3:30" ht="8.25" customHeight="1">
      <c r="D53" s="301" t="s">
        <v>102</v>
      </c>
      <c r="E53" s="301"/>
      <c r="G53" s="136">
        <v>3211</v>
      </c>
      <c r="H53" s="135">
        <v>88062</v>
      </c>
      <c r="I53" s="135">
        <v>4265</v>
      </c>
      <c r="J53" s="135">
        <v>14565</v>
      </c>
      <c r="K53" s="204"/>
      <c r="L53" s="60"/>
      <c r="M53" s="60"/>
      <c r="N53" s="301" t="s">
        <v>183</v>
      </c>
      <c r="O53" s="301"/>
      <c r="P53" s="128"/>
      <c r="Q53" s="135">
        <v>37009</v>
      </c>
      <c r="R53" s="135">
        <v>20124</v>
      </c>
      <c r="S53" s="135">
        <v>2829</v>
      </c>
      <c r="T53" s="135">
        <v>1996</v>
      </c>
      <c r="U53" s="207"/>
      <c r="V53" s="60"/>
      <c r="W53" s="60"/>
      <c r="X53" s="60"/>
      <c r="Y53" s="76" t="s">
        <v>248</v>
      </c>
      <c r="Z53" s="128"/>
      <c r="AA53" s="66">
        <v>57106</v>
      </c>
      <c r="AB53" s="108">
        <v>1161755</v>
      </c>
      <c r="AC53" s="108">
        <v>59340</v>
      </c>
      <c r="AD53" s="108">
        <v>210</v>
      </c>
    </row>
    <row r="54" spans="3:30" ht="8.25" customHeight="1">
      <c r="E54" s="64" t="s">
        <v>102</v>
      </c>
      <c r="F54" s="128"/>
      <c r="G54" s="108">
        <v>3211</v>
      </c>
      <c r="H54" s="108">
        <v>88062</v>
      </c>
      <c r="I54" s="108">
        <v>4265</v>
      </c>
      <c r="J54" s="108">
        <v>14565</v>
      </c>
      <c r="K54" s="204"/>
      <c r="L54" s="60"/>
      <c r="M54" s="60"/>
      <c r="N54" s="60"/>
      <c r="O54" s="64" t="s">
        <v>247</v>
      </c>
      <c r="P54" s="128"/>
      <c r="Q54" s="108">
        <v>37009</v>
      </c>
      <c r="R54" s="108">
        <v>20124</v>
      </c>
      <c r="S54" s="108">
        <v>2829</v>
      </c>
      <c r="T54" s="108">
        <v>1996</v>
      </c>
      <c r="U54" s="207"/>
      <c r="V54" s="60"/>
      <c r="W54" s="60"/>
      <c r="X54" s="60"/>
      <c r="Y54" s="64" t="s">
        <v>89</v>
      </c>
      <c r="Z54" s="128"/>
      <c r="AA54" s="66">
        <v>86574</v>
      </c>
      <c r="AB54" s="108">
        <v>197311</v>
      </c>
      <c r="AC54" s="205">
        <v>0</v>
      </c>
      <c r="AD54" s="205">
        <v>0</v>
      </c>
    </row>
    <row r="55" spans="3:30" ht="8.25" customHeight="1">
      <c r="D55" s="301" t="s">
        <v>245</v>
      </c>
      <c r="E55" s="301"/>
      <c r="F55" s="128"/>
      <c r="G55" s="135">
        <v>2913</v>
      </c>
      <c r="H55" s="135">
        <v>613899</v>
      </c>
      <c r="I55" s="135">
        <v>2364</v>
      </c>
      <c r="J55" s="135">
        <v>191484</v>
      </c>
      <c r="K55" s="204"/>
      <c r="L55" s="60"/>
      <c r="M55" s="60"/>
      <c r="N55" s="60"/>
      <c r="O55" s="76" t="s">
        <v>246</v>
      </c>
      <c r="P55" s="128"/>
      <c r="Q55" s="205">
        <v>0</v>
      </c>
      <c r="R55" s="205">
        <v>0</v>
      </c>
      <c r="S55" s="205">
        <v>0</v>
      </c>
      <c r="T55" s="205">
        <v>0</v>
      </c>
      <c r="U55" s="207"/>
      <c r="V55" s="60"/>
      <c r="W55" s="60"/>
      <c r="X55" s="60"/>
      <c r="Y55" s="64" t="s">
        <v>91</v>
      </c>
      <c r="Z55" s="128"/>
      <c r="AA55" s="66">
        <v>17134</v>
      </c>
      <c r="AB55" s="108">
        <v>126004</v>
      </c>
      <c r="AC55" s="205">
        <v>0</v>
      </c>
      <c r="AD55" s="205">
        <v>0</v>
      </c>
    </row>
    <row r="56" spans="3:30" ht="8.25" customHeight="1">
      <c r="E56" s="64" t="s">
        <v>245</v>
      </c>
      <c r="F56" s="128"/>
      <c r="G56" s="108">
        <v>2913</v>
      </c>
      <c r="H56" s="108">
        <v>613899</v>
      </c>
      <c r="I56" s="108">
        <v>2364</v>
      </c>
      <c r="J56" s="108">
        <v>191484</v>
      </c>
      <c r="K56" s="204"/>
      <c r="L56" s="60"/>
      <c r="M56" s="60"/>
      <c r="N56" s="60"/>
      <c r="P56" s="128"/>
      <c r="Q56" s="66"/>
      <c r="R56" s="66"/>
      <c r="S56" s="66"/>
      <c r="T56" s="66"/>
      <c r="U56" s="207"/>
      <c r="V56" s="60"/>
      <c r="W56" s="60"/>
      <c r="X56" s="60"/>
      <c r="Y56" s="64" t="s">
        <v>93</v>
      </c>
      <c r="Z56" s="128"/>
      <c r="AA56" s="66">
        <v>993</v>
      </c>
      <c r="AB56" s="108">
        <v>31517</v>
      </c>
      <c r="AC56" s="205">
        <v>0</v>
      </c>
      <c r="AD56" s="205">
        <v>0</v>
      </c>
    </row>
    <row r="57" spans="3:30" ht="9" customHeight="1">
      <c r="D57" s="301" t="s">
        <v>108</v>
      </c>
      <c r="E57" s="301"/>
      <c r="F57" s="128"/>
      <c r="G57" s="135">
        <v>7135</v>
      </c>
      <c r="H57" s="135">
        <v>81340</v>
      </c>
      <c r="I57" s="209">
        <v>0</v>
      </c>
      <c r="J57" s="209">
        <v>0</v>
      </c>
      <c r="K57" s="204"/>
      <c r="L57" s="60"/>
      <c r="M57" s="296" t="s">
        <v>180</v>
      </c>
      <c r="N57" s="296"/>
      <c r="O57" s="296"/>
      <c r="P57" s="128"/>
      <c r="Q57" s="139">
        <v>3280930</v>
      </c>
      <c r="R57" s="139">
        <v>23921085</v>
      </c>
      <c r="S57" s="139">
        <v>4477109</v>
      </c>
      <c r="T57" s="139">
        <v>9222169</v>
      </c>
      <c r="U57" s="207"/>
      <c r="V57" s="60"/>
      <c r="W57" s="60"/>
      <c r="X57" s="301" t="s">
        <v>244</v>
      </c>
      <c r="Y57" s="301"/>
      <c r="Z57" s="128"/>
      <c r="AA57" s="135">
        <v>68904</v>
      </c>
      <c r="AB57" s="137">
        <v>458701</v>
      </c>
      <c r="AC57" s="137">
        <v>13162</v>
      </c>
      <c r="AD57" s="137">
        <v>19171</v>
      </c>
    </row>
    <row r="58" spans="3:30" ht="8.25" customHeight="1">
      <c r="E58" s="64" t="s">
        <v>108</v>
      </c>
      <c r="F58" s="128"/>
      <c r="G58" s="108">
        <v>7135</v>
      </c>
      <c r="H58" s="108">
        <v>81340</v>
      </c>
      <c r="I58" s="205">
        <v>0</v>
      </c>
      <c r="J58" s="205">
        <v>0</v>
      </c>
      <c r="K58" s="204"/>
      <c r="L58" s="60"/>
      <c r="M58" s="60"/>
      <c r="N58" s="301" t="s">
        <v>179</v>
      </c>
      <c r="O58" s="301"/>
      <c r="P58" s="128"/>
      <c r="Q58" s="135">
        <v>94192</v>
      </c>
      <c r="R58" s="135">
        <v>295260</v>
      </c>
      <c r="S58" s="135">
        <v>200</v>
      </c>
      <c r="T58" s="209">
        <v>0</v>
      </c>
      <c r="U58" s="207"/>
      <c r="V58" s="60"/>
      <c r="W58" s="60"/>
      <c r="X58" s="60"/>
      <c r="Y58" s="76" t="s">
        <v>243</v>
      </c>
      <c r="Z58" s="128"/>
      <c r="AA58" s="108">
        <v>68904</v>
      </c>
      <c r="AB58" s="108">
        <v>458701</v>
      </c>
      <c r="AC58" s="108">
        <v>13162</v>
      </c>
      <c r="AD58" s="108">
        <v>19171</v>
      </c>
    </row>
    <row r="59" spans="3:30" ht="8.25" customHeight="1">
      <c r="D59" s="301" t="s">
        <v>241</v>
      </c>
      <c r="E59" s="301"/>
      <c r="F59" s="128"/>
      <c r="G59" s="135">
        <v>55</v>
      </c>
      <c r="H59" s="135">
        <v>1316586</v>
      </c>
      <c r="I59" s="209">
        <v>0</v>
      </c>
      <c r="J59" s="209">
        <v>0</v>
      </c>
      <c r="K59" s="204"/>
      <c r="L59" s="60"/>
      <c r="M59" s="60"/>
      <c r="N59" s="60"/>
      <c r="O59" s="76" t="s">
        <v>242</v>
      </c>
      <c r="P59" s="128"/>
      <c r="Q59" s="108">
        <v>40992</v>
      </c>
      <c r="R59" s="108">
        <v>3376</v>
      </c>
      <c r="S59" s="108">
        <v>200</v>
      </c>
      <c r="T59" s="205">
        <v>0</v>
      </c>
      <c r="U59" s="207"/>
      <c r="V59" s="60"/>
      <c r="W59" s="60"/>
      <c r="X59" s="301" t="s">
        <v>98</v>
      </c>
      <c r="Y59" s="301"/>
      <c r="Z59" s="128"/>
      <c r="AA59" s="135">
        <v>1351175</v>
      </c>
      <c r="AB59" s="137">
        <v>295660</v>
      </c>
      <c r="AC59" s="137">
        <v>23254</v>
      </c>
      <c r="AD59" s="137">
        <v>1685</v>
      </c>
    </row>
    <row r="60" spans="3:30" ht="8.25" customHeight="1">
      <c r="E60" s="76" t="s">
        <v>241</v>
      </c>
      <c r="F60" s="128"/>
      <c r="G60" s="108">
        <v>55</v>
      </c>
      <c r="H60" s="108">
        <v>1316586</v>
      </c>
      <c r="I60" s="205">
        <v>0</v>
      </c>
      <c r="J60" s="205">
        <v>0</v>
      </c>
      <c r="K60" s="204"/>
      <c r="L60" s="60"/>
      <c r="M60" s="60"/>
      <c r="N60" s="60"/>
      <c r="O60" s="64" t="s">
        <v>99</v>
      </c>
      <c r="P60" s="128"/>
      <c r="Q60" s="108">
        <v>53200</v>
      </c>
      <c r="R60" s="108">
        <v>291884</v>
      </c>
      <c r="S60" s="205">
        <v>0</v>
      </c>
      <c r="T60" s="205">
        <v>0</v>
      </c>
      <c r="U60" s="207"/>
      <c r="V60" s="60"/>
      <c r="W60" s="60"/>
      <c r="X60" s="60"/>
      <c r="Y60" s="64" t="s">
        <v>98</v>
      </c>
      <c r="Z60" s="128"/>
      <c r="AA60" s="108">
        <v>1351175</v>
      </c>
      <c r="AB60" s="108">
        <v>295660</v>
      </c>
      <c r="AC60" s="108">
        <v>23254</v>
      </c>
      <c r="AD60" s="108">
        <v>1685</v>
      </c>
    </row>
    <row r="61" spans="3:30" ht="8.25" customHeight="1">
      <c r="D61" s="301" t="s">
        <v>240</v>
      </c>
      <c r="E61" s="301"/>
      <c r="F61" s="128"/>
      <c r="G61" s="135">
        <v>1537</v>
      </c>
      <c r="H61" s="135">
        <v>37664</v>
      </c>
      <c r="I61" s="209">
        <v>0</v>
      </c>
      <c r="J61" s="209">
        <v>0</v>
      </c>
      <c r="K61" s="204"/>
      <c r="L61" s="60"/>
      <c r="M61" s="60"/>
      <c r="N61" s="301" t="s">
        <v>103</v>
      </c>
      <c r="O61" s="301"/>
      <c r="P61" s="128"/>
      <c r="Q61" s="135">
        <v>37</v>
      </c>
      <c r="R61" s="135">
        <v>148907</v>
      </c>
      <c r="S61" s="209">
        <v>0</v>
      </c>
      <c r="T61" s="135">
        <v>1615051</v>
      </c>
      <c r="U61" s="207"/>
      <c r="V61" s="60"/>
      <c r="W61" s="60"/>
      <c r="X61" s="301" t="s">
        <v>100</v>
      </c>
      <c r="Y61" s="301"/>
      <c r="Z61" s="128"/>
      <c r="AA61" s="137">
        <v>5131</v>
      </c>
      <c r="AB61" s="137">
        <v>793711</v>
      </c>
      <c r="AC61" s="137">
        <v>180</v>
      </c>
      <c r="AD61" s="137">
        <v>400</v>
      </c>
    </row>
    <row r="62" spans="3:30" ht="8.25" customHeight="1">
      <c r="E62" s="64" t="s">
        <v>240</v>
      </c>
      <c r="F62" s="128"/>
      <c r="G62" s="108">
        <v>1537</v>
      </c>
      <c r="H62" s="108">
        <v>37664</v>
      </c>
      <c r="I62" s="205">
        <v>0</v>
      </c>
      <c r="J62" s="205">
        <v>0</v>
      </c>
      <c r="K62" s="204"/>
      <c r="L62" s="60"/>
      <c r="M62" s="60"/>
      <c r="N62" s="60"/>
      <c r="O62" s="64" t="s">
        <v>103</v>
      </c>
      <c r="P62" s="128"/>
      <c r="Q62" s="108">
        <v>37</v>
      </c>
      <c r="R62" s="108">
        <v>148907</v>
      </c>
      <c r="S62" s="205">
        <v>0</v>
      </c>
      <c r="T62" s="108">
        <v>1615051</v>
      </c>
      <c r="U62" s="207"/>
      <c r="V62" s="60"/>
      <c r="W62" s="60"/>
      <c r="X62" s="60"/>
      <c r="Y62" s="64" t="s">
        <v>101</v>
      </c>
      <c r="Z62" s="128"/>
      <c r="AA62" s="108">
        <v>2076</v>
      </c>
      <c r="AB62" s="108">
        <v>325162</v>
      </c>
      <c r="AC62" s="108">
        <v>180</v>
      </c>
      <c r="AD62" s="108">
        <v>320</v>
      </c>
    </row>
    <row r="63" spans="3:30" ht="8.25" customHeight="1">
      <c r="D63" s="301" t="s">
        <v>172</v>
      </c>
      <c r="E63" s="301"/>
      <c r="F63" s="128"/>
      <c r="G63" s="135">
        <v>13</v>
      </c>
      <c r="H63" s="135">
        <v>24271</v>
      </c>
      <c r="I63" s="209">
        <v>0</v>
      </c>
      <c r="J63" s="209">
        <v>0</v>
      </c>
      <c r="K63" s="204"/>
      <c r="L63" s="60"/>
      <c r="M63" s="60"/>
      <c r="N63" s="301" t="s">
        <v>177</v>
      </c>
      <c r="O63" s="301"/>
      <c r="P63" s="128"/>
      <c r="Q63" s="135">
        <v>203535</v>
      </c>
      <c r="R63" s="135">
        <v>236850</v>
      </c>
      <c r="S63" s="209">
        <v>0</v>
      </c>
      <c r="T63" s="135">
        <v>5967</v>
      </c>
      <c r="U63" s="207"/>
      <c r="V63" s="60"/>
      <c r="W63" s="60"/>
      <c r="X63" s="60"/>
      <c r="Y63" s="64" t="s">
        <v>104</v>
      </c>
      <c r="Z63" s="128"/>
      <c r="AA63" s="108">
        <v>3055</v>
      </c>
      <c r="AB63" s="108">
        <v>468549</v>
      </c>
      <c r="AC63" s="205">
        <v>0</v>
      </c>
      <c r="AD63" s="205">
        <v>80</v>
      </c>
    </row>
    <row r="64" spans="3:30" ht="8.25" customHeight="1">
      <c r="E64" s="71" t="s">
        <v>114</v>
      </c>
      <c r="F64" s="128"/>
      <c r="G64" s="205">
        <v>0</v>
      </c>
      <c r="H64" s="108">
        <v>62</v>
      </c>
      <c r="I64" s="205">
        <v>0</v>
      </c>
      <c r="J64" s="205">
        <v>0</v>
      </c>
      <c r="K64" s="204"/>
      <c r="L64" s="60"/>
      <c r="M64" s="60"/>
      <c r="N64" s="60"/>
      <c r="O64" s="64" t="s">
        <v>106</v>
      </c>
      <c r="P64" s="128"/>
      <c r="Q64" s="108">
        <v>83241</v>
      </c>
      <c r="R64" s="108">
        <v>132453</v>
      </c>
      <c r="S64" s="205">
        <v>0</v>
      </c>
      <c r="T64" s="205">
        <v>0</v>
      </c>
      <c r="U64" s="207"/>
      <c r="V64" s="60"/>
      <c r="W64" s="60"/>
      <c r="X64" s="301" t="s">
        <v>239</v>
      </c>
      <c r="Y64" s="301"/>
      <c r="Z64" s="128"/>
      <c r="AA64" s="137">
        <v>83123</v>
      </c>
      <c r="AB64" s="137">
        <v>301562</v>
      </c>
      <c r="AC64" s="137">
        <v>16708</v>
      </c>
      <c r="AD64" s="137">
        <v>15826</v>
      </c>
    </row>
    <row r="65" spans="3:30" ht="8.25" customHeight="1">
      <c r="E65" s="64" t="s">
        <v>117</v>
      </c>
      <c r="F65" s="128"/>
      <c r="G65" s="108">
        <v>13</v>
      </c>
      <c r="H65" s="108">
        <v>24209</v>
      </c>
      <c r="I65" s="205">
        <v>0</v>
      </c>
      <c r="J65" s="205">
        <v>0</v>
      </c>
      <c r="K65" s="204"/>
      <c r="L65" s="60"/>
      <c r="M65" s="60"/>
      <c r="N65" s="60"/>
      <c r="O65" s="64" t="s">
        <v>109</v>
      </c>
      <c r="P65" s="128"/>
      <c r="Q65" s="108">
        <v>120294</v>
      </c>
      <c r="R65" s="108">
        <v>104397</v>
      </c>
      <c r="S65" s="205">
        <v>0</v>
      </c>
      <c r="T65" s="108">
        <v>5967</v>
      </c>
      <c r="U65" s="207"/>
      <c r="V65" s="60"/>
      <c r="W65" s="60"/>
      <c r="X65" s="60"/>
      <c r="Y65" s="64" t="s">
        <v>107</v>
      </c>
      <c r="Z65" s="128"/>
      <c r="AA65" s="108">
        <v>1621</v>
      </c>
      <c r="AB65" s="108">
        <v>2172</v>
      </c>
      <c r="AC65" s="205">
        <v>0</v>
      </c>
      <c r="AD65" s="205">
        <v>0</v>
      </c>
    </row>
    <row r="66" spans="3:30" ht="8.25" customHeight="1">
      <c r="F66" s="128"/>
      <c r="G66" s="66"/>
      <c r="H66" s="66"/>
      <c r="I66" s="66" t="s">
        <v>8</v>
      </c>
      <c r="J66" s="66"/>
      <c r="K66" s="204"/>
      <c r="L66" s="60"/>
      <c r="M66" s="60"/>
      <c r="N66" s="301" t="s">
        <v>238</v>
      </c>
      <c r="O66" s="301"/>
      <c r="P66" s="128"/>
      <c r="Q66" s="135">
        <v>166085</v>
      </c>
      <c r="R66" s="135">
        <v>164229</v>
      </c>
      <c r="S66" s="135">
        <v>320</v>
      </c>
      <c r="T66" s="209">
        <v>0</v>
      </c>
      <c r="U66" s="207"/>
      <c r="V66" s="60"/>
      <c r="W66" s="60"/>
      <c r="X66" s="60"/>
      <c r="Y66" s="141" t="s">
        <v>237</v>
      </c>
      <c r="Z66" s="128"/>
      <c r="AA66" s="108">
        <v>81502</v>
      </c>
      <c r="AB66" s="108">
        <v>299390</v>
      </c>
      <c r="AC66" s="108">
        <v>16708</v>
      </c>
      <c r="AD66" s="108">
        <v>15826</v>
      </c>
    </row>
    <row r="67" spans="3:30" ht="8.25" customHeight="1">
      <c r="C67" s="296" t="s">
        <v>170</v>
      </c>
      <c r="D67" s="296"/>
      <c r="E67" s="296"/>
      <c r="F67" s="128"/>
      <c r="G67" s="139">
        <v>602527</v>
      </c>
      <c r="H67" s="139">
        <v>22456991</v>
      </c>
      <c r="I67" s="139">
        <v>873946</v>
      </c>
      <c r="J67" s="139">
        <v>2023259</v>
      </c>
      <c r="K67" s="204"/>
      <c r="L67" s="60"/>
      <c r="M67" s="60"/>
      <c r="N67" s="60"/>
      <c r="O67" s="64" t="s">
        <v>112</v>
      </c>
      <c r="P67" s="128"/>
      <c r="Q67" s="108">
        <v>1808</v>
      </c>
      <c r="R67" s="108">
        <v>26717</v>
      </c>
      <c r="S67" s="108">
        <v>300</v>
      </c>
      <c r="T67" s="205">
        <v>0</v>
      </c>
      <c r="U67" s="207"/>
      <c r="V67" s="60"/>
      <c r="W67" s="60"/>
      <c r="X67" s="60"/>
      <c r="Z67" s="128"/>
      <c r="AA67" s="66"/>
      <c r="AB67" s="66"/>
      <c r="AC67" s="66"/>
      <c r="AD67" s="66"/>
    </row>
    <row r="68" spans="3:30" ht="8.25" customHeight="1">
      <c r="D68" s="301" t="s">
        <v>4</v>
      </c>
      <c r="E68" s="301"/>
      <c r="F68" s="128"/>
      <c r="G68" s="135">
        <v>1877</v>
      </c>
      <c r="H68" s="135">
        <v>4667147</v>
      </c>
      <c r="I68" s="135">
        <v>3015</v>
      </c>
      <c r="J68" s="135" t="s">
        <v>7</v>
      </c>
      <c r="K68" s="204"/>
      <c r="L68" s="60"/>
      <c r="M68" s="60"/>
      <c r="N68" s="60"/>
      <c r="O68" s="64" t="s">
        <v>113</v>
      </c>
      <c r="P68" s="128"/>
      <c r="Q68" s="108">
        <v>11301</v>
      </c>
      <c r="R68" s="108">
        <v>22117</v>
      </c>
      <c r="S68" s="205">
        <v>0</v>
      </c>
      <c r="T68" s="205">
        <v>0</v>
      </c>
      <c r="U68" s="207"/>
      <c r="V68" s="60"/>
      <c r="W68" s="296" t="s">
        <v>173</v>
      </c>
      <c r="X68" s="296"/>
      <c r="Y68" s="296"/>
      <c r="Z68" s="128"/>
      <c r="AA68" s="139">
        <v>2259874</v>
      </c>
      <c r="AB68" s="139">
        <v>2218582</v>
      </c>
      <c r="AC68" s="139">
        <v>363168</v>
      </c>
      <c r="AD68" s="139">
        <v>312904</v>
      </c>
    </row>
    <row r="69" spans="3:30" ht="8.25" customHeight="1">
      <c r="E69" s="64" t="s">
        <v>4</v>
      </c>
      <c r="F69" s="128"/>
      <c r="G69" s="108">
        <v>1877</v>
      </c>
      <c r="H69" s="108">
        <v>4617137</v>
      </c>
      <c r="I69" s="108">
        <v>3015</v>
      </c>
      <c r="J69" s="66" t="s">
        <v>7</v>
      </c>
      <c r="K69" s="204"/>
      <c r="L69" s="60"/>
      <c r="M69" s="60"/>
      <c r="N69" s="60"/>
      <c r="O69" s="64" t="s">
        <v>115</v>
      </c>
      <c r="P69" s="128"/>
      <c r="Q69" s="108">
        <v>22</v>
      </c>
      <c r="R69" s="108">
        <v>1</v>
      </c>
      <c r="S69" s="205">
        <v>0</v>
      </c>
      <c r="T69" s="205">
        <v>0</v>
      </c>
      <c r="U69" s="207"/>
      <c r="V69" s="60"/>
      <c r="W69" s="60"/>
      <c r="X69" s="301" t="s">
        <v>171</v>
      </c>
      <c r="Y69" s="301"/>
      <c r="Z69" s="128"/>
      <c r="AA69" s="135">
        <v>751360</v>
      </c>
      <c r="AB69" s="135">
        <v>115900</v>
      </c>
      <c r="AC69" s="135">
        <v>98495</v>
      </c>
      <c r="AD69" s="135">
        <v>5510</v>
      </c>
    </row>
    <row r="70" spans="3:30" ht="8.25" customHeight="1">
      <c r="E70" s="64" t="s">
        <v>123</v>
      </c>
      <c r="F70" s="128"/>
      <c r="G70" s="205">
        <v>0</v>
      </c>
      <c r="H70" s="108">
        <v>50010</v>
      </c>
      <c r="I70" s="66" t="s">
        <v>7</v>
      </c>
      <c r="J70" s="66" t="s">
        <v>7</v>
      </c>
      <c r="K70" s="204"/>
      <c r="L70" s="60"/>
      <c r="M70" s="60"/>
      <c r="N70" s="60"/>
      <c r="O70" s="141" t="s">
        <v>236</v>
      </c>
      <c r="P70" s="128"/>
      <c r="Q70" s="108">
        <v>152954</v>
      </c>
      <c r="R70" s="108">
        <v>115394</v>
      </c>
      <c r="S70" s="205">
        <v>20</v>
      </c>
      <c r="T70" s="205">
        <v>0</v>
      </c>
      <c r="U70" s="207"/>
      <c r="V70" s="60"/>
      <c r="W70" s="60"/>
      <c r="X70" s="60"/>
      <c r="Y70" s="64" t="s">
        <v>116</v>
      </c>
      <c r="Z70" s="128"/>
      <c r="AA70" s="108">
        <v>617574</v>
      </c>
      <c r="AB70" s="108">
        <v>36845</v>
      </c>
      <c r="AC70" s="108">
        <v>96841</v>
      </c>
      <c r="AD70" s="108">
        <v>5510</v>
      </c>
    </row>
    <row r="71" spans="3:30" ht="8.25" customHeight="1">
      <c r="D71" s="301" t="s">
        <v>211</v>
      </c>
      <c r="E71" s="301"/>
      <c r="F71" s="128"/>
      <c r="G71" s="209">
        <v>0</v>
      </c>
      <c r="H71" s="135">
        <v>10139472</v>
      </c>
      <c r="I71" s="135">
        <v>1720</v>
      </c>
      <c r="J71" s="135">
        <v>48457</v>
      </c>
      <c r="K71" s="204"/>
      <c r="L71" s="60"/>
      <c r="M71" s="60"/>
      <c r="N71" s="301" t="s">
        <v>121</v>
      </c>
      <c r="O71" s="301"/>
      <c r="P71" s="128"/>
      <c r="Q71" s="135">
        <v>20600</v>
      </c>
      <c r="R71" s="135">
        <v>62608</v>
      </c>
      <c r="S71" s="135">
        <v>802069</v>
      </c>
      <c r="T71" s="135">
        <v>1184258</v>
      </c>
      <c r="U71" s="207"/>
      <c r="V71" s="60"/>
      <c r="W71" s="60"/>
      <c r="X71" s="60"/>
      <c r="Y71" s="64" t="s">
        <v>119</v>
      </c>
      <c r="Z71" s="128"/>
      <c r="AA71" s="108">
        <v>133786</v>
      </c>
      <c r="AB71" s="108">
        <v>79055</v>
      </c>
      <c r="AC71" s="205">
        <v>1654</v>
      </c>
      <c r="AD71" s="205">
        <v>0</v>
      </c>
    </row>
    <row r="72" spans="3:30" ht="8.25" customHeight="1">
      <c r="E72" s="64" t="s">
        <v>128</v>
      </c>
      <c r="F72" s="128"/>
      <c r="G72" s="205">
        <v>0</v>
      </c>
      <c r="H72" s="108">
        <v>10138429</v>
      </c>
      <c r="I72" s="108">
        <v>1720</v>
      </c>
      <c r="J72" s="108">
        <v>48457</v>
      </c>
      <c r="K72" s="204"/>
      <c r="L72" s="60"/>
      <c r="M72" s="60"/>
      <c r="N72" s="60"/>
      <c r="O72" s="64" t="s">
        <v>121</v>
      </c>
      <c r="P72" s="128"/>
      <c r="Q72" s="108">
        <v>20600</v>
      </c>
      <c r="R72" s="108">
        <v>62608</v>
      </c>
      <c r="S72" s="108">
        <v>513924</v>
      </c>
      <c r="T72" s="108">
        <v>1184258</v>
      </c>
      <c r="U72" s="207"/>
      <c r="V72" s="60"/>
      <c r="W72" s="60"/>
      <c r="X72" s="60"/>
      <c r="Y72" s="64" t="s">
        <v>120</v>
      </c>
      <c r="Z72" s="128"/>
      <c r="AA72" s="205">
        <v>0</v>
      </c>
      <c r="AB72" s="205">
        <v>0</v>
      </c>
      <c r="AC72" s="205">
        <v>0</v>
      </c>
      <c r="AD72" s="205">
        <v>0</v>
      </c>
    </row>
    <row r="73" spans="3:30" ht="8.25" customHeight="1">
      <c r="E73" s="64" t="s">
        <v>130</v>
      </c>
      <c r="F73" s="128"/>
      <c r="G73" s="205">
        <v>0</v>
      </c>
      <c r="H73" s="108">
        <v>1043</v>
      </c>
      <c r="I73" s="66" t="s">
        <v>7</v>
      </c>
      <c r="J73" s="66" t="s">
        <v>7</v>
      </c>
      <c r="K73" s="204"/>
      <c r="L73" s="60"/>
      <c r="M73" s="60"/>
      <c r="N73" s="60"/>
      <c r="O73" s="64" t="s">
        <v>235</v>
      </c>
      <c r="P73" s="128"/>
      <c r="Q73" s="205">
        <v>0</v>
      </c>
      <c r="R73" s="205">
        <v>0</v>
      </c>
      <c r="S73" s="108">
        <v>288145</v>
      </c>
      <c r="T73" s="205">
        <v>0</v>
      </c>
      <c r="U73" s="207"/>
      <c r="V73" s="60"/>
      <c r="W73" s="60"/>
      <c r="X73" s="301" t="s">
        <v>233</v>
      </c>
      <c r="Y73" s="301"/>
      <c r="Z73" s="128"/>
      <c r="AA73" s="135">
        <v>1101346</v>
      </c>
      <c r="AB73" s="137">
        <v>49571</v>
      </c>
      <c r="AC73" s="137">
        <v>38580</v>
      </c>
      <c r="AD73" s="137">
        <v>240</v>
      </c>
    </row>
    <row r="74" spans="3:30" ht="8.25" customHeight="1">
      <c r="D74" s="301" t="s">
        <v>234</v>
      </c>
      <c r="E74" s="301"/>
      <c r="F74" s="128"/>
      <c r="G74" s="135">
        <v>91</v>
      </c>
      <c r="H74" s="135">
        <v>3825</v>
      </c>
      <c r="I74" s="135">
        <v>13060</v>
      </c>
      <c r="J74" s="135">
        <v>1500</v>
      </c>
      <c r="K74" s="204"/>
      <c r="L74" s="60"/>
      <c r="M74" s="60"/>
      <c r="N74" s="301" t="s">
        <v>169</v>
      </c>
      <c r="O74" s="301"/>
      <c r="P74" s="128"/>
      <c r="Q74" s="135">
        <v>437115</v>
      </c>
      <c r="R74" s="135">
        <v>1453129</v>
      </c>
      <c r="S74" s="135">
        <v>2605976</v>
      </c>
      <c r="T74" s="135">
        <v>3761780</v>
      </c>
      <c r="U74" s="207"/>
      <c r="V74" s="60"/>
      <c r="W74" s="60"/>
      <c r="X74" s="60"/>
      <c r="Y74" s="76" t="s">
        <v>233</v>
      </c>
      <c r="Z74" s="128"/>
      <c r="AA74" s="108">
        <v>1101346</v>
      </c>
      <c r="AB74" s="108">
        <v>49571</v>
      </c>
      <c r="AC74" s="108">
        <v>38580</v>
      </c>
      <c r="AD74" s="108">
        <v>240</v>
      </c>
    </row>
    <row r="75" spans="3:30" ht="8.25" customHeight="1">
      <c r="E75" s="64" t="s">
        <v>135</v>
      </c>
      <c r="F75" s="128"/>
      <c r="G75" s="108">
        <v>91</v>
      </c>
      <c r="H75" s="108">
        <v>3045</v>
      </c>
      <c r="I75" s="108">
        <v>13060</v>
      </c>
      <c r="J75" s="108">
        <v>1500</v>
      </c>
      <c r="K75" s="204"/>
      <c r="L75" s="60"/>
      <c r="M75" s="60"/>
      <c r="N75" s="60"/>
      <c r="O75" s="64" t="s">
        <v>124</v>
      </c>
      <c r="P75" s="128"/>
      <c r="Q75" s="108">
        <v>48403</v>
      </c>
      <c r="R75" s="108">
        <v>1215949</v>
      </c>
      <c r="S75" s="108">
        <v>1621034</v>
      </c>
      <c r="T75" s="108">
        <v>1913243</v>
      </c>
      <c r="U75" s="207"/>
      <c r="V75" s="60"/>
      <c r="W75" s="60"/>
      <c r="X75" s="301" t="s">
        <v>168</v>
      </c>
      <c r="Y75" s="301"/>
      <c r="Z75" s="128"/>
      <c r="AA75" s="135">
        <v>6900</v>
      </c>
      <c r="AB75" s="137">
        <v>854122</v>
      </c>
      <c r="AC75" s="137">
        <v>116924</v>
      </c>
      <c r="AD75" s="137">
        <v>26068</v>
      </c>
    </row>
    <row r="76" spans="3:30" ht="8.25" customHeight="1">
      <c r="E76" s="64" t="s">
        <v>137</v>
      </c>
      <c r="F76" s="128"/>
      <c r="G76" s="205">
        <v>0</v>
      </c>
      <c r="H76" s="108">
        <v>780</v>
      </c>
      <c r="I76" s="66" t="s">
        <v>7</v>
      </c>
      <c r="J76" s="66" t="s">
        <v>7</v>
      </c>
      <c r="K76" s="204"/>
      <c r="L76" s="60"/>
      <c r="M76" s="60"/>
      <c r="N76" s="60"/>
      <c r="O76" s="64" t="s">
        <v>126</v>
      </c>
      <c r="P76" s="128"/>
      <c r="Q76" s="108">
        <v>388712</v>
      </c>
      <c r="R76" s="108">
        <v>237180</v>
      </c>
      <c r="S76" s="108">
        <v>982435</v>
      </c>
      <c r="T76" s="108">
        <v>1848537</v>
      </c>
      <c r="U76" s="207"/>
      <c r="V76" s="60"/>
      <c r="W76" s="60"/>
      <c r="X76" s="60"/>
      <c r="Y76" s="64" t="s">
        <v>127</v>
      </c>
      <c r="Z76" s="128"/>
      <c r="AA76" s="108">
        <v>6900</v>
      </c>
      <c r="AB76" s="108">
        <v>854122</v>
      </c>
      <c r="AC76" s="108">
        <v>116924</v>
      </c>
      <c r="AD76" s="108">
        <v>26068</v>
      </c>
    </row>
    <row r="77" spans="3:30" ht="8.25" customHeight="1">
      <c r="D77" s="301" t="s">
        <v>232</v>
      </c>
      <c r="E77" s="301"/>
      <c r="F77" s="128"/>
      <c r="G77" s="135">
        <v>10016</v>
      </c>
      <c r="H77" s="135">
        <v>85270</v>
      </c>
      <c r="I77" s="135">
        <v>526089</v>
      </c>
      <c r="J77" s="135">
        <v>556895</v>
      </c>
      <c r="K77" s="204"/>
      <c r="L77" s="60"/>
      <c r="M77" s="60"/>
      <c r="N77" s="60"/>
      <c r="O77" s="64" t="s">
        <v>290</v>
      </c>
      <c r="P77" s="128"/>
      <c r="Q77" s="205">
        <v>0</v>
      </c>
      <c r="R77" s="205">
        <v>0</v>
      </c>
      <c r="S77" s="108">
        <v>2507</v>
      </c>
      <c r="T77" s="205">
        <v>0</v>
      </c>
      <c r="U77" s="207"/>
      <c r="V77" s="60"/>
      <c r="W77" s="60"/>
      <c r="X77" s="301" t="s">
        <v>167</v>
      </c>
      <c r="Y77" s="301"/>
      <c r="Z77" s="128"/>
      <c r="AA77" s="209">
        <v>0</v>
      </c>
      <c r="AB77" s="209">
        <v>0</v>
      </c>
      <c r="AC77" s="137">
        <v>5996</v>
      </c>
      <c r="AD77" s="209">
        <v>0</v>
      </c>
    </row>
    <row r="78" spans="3:30" ht="8.25" customHeight="1">
      <c r="E78" s="64" t="s">
        <v>140</v>
      </c>
      <c r="F78" s="128"/>
      <c r="G78" s="108">
        <v>9188</v>
      </c>
      <c r="H78" s="108">
        <v>2765</v>
      </c>
      <c r="I78" s="108">
        <v>497019</v>
      </c>
      <c r="J78" s="108">
        <v>542180</v>
      </c>
      <c r="K78" s="204"/>
      <c r="L78" s="60"/>
      <c r="M78" s="60"/>
      <c r="N78" s="301" t="s">
        <v>231</v>
      </c>
      <c r="O78" s="301"/>
      <c r="P78" s="128"/>
      <c r="Q78" s="209">
        <v>0</v>
      </c>
      <c r="R78" s="135">
        <v>19140365</v>
      </c>
      <c r="S78" s="209">
        <v>0</v>
      </c>
      <c r="T78" s="209">
        <v>0</v>
      </c>
      <c r="U78" s="207"/>
      <c r="V78" s="60"/>
      <c r="W78" s="60"/>
      <c r="X78" s="60"/>
      <c r="Y78" s="76" t="s">
        <v>230</v>
      </c>
      <c r="Z78" s="128"/>
      <c r="AA78" s="205">
        <v>0</v>
      </c>
      <c r="AB78" s="205">
        <v>0</v>
      </c>
      <c r="AC78" s="108">
        <v>5996</v>
      </c>
      <c r="AD78" s="205">
        <v>0</v>
      </c>
    </row>
    <row r="79" spans="3:30" ht="8.25" customHeight="1">
      <c r="E79" s="71" t="s">
        <v>142</v>
      </c>
      <c r="F79" s="128"/>
      <c r="G79" s="108">
        <v>828</v>
      </c>
      <c r="H79" s="108">
        <v>82505</v>
      </c>
      <c r="I79" s="108">
        <v>29070</v>
      </c>
      <c r="J79" s="108">
        <v>14715</v>
      </c>
      <c r="K79" s="204"/>
      <c r="L79" s="60"/>
      <c r="M79" s="60"/>
      <c r="N79" s="60"/>
      <c r="O79" s="64" t="s">
        <v>231</v>
      </c>
      <c r="P79" s="128"/>
      <c r="Q79" s="205">
        <v>0</v>
      </c>
      <c r="R79" s="108">
        <v>19140365</v>
      </c>
      <c r="S79" s="205">
        <v>0</v>
      </c>
      <c r="T79" s="205">
        <v>0</v>
      </c>
      <c r="U79" s="207"/>
      <c r="V79" s="60"/>
      <c r="W79" s="60"/>
      <c r="X79" s="301" t="s">
        <v>227</v>
      </c>
      <c r="Y79" s="301"/>
      <c r="Z79" s="128"/>
      <c r="AA79" s="209">
        <v>0</v>
      </c>
      <c r="AB79" s="209">
        <v>0</v>
      </c>
      <c r="AC79" s="137">
        <v>86202</v>
      </c>
      <c r="AD79" s="137">
        <v>22478</v>
      </c>
    </row>
    <row r="80" spans="3:30" ht="8.25" customHeight="1">
      <c r="D80" s="301" t="s">
        <v>229</v>
      </c>
      <c r="E80" s="301"/>
      <c r="F80" s="128"/>
      <c r="G80" s="135">
        <v>3119</v>
      </c>
      <c r="H80" s="135">
        <v>277967</v>
      </c>
      <c r="I80" s="135">
        <v>1500</v>
      </c>
      <c r="J80" s="135" t="s">
        <v>7</v>
      </c>
      <c r="K80" s="204"/>
      <c r="L80" s="60"/>
      <c r="M80" s="60"/>
      <c r="N80" s="301" t="s">
        <v>228</v>
      </c>
      <c r="O80" s="301"/>
      <c r="P80" s="128"/>
      <c r="Q80" s="135">
        <v>14349</v>
      </c>
      <c r="R80" s="135">
        <v>893638</v>
      </c>
      <c r="S80" s="135">
        <v>208963</v>
      </c>
      <c r="T80" s="135">
        <v>428462</v>
      </c>
      <c r="U80" s="207"/>
      <c r="V80" s="60"/>
      <c r="W80" s="60"/>
      <c r="X80" s="60"/>
      <c r="Y80" s="76" t="s">
        <v>227</v>
      </c>
      <c r="Z80" s="128"/>
      <c r="AA80" s="205">
        <v>0</v>
      </c>
      <c r="AB80" s="205">
        <v>0</v>
      </c>
      <c r="AC80" s="108">
        <v>86202</v>
      </c>
      <c r="AD80" s="108">
        <v>22478</v>
      </c>
    </row>
    <row r="81" spans="1:30" ht="8.25" customHeight="1">
      <c r="E81" s="64" t="s">
        <v>144</v>
      </c>
      <c r="F81" s="128"/>
      <c r="G81" s="108">
        <v>3119</v>
      </c>
      <c r="H81" s="108">
        <v>277967</v>
      </c>
      <c r="I81" s="205">
        <v>1500</v>
      </c>
      <c r="J81" s="66" t="s">
        <v>7</v>
      </c>
      <c r="K81" s="204"/>
      <c r="L81" s="60"/>
      <c r="M81" s="60"/>
      <c r="N81" s="60"/>
      <c r="O81" s="76" t="s">
        <v>228</v>
      </c>
      <c r="P81" s="128"/>
      <c r="Q81" s="108">
        <v>14349</v>
      </c>
      <c r="R81" s="108">
        <v>893638</v>
      </c>
      <c r="S81" s="108">
        <v>208963</v>
      </c>
      <c r="T81" s="108">
        <v>428462</v>
      </c>
      <c r="U81" s="203"/>
      <c r="V81" s="60"/>
      <c r="W81" s="60"/>
      <c r="X81" s="301" t="s">
        <v>165</v>
      </c>
      <c r="Y81" s="301"/>
      <c r="Z81" s="128"/>
      <c r="AA81" s="135">
        <v>362479</v>
      </c>
      <c r="AB81" s="135">
        <v>1134483</v>
      </c>
      <c r="AC81" s="135">
        <v>16971</v>
      </c>
      <c r="AD81" s="135">
        <v>257928</v>
      </c>
    </row>
    <row r="82" spans="1:30" ht="8.25" customHeight="1">
      <c r="D82" s="301" t="s">
        <v>148</v>
      </c>
      <c r="E82" s="301"/>
      <c r="F82" s="128"/>
      <c r="G82" s="209">
        <v>6</v>
      </c>
      <c r="H82" s="135">
        <v>6702431</v>
      </c>
      <c r="I82" s="135">
        <v>72242</v>
      </c>
      <c r="J82" s="135">
        <v>53476</v>
      </c>
      <c r="K82" s="204"/>
      <c r="L82" s="133"/>
      <c r="M82" s="60"/>
      <c r="N82" s="301" t="s">
        <v>226</v>
      </c>
      <c r="O82" s="301"/>
      <c r="P82" s="128"/>
      <c r="Q82" s="135">
        <v>1132</v>
      </c>
      <c r="R82" s="135">
        <v>15046</v>
      </c>
      <c r="S82" s="135">
        <v>329859</v>
      </c>
      <c r="T82" s="135">
        <v>80083</v>
      </c>
      <c r="U82" s="207"/>
      <c r="V82" s="60"/>
      <c r="W82" s="60"/>
      <c r="X82" s="60"/>
      <c r="Y82" s="64" t="s">
        <v>163</v>
      </c>
      <c r="Z82" s="128"/>
      <c r="AA82" s="108">
        <v>52438</v>
      </c>
      <c r="AB82" s="108">
        <v>225868</v>
      </c>
      <c r="AC82" s="205">
        <v>0</v>
      </c>
      <c r="AD82" s="205">
        <v>0</v>
      </c>
    </row>
    <row r="83" spans="1:30" ht="8.25" customHeight="1">
      <c r="E83" s="64" t="s">
        <v>148</v>
      </c>
      <c r="F83" s="128"/>
      <c r="G83" s="205">
        <v>6</v>
      </c>
      <c r="H83" s="108">
        <v>6702431</v>
      </c>
      <c r="I83" s="108">
        <v>72242</v>
      </c>
      <c r="J83" s="108">
        <v>53476</v>
      </c>
      <c r="K83" s="204"/>
      <c r="L83" s="60"/>
      <c r="M83" s="60"/>
      <c r="N83" s="60"/>
      <c r="O83" s="64" t="s">
        <v>133</v>
      </c>
      <c r="P83" s="128"/>
      <c r="Q83" s="108">
        <v>1132</v>
      </c>
      <c r="R83" s="108">
        <v>15046</v>
      </c>
      <c r="S83" s="108">
        <v>329859</v>
      </c>
      <c r="T83" s="108">
        <v>80083</v>
      </c>
      <c r="U83" s="207"/>
      <c r="V83" s="60"/>
      <c r="W83" s="60"/>
      <c r="X83" s="60"/>
      <c r="Y83" s="64" t="s">
        <v>141</v>
      </c>
      <c r="Z83" s="128"/>
      <c r="AA83" s="108">
        <v>310041</v>
      </c>
      <c r="AB83" s="108">
        <v>908615</v>
      </c>
      <c r="AC83" s="108">
        <v>16971</v>
      </c>
      <c r="AD83" s="108">
        <v>257928</v>
      </c>
    </row>
    <row r="84" spans="1:30" ht="8.25" customHeight="1">
      <c r="E84" s="64" t="s">
        <v>131</v>
      </c>
      <c r="F84" s="128"/>
      <c r="G84" s="205">
        <v>0</v>
      </c>
      <c r="H84" s="205">
        <v>0</v>
      </c>
      <c r="I84" s="205">
        <v>0</v>
      </c>
      <c r="J84" s="205">
        <v>0</v>
      </c>
      <c r="K84" s="204"/>
      <c r="L84" s="60"/>
      <c r="M84" s="60"/>
      <c r="N84" s="301" t="s">
        <v>138</v>
      </c>
      <c r="O84" s="301"/>
      <c r="P84" s="128"/>
      <c r="Q84" s="135">
        <v>768</v>
      </c>
      <c r="R84" s="135">
        <v>98679</v>
      </c>
      <c r="S84" s="135">
        <v>26444</v>
      </c>
      <c r="T84" s="135">
        <v>651252</v>
      </c>
      <c r="U84" s="207"/>
      <c r="V84" s="60"/>
      <c r="W84" s="60"/>
      <c r="X84" s="301" t="s">
        <v>162</v>
      </c>
      <c r="Y84" s="301"/>
      <c r="Z84" s="128"/>
      <c r="AA84" s="135">
        <v>37789</v>
      </c>
      <c r="AB84" s="135">
        <v>64506</v>
      </c>
      <c r="AC84" s="209">
        <v>0</v>
      </c>
      <c r="AD84" s="135">
        <v>680</v>
      </c>
    </row>
    <row r="85" spans="1:30" ht="8.25" customHeight="1">
      <c r="D85" s="301" t="s">
        <v>153</v>
      </c>
      <c r="E85" s="301"/>
      <c r="F85" s="128"/>
      <c r="G85" s="209">
        <v>0</v>
      </c>
      <c r="H85" s="209">
        <v>150</v>
      </c>
      <c r="I85" s="209">
        <v>0</v>
      </c>
      <c r="J85" s="135">
        <v>4601</v>
      </c>
      <c r="K85" s="204"/>
      <c r="L85" s="60"/>
      <c r="M85" s="60"/>
      <c r="N85" s="60"/>
      <c r="O85" s="64" t="s">
        <v>138</v>
      </c>
      <c r="P85" s="128"/>
      <c r="Q85" s="108">
        <v>768</v>
      </c>
      <c r="R85" s="108">
        <v>98679</v>
      </c>
      <c r="S85" s="108">
        <v>26444</v>
      </c>
      <c r="T85" s="108">
        <v>651252</v>
      </c>
      <c r="U85" s="207"/>
      <c r="V85" s="60"/>
      <c r="W85" s="60"/>
      <c r="X85" s="60"/>
      <c r="Y85" s="64" t="s">
        <v>145</v>
      </c>
      <c r="Z85" s="128"/>
      <c r="AA85" s="205">
        <v>0</v>
      </c>
      <c r="AB85" s="205">
        <v>0</v>
      </c>
      <c r="AC85" s="205">
        <v>0</v>
      </c>
      <c r="AD85" s="205">
        <v>0</v>
      </c>
    </row>
    <row r="86" spans="1:30" ht="8.25" customHeight="1">
      <c r="E86" s="64" t="s">
        <v>153</v>
      </c>
      <c r="F86" s="128"/>
      <c r="G86" s="205">
        <v>0</v>
      </c>
      <c r="H86" s="205">
        <v>150</v>
      </c>
      <c r="I86" s="205">
        <v>0</v>
      </c>
      <c r="J86" s="108">
        <v>4601</v>
      </c>
      <c r="K86" s="204"/>
      <c r="L86" s="60"/>
      <c r="M86" s="60"/>
      <c r="N86" s="301" t="s">
        <v>225</v>
      </c>
      <c r="O86" s="301"/>
      <c r="P86" s="128"/>
      <c r="Q86" s="135">
        <v>752</v>
      </c>
      <c r="R86" s="135">
        <v>544</v>
      </c>
      <c r="S86" s="135">
        <v>12653</v>
      </c>
      <c r="T86" s="209">
        <v>0</v>
      </c>
      <c r="U86" s="207"/>
      <c r="V86" s="60"/>
      <c r="W86" s="60"/>
      <c r="X86" s="60"/>
      <c r="Y86" s="64" t="s">
        <v>150</v>
      </c>
      <c r="Z86" s="128"/>
      <c r="AA86" s="205">
        <v>0</v>
      </c>
      <c r="AB86" s="205">
        <v>0</v>
      </c>
      <c r="AC86" s="205">
        <v>0</v>
      </c>
      <c r="AD86" s="205">
        <v>0</v>
      </c>
    </row>
    <row r="87" spans="1:30" ht="8.25" customHeight="1">
      <c r="D87" s="301" t="s">
        <v>157</v>
      </c>
      <c r="E87" s="301"/>
      <c r="F87" s="128"/>
      <c r="G87" s="135">
        <v>363</v>
      </c>
      <c r="H87" s="135">
        <v>5175</v>
      </c>
      <c r="I87" s="209">
        <v>0</v>
      </c>
      <c r="J87" s="135">
        <v>1017548</v>
      </c>
      <c r="K87" s="204"/>
      <c r="L87" s="60"/>
      <c r="M87" s="60"/>
      <c r="N87" s="60"/>
      <c r="O87" s="76" t="s">
        <v>225</v>
      </c>
      <c r="P87" s="128"/>
      <c r="Q87" s="108">
        <v>752</v>
      </c>
      <c r="R87" s="108">
        <v>544</v>
      </c>
      <c r="S87" s="108">
        <v>12653</v>
      </c>
      <c r="T87" s="205">
        <v>0</v>
      </c>
      <c r="U87" s="207"/>
      <c r="V87" s="60"/>
      <c r="W87" s="60"/>
      <c r="X87" s="60"/>
      <c r="Y87" s="64" t="s">
        <v>152</v>
      </c>
      <c r="Z87" s="128"/>
      <c r="AA87" s="108">
        <v>37789</v>
      </c>
      <c r="AB87" s="108">
        <v>64506</v>
      </c>
      <c r="AC87" s="205">
        <v>0</v>
      </c>
      <c r="AD87" s="108">
        <v>680</v>
      </c>
    </row>
    <row r="88" spans="1:30" ht="8.25" customHeight="1">
      <c r="E88" s="64" t="s">
        <v>157</v>
      </c>
      <c r="F88" s="128"/>
      <c r="G88" s="108">
        <v>363</v>
      </c>
      <c r="H88" s="108">
        <v>5175</v>
      </c>
      <c r="I88" s="205">
        <v>0</v>
      </c>
      <c r="J88" s="108">
        <v>1017548</v>
      </c>
      <c r="K88" s="204"/>
      <c r="L88" s="60"/>
      <c r="M88" s="60"/>
      <c r="N88" s="301" t="s">
        <v>161</v>
      </c>
      <c r="O88" s="301"/>
      <c r="P88" s="128"/>
      <c r="Q88" s="135">
        <v>953208</v>
      </c>
      <c r="R88" s="135">
        <v>480250</v>
      </c>
      <c r="S88" s="135">
        <v>323755</v>
      </c>
      <c r="T88" s="135">
        <v>1325307</v>
      </c>
      <c r="U88" s="207"/>
      <c r="V88" s="60"/>
      <c r="W88" s="60"/>
      <c r="X88" s="60"/>
      <c r="Z88" s="128"/>
      <c r="AA88" s="66" t="s">
        <v>8</v>
      </c>
      <c r="AB88" s="66" t="s">
        <v>8</v>
      </c>
      <c r="AC88" s="66" t="s">
        <v>8</v>
      </c>
      <c r="AD88" s="66" t="s">
        <v>8</v>
      </c>
    </row>
    <row r="89" spans="1:30" ht="8.25" customHeight="1">
      <c r="D89" s="301" t="s">
        <v>25</v>
      </c>
      <c r="E89" s="301"/>
      <c r="F89" s="128"/>
      <c r="G89" s="209">
        <v>0</v>
      </c>
      <c r="H89" s="135">
        <v>34686</v>
      </c>
      <c r="I89" s="209">
        <v>0</v>
      </c>
      <c r="J89" s="135">
        <v>51708</v>
      </c>
      <c r="K89" s="204"/>
      <c r="L89" s="60"/>
      <c r="M89" s="60"/>
      <c r="N89" s="60"/>
      <c r="O89" s="64" t="s">
        <v>146</v>
      </c>
      <c r="P89" s="128"/>
      <c r="Q89" s="108">
        <v>38</v>
      </c>
      <c r="R89" s="108">
        <v>67</v>
      </c>
      <c r="S89" s="108">
        <v>56381</v>
      </c>
      <c r="T89" s="108">
        <v>46932</v>
      </c>
      <c r="U89" s="207"/>
      <c r="V89" s="60"/>
      <c r="W89" s="296" t="s">
        <v>156</v>
      </c>
      <c r="X89" s="296"/>
      <c r="Y89" s="296"/>
      <c r="Z89" s="128"/>
      <c r="AA89" s="208">
        <v>0</v>
      </c>
      <c r="AB89" s="208">
        <v>0</v>
      </c>
      <c r="AC89" s="208">
        <v>0</v>
      </c>
      <c r="AD89" s="208">
        <v>0</v>
      </c>
    </row>
    <row r="90" spans="1:30" ht="8.25" customHeight="1">
      <c r="E90" s="64" t="s">
        <v>25</v>
      </c>
      <c r="F90" s="128"/>
      <c r="G90" s="205">
        <v>0</v>
      </c>
      <c r="H90" s="108">
        <v>34686</v>
      </c>
      <c r="I90" s="205">
        <v>0</v>
      </c>
      <c r="J90" s="108">
        <v>51708</v>
      </c>
      <c r="K90" s="204"/>
      <c r="L90" s="60"/>
      <c r="M90" s="60"/>
      <c r="N90" s="60"/>
      <c r="O90" s="64" t="s">
        <v>149</v>
      </c>
      <c r="P90" s="128"/>
      <c r="Q90" s="108">
        <v>294</v>
      </c>
      <c r="R90" s="108">
        <v>2153</v>
      </c>
      <c r="S90" s="108">
        <v>380</v>
      </c>
      <c r="T90" s="108">
        <v>228428</v>
      </c>
      <c r="U90" s="207"/>
      <c r="V90" s="60"/>
      <c r="W90" s="60"/>
      <c r="X90" s="301" t="s">
        <v>156</v>
      </c>
      <c r="Y90" s="301"/>
      <c r="Z90" s="128"/>
      <c r="AA90" s="209">
        <v>0</v>
      </c>
      <c r="AB90" s="209">
        <v>0</v>
      </c>
      <c r="AC90" s="209">
        <v>0</v>
      </c>
      <c r="AD90" s="209">
        <v>0</v>
      </c>
    </row>
    <row r="91" spans="1:30" ht="8.25" customHeight="1">
      <c r="D91" s="301" t="s">
        <v>224</v>
      </c>
      <c r="E91" s="301"/>
      <c r="F91" s="128"/>
      <c r="G91" s="135">
        <v>587055</v>
      </c>
      <c r="H91" s="135">
        <v>540868</v>
      </c>
      <c r="I91" s="135">
        <v>256320</v>
      </c>
      <c r="J91" s="135">
        <v>289074</v>
      </c>
      <c r="K91" s="204"/>
      <c r="L91" s="60"/>
      <c r="M91" s="60"/>
      <c r="N91" s="60"/>
      <c r="O91" s="64" t="s">
        <v>151</v>
      </c>
      <c r="P91" s="128"/>
      <c r="Q91" s="108">
        <v>952876</v>
      </c>
      <c r="R91" s="108">
        <v>478030</v>
      </c>
      <c r="S91" s="108">
        <v>266994</v>
      </c>
      <c r="T91" s="108">
        <v>1049947</v>
      </c>
      <c r="U91" s="207"/>
      <c r="V91" s="60"/>
      <c r="W91" s="60"/>
      <c r="X91" s="60"/>
      <c r="Y91" s="76" t="s">
        <v>223</v>
      </c>
      <c r="Z91" s="128"/>
      <c r="AA91" s="205">
        <v>0</v>
      </c>
      <c r="AB91" s="205">
        <v>0</v>
      </c>
      <c r="AC91" s="205">
        <v>0</v>
      </c>
      <c r="AD91" s="205">
        <v>0</v>
      </c>
    </row>
    <row r="92" spans="1:30" ht="8.25" customHeight="1">
      <c r="E92" s="64" t="s">
        <v>27</v>
      </c>
      <c r="F92" s="128"/>
      <c r="G92" s="205">
        <v>0</v>
      </c>
      <c r="H92" s="205">
        <v>0</v>
      </c>
      <c r="I92" s="108">
        <v>188760</v>
      </c>
      <c r="J92" s="108">
        <v>3300</v>
      </c>
      <c r="K92" s="204"/>
      <c r="L92" s="60"/>
      <c r="M92" s="60"/>
      <c r="N92" s="301" t="s">
        <v>160</v>
      </c>
      <c r="O92" s="301"/>
      <c r="P92" s="128"/>
      <c r="Q92" s="135">
        <v>56364</v>
      </c>
      <c r="R92" s="135">
        <v>84107</v>
      </c>
      <c r="S92" s="135">
        <v>32614</v>
      </c>
      <c r="T92" s="135">
        <v>44016</v>
      </c>
      <c r="U92" s="206"/>
      <c r="V92" s="60"/>
      <c r="W92" s="60"/>
      <c r="X92" s="60"/>
      <c r="Y92" s="64"/>
      <c r="Z92" s="128"/>
      <c r="AA92" s="108"/>
      <c r="AB92" s="108"/>
      <c r="AC92" s="108"/>
      <c r="AD92" s="108"/>
    </row>
    <row r="93" spans="1:30" ht="8.25" customHeight="1">
      <c r="D93" s="60"/>
      <c r="E93" s="64" t="s">
        <v>30</v>
      </c>
      <c r="F93" s="128"/>
      <c r="G93" s="108">
        <v>158</v>
      </c>
      <c r="H93" s="205">
        <v>0</v>
      </c>
      <c r="I93" s="108">
        <v>9279</v>
      </c>
      <c r="J93" s="108">
        <v>20120</v>
      </c>
      <c r="K93" s="204"/>
      <c r="L93" s="60"/>
      <c r="M93" s="60"/>
      <c r="N93" s="60"/>
      <c r="O93" s="64" t="s">
        <v>154</v>
      </c>
      <c r="P93" s="128"/>
      <c r="Q93" s="108">
        <v>54230</v>
      </c>
      <c r="R93" s="108">
        <v>8637</v>
      </c>
      <c r="S93" s="108">
        <v>1602</v>
      </c>
      <c r="T93" s="205">
        <v>0</v>
      </c>
      <c r="U93" s="203"/>
      <c r="V93" s="133"/>
      <c r="W93" s="60"/>
      <c r="X93" s="60"/>
      <c r="Y93" s="59"/>
      <c r="Z93" s="128"/>
      <c r="AA93" s="57"/>
      <c r="AB93" s="57"/>
      <c r="AC93" s="57"/>
      <c r="AD93" s="57"/>
    </row>
    <row r="94" spans="1:30" ht="6"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N36:O36"/>
    <mergeCell ref="N38:O38"/>
    <mergeCell ref="N40:O40"/>
    <mergeCell ref="N44:O44"/>
    <mergeCell ref="N92:O92"/>
    <mergeCell ref="N86:O86"/>
    <mergeCell ref="N82:O82"/>
    <mergeCell ref="N58:O58"/>
    <mergeCell ref="N61:O61"/>
    <mergeCell ref="N63:O63"/>
    <mergeCell ref="N66:O66"/>
    <mergeCell ref="N84:O84"/>
    <mergeCell ref="N80:O80"/>
    <mergeCell ref="N78:O78"/>
    <mergeCell ref="N71:O71"/>
    <mergeCell ref="N74:O74"/>
    <mergeCell ref="X26:Y26"/>
    <mergeCell ref="X44:Y44"/>
    <mergeCell ref="X46:Y46"/>
    <mergeCell ref="L8:P9"/>
    <mergeCell ref="M13:O13"/>
    <mergeCell ref="N14:O14"/>
    <mergeCell ref="N19:O19"/>
    <mergeCell ref="N24:O24"/>
    <mergeCell ref="X39:Y39"/>
    <mergeCell ref="W43:Y43"/>
    <mergeCell ref="N17:O17"/>
    <mergeCell ref="N32:O32"/>
    <mergeCell ref="N34:O34"/>
    <mergeCell ref="X32:Y32"/>
    <mergeCell ref="X34:Y34"/>
    <mergeCell ref="X37:Y37"/>
    <mergeCell ref="V8:Z9"/>
    <mergeCell ref="X14:Y14"/>
    <mergeCell ref="W20:Y20"/>
    <mergeCell ref="X21:Y21"/>
    <mergeCell ref="X24:Y24"/>
    <mergeCell ref="X28:Y28"/>
    <mergeCell ref="X30:Y30"/>
    <mergeCell ref="D87:E87"/>
    <mergeCell ref="D40:E40"/>
    <mergeCell ref="N30:O30"/>
    <mergeCell ref="N53:O53"/>
    <mergeCell ref="X59:Y59"/>
    <mergeCell ref="X75:Y75"/>
    <mergeCell ref="X77:Y77"/>
    <mergeCell ref="X81:Y81"/>
    <mergeCell ref="X84:Y84"/>
    <mergeCell ref="X79:Y79"/>
    <mergeCell ref="X61:Y61"/>
    <mergeCell ref="W68:Y68"/>
    <mergeCell ref="X69:Y69"/>
    <mergeCell ref="M57:O57"/>
    <mergeCell ref="A8:F9"/>
    <mergeCell ref="B11:E11"/>
    <mergeCell ref="C13:E13"/>
    <mergeCell ref="D14:E14"/>
    <mergeCell ref="D38:E38"/>
    <mergeCell ref="D18:E18"/>
    <mergeCell ref="D26:E26"/>
    <mergeCell ref="D30:E30"/>
    <mergeCell ref="D32:E32"/>
    <mergeCell ref="D20:E20"/>
    <mergeCell ref="D22:E22"/>
    <mergeCell ref="D24:E24"/>
    <mergeCell ref="D91:E91"/>
    <mergeCell ref="D55:E55"/>
    <mergeCell ref="D59:E59"/>
    <mergeCell ref="D80:E80"/>
    <mergeCell ref="D89:E89"/>
    <mergeCell ref="D57:E57"/>
    <mergeCell ref="D74:E74"/>
    <mergeCell ref="D77:E77"/>
    <mergeCell ref="D82:E82"/>
    <mergeCell ref="D85:E85"/>
    <mergeCell ref="D61:E61"/>
    <mergeCell ref="D63:E63"/>
    <mergeCell ref="D68:E68"/>
    <mergeCell ref="C67:E67"/>
    <mergeCell ref="X90:Y90"/>
    <mergeCell ref="D47:E47"/>
    <mergeCell ref="C52:E52"/>
    <mergeCell ref="D53:E53"/>
    <mergeCell ref="D71:E71"/>
    <mergeCell ref="N88:O88"/>
    <mergeCell ref="W89:Y89"/>
    <mergeCell ref="N47:O47"/>
    <mergeCell ref="N49:O49"/>
    <mergeCell ref="N51:O51"/>
    <mergeCell ref="X48:Y48"/>
    <mergeCell ref="X52:Y52"/>
    <mergeCell ref="X57:Y57"/>
    <mergeCell ref="X73:Y73"/>
    <mergeCell ref="X64:Y64"/>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10.5" customHeight="1"/>
    <row r="3" spans="1:30" ht="9.75" customHeight="1">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305</v>
      </c>
    </row>
    <row r="7" spans="1:30" ht="1.5" customHeight="1">
      <c r="AD7" s="60"/>
    </row>
    <row r="8" spans="1:30" ht="15" customHeight="1">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ht="15" customHeight="1">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6"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8.25" customHeight="1">
      <c r="B11" s="296" t="s">
        <v>205</v>
      </c>
      <c r="C11" s="296"/>
      <c r="D11" s="296"/>
      <c r="E11" s="296"/>
      <c r="G11" s="140">
        <v>56800278</v>
      </c>
      <c r="H11" s="139">
        <v>81386870</v>
      </c>
      <c r="I11" s="139">
        <v>44624083</v>
      </c>
      <c r="J11" s="139">
        <v>35319265</v>
      </c>
      <c r="K11" s="204"/>
      <c r="L11" s="60"/>
      <c r="M11" s="60"/>
      <c r="N11" s="60"/>
      <c r="O11" s="64" t="s">
        <v>33</v>
      </c>
      <c r="P11" s="128"/>
      <c r="Q11" s="108">
        <v>717949</v>
      </c>
      <c r="R11" s="108">
        <v>735453</v>
      </c>
      <c r="S11" s="108">
        <v>57821</v>
      </c>
      <c r="T11" s="108">
        <v>404913</v>
      </c>
      <c r="U11" s="207"/>
      <c r="V11" s="60"/>
      <c r="W11" s="60"/>
      <c r="X11" s="60"/>
      <c r="Y11" s="64" t="s">
        <v>155</v>
      </c>
      <c r="Z11" s="128"/>
      <c r="AA11" s="108">
        <v>38</v>
      </c>
      <c r="AB11" s="108">
        <v>5158</v>
      </c>
      <c r="AC11" s="108">
        <v>2158</v>
      </c>
      <c r="AD11" s="108">
        <v>3155</v>
      </c>
    </row>
    <row r="12" spans="1:30" ht="8.25" customHeight="1">
      <c r="G12" s="111"/>
      <c r="H12" s="68"/>
      <c r="I12" s="68"/>
      <c r="J12" s="68"/>
      <c r="K12" s="204"/>
      <c r="L12" s="60"/>
      <c r="M12" s="60"/>
      <c r="N12" s="60"/>
      <c r="O12" s="78"/>
      <c r="P12" s="128"/>
      <c r="Q12" s="66"/>
      <c r="R12" s="66"/>
      <c r="S12" s="66"/>
      <c r="T12" s="66"/>
      <c r="U12" s="207"/>
      <c r="V12" s="60"/>
      <c r="W12" s="60"/>
      <c r="X12" s="60"/>
      <c r="Y12" s="76" t="s">
        <v>279</v>
      </c>
      <c r="Z12" s="128"/>
      <c r="AA12" s="108">
        <v>855</v>
      </c>
      <c r="AB12" s="108">
        <v>49614</v>
      </c>
      <c r="AC12" s="108">
        <v>10519</v>
      </c>
      <c r="AD12" s="108">
        <v>1668</v>
      </c>
    </row>
    <row r="13" spans="1:30" ht="8.25" customHeight="1">
      <c r="C13" s="296" t="s">
        <v>203</v>
      </c>
      <c r="D13" s="296"/>
      <c r="E13" s="296"/>
      <c r="G13" s="140">
        <v>45633</v>
      </c>
      <c r="H13" s="139">
        <v>4335090</v>
      </c>
      <c r="I13" s="139">
        <v>604292</v>
      </c>
      <c r="J13" s="139">
        <v>213523</v>
      </c>
      <c r="K13" s="210">
        <v>0</v>
      </c>
      <c r="M13" s="296" t="s">
        <v>199</v>
      </c>
      <c r="N13" s="296"/>
      <c r="O13" s="296"/>
      <c r="P13" s="128"/>
      <c r="Q13" s="139">
        <v>48386160</v>
      </c>
      <c r="R13" s="139">
        <v>8539490</v>
      </c>
      <c r="S13" s="139">
        <v>36422635</v>
      </c>
      <c r="T13" s="139">
        <v>21363287</v>
      </c>
      <c r="U13" s="207"/>
      <c r="V13" s="60"/>
      <c r="W13" s="60"/>
      <c r="X13" s="60"/>
      <c r="Y13" s="64" t="s">
        <v>24</v>
      </c>
      <c r="Z13" s="128"/>
      <c r="AA13" s="108">
        <v>3886</v>
      </c>
      <c r="AB13" s="108">
        <v>12172</v>
      </c>
      <c r="AC13" s="108">
        <v>63780</v>
      </c>
      <c r="AD13" s="108">
        <v>18559</v>
      </c>
    </row>
    <row r="14" spans="1:30" ht="8.25" customHeight="1">
      <c r="D14" s="302" t="s">
        <v>201</v>
      </c>
      <c r="E14" s="302"/>
      <c r="G14" s="136">
        <v>267</v>
      </c>
      <c r="H14" s="135">
        <v>687972</v>
      </c>
      <c r="I14" s="135">
        <v>11798</v>
      </c>
      <c r="J14" s="135">
        <v>75020</v>
      </c>
      <c r="K14" s="204"/>
      <c r="L14" s="60"/>
      <c r="M14" s="60"/>
      <c r="N14" s="301" t="s">
        <v>197</v>
      </c>
      <c r="O14" s="301"/>
      <c r="P14" s="128"/>
      <c r="Q14" s="135">
        <v>34329</v>
      </c>
      <c r="R14" s="135">
        <v>195013</v>
      </c>
      <c r="S14" s="135">
        <v>1715461</v>
      </c>
      <c r="T14" s="135">
        <v>54987</v>
      </c>
      <c r="U14" s="207"/>
      <c r="V14" s="60"/>
      <c r="W14" s="60"/>
      <c r="X14" s="301" t="s">
        <v>278</v>
      </c>
      <c r="Y14" s="301"/>
      <c r="Z14" s="128"/>
      <c r="AA14" s="135">
        <v>1500087</v>
      </c>
      <c r="AB14" s="135">
        <v>1118426</v>
      </c>
      <c r="AC14" s="135">
        <v>161676</v>
      </c>
      <c r="AD14" s="135">
        <v>161409</v>
      </c>
    </row>
    <row r="15" spans="1:30" ht="8.25" customHeight="1">
      <c r="E15" s="64" t="s">
        <v>29</v>
      </c>
      <c r="F15" s="128"/>
      <c r="G15" s="108">
        <v>267</v>
      </c>
      <c r="H15" s="108">
        <v>46438</v>
      </c>
      <c r="I15" s="108">
        <v>10473</v>
      </c>
      <c r="J15" s="108">
        <v>5185</v>
      </c>
      <c r="K15" s="204"/>
      <c r="L15" s="60"/>
      <c r="M15" s="60"/>
      <c r="N15" s="60"/>
      <c r="O15" s="71" t="s">
        <v>37</v>
      </c>
      <c r="P15" s="128"/>
      <c r="Q15" s="108">
        <v>34260</v>
      </c>
      <c r="R15" s="108">
        <v>195013</v>
      </c>
      <c r="S15" s="108">
        <v>269299</v>
      </c>
      <c r="T15" s="108">
        <v>47384</v>
      </c>
      <c r="U15" s="207"/>
      <c r="V15" s="60"/>
      <c r="W15" s="60"/>
      <c r="X15" s="60"/>
      <c r="Y15" s="64" t="s">
        <v>26</v>
      </c>
      <c r="Z15" s="128"/>
      <c r="AA15" s="108">
        <v>115118</v>
      </c>
      <c r="AB15" s="108">
        <v>47142</v>
      </c>
      <c r="AC15" s="205">
        <v>0</v>
      </c>
      <c r="AD15" s="205">
        <v>0</v>
      </c>
    </row>
    <row r="16" spans="1:30" ht="8.25" customHeight="1">
      <c r="E16" s="64" t="s">
        <v>32</v>
      </c>
      <c r="F16" s="128"/>
      <c r="G16" s="205">
        <v>0</v>
      </c>
      <c r="H16" s="108">
        <v>631913</v>
      </c>
      <c r="I16" s="205">
        <v>0</v>
      </c>
      <c r="J16" s="108">
        <v>64595</v>
      </c>
      <c r="K16" s="204"/>
      <c r="L16" s="60"/>
      <c r="M16" s="60"/>
      <c r="N16" s="60"/>
      <c r="O16" s="71" t="s">
        <v>40</v>
      </c>
      <c r="P16" s="128"/>
      <c r="Q16" s="108">
        <v>69</v>
      </c>
      <c r="R16" s="205">
        <v>0</v>
      </c>
      <c r="S16" s="108">
        <v>1446162</v>
      </c>
      <c r="T16" s="108">
        <v>7603</v>
      </c>
      <c r="U16" s="207"/>
      <c r="V16" s="60"/>
      <c r="W16" s="60"/>
      <c r="X16" s="60"/>
      <c r="Y16" s="64" t="s">
        <v>28</v>
      </c>
      <c r="Z16" s="128"/>
      <c r="AA16" s="108">
        <v>965474</v>
      </c>
      <c r="AB16" s="108">
        <v>664638</v>
      </c>
      <c r="AC16" s="108">
        <v>74284</v>
      </c>
      <c r="AD16" s="108">
        <v>34524</v>
      </c>
    </row>
    <row r="17" spans="4:30" ht="8.25" customHeight="1">
      <c r="E17" s="64" t="s">
        <v>35</v>
      </c>
      <c r="F17" s="128"/>
      <c r="G17" s="205">
        <v>0</v>
      </c>
      <c r="H17" s="108">
        <v>9621</v>
      </c>
      <c r="I17" s="108">
        <v>1325</v>
      </c>
      <c r="J17" s="108">
        <v>5240</v>
      </c>
      <c r="K17" s="204"/>
      <c r="L17" s="60"/>
      <c r="M17" s="60"/>
      <c r="N17" s="301" t="s">
        <v>43</v>
      </c>
      <c r="O17" s="301"/>
      <c r="P17" s="128"/>
      <c r="Q17" s="135">
        <v>2318355</v>
      </c>
      <c r="R17" s="137">
        <v>334529</v>
      </c>
      <c r="S17" s="137">
        <v>1664576</v>
      </c>
      <c r="T17" s="137">
        <v>6057350</v>
      </c>
      <c r="U17" s="207"/>
      <c r="V17" s="60"/>
      <c r="W17" s="60"/>
      <c r="X17" s="60"/>
      <c r="Y17" s="64" t="s">
        <v>31</v>
      </c>
      <c r="Z17" s="128"/>
      <c r="AA17" s="108">
        <v>39539</v>
      </c>
      <c r="AB17" s="108">
        <v>87201</v>
      </c>
      <c r="AC17" s="108">
        <v>80300</v>
      </c>
      <c r="AD17" s="108">
        <v>3629</v>
      </c>
    </row>
    <row r="18" spans="4:30" ht="8.25" customHeight="1">
      <c r="D18" s="302" t="s">
        <v>277</v>
      </c>
      <c r="E18" s="302"/>
      <c r="F18" s="128"/>
      <c r="G18" s="135">
        <v>6248</v>
      </c>
      <c r="H18" s="135">
        <v>33685</v>
      </c>
      <c r="I18" s="135">
        <v>272</v>
      </c>
      <c r="J18" s="135">
        <v>17574</v>
      </c>
      <c r="K18" s="204"/>
      <c r="L18" s="60"/>
      <c r="M18" s="60"/>
      <c r="N18" s="60"/>
      <c r="O18" s="64" t="s">
        <v>43</v>
      </c>
      <c r="P18" s="128"/>
      <c r="Q18" s="108">
        <v>2318355</v>
      </c>
      <c r="R18" s="108">
        <v>334529</v>
      </c>
      <c r="S18" s="108">
        <v>1664576</v>
      </c>
      <c r="T18" s="108">
        <v>6057350</v>
      </c>
      <c r="U18" s="207"/>
      <c r="V18" s="60"/>
      <c r="W18" s="60"/>
      <c r="X18" s="60"/>
      <c r="Y18" s="74" t="s">
        <v>34</v>
      </c>
      <c r="Z18" s="128"/>
      <c r="AA18" s="108">
        <v>379956</v>
      </c>
      <c r="AB18" s="108">
        <v>319445</v>
      </c>
      <c r="AC18" s="108">
        <v>7092</v>
      </c>
      <c r="AD18" s="108">
        <v>123256</v>
      </c>
    </row>
    <row r="19" spans="4:30" ht="8.25" customHeight="1">
      <c r="E19" s="71" t="s">
        <v>36</v>
      </c>
      <c r="F19" s="128"/>
      <c r="G19" s="108">
        <v>6248</v>
      </c>
      <c r="H19" s="108">
        <v>33685</v>
      </c>
      <c r="I19" s="108">
        <v>272</v>
      </c>
      <c r="J19" s="108">
        <v>17574</v>
      </c>
      <c r="K19" s="204"/>
      <c r="L19" s="60"/>
      <c r="M19" s="60"/>
      <c r="N19" s="301" t="s">
        <v>195</v>
      </c>
      <c r="O19" s="301"/>
      <c r="P19" s="128"/>
      <c r="Q19" s="135">
        <v>231465</v>
      </c>
      <c r="R19" s="135">
        <v>1478030</v>
      </c>
      <c r="S19" s="135">
        <v>10371</v>
      </c>
      <c r="T19" s="135">
        <v>23367</v>
      </c>
      <c r="U19" s="207"/>
      <c r="V19" s="60"/>
      <c r="W19" s="60"/>
      <c r="X19" s="60"/>
      <c r="Z19" s="128"/>
      <c r="AA19" s="66"/>
      <c r="AB19" s="66"/>
      <c r="AC19" s="66"/>
      <c r="AD19" s="66"/>
    </row>
    <row r="20" spans="4:30" ht="8.25" customHeight="1">
      <c r="D20" s="301" t="s">
        <v>1</v>
      </c>
      <c r="E20" s="301"/>
      <c r="F20" s="128"/>
      <c r="G20" s="209">
        <v>0</v>
      </c>
      <c r="H20" s="135">
        <v>1631210</v>
      </c>
      <c r="I20" s="135">
        <v>570066</v>
      </c>
      <c r="J20" s="135">
        <v>60838</v>
      </c>
      <c r="K20" s="204"/>
      <c r="L20" s="60"/>
      <c r="M20" s="60"/>
      <c r="N20" s="60"/>
      <c r="O20" s="64" t="s">
        <v>46</v>
      </c>
      <c r="P20" s="128"/>
      <c r="Q20" s="205">
        <v>0</v>
      </c>
      <c r="R20" s="205">
        <v>0</v>
      </c>
      <c r="S20" s="108">
        <v>100</v>
      </c>
      <c r="T20" s="108">
        <v>4717</v>
      </c>
      <c r="U20" s="207"/>
      <c r="V20" s="60"/>
      <c r="W20" s="296" t="s">
        <v>198</v>
      </c>
      <c r="X20" s="296"/>
      <c r="Y20" s="296"/>
      <c r="Z20" s="128"/>
      <c r="AA20" s="139">
        <v>459609</v>
      </c>
      <c r="AB20" s="139">
        <v>1679007</v>
      </c>
      <c r="AC20" s="139">
        <v>182825</v>
      </c>
      <c r="AD20" s="139">
        <v>429964</v>
      </c>
    </row>
    <row r="21" spans="4:30" ht="8.25" customHeight="1">
      <c r="E21" s="64" t="s">
        <v>1</v>
      </c>
      <c r="F21" s="128"/>
      <c r="G21" s="205">
        <v>0</v>
      </c>
      <c r="H21" s="108">
        <v>1631210</v>
      </c>
      <c r="I21" s="108">
        <v>570066</v>
      </c>
      <c r="J21" s="108">
        <v>60838</v>
      </c>
      <c r="K21" s="204"/>
      <c r="L21" s="60"/>
      <c r="M21" s="60"/>
      <c r="N21" s="60"/>
      <c r="O21" s="64" t="s">
        <v>48</v>
      </c>
      <c r="P21" s="128"/>
      <c r="Q21" s="108">
        <v>199379</v>
      </c>
      <c r="R21" s="108">
        <v>1320882</v>
      </c>
      <c r="S21" s="108">
        <v>5446</v>
      </c>
      <c r="T21" s="108">
        <v>1311</v>
      </c>
      <c r="U21" s="207"/>
      <c r="X21" s="301" t="s">
        <v>196</v>
      </c>
      <c r="Y21" s="301"/>
      <c r="Z21" s="128"/>
      <c r="AA21" s="135">
        <v>127263</v>
      </c>
      <c r="AB21" s="135">
        <v>254585</v>
      </c>
      <c r="AC21" s="135">
        <v>29566</v>
      </c>
      <c r="AD21" s="135">
        <v>334685</v>
      </c>
    </row>
    <row r="22" spans="4:30" ht="8.25" customHeight="1">
      <c r="D22" s="301" t="s">
        <v>276</v>
      </c>
      <c r="E22" s="301"/>
      <c r="F22" s="128"/>
      <c r="G22" s="135">
        <v>650</v>
      </c>
      <c r="H22" s="135">
        <v>218185</v>
      </c>
      <c r="I22" s="135">
        <v>158</v>
      </c>
      <c r="J22" s="135">
        <v>22123</v>
      </c>
      <c r="K22" s="204"/>
      <c r="L22" s="60"/>
      <c r="M22" s="60"/>
      <c r="N22" s="60"/>
      <c r="O22" s="64" t="s">
        <v>51</v>
      </c>
      <c r="P22" s="128"/>
      <c r="Q22" s="108">
        <v>31774</v>
      </c>
      <c r="R22" s="108">
        <v>29721</v>
      </c>
      <c r="S22" s="108">
        <v>60</v>
      </c>
      <c r="T22" s="205">
        <v>0</v>
      </c>
      <c r="U22" s="207"/>
      <c r="V22" s="60"/>
      <c r="W22" s="60"/>
      <c r="X22" s="60"/>
      <c r="Y22" s="64" t="s">
        <v>38</v>
      </c>
      <c r="Z22" s="128"/>
      <c r="AA22" s="108">
        <v>4237</v>
      </c>
      <c r="AB22" s="108">
        <v>103435</v>
      </c>
      <c r="AC22" s="108">
        <v>1480</v>
      </c>
      <c r="AD22" s="108">
        <v>30116</v>
      </c>
    </row>
    <row r="23" spans="4:30" ht="8.25" customHeight="1">
      <c r="E23" s="76" t="s">
        <v>276</v>
      </c>
      <c r="F23" s="128"/>
      <c r="G23" s="108">
        <v>650</v>
      </c>
      <c r="H23" s="108">
        <v>218185</v>
      </c>
      <c r="I23" s="108">
        <v>158</v>
      </c>
      <c r="J23" s="108">
        <v>22123</v>
      </c>
      <c r="K23" s="204"/>
      <c r="L23" s="60"/>
      <c r="M23" s="60"/>
      <c r="N23" s="60"/>
      <c r="O23" s="64" t="s">
        <v>53</v>
      </c>
      <c r="P23" s="128"/>
      <c r="Q23" s="108">
        <v>312</v>
      </c>
      <c r="R23" s="108">
        <v>127427</v>
      </c>
      <c r="S23" s="108">
        <v>4765</v>
      </c>
      <c r="T23" s="108">
        <v>17339</v>
      </c>
      <c r="U23" s="207"/>
      <c r="V23" s="60"/>
      <c r="W23" s="60"/>
      <c r="X23" s="60"/>
      <c r="Y23" s="71" t="s">
        <v>41</v>
      </c>
      <c r="Z23" s="128"/>
      <c r="AA23" s="108">
        <v>123026</v>
      </c>
      <c r="AB23" s="108">
        <v>151150</v>
      </c>
      <c r="AC23" s="108">
        <v>28086</v>
      </c>
      <c r="AD23" s="108">
        <v>304569</v>
      </c>
    </row>
    <row r="24" spans="4:30" ht="8.25" customHeight="1">
      <c r="D24" s="301" t="s">
        <v>275</v>
      </c>
      <c r="E24" s="301"/>
      <c r="F24" s="128"/>
      <c r="G24" s="209">
        <v>0</v>
      </c>
      <c r="H24" s="135">
        <v>36549</v>
      </c>
      <c r="I24" s="135">
        <v>21177</v>
      </c>
      <c r="J24" s="135">
        <v>21891</v>
      </c>
      <c r="K24" s="204"/>
      <c r="L24" s="60"/>
      <c r="M24" s="60"/>
      <c r="N24" s="301" t="s">
        <v>192</v>
      </c>
      <c r="O24" s="301"/>
      <c r="P24" s="128"/>
      <c r="Q24" s="135">
        <v>174749</v>
      </c>
      <c r="R24" s="135">
        <v>847251</v>
      </c>
      <c r="S24" s="135">
        <v>41776</v>
      </c>
      <c r="T24" s="135">
        <v>44414</v>
      </c>
      <c r="U24" s="207"/>
      <c r="V24" s="60"/>
      <c r="W24" s="60"/>
      <c r="X24" s="301" t="s">
        <v>45</v>
      </c>
      <c r="Y24" s="301"/>
      <c r="Z24" s="128"/>
      <c r="AA24" s="135">
        <v>74503</v>
      </c>
      <c r="AB24" s="137">
        <v>281389</v>
      </c>
      <c r="AC24" s="209">
        <v>0</v>
      </c>
      <c r="AD24" s="209">
        <v>0</v>
      </c>
    </row>
    <row r="25" spans="4:30" ht="8.25" customHeight="1">
      <c r="E25" s="76" t="s">
        <v>274</v>
      </c>
      <c r="F25" s="128"/>
      <c r="G25" s="205">
        <v>0</v>
      </c>
      <c r="H25" s="108">
        <v>36549</v>
      </c>
      <c r="I25" s="108">
        <v>21177</v>
      </c>
      <c r="J25" s="108">
        <v>21891</v>
      </c>
      <c r="K25" s="204"/>
      <c r="L25" s="60"/>
      <c r="M25" s="60"/>
      <c r="N25" s="60"/>
      <c r="O25" s="64" t="s">
        <v>55</v>
      </c>
      <c r="P25" s="128"/>
      <c r="Q25" s="108">
        <v>6434</v>
      </c>
      <c r="R25" s="108">
        <v>112565</v>
      </c>
      <c r="S25" s="108">
        <v>380</v>
      </c>
      <c r="T25" s="108">
        <v>329</v>
      </c>
      <c r="U25" s="207"/>
      <c r="V25" s="60"/>
      <c r="W25" s="60"/>
      <c r="X25" s="60"/>
      <c r="Y25" s="64" t="s">
        <v>45</v>
      </c>
      <c r="Z25" s="128"/>
      <c r="AA25" s="108">
        <v>74503</v>
      </c>
      <c r="AB25" s="108">
        <v>281389</v>
      </c>
      <c r="AC25" s="205">
        <v>0</v>
      </c>
      <c r="AD25" s="205">
        <v>0</v>
      </c>
    </row>
    <row r="26" spans="4:30" ht="8.25" customHeight="1">
      <c r="D26" s="301" t="s">
        <v>194</v>
      </c>
      <c r="E26" s="301"/>
      <c r="F26" s="128"/>
      <c r="G26" s="135">
        <v>5427</v>
      </c>
      <c r="H26" s="135">
        <v>426733</v>
      </c>
      <c r="I26" s="135">
        <v>466</v>
      </c>
      <c r="J26" s="135">
        <v>13477</v>
      </c>
      <c r="K26" s="204"/>
      <c r="L26" s="60"/>
      <c r="M26" s="60"/>
      <c r="N26" s="60"/>
      <c r="O26" s="64" t="s">
        <v>57</v>
      </c>
      <c r="P26" s="128"/>
      <c r="Q26" s="108">
        <v>675</v>
      </c>
      <c r="R26" s="108">
        <v>86038</v>
      </c>
      <c r="S26" s="108">
        <v>40</v>
      </c>
      <c r="T26" s="205">
        <v>0</v>
      </c>
      <c r="U26" s="207"/>
      <c r="V26" s="60"/>
      <c r="W26" s="60"/>
      <c r="X26" s="301" t="s">
        <v>193</v>
      </c>
      <c r="Y26" s="301"/>
      <c r="Z26" s="128"/>
      <c r="AA26" s="135">
        <v>117178</v>
      </c>
      <c r="AB26" s="137">
        <v>151735</v>
      </c>
      <c r="AC26" s="209">
        <v>0</v>
      </c>
      <c r="AD26" s="209">
        <v>0</v>
      </c>
    </row>
    <row r="27" spans="4:30" ht="8.25" customHeight="1">
      <c r="E27" s="64" t="s">
        <v>47</v>
      </c>
      <c r="F27" s="128"/>
      <c r="G27" s="108">
        <v>1388</v>
      </c>
      <c r="H27" s="108">
        <v>3881</v>
      </c>
      <c r="I27" s="205">
        <v>0</v>
      </c>
      <c r="J27" s="108">
        <v>807</v>
      </c>
      <c r="K27" s="204"/>
      <c r="L27" s="60"/>
      <c r="M27" s="60"/>
      <c r="N27" s="60"/>
      <c r="O27" s="64" t="s">
        <v>60</v>
      </c>
      <c r="P27" s="128"/>
      <c r="Q27" s="108">
        <v>29121</v>
      </c>
      <c r="R27" s="108">
        <v>71406</v>
      </c>
      <c r="S27" s="108">
        <v>41356</v>
      </c>
      <c r="T27" s="108">
        <v>40068</v>
      </c>
      <c r="U27" s="207"/>
      <c r="V27" s="60"/>
      <c r="W27" s="60"/>
      <c r="X27" s="60"/>
      <c r="Y27" s="64" t="s">
        <v>49</v>
      </c>
      <c r="Z27" s="128"/>
      <c r="AA27" s="108">
        <v>117178</v>
      </c>
      <c r="AB27" s="108">
        <v>151735</v>
      </c>
      <c r="AC27" s="205">
        <v>0</v>
      </c>
      <c r="AD27" s="205">
        <v>0</v>
      </c>
    </row>
    <row r="28" spans="4:30" ht="8.25" customHeight="1">
      <c r="E28" s="64" t="s">
        <v>50</v>
      </c>
      <c r="F28" s="128"/>
      <c r="G28" s="108">
        <v>1609</v>
      </c>
      <c r="H28" s="108">
        <v>121395</v>
      </c>
      <c r="I28" s="108">
        <v>336</v>
      </c>
      <c r="J28" s="108">
        <v>12670</v>
      </c>
      <c r="K28" s="204"/>
      <c r="L28" s="60"/>
      <c r="M28" s="60"/>
      <c r="N28" s="60"/>
      <c r="O28" s="64" t="s">
        <v>63</v>
      </c>
      <c r="P28" s="128"/>
      <c r="Q28" s="108">
        <v>44833</v>
      </c>
      <c r="R28" s="108">
        <v>33714</v>
      </c>
      <c r="S28" s="205">
        <v>0</v>
      </c>
      <c r="T28" s="205">
        <v>0</v>
      </c>
      <c r="U28" s="207"/>
      <c r="V28" s="60"/>
      <c r="W28" s="60"/>
      <c r="X28" s="301" t="s">
        <v>54</v>
      </c>
      <c r="Y28" s="301"/>
      <c r="Z28" s="128"/>
      <c r="AA28" s="135">
        <v>1785</v>
      </c>
      <c r="AB28" s="137">
        <v>37320</v>
      </c>
      <c r="AC28" s="137">
        <v>19660</v>
      </c>
      <c r="AD28" s="137">
        <v>2087</v>
      </c>
    </row>
    <row r="29" spans="4:30" ht="8.25" customHeight="1">
      <c r="E29" s="64" t="s">
        <v>52</v>
      </c>
      <c r="F29" s="128"/>
      <c r="G29" s="108">
        <v>2430</v>
      </c>
      <c r="H29" s="108">
        <v>301457</v>
      </c>
      <c r="I29" s="108">
        <v>130</v>
      </c>
      <c r="J29" s="205">
        <v>0</v>
      </c>
      <c r="K29" s="204"/>
      <c r="L29" s="60"/>
      <c r="M29" s="60"/>
      <c r="N29" s="60"/>
      <c r="O29" s="64" t="s">
        <v>66</v>
      </c>
      <c r="P29" s="128"/>
      <c r="Q29" s="108">
        <v>93686</v>
      </c>
      <c r="R29" s="108">
        <v>543528</v>
      </c>
      <c r="S29" s="205">
        <v>0</v>
      </c>
      <c r="T29" s="108">
        <v>4017</v>
      </c>
      <c r="U29" s="207"/>
      <c r="V29" s="60"/>
      <c r="W29" s="60"/>
      <c r="X29" s="60"/>
      <c r="Y29" s="64" t="s">
        <v>54</v>
      </c>
      <c r="Z29" s="128"/>
      <c r="AA29" s="108">
        <v>1785</v>
      </c>
      <c r="AB29" s="108">
        <v>37320</v>
      </c>
      <c r="AC29" s="108">
        <v>19660</v>
      </c>
      <c r="AD29" s="108">
        <v>2087</v>
      </c>
    </row>
    <row r="30" spans="4:30" ht="8.25" customHeight="1">
      <c r="D30" s="301" t="s">
        <v>3</v>
      </c>
      <c r="E30" s="301"/>
      <c r="F30" s="128"/>
      <c r="G30" s="135">
        <v>211</v>
      </c>
      <c r="H30" s="135">
        <v>93234</v>
      </c>
      <c r="I30" s="209">
        <v>0</v>
      </c>
      <c r="J30" s="209">
        <v>0</v>
      </c>
      <c r="K30" s="204"/>
      <c r="L30" s="60"/>
      <c r="M30" s="60"/>
      <c r="N30" s="301" t="s">
        <v>273</v>
      </c>
      <c r="O30" s="301"/>
      <c r="P30" s="128"/>
      <c r="Q30" s="135">
        <v>9834</v>
      </c>
      <c r="R30" s="135">
        <v>1031</v>
      </c>
      <c r="S30" s="209">
        <v>0</v>
      </c>
      <c r="T30" s="209">
        <v>0</v>
      </c>
      <c r="U30" s="207"/>
      <c r="V30" s="60"/>
      <c r="W30" s="60"/>
      <c r="X30" s="301" t="s">
        <v>272</v>
      </c>
      <c r="Y30" s="301"/>
      <c r="Z30" s="128"/>
      <c r="AA30" s="135">
        <v>104188</v>
      </c>
      <c r="AB30" s="137">
        <v>674946</v>
      </c>
      <c r="AC30" s="137">
        <v>33154</v>
      </c>
      <c r="AD30" s="137">
        <v>48201</v>
      </c>
    </row>
    <row r="31" spans="4:30" ht="8.25" customHeight="1">
      <c r="E31" s="64" t="s">
        <v>3</v>
      </c>
      <c r="F31" s="128"/>
      <c r="G31" s="108">
        <v>211</v>
      </c>
      <c r="H31" s="108">
        <v>93234</v>
      </c>
      <c r="I31" s="205">
        <v>0</v>
      </c>
      <c r="J31" s="205">
        <v>0</v>
      </c>
      <c r="K31" s="204"/>
      <c r="L31" s="60"/>
      <c r="M31" s="60"/>
      <c r="N31" s="60"/>
      <c r="O31" s="64" t="s">
        <v>70</v>
      </c>
      <c r="P31" s="128"/>
      <c r="Q31" s="108">
        <v>9834</v>
      </c>
      <c r="R31" s="108">
        <v>1031</v>
      </c>
      <c r="S31" s="205">
        <v>0</v>
      </c>
      <c r="T31" s="205">
        <v>0</v>
      </c>
      <c r="U31" s="207"/>
      <c r="V31" s="60"/>
      <c r="W31" s="60"/>
      <c r="X31" s="60"/>
      <c r="Y31" s="64" t="s">
        <v>56</v>
      </c>
      <c r="Z31" s="128"/>
      <c r="AA31" s="108">
        <v>104188</v>
      </c>
      <c r="AB31" s="108">
        <v>674946</v>
      </c>
      <c r="AC31" s="108">
        <v>33154</v>
      </c>
      <c r="AD31" s="108">
        <v>48201</v>
      </c>
    </row>
    <row r="32" spans="4:30" ht="8.25" customHeight="1">
      <c r="D32" s="301" t="s">
        <v>214</v>
      </c>
      <c r="E32" s="301"/>
      <c r="F32" s="128"/>
      <c r="G32" s="135">
        <v>11764</v>
      </c>
      <c r="H32" s="135">
        <v>1018301</v>
      </c>
      <c r="I32" s="135">
        <v>355</v>
      </c>
      <c r="J32" s="135">
        <v>2600</v>
      </c>
      <c r="K32" s="204"/>
      <c r="L32" s="60"/>
      <c r="M32" s="60"/>
      <c r="N32" s="301" t="s">
        <v>271</v>
      </c>
      <c r="O32" s="301"/>
      <c r="P32" s="128"/>
      <c r="Q32" s="135">
        <v>29977374</v>
      </c>
      <c r="R32" s="135">
        <v>795174</v>
      </c>
      <c r="S32" s="135">
        <v>30372855</v>
      </c>
      <c r="T32" s="135">
        <v>14104910</v>
      </c>
      <c r="U32" s="207"/>
      <c r="V32" s="60"/>
      <c r="W32" s="60"/>
      <c r="X32" s="301" t="s">
        <v>58</v>
      </c>
      <c r="Y32" s="301"/>
      <c r="Z32" s="128"/>
      <c r="AA32" s="135">
        <v>20441</v>
      </c>
      <c r="AB32" s="137">
        <v>49307</v>
      </c>
      <c r="AC32" s="137">
        <v>695</v>
      </c>
      <c r="AD32" s="137">
        <v>182</v>
      </c>
    </row>
    <row r="33" spans="4:30" ht="8.25" customHeight="1">
      <c r="E33" s="71" t="s">
        <v>59</v>
      </c>
      <c r="F33" s="128"/>
      <c r="G33" s="205">
        <v>0</v>
      </c>
      <c r="H33" s="108">
        <v>754</v>
      </c>
      <c r="I33" s="205">
        <v>0</v>
      </c>
      <c r="J33" s="205">
        <v>0</v>
      </c>
      <c r="K33" s="204"/>
      <c r="L33" s="60"/>
      <c r="M33" s="60"/>
      <c r="N33" s="60"/>
      <c r="O33" s="64" t="s">
        <v>271</v>
      </c>
      <c r="P33" s="128"/>
      <c r="Q33" s="108">
        <v>29977374</v>
      </c>
      <c r="R33" s="108">
        <v>795174</v>
      </c>
      <c r="S33" s="108">
        <v>30372855</v>
      </c>
      <c r="T33" s="108">
        <v>14104910</v>
      </c>
      <c r="U33" s="207"/>
      <c r="V33" s="60"/>
      <c r="W33" s="60"/>
      <c r="X33" s="60"/>
      <c r="Y33" s="64" t="s">
        <v>58</v>
      </c>
      <c r="Z33" s="128"/>
      <c r="AA33" s="66">
        <v>20441</v>
      </c>
      <c r="AB33" s="108">
        <v>49307</v>
      </c>
      <c r="AC33" s="108">
        <v>695</v>
      </c>
      <c r="AD33" s="108">
        <v>182</v>
      </c>
    </row>
    <row r="34" spans="4:30" ht="8.25" customHeight="1">
      <c r="E34" s="64" t="s">
        <v>62</v>
      </c>
      <c r="F34" s="128"/>
      <c r="G34" s="108">
        <v>2660</v>
      </c>
      <c r="H34" s="108">
        <v>766431</v>
      </c>
      <c r="I34" s="205">
        <v>0</v>
      </c>
      <c r="J34" s="205">
        <v>0</v>
      </c>
      <c r="K34" s="204"/>
      <c r="L34" s="60"/>
      <c r="M34" s="60"/>
      <c r="N34" s="301" t="s">
        <v>270</v>
      </c>
      <c r="O34" s="301"/>
      <c r="P34" s="128"/>
      <c r="Q34" s="135">
        <v>250331</v>
      </c>
      <c r="R34" s="135">
        <v>70074</v>
      </c>
      <c r="S34" s="135">
        <v>22119</v>
      </c>
      <c r="T34" s="135">
        <v>616</v>
      </c>
      <c r="U34" s="207"/>
      <c r="V34" s="60"/>
      <c r="W34" s="60"/>
      <c r="X34" s="302" t="s">
        <v>268</v>
      </c>
      <c r="Y34" s="302"/>
      <c r="Z34" s="128"/>
      <c r="AA34" s="137">
        <v>154</v>
      </c>
      <c r="AB34" s="137">
        <v>125008</v>
      </c>
      <c r="AC34" s="137">
        <v>81761</v>
      </c>
      <c r="AD34" s="137" t="s">
        <v>7</v>
      </c>
    </row>
    <row r="35" spans="4:30" ht="8.25" customHeight="1">
      <c r="E35" s="64" t="s">
        <v>65</v>
      </c>
      <c r="F35" s="128"/>
      <c r="G35" s="108">
        <v>6965</v>
      </c>
      <c r="H35" s="108">
        <v>111837</v>
      </c>
      <c r="I35" s="205">
        <v>0</v>
      </c>
      <c r="J35" s="205">
        <v>0</v>
      </c>
      <c r="K35" s="204"/>
      <c r="L35" s="60"/>
      <c r="M35" s="60"/>
      <c r="N35" s="60"/>
      <c r="O35" s="76" t="s">
        <v>269</v>
      </c>
      <c r="P35" s="128"/>
      <c r="Q35" s="108">
        <v>250331</v>
      </c>
      <c r="R35" s="108">
        <v>70074</v>
      </c>
      <c r="S35" s="108">
        <v>22119</v>
      </c>
      <c r="T35" s="108">
        <v>616</v>
      </c>
      <c r="U35" s="207"/>
      <c r="V35" s="60"/>
      <c r="W35" s="60"/>
      <c r="X35" s="60"/>
      <c r="Y35" s="95" t="s">
        <v>268</v>
      </c>
      <c r="Z35" s="128"/>
      <c r="AA35" s="66">
        <v>154</v>
      </c>
      <c r="AB35" s="108">
        <v>125008</v>
      </c>
      <c r="AC35" s="205">
        <v>0</v>
      </c>
      <c r="AD35" s="205">
        <v>0</v>
      </c>
    </row>
    <row r="36" spans="4:30" ht="8.25" customHeight="1">
      <c r="E36" s="64" t="s">
        <v>68</v>
      </c>
      <c r="F36" s="128"/>
      <c r="G36" s="108">
        <v>62</v>
      </c>
      <c r="H36" s="108">
        <v>109262</v>
      </c>
      <c r="I36" s="205">
        <v>0</v>
      </c>
      <c r="J36" s="108">
        <v>1100</v>
      </c>
      <c r="K36" s="204"/>
      <c r="L36" s="60"/>
      <c r="M36" s="60"/>
      <c r="N36" s="301" t="s">
        <v>267</v>
      </c>
      <c r="O36" s="301"/>
      <c r="P36" s="128"/>
      <c r="Q36" s="135">
        <v>78396</v>
      </c>
      <c r="R36" s="135">
        <v>152325</v>
      </c>
      <c r="S36" s="135">
        <v>163</v>
      </c>
      <c r="T36" s="135">
        <v>128</v>
      </c>
      <c r="U36" s="207"/>
      <c r="V36" s="60"/>
      <c r="W36" s="60"/>
      <c r="X36" s="60"/>
      <c r="Y36" s="64" t="s">
        <v>304</v>
      </c>
      <c r="Z36" s="128"/>
      <c r="AA36" s="205">
        <v>0</v>
      </c>
      <c r="AB36" s="205">
        <v>0</v>
      </c>
      <c r="AC36" s="108">
        <v>81761</v>
      </c>
      <c r="AD36" s="205">
        <v>0</v>
      </c>
    </row>
    <row r="37" spans="4:30" ht="8.25" customHeight="1">
      <c r="E37" s="144" t="s">
        <v>69</v>
      </c>
      <c r="F37" s="128"/>
      <c r="G37" s="108">
        <v>2077</v>
      </c>
      <c r="H37" s="108">
        <v>30017</v>
      </c>
      <c r="I37" s="108">
        <v>355</v>
      </c>
      <c r="J37" s="108">
        <v>1500</v>
      </c>
      <c r="K37" s="204"/>
      <c r="L37" s="60"/>
      <c r="M37" s="60"/>
      <c r="N37" s="60"/>
      <c r="O37" s="76" t="s">
        <v>267</v>
      </c>
      <c r="P37" s="128"/>
      <c r="Q37" s="108">
        <v>78396</v>
      </c>
      <c r="R37" s="108">
        <v>152325</v>
      </c>
      <c r="S37" s="108">
        <v>163</v>
      </c>
      <c r="T37" s="108">
        <v>128</v>
      </c>
      <c r="U37" s="207"/>
      <c r="V37" s="60"/>
      <c r="W37" s="60"/>
      <c r="X37" s="301" t="s">
        <v>266</v>
      </c>
      <c r="Y37" s="301"/>
      <c r="Z37" s="128"/>
      <c r="AA37" s="135">
        <v>7236</v>
      </c>
      <c r="AB37" s="137">
        <v>15446</v>
      </c>
      <c r="AC37" s="209">
        <v>0</v>
      </c>
      <c r="AD37" s="209">
        <v>0</v>
      </c>
    </row>
    <row r="38" spans="4:30" ht="8.25" customHeight="1">
      <c r="D38" s="301" t="s">
        <v>2</v>
      </c>
      <c r="E38" s="301"/>
      <c r="F38" s="128"/>
      <c r="G38" s="135">
        <v>9</v>
      </c>
      <c r="H38" s="135">
        <v>12216</v>
      </c>
      <c r="I38" s="209">
        <v>0</v>
      </c>
      <c r="J38" s="209">
        <v>0</v>
      </c>
      <c r="K38" s="204"/>
      <c r="L38" s="60"/>
      <c r="M38" s="60"/>
      <c r="N38" s="301" t="s">
        <v>264</v>
      </c>
      <c r="O38" s="301"/>
      <c r="P38" s="128"/>
      <c r="Q38" s="135">
        <v>10459613</v>
      </c>
      <c r="R38" s="135">
        <v>2097131</v>
      </c>
      <c r="S38" s="135">
        <v>1752278</v>
      </c>
      <c r="T38" s="135">
        <v>678461</v>
      </c>
      <c r="U38" s="207"/>
      <c r="V38" s="60"/>
      <c r="W38" s="60"/>
      <c r="X38" s="60"/>
      <c r="Y38" s="76" t="s">
        <v>266</v>
      </c>
      <c r="Z38" s="128"/>
      <c r="AA38" s="66">
        <v>7236</v>
      </c>
      <c r="AB38" s="108">
        <v>15446</v>
      </c>
      <c r="AC38" s="205">
        <v>0</v>
      </c>
      <c r="AD38" s="205">
        <v>0</v>
      </c>
    </row>
    <row r="39" spans="4:30" ht="8.25" customHeight="1">
      <c r="E39" s="64" t="s">
        <v>2</v>
      </c>
      <c r="F39" s="128"/>
      <c r="G39" s="108">
        <v>9</v>
      </c>
      <c r="H39" s="108">
        <v>12216</v>
      </c>
      <c r="I39" s="205">
        <v>0</v>
      </c>
      <c r="J39" s="205">
        <v>0</v>
      </c>
      <c r="K39" s="204"/>
      <c r="L39" s="60"/>
      <c r="M39" s="60"/>
      <c r="N39" s="60"/>
      <c r="O39" s="76" t="s">
        <v>264</v>
      </c>
      <c r="P39" s="128"/>
      <c r="Q39" s="108">
        <v>10459613</v>
      </c>
      <c r="R39" s="108">
        <v>2097131</v>
      </c>
      <c r="S39" s="108">
        <v>1752278</v>
      </c>
      <c r="T39" s="108">
        <v>678461</v>
      </c>
      <c r="U39" s="207"/>
      <c r="V39" s="60"/>
      <c r="W39" s="60"/>
      <c r="X39" s="301" t="s">
        <v>265</v>
      </c>
      <c r="Y39" s="301"/>
      <c r="Z39" s="128"/>
      <c r="AA39" s="137">
        <v>6861</v>
      </c>
      <c r="AB39" s="137">
        <v>89271</v>
      </c>
      <c r="AC39" s="137">
        <v>17989</v>
      </c>
      <c r="AD39" s="137">
        <v>44809</v>
      </c>
    </row>
    <row r="40" spans="4:30" ht="8.25" customHeight="1">
      <c r="D40" s="301" t="s">
        <v>213</v>
      </c>
      <c r="E40" s="301"/>
      <c r="F40" s="128"/>
      <c r="G40" s="135">
        <v>8083</v>
      </c>
      <c r="H40" s="135">
        <v>91102</v>
      </c>
      <c r="I40" s="209">
        <v>0</v>
      </c>
      <c r="J40" s="209">
        <v>0</v>
      </c>
      <c r="K40" s="204"/>
      <c r="L40" s="60"/>
      <c r="M40" s="60"/>
      <c r="N40" s="301" t="s">
        <v>262</v>
      </c>
      <c r="O40" s="301"/>
      <c r="P40" s="128"/>
      <c r="Q40" s="135">
        <v>229874</v>
      </c>
      <c r="R40" s="137">
        <v>253973</v>
      </c>
      <c r="S40" s="137">
        <v>771656</v>
      </c>
      <c r="T40" s="137">
        <v>369784</v>
      </c>
      <c r="U40" s="207"/>
      <c r="V40" s="60"/>
      <c r="W40" s="60"/>
      <c r="X40" s="60"/>
      <c r="Y40" s="76" t="s">
        <v>263</v>
      </c>
      <c r="Z40" s="128"/>
      <c r="AA40" s="66">
        <v>6861</v>
      </c>
      <c r="AB40" s="108">
        <v>89271</v>
      </c>
      <c r="AC40" s="108">
        <v>17989</v>
      </c>
      <c r="AD40" s="108">
        <v>44809</v>
      </c>
    </row>
    <row r="41" spans="4:30" ht="8.25" customHeight="1">
      <c r="E41" s="64" t="s">
        <v>74</v>
      </c>
      <c r="F41" s="128"/>
      <c r="G41" s="108">
        <v>1473</v>
      </c>
      <c r="H41" s="108">
        <v>56713</v>
      </c>
      <c r="I41" s="205">
        <v>0</v>
      </c>
      <c r="J41" s="205">
        <v>0</v>
      </c>
      <c r="K41" s="204"/>
      <c r="L41" s="60"/>
      <c r="M41" s="60"/>
      <c r="N41" s="60"/>
      <c r="O41" s="74" t="s">
        <v>71</v>
      </c>
      <c r="P41" s="128"/>
      <c r="Q41" s="108">
        <v>5046</v>
      </c>
      <c r="R41" s="108">
        <v>221331</v>
      </c>
      <c r="S41" s="108">
        <v>739751</v>
      </c>
      <c r="T41" s="108">
        <v>358160</v>
      </c>
      <c r="U41" s="207"/>
      <c r="V41" s="60"/>
      <c r="W41" s="60"/>
      <c r="X41" s="60"/>
      <c r="Y41" s="64" t="s">
        <v>261</v>
      </c>
      <c r="Z41" s="128"/>
      <c r="AA41" s="205">
        <v>0</v>
      </c>
      <c r="AB41" s="205">
        <v>0</v>
      </c>
      <c r="AC41" s="205">
        <v>0</v>
      </c>
      <c r="AD41" s="205">
        <v>0</v>
      </c>
    </row>
    <row r="42" spans="4:30" ht="8.25" customHeight="1">
      <c r="E42" s="64" t="s">
        <v>77</v>
      </c>
      <c r="F42" s="128"/>
      <c r="G42" s="205">
        <v>0</v>
      </c>
      <c r="H42" s="108">
        <v>64</v>
      </c>
      <c r="I42" s="205">
        <v>0</v>
      </c>
      <c r="J42" s="205">
        <v>0</v>
      </c>
      <c r="K42" s="204"/>
      <c r="L42" s="60"/>
      <c r="M42" s="60"/>
      <c r="N42" s="60"/>
      <c r="O42" s="64" t="s">
        <v>73</v>
      </c>
      <c r="P42" s="128"/>
      <c r="Q42" s="108">
        <v>51290</v>
      </c>
      <c r="R42" s="108">
        <v>9276</v>
      </c>
      <c r="S42" s="108">
        <v>27585</v>
      </c>
      <c r="T42" s="108">
        <v>10994</v>
      </c>
      <c r="U42" s="207"/>
      <c r="V42" s="60"/>
      <c r="W42" s="60"/>
      <c r="X42" s="60"/>
      <c r="Z42" s="128"/>
      <c r="AA42" s="66"/>
      <c r="AB42" s="66"/>
      <c r="AC42" s="66"/>
      <c r="AD42" s="66"/>
    </row>
    <row r="43" spans="4:30" ht="8.25" customHeight="1">
      <c r="E43" s="64" t="s">
        <v>79</v>
      </c>
      <c r="F43" s="128"/>
      <c r="G43" s="205">
        <v>0</v>
      </c>
      <c r="H43" s="205">
        <v>0</v>
      </c>
      <c r="I43" s="205">
        <v>0</v>
      </c>
      <c r="J43" s="205">
        <v>0</v>
      </c>
      <c r="K43" s="204"/>
      <c r="L43" s="60"/>
      <c r="M43" s="60"/>
      <c r="N43" s="60"/>
      <c r="O43" s="64" t="s">
        <v>75</v>
      </c>
      <c r="P43" s="128"/>
      <c r="Q43" s="108">
        <v>173538</v>
      </c>
      <c r="R43" s="108">
        <v>23366</v>
      </c>
      <c r="S43" s="108">
        <v>4320</v>
      </c>
      <c r="T43" s="108">
        <v>630</v>
      </c>
      <c r="U43" s="207"/>
      <c r="V43" s="60"/>
      <c r="W43" s="296" t="s">
        <v>186</v>
      </c>
      <c r="X43" s="296"/>
      <c r="Y43" s="296"/>
      <c r="Z43" s="128"/>
      <c r="AA43" s="139">
        <v>2230406</v>
      </c>
      <c r="AB43" s="139">
        <v>6847274</v>
      </c>
      <c r="AC43" s="139">
        <v>85892</v>
      </c>
      <c r="AD43" s="139">
        <v>54500</v>
      </c>
    </row>
    <row r="44" spans="4:30" ht="8.25" customHeight="1">
      <c r="E44" s="64" t="s">
        <v>82</v>
      </c>
      <c r="F44" s="128"/>
      <c r="G44" s="108">
        <v>12</v>
      </c>
      <c r="H44" s="108">
        <v>2371</v>
      </c>
      <c r="I44" s="205">
        <v>0</v>
      </c>
      <c r="J44" s="205">
        <v>0</v>
      </c>
      <c r="K44" s="204"/>
      <c r="L44" s="60"/>
      <c r="M44" s="60"/>
      <c r="N44" s="301" t="s">
        <v>259</v>
      </c>
      <c r="O44" s="301"/>
      <c r="P44" s="128"/>
      <c r="Q44" s="135">
        <v>3106286</v>
      </c>
      <c r="R44" s="137">
        <v>702885</v>
      </c>
      <c r="S44" s="137">
        <v>65974</v>
      </c>
      <c r="T44" s="137">
        <v>27019</v>
      </c>
      <c r="U44" s="207"/>
      <c r="V44" s="60"/>
      <c r="W44" s="60"/>
      <c r="X44" s="301" t="s">
        <v>72</v>
      </c>
      <c r="Y44" s="301"/>
      <c r="Z44" s="128"/>
      <c r="AA44" s="135">
        <v>1853</v>
      </c>
      <c r="AB44" s="137">
        <v>129426</v>
      </c>
      <c r="AC44" s="209">
        <v>0</v>
      </c>
      <c r="AD44" s="209">
        <v>0</v>
      </c>
    </row>
    <row r="45" spans="4:30" ht="8.25" customHeight="1">
      <c r="E45" s="74" t="s">
        <v>221</v>
      </c>
      <c r="F45" s="128"/>
      <c r="G45" s="108">
        <v>6038</v>
      </c>
      <c r="H45" s="108">
        <v>9640</v>
      </c>
      <c r="I45" s="205">
        <v>0</v>
      </c>
      <c r="J45" s="205">
        <v>0</v>
      </c>
      <c r="K45" s="204"/>
      <c r="L45" s="60"/>
      <c r="M45" s="60"/>
      <c r="N45" s="60"/>
      <c r="O45" s="76" t="s">
        <v>260</v>
      </c>
      <c r="P45" s="128"/>
      <c r="Q45" s="108">
        <v>259607</v>
      </c>
      <c r="R45" s="108">
        <v>36804</v>
      </c>
      <c r="S45" s="205">
        <v>0</v>
      </c>
      <c r="T45" s="205">
        <v>0</v>
      </c>
      <c r="U45" s="207"/>
      <c r="V45" s="60"/>
      <c r="W45" s="60"/>
      <c r="X45" s="60"/>
      <c r="Y45" s="64" t="s">
        <v>72</v>
      </c>
      <c r="Z45" s="128"/>
      <c r="AA45" s="108">
        <v>1853</v>
      </c>
      <c r="AB45" s="108">
        <v>129426</v>
      </c>
      <c r="AC45" s="205">
        <v>0</v>
      </c>
      <c r="AD45" s="205">
        <v>0</v>
      </c>
    </row>
    <row r="46" spans="4:30" ht="8.25" customHeight="1">
      <c r="E46" s="143" t="s">
        <v>87</v>
      </c>
      <c r="F46" s="128"/>
      <c r="G46" s="108">
        <v>560</v>
      </c>
      <c r="H46" s="108">
        <v>22314</v>
      </c>
      <c r="I46" s="205">
        <v>0</v>
      </c>
      <c r="J46" s="205">
        <v>0</v>
      </c>
      <c r="K46" s="204"/>
      <c r="L46" s="60"/>
      <c r="M46" s="60"/>
      <c r="N46" s="60"/>
      <c r="O46" s="76" t="s">
        <v>259</v>
      </c>
      <c r="P46" s="128"/>
      <c r="Q46" s="108">
        <v>2846679</v>
      </c>
      <c r="R46" s="108">
        <v>666081</v>
      </c>
      <c r="S46" s="108">
        <v>65974</v>
      </c>
      <c r="T46" s="108">
        <v>27019</v>
      </c>
      <c r="U46" s="207"/>
      <c r="V46" s="60"/>
      <c r="W46" s="60"/>
      <c r="X46" s="301" t="s">
        <v>258</v>
      </c>
      <c r="Y46" s="301"/>
      <c r="Z46" s="128"/>
      <c r="AA46" s="135">
        <v>67320</v>
      </c>
      <c r="AB46" s="137">
        <v>2657396</v>
      </c>
      <c r="AC46" s="209">
        <v>0</v>
      </c>
      <c r="AD46" s="209">
        <v>0</v>
      </c>
    </row>
    <row r="47" spans="4:30" ht="8.25" customHeight="1">
      <c r="D47" s="301" t="s">
        <v>181</v>
      </c>
      <c r="E47" s="301"/>
      <c r="F47" s="128"/>
      <c r="G47" s="135">
        <v>12974</v>
      </c>
      <c r="H47" s="135">
        <v>85903</v>
      </c>
      <c r="I47" s="209">
        <v>0</v>
      </c>
      <c r="J47" s="209">
        <v>0</v>
      </c>
      <c r="K47" s="204"/>
      <c r="L47" s="60"/>
      <c r="M47" s="60"/>
      <c r="N47" s="301" t="s">
        <v>257</v>
      </c>
      <c r="O47" s="301"/>
      <c r="P47" s="128"/>
      <c r="Q47" s="135">
        <v>1005344</v>
      </c>
      <c r="R47" s="135">
        <v>1322407</v>
      </c>
      <c r="S47" s="135">
        <v>900</v>
      </c>
      <c r="T47" s="209">
        <v>0</v>
      </c>
      <c r="U47" s="207"/>
      <c r="V47" s="60"/>
      <c r="W47" s="60"/>
      <c r="X47" s="60"/>
      <c r="Y47" s="64" t="s">
        <v>78</v>
      </c>
      <c r="Z47" s="128"/>
      <c r="AA47" s="108">
        <v>67320</v>
      </c>
      <c r="AB47" s="108">
        <v>2657396</v>
      </c>
      <c r="AC47" s="205">
        <v>0</v>
      </c>
      <c r="AD47" s="205">
        <v>0</v>
      </c>
    </row>
    <row r="48" spans="4:30" ht="8.25" customHeight="1">
      <c r="E48" s="74" t="s">
        <v>256</v>
      </c>
      <c r="F48" s="128"/>
      <c r="G48" s="108">
        <v>11489</v>
      </c>
      <c r="H48" s="108">
        <v>63175</v>
      </c>
      <c r="I48" s="205">
        <v>0</v>
      </c>
      <c r="J48" s="205">
        <v>0</v>
      </c>
      <c r="K48" s="204"/>
      <c r="L48" s="60"/>
      <c r="M48" s="60"/>
      <c r="N48" s="60"/>
      <c r="O48" s="64" t="s">
        <v>85</v>
      </c>
      <c r="P48" s="128"/>
      <c r="Q48" s="108">
        <v>1005344</v>
      </c>
      <c r="R48" s="108">
        <v>1322407</v>
      </c>
      <c r="S48" s="108">
        <v>900</v>
      </c>
      <c r="T48" s="205">
        <v>0</v>
      </c>
      <c r="U48" s="207"/>
      <c r="V48" s="60"/>
      <c r="W48" s="60"/>
      <c r="X48" s="301" t="s">
        <v>255</v>
      </c>
      <c r="Y48" s="301"/>
      <c r="Z48" s="128"/>
      <c r="AA48" s="137">
        <v>75147</v>
      </c>
      <c r="AB48" s="137">
        <v>317219</v>
      </c>
      <c r="AC48" s="209">
        <v>0</v>
      </c>
      <c r="AD48" s="137">
        <v>3276</v>
      </c>
    </row>
    <row r="49" spans="3:30" ht="8.25" customHeight="1">
      <c r="E49" s="74" t="s">
        <v>254</v>
      </c>
      <c r="F49" s="128"/>
      <c r="G49" s="108">
        <v>417</v>
      </c>
      <c r="H49" s="108">
        <v>10192</v>
      </c>
      <c r="I49" s="205">
        <v>0</v>
      </c>
      <c r="J49" s="205">
        <v>0</v>
      </c>
      <c r="K49" s="204"/>
      <c r="L49" s="60"/>
      <c r="M49" s="60"/>
      <c r="N49" s="301" t="s">
        <v>253</v>
      </c>
      <c r="O49" s="301"/>
      <c r="P49" s="128"/>
      <c r="Q49" s="135">
        <v>85687</v>
      </c>
      <c r="R49" s="135">
        <v>164407</v>
      </c>
      <c r="S49" s="135" t="s">
        <v>7</v>
      </c>
      <c r="T49" s="135" t="s">
        <v>7</v>
      </c>
      <c r="U49" s="207"/>
      <c r="V49" s="60"/>
      <c r="W49" s="60"/>
      <c r="X49" s="60"/>
      <c r="Y49" s="64" t="s">
        <v>76</v>
      </c>
      <c r="Z49" s="128"/>
      <c r="AA49" s="108">
        <v>4279</v>
      </c>
      <c r="AB49" s="108">
        <v>3851</v>
      </c>
      <c r="AC49" s="205">
        <v>0</v>
      </c>
      <c r="AD49" s="108">
        <v>3276</v>
      </c>
    </row>
    <row r="50" spans="3:30" ht="8.25" customHeight="1">
      <c r="E50" s="64" t="s">
        <v>96</v>
      </c>
      <c r="F50" s="128"/>
      <c r="G50" s="108">
        <v>1068</v>
      </c>
      <c r="H50" s="108">
        <v>12536</v>
      </c>
      <c r="I50" s="205">
        <v>0</v>
      </c>
      <c r="J50" s="205">
        <v>0</v>
      </c>
      <c r="K50" s="204"/>
      <c r="L50" s="60"/>
      <c r="M50" s="60"/>
      <c r="N50" s="60"/>
      <c r="O50" s="76" t="s">
        <v>253</v>
      </c>
      <c r="P50" s="128"/>
      <c r="Q50" s="108">
        <v>85687</v>
      </c>
      <c r="R50" s="108">
        <v>164407</v>
      </c>
      <c r="S50" s="205">
        <v>0</v>
      </c>
      <c r="T50" s="205">
        <v>0</v>
      </c>
      <c r="U50" s="207"/>
      <c r="V50" s="60"/>
      <c r="W50" s="60"/>
      <c r="X50" s="60"/>
      <c r="Y50" s="76" t="s">
        <v>252</v>
      </c>
      <c r="Z50" s="128"/>
      <c r="AA50" s="66">
        <v>35345</v>
      </c>
      <c r="AB50" s="108">
        <v>233181</v>
      </c>
      <c r="AC50" s="205">
        <v>0</v>
      </c>
      <c r="AD50" s="205">
        <v>0</v>
      </c>
    </row>
    <row r="51" spans="3:30" ht="8.25" customHeight="1">
      <c r="F51" s="128"/>
      <c r="G51" s="66"/>
      <c r="H51" s="66"/>
      <c r="I51" s="66" t="s">
        <v>8</v>
      </c>
      <c r="J51" s="66"/>
      <c r="K51" s="204"/>
      <c r="L51" s="60"/>
      <c r="M51" s="60"/>
      <c r="N51" s="301" t="s">
        <v>250</v>
      </c>
      <c r="O51" s="301"/>
      <c r="P51" s="128"/>
      <c r="Q51" s="135">
        <v>385352</v>
      </c>
      <c r="R51" s="135">
        <v>96532</v>
      </c>
      <c r="S51" s="209">
        <v>0</v>
      </c>
      <c r="T51" s="209">
        <v>0</v>
      </c>
      <c r="U51" s="207"/>
      <c r="V51" s="60"/>
      <c r="W51" s="60"/>
      <c r="X51" s="60"/>
      <c r="Y51" s="76" t="s">
        <v>251</v>
      </c>
      <c r="Z51" s="128"/>
      <c r="AA51" s="66">
        <v>35523</v>
      </c>
      <c r="AB51" s="108">
        <v>80187</v>
      </c>
      <c r="AC51" s="205">
        <v>0</v>
      </c>
      <c r="AD51" s="205">
        <v>0</v>
      </c>
    </row>
    <row r="52" spans="3:30" ht="8.25" customHeight="1">
      <c r="C52" s="296" t="s">
        <v>178</v>
      </c>
      <c r="D52" s="296"/>
      <c r="E52" s="296"/>
      <c r="G52" s="140">
        <v>16094</v>
      </c>
      <c r="H52" s="139">
        <v>2786155</v>
      </c>
      <c r="I52" s="139">
        <v>14521</v>
      </c>
      <c r="J52" s="139">
        <v>253558</v>
      </c>
      <c r="K52" s="204"/>
      <c r="L52" s="60"/>
      <c r="M52" s="60"/>
      <c r="N52" s="60"/>
      <c r="O52" s="76" t="s">
        <v>250</v>
      </c>
      <c r="P52" s="128"/>
      <c r="Q52" s="108">
        <v>385352</v>
      </c>
      <c r="R52" s="108">
        <v>96532</v>
      </c>
      <c r="S52" s="205">
        <v>0</v>
      </c>
      <c r="T52" s="205">
        <v>0</v>
      </c>
      <c r="U52" s="207"/>
      <c r="V52" s="60"/>
      <c r="W52" s="60"/>
      <c r="X52" s="301" t="s">
        <v>249</v>
      </c>
      <c r="Y52" s="301"/>
      <c r="Z52" s="128"/>
      <c r="AA52" s="135">
        <v>178102</v>
      </c>
      <c r="AB52" s="137">
        <v>1635558</v>
      </c>
      <c r="AC52" s="137">
        <v>5748</v>
      </c>
      <c r="AD52" s="137">
        <v>1410</v>
      </c>
    </row>
    <row r="53" spans="3:30" ht="8.25" customHeight="1">
      <c r="D53" s="301" t="s">
        <v>102</v>
      </c>
      <c r="E53" s="301"/>
      <c r="G53" s="136">
        <v>2901</v>
      </c>
      <c r="H53" s="135">
        <v>100623</v>
      </c>
      <c r="I53" s="135">
        <v>9575</v>
      </c>
      <c r="J53" s="135">
        <v>20582</v>
      </c>
      <c r="K53" s="204"/>
      <c r="L53" s="60"/>
      <c r="M53" s="60"/>
      <c r="N53" s="301" t="s">
        <v>183</v>
      </c>
      <c r="O53" s="301"/>
      <c r="P53" s="128"/>
      <c r="Q53" s="135">
        <v>39171</v>
      </c>
      <c r="R53" s="135">
        <v>28728</v>
      </c>
      <c r="S53" s="135">
        <v>4506</v>
      </c>
      <c r="T53" s="135">
        <v>2251</v>
      </c>
      <c r="U53" s="207"/>
      <c r="V53" s="60"/>
      <c r="W53" s="60"/>
      <c r="X53" s="60"/>
      <c r="Y53" s="76" t="s">
        <v>248</v>
      </c>
      <c r="Z53" s="128"/>
      <c r="AA53" s="66">
        <v>59120</v>
      </c>
      <c r="AB53" s="108">
        <v>1241229</v>
      </c>
      <c r="AC53" s="108">
        <v>5748</v>
      </c>
      <c r="AD53" s="108">
        <v>1410</v>
      </c>
    </row>
    <row r="54" spans="3:30" ht="8.25" customHeight="1">
      <c r="E54" s="64" t="s">
        <v>102</v>
      </c>
      <c r="F54" s="128"/>
      <c r="G54" s="108">
        <v>2901</v>
      </c>
      <c r="H54" s="108">
        <v>100623</v>
      </c>
      <c r="I54" s="108">
        <v>9575</v>
      </c>
      <c r="J54" s="108">
        <v>20582</v>
      </c>
      <c r="K54" s="204"/>
      <c r="L54" s="60"/>
      <c r="M54" s="60"/>
      <c r="N54" s="60"/>
      <c r="O54" s="64" t="s">
        <v>247</v>
      </c>
      <c r="P54" s="128"/>
      <c r="Q54" s="108">
        <v>39171</v>
      </c>
      <c r="R54" s="108">
        <v>28728</v>
      </c>
      <c r="S54" s="108">
        <v>4506</v>
      </c>
      <c r="T54" s="108">
        <v>2251</v>
      </c>
      <c r="U54" s="207"/>
      <c r="V54" s="60"/>
      <c r="W54" s="60"/>
      <c r="X54" s="60"/>
      <c r="Y54" s="64" t="s">
        <v>89</v>
      </c>
      <c r="Z54" s="128"/>
      <c r="AA54" s="66">
        <v>98535</v>
      </c>
      <c r="AB54" s="108">
        <v>220816</v>
      </c>
      <c r="AC54" s="205">
        <v>0</v>
      </c>
      <c r="AD54" s="205">
        <v>0</v>
      </c>
    </row>
    <row r="55" spans="3:30" ht="8.25" customHeight="1">
      <c r="D55" s="301" t="s">
        <v>245</v>
      </c>
      <c r="E55" s="301"/>
      <c r="F55" s="128"/>
      <c r="G55" s="135">
        <v>2354</v>
      </c>
      <c r="H55" s="135">
        <v>769748</v>
      </c>
      <c r="I55" s="135">
        <v>4946</v>
      </c>
      <c r="J55" s="135">
        <v>232976</v>
      </c>
      <c r="K55" s="204"/>
      <c r="L55" s="60"/>
      <c r="M55" s="60"/>
      <c r="N55" s="60"/>
      <c r="O55" s="76" t="s">
        <v>246</v>
      </c>
      <c r="P55" s="128"/>
      <c r="Q55" s="205">
        <v>0</v>
      </c>
      <c r="R55" s="205">
        <v>0</v>
      </c>
      <c r="S55" s="205">
        <v>0</v>
      </c>
      <c r="T55" s="205">
        <v>0</v>
      </c>
      <c r="U55" s="207"/>
      <c r="V55" s="60"/>
      <c r="W55" s="60"/>
      <c r="X55" s="60"/>
      <c r="Y55" s="64" t="s">
        <v>91</v>
      </c>
      <c r="Z55" s="128"/>
      <c r="AA55" s="66">
        <v>19297</v>
      </c>
      <c r="AB55" s="108">
        <v>138774</v>
      </c>
      <c r="AC55" s="205">
        <v>0</v>
      </c>
      <c r="AD55" s="205">
        <v>0</v>
      </c>
    </row>
    <row r="56" spans="3:30" ht="8.25" customHeight="1">
      <c r="E56" s="64" t="s">
        <v>245</v>
      </c>
      <c r="F56" s="128"/>
      <c r="G56" s="108">
        <v>2354</v>
      </c>
      <c r="H56" s="108">
        <v>769748</v>
      </c>
      <c r="I56" s="108">
        <v>4946</v>
      </c>
      <c r="J56" s="108">
        <v>232976</v>
      </c>
      <c r="K56" s="204"/>
      <c r="L56" s="60"/>
      <c r="M56" s="60"/>
      <c r="N56" s="60"/>
      <c r="P56" s="128"/>
      <c r="Q56" s="66"/>
      <c r="R56" s="66"/>
      <c r="S56" s="66"/>
      <c r="T56" s="66"/>
      <c r="U56" s="207"/>
      <c r="V56" s="60"/>
      <c r="W56" s="60"/>
      <c r="X56" s="60"/>
      <c r="Y56" s="64" t="s">
        <v>93</v>
      </c>
      <c r="Z56" s="128"/>
      <c r="AA56" s="66">
        <v>1150</v>
      </c>
      <c r="AB56" s="108">
        <v>34739</v>
      </c>
      <c r="AC56" s="205">
        <v>0</v>
      </c>
      <c r="AD56" s="205">
        <v>0</v>
      </c>
    </row>
    <row r="57" spans="3:30" ht="9" customHeight="1">
      <c r="D57" s="301" t="s">
        <v>108</v>
      </c>
      <c r="E57" s="301"/>
      <c r="F57" s="128"/>
      <c r="G57" s="135">
        <v>9304</v>
      </c>
      <c r="H57" s="135">
        <v>122118</v>
      </c>
      <c r="I57" s="209">
        <v>0</v>
      </c>
      <c r="J57" s="209">
        <v>0</v>
      </c>
      <c r="K57" s="204"/>
      <c r="L57" s="60"/>
      <c r="M57" s="296" t="s">
        <v>180</v>
      </c>
      <c r="N57" s="296"/>
      <c r="O57" s="296"/>
      <c r="P57" s="128"/>
      <c r="Q57" s="139">
        <v>3210691</v>
      </c>
      <c r="R57" s="139">
        <v>26472546</v>
      </c>
      <c r="S57" s="139">
        <v>5783412</v>
      </c>
      <c r="T57" s="139">
        <v>9981229</v>
      </c>
      <c r="U57" s="207"/>
      <c r="V57" s="60"/>
      <c r="W57" s="60"/>
      <c r="X57" s="301" t="s">
        <v>244</v>
      </c>
      <c r="Y57" s="301"/>
      <c r="Z57" s="128"/>
      <c r="AA57" s="135">
        <v>66749</v>
      </c>
      <c r="AB57" s="137">
        <v>502886</v>
      </c>
      <c r="AC57" s="137">
        <v>14142</v>
      </c>
      <c r="AD57" s="137">
        <v>18078</v>
      </c>
    </row>
    <row r="58" spans="3:30" ht="8.25" customHeight="1">
      <c r="E58" s="64" t="s">
        <v>108</v>
      </c>
      <c r="F58" s="128"/>
      <c r="G58" s="108">
        <v>9304</v>
      </c>
      <c r="H58" s="108">
        <v>122118</v>
      </c>
      <c r="I58" s="205">
        <v>0</v>
      </c>
      <c r="J58" s="205">
        <v>0</v>
      </c>
      <c r="K58" s="204"/>
      <c r="L58" s="60"/>
      <c r="M58" s="60"/>
      <c r="N58" s="301" t="s">
        <v>179</v>
      </c>
      <c r="O58" s="301"/>
      <c r="P58" s="128"/>
      <c r="Q58" s="135">
        <v>119619</v>
      </c>
      <c r="R58" s="135">
        <v>359487</v>
      </c>
      <c r="S58" s="135">
        <v>240</v>
      </c>
      <c r="T58" s="209">
        <v>0</v>
      </c>
      <c r="U58" s="207"/>
      <c r="V58" s="60"/>
      <c r="W58" s="60"/>
      <c r="X58" s="60"/>
      <c r="Y58" s="76" t="s">
        <v>243</v>
      </c>
      <c r="Z58" s="128"/>
      <c r="AA58" s="108">
        <v>66749</v>
      </c>
      <c r="AB58" s="108">
        <v>502886</v>
      </c>
      <c r="AC58" s="108">
        <v>14142</v>
      </c>
      <c r="AD58" s="108">
        <v>18078</v>
      </c>
    </row>
    <row r="59" spans="3:30" ht="8.25" customHeight="1">
      <c r="D59" s="301" t="s">
        <v>241</v>
      </c>
      <c r="E59" s="301"/>
      <c r="F59" s="128"/>
      <c r="G59" s="135">
        <v>154</v>
      </c>
      <c r="H59" s="135">
        <v>1730016</v>
      </c>
      <c r="I59" s="209">
        <v>0</v>
      </c>
      <c r="J59" s="209">
        <v>0</v>
      </c>
      <c r="K59" s="204"/>
      <c r="L59" s="60"/>
      <c r="M59" s="60"/>
      <c r="N59" s="60"/>
      <c r="O59" s="76" t="s">
        <v>242</v>
      </c>
      <c r="P59" s="128"/>
      <c r="Q59" s="108">
        <v>37495</v>
      </c>
      <c r="R59" s="108">
        <v>7095</v>
      </c>
      <c r="S59" s="108">
        <v>240</v>
      </c>
      <c r="T59" s="205">
        <v>0</v>
      </c>
      <c r="U59" s="207"/>
      <c r="V59" s="60"/>
      <c r="W59" s="60"/>
      <c r="X59" s="301" t="s">
        <v>98</v>
      </c>
      <c r="Y59" s="301"/>
      <c r="Z59" s="128"/>
      <c r="AA59" s="135">
        <v>1745381</v>
      </c>
      <c r="AB59" s="137">
        <v>419119</v>
      </c>
      <c r="AC59" s="137">
        <v>36835</v>
      </c>
      <c r="AD59" s="137">
        <v>2957</v>
      </c>
    </row>
    <row r="60" spans="3:30" ht="8.25" customHeight="1">
      <c r="E60" s="76" t="s">
        <v>241</v>
      </c>
      <c r="F60" s="128"/>
      <c r="G60" s="108">
        <v>154</v>
      </c>
      <c r="H60" s="108">
        <v>1730016</v>
      </c>
      <c r="I60" s="205">
        <v>0</v>
      </c>
      <c r="J60" s="205">
        <v>0</v>
      </c>
      <c r="K60" s="204"/>
      <c r="L60" s="60"/>
      <c r="M60" s="60"/>
      <c r="N60" s="60"/>
      <c r="O60" s="64" t="s">
        <v>99</v>
      </c>
      <c r="P60" s="128"/>
      <c r="Q60" s="108">
        <v>82124</v>
      </c>
      <c r="R60" s="108">
        <v>352392</v>
      </c>
      <c r="S60" s="205">
        <v>0</v>
      </c>
      <c r="T60" s="205">
        <v>0</v>
      </c>
      <c r="U60" s="207"/>
      <c r="V60" s="60"/>
      <c r="W60" s="60"/>
      <c r="X60" s="60"/>
      <c r="Y60" s="64" t="s">
        <v>98</v>
      </c>
      <c r="Z60" s="128"/>
      <c r="AA60" s="108">
        <v>1745381</v>
      </c>
      <c r="AB60" s="108">
        <v>419119</v>
      </c>
      <c r="AC60" s="108">
        <v>36835</v>
      </c>
      <c r="AD60" s="108">
        <v>2957</v>
      </c>
    </row>
    <row r="61" spans="3:30" ht="8.25" customHeight="1">
      <c r="D61" s="301" t="s">
        <v>240</v>
      </c>
      <c r="E61" s="301"/>
      <c r="F61" s="128"/>
      <c r="G61" s="135">
        <v>1355</v>
      </c>
      <c r="H61" s="135">
        <v>40044</v>
      </c>
      <c r="I61" s="209">
        <v>0</v>
      </c>
      <c r="J61" s="209">
        <v>0</v>
      </c>
      <c r="K61" s="204"/>
      <c r="L61" s="60"/>
      <c r="M61" s="60"/>
      <c r="N61" s="301" t="s">
        <v>103</v>
      </c>
      <c r="O61" s="301"/>
      <c r="P61" s="128"/>
      <c r="Q61" s="135">
        <v>26</v>
      </c>
      <c r="R61" s="135">
        <v>152783</v>
      </c>
      <c r="S61" s="135">
        <v>19945</v>
      </c>
      <c r="T61" s="135">
        <v>2000859</v>
      </c>
      <c r="U61" s="207"/>
      <c r="V61" s="60"/>
      <c r="W61" s="60"/>
      <c r="X61" s="301" t="s">
        <v>100</v>
      </c>
      <c r="Y61" s="301"/>
      <c r="Z61" s="128"/>
      <c r="AA61" s="137">
        <v>5382</v>
      </c>
      <c r="AB61" s="137">
        <v>906682</v>
      </c>
      <c r="AC61" s="137">
        <v>460</v>
      </c>
      <c r="AD61" s="137">
        <v>40</v>
      </c>
    </row>
    <row r="62" spans="3:30" ht="8.25" customHeight="1">
      <c r="E62" s="64" t="s">
        <v>240</v>
      </c>
      <c r="F62" s="128"/>
      <c r="G62" s="108">
        <v>1355</v>
      </c>
      <c r="H62" s="108">
        <v>40044</v>
      </c>
      <c r="I62" s="205">
        <v>0</v>
      </c>
      <c r="J62" s="205">
        <v>0</v>
      </c>
      <c r="K62" s="204"/>
      <c r="L62" s="60"/>
      <c r="M62" s="60"/>
      <c r="N62" s="60"/>
      <c r="O62" s="64" t="s">
        <v>103</v>
      </c>
      <c r="P62" s="128"/>
      <c r="Q62" s="108">
        <v>26</v>
      </c>
      <c r="R62" s="108">
        <v>152783</v>
      </c>
      <c r="S62" s="108">
        <v>19945</v>
      </c>
      <c r="T62" s="108">
        <v>2000859</v>
      </c>
      <c r="U62" s="207"/>
      <c r="V62" s="60"/>
      <c r="W62" s="60"/>
      <c r="X62" s="60"/>
      <c r="Y62" s="64" t="s">
        <v>101</v>
      </c>
      <c r="Z62" s="128"/>
      <c r="AA62" s="108">
        <v>725</v>
      </c>
      <c r="AB62" s="108">
        <v>391079</v>
      </c>
      <c r="AC62" s="108">
        <v>460</v>
      </c>
      <c r="AD62" s="108">
        <v>40</v>
      </c>
    </row>
    <row r="63" spans="3:30" ht="8.25" customHeight="1">
      <c r="D63" s="301" t="s">
        <v>172</v>
      </c>
      <c r="E63" s="301"/>
      <c r="F63" s="128"/>
      <c r="G63" s="135">
        <v>26</v>
      </c>
      <c r="H63" s="135">
        <v>23606</v>
      </c>
      <c r="I63" s="209">
        <v>0</v>
      </c>
      <c r="J63" s="209">
        <v>0</v>
      </c>
      <c r="K63" s="204"/>
      <c r="L63" s="60"/>
      <c r="M63" s="60"/>
      <c r="N63" s="301" t="s">
        <v>177</v>
      </c>
      <c r="O63" s="301"/>
      <c r="P63" s="128"/>
      <c r="Q63" s="135">
        <v>282439</v>
      </c>
      <c r="R63" s="135">
        <v>291937</v>
      </c>
      <c r="S63" s="135">
        <v>220</v>
      </c>
      <c r="T63" s="135">
        <v>6630</v>
      </c>
      <c r="U63" s="207"/>
      <c r="V63" s="60"/>
      <c r="W63" s="60"/>
      <c r="X63" s="60"/>
      <c r="Y63" s="64" t="s">
        <v>104</v>
      </c>
      <c r="Z63" s="128"/>
      <c r="AA63" s="108">
        <v>4657</v>
      </c>
      <c r="AB63" s="108">
        <v>515603</v>
      </c>
      <c r="AC63" s="205">
        <v>0</v>
      </c>
      <c r="AD63" s="205">
        <v>0</v>
      </c>
    </row>
    <row r="64" spans="3:30" ht="8.25" customHeight="1">
      <c r="E64" s="71" t="s">
        <v>114</v>
      </c>
      <c r="F64" s="128"/>
      <c r="G64" s="205">
        <v>0</v>
      </c>
      <c r="H64" s="108">
        <v>46</v>
      </c>
      <c r="I64" s="205">
        <v>0</v>
      </c>
      <c r="J64" s="205">
        <v>0</v>
      </c>
      <c r="K64" s="204"/>
      <c r="L64" s="60"/>
      <c r="M64" s="60"/>
      <c r="N64" s="60"/>
      <c r="O64" s="64" t="s">
        <v>106</v>
      </c>
      <c r="P64" s="128"/>
      <c r="Q64" s="108">
        <v>74081</v>
      </c>
      <c r="R64" s="108">
        <v>188022</v>
      </c>
      <c r="S64" s="108">
        <v>160</v>
      </c>
      <c r="T64" s="205">
        <v>0</v>
      </c>
      <c r="U64" s="207"/>
      <c r="V64" s="60"/>
      <c r="W64" s="60"/>
      <c r="X64" s="301" t="s">
        <v>239</v>
      </c>
      <c r="Y64" s="301"/>
      <c r="Z64" s="128"/>
      <c r="AA64" s="137">
        <v>90472</v>
      </c>
      <c r="AB64" s="137">
        <v>278988</v>
      </c>
      <c r="AC64" s="137">
        <v>28707</v>
      </c>
      <c r="AD64" s="137">
        <v>28739</v>
      </c>
    </row>
    <row r="65" spans="3:30" ht="8.25" customHeight="1">
      <c r="E65" s="64" t="s">
        <v>117</v>
      </c>
      <c r="F65" s="128"/>
      <c r="G65" s="108">
        <v>26</v>
      </c>
      <c r="H65" s="108">
        <v>23560</v>
      </c>
      <c r="I65" s="205">
        <v>0</v>
      </c>
      <c r="J65" s="205">
        <v>0</v>
      </c>
      <c r="K65" s="204"/>
      <c r="L65" s="60"/>
      <c r="M65" s="60"/>
      <c r="N65" s="60"/>
      <c r="O65" s="64" t="s">
        <v>109</v>
      </c>
      <c r="P65" s="128"/>
      <c r="Q65" s="108">
        <v>208358</v>
      </c>
      <c r="R65" s="108">
        <v>103915</v>
      </c>
      <c r="S65" s="108">
        <v>60</v>
      </c>
      <c r="T65" s="108">
        <v>6630</v>
      </c>
      <c r="U65" s="207"/>
      <c r="V65" s="60"/>
      <c r="W65" s="60"/>
      <c r="X65" s="60"/>
      <c r="Y65" s="64" t="s">
        <v>107</v>
      </c>
      <c r="Z65" s="128"/>
      <c r="AA65" s="108">
        <v>1553</v>
      </c>
      <c r="AB65" s="108">
        <v>4529</v>
      </c>
      <c r="AC65" s="205">
        <v>0</v>
      </c>
      <c r="AD65" s="205">
        <v>0</v>
      </c>
    </row>
    <row r="66" spans="3:30" ht="8.25" customHeight="1">
      <c r="F66" s="128"/>
      <c r="G66" s="66"/>
      <c r="H66" s="66"/>
      <c r="I66" s="66" t="s">
        <v>8</v>
      </c>
      <c r="J66" s="66"/>
      <c r="K66" s="204"/>
      <c r="L66" s="60"/>
      <c r="M66" s="60"/>
      <c r="N66" s="301" t="s">
        <v>238</v>
      </c>
      <c r="O66" s="301"/>
      <c r="P66" s="128"/>
      <c r="Q66" s="135">
        <v>258791</v>
      </c>
      <c r="R66" s="135">
        <v>259326</v>
      </c>
      <c r="S66" s="135">
        <v>9572</v>
      </c>
      <c r="T66" s="135">
        <v>22500</v>
      </c>
      <c r="U66" s="207"/>
      <c r="V66" s="60"/>
      <c r="W66" s="60"/>
      <c r="X66" s="60"/>
      <c r="Y66" s="141" t="s">
        <v>237</v>
      </c>
      <c r="Z66" s="128"/>
      <c r="AA66" s="108">
        <v>88919</v>
      </c>
      <c r="AB66" s="108">
        <v>274459</v>
      </c>
      <c r="AC66" s="108">
        <v>28707</v>
      </c>
      <c r="AD66" s="108">
        <v>28739</v>
      </c>
    </row>
    <row r="67" spans="3:30" ht="8.25" customHeight="1">
      <c r="C67" s="296" t="s">
        <v>170</v>
      </c>
      <c r="D67" s="296"/>
      <c r="E67" s="296"/>
      <c r="F67" s="128"/>
      <c r="G67" s="139">
        <v>747729</v>
      </c>
      <c r="H67" s="139">
        <v>28117601</v>
      </c>
      <c r="I67" s="139">
        <v>1056042</v>
      </c>
      <c r="J67" s="139">
        <v>2597590</v>
      </c>
      <c r="K67" s="204"/>
      <c r="L67" s="60"/>
      <c r="M67" s="60"/>
      <c r="N67" s="60"/>
      <c r="O67" s="64" t="s">
        <v>112</v>
      </c>
      <c r="P67" s="128"/>
      <c r="Q67" s="108">
        <v>2791</v>
      </c>
      <c r="R67" s="108">
        <v>34426</v>
      </c>
      <c r="S67" s="108">
        <v>840</v>
      </c>
      <c r="T67" s="205">
        <v>0</v>
      </c>
      <c r="U67" s="207"/>
      <c r="V67" s="60"/>
      <c r="W67" s="60"/>
      <c r="X67" s="60"/>
      <c r="Z67" s="128"/>
      <c r="AA67" s="66"/>
      <c r="AB67" s="66"/>
      <c r="AC67" s="66"/>
      <c r="AD67" s="66"/>
    </row>
    <row r="68" spans="3:30" ht="8.25" customHeight="1">
      <c r="D68" s="301" t="s">
        <v>4</v>
      </c>
      <c r="E68" s="301"/>
      <c r="F68" s="128"/>
      <c r="G68" s="135">
        <v>1466</v>
      </c>
      <c r="H68" s="135">
        <v>6258376</v>
      </c>
      <c r="I68" s="135">
        <v>2650</v>
      </c>
      <c r="J68" s="135">
        <v>10633</v>
      </c>
      <c r="K68" s="204"/>
      <c r="L68" s="60"/>
      <c r="M68" s="60"/>
      <c r="N68" s="60"/>
      <c r="O68" s="64" t="s">
        <v>113</v>
      </c>
      <c r="P68" s="128"/>
      <c r="Q68" s="108">
        <v>17225</v>
      </c>
      <c r="R68" s="108">
        <v>19231</v>
      </c>
      <c r="S68" s="108">
        <v>4232</v>
      </c>
      <c r="T68" s="205">
        <v>0</v>
      </c>
      <c r="U68" s="207"/>
      <c r="V68" s="60"/>
      <c r="W68" s="296" t="s">
        <v>173</v>
      </c>
      <c r="X68" s="296"/>
      <c r="Y68" s="296"/>
      <c r="Z68" s="128"/>
      <c r="AA68" s="139">
        <v>1703956</v>
      </c>
      <c r="AB68" s="139">
        <v>2609707</v>
      </c>
      <c r="AC68" s="139">
        <v>474464</v>
      </c>
      <c r="AD68" s="139">
        <v>425614</v>
      </c>
    </row>
    <row r="69" spans="3:30" ht="8.25" customHeight="1">
      <c r="E69" s="64" t="s">
        <v>4</v>
      </c>
      <c r="F69" s="128"/>
      <c r="G69" s="108">
        <v>1466</v>
      </c>
      <c r="H69" s="108">
        <v>6209576</v>
      </c>
      <c r="I69" s="108">
        <v>2650</v>
      </c>
      <c r="J69" s="108">
        <v>10633</v>
      </c>
      <c r="K69" s="204"/>
      <c r="L69" s="60"/>
      <c r="M69" s="60"/>
      <c r="N69" s="60"/>
      <c r="O69" s="64" t="s">
        <v>115</v>
      </c>
      <c r="P69" s="128"/>
      <c r="Q69" s="108">
        <v>22</v>
      </c>
      <c r="R69" s="108">
        <v>968</v>
      </c>
      <c r="S69" s="108">
        <v>4500</v>
      </c>
      <c r="T69" s="108">
        <v>22500</v>
      </c>
      <c r="U69" s="207"/>
      <c r="V69" s="60"/>
      <c r="W69" s="60"/>
      <c r="X69" s="301" t="s">
        <v>171</v>
      </c>
      <c r="Y69" s="301"/>
      <c r="Z69" s="128"/>
      <c r="AA69" s="135">
        <v>417708</v>
      </c>
      <c r="AB69" s="135">
        <v>240066</v>
      </c>
      <c r="AC69" s="135">
        <v>170106</v>
      </c>
      <c r="AD69" s="135">
        <v>19318</v>
      </c>
    </row>
    <row r="70" spans="3:30" ht="8.25" customHeight="1">
      <c r="E70" s="64" t="s">
        <v>123</v>
      </c>
      <c r="F70" s="128"/>
      <c r="G70" s="205">
        <v>0</v>
      </c>
      <c r="H70" s="108">
        <v>48800</v>
      </c>
      <c r="I70" s="205">
        <v>0</v>
      </c>
      <c r="J70" s="205">
        <v>0</v>
      </c>
      <c r="K70" s="204"/>
      <c r="L70" s="60"/>
      <c r="M70" s="60"/>
      <c r="N70" s="60"/>
      <c r="O70" s="141" t="s">
        <v>236</v>
      </c>
      <c r="P70" s="128"/>
      <c r="Q70" s="108">
        <v>238753</v>
      </c>
      <c r="R70" s="108">
        <v>204701</v>
      </c>
      <c r="S70" s="205">
        <v>0</v>
      </c>
      <c r="T70" s="205">
        <v>0</v>
      </c>
      <c r="U70" s="207"/>
      <c r="V70" s="60"/>
      <c r="W70" s="60"/>
      <c r="X70" s="60"/>
      <c r="Y70" s="64" t="s">
        <v>116</v>
      </c>
      <c r="Z70" s="128"/>
      <c r="AA70" s="108">
        <v>371748</v>
      </c>
      <c r="AB70" s="108">
        <v>93153</v>
      </c>
      <c r="AC70" s="108">
        <v>170106</v>
      </c>
      <c r="AD70" s="108">
        <v>19318</v>
      </c>
    </row>
    <row r="71" spans="3:30" ht="8.25" customHeight="1">
      <c r="D71" s="301" t="s">
        <v>211</v>
      </c>
      <c r="E71" s="301"/>
      <c r="F71" s="128"/>
      <c r="G71" s="135">
        <v>2</v>
      </c>
      <c r="H71" s="135">
        <v>11956378</v>
      </c>
      <c r="I71" s="135">
        <v>4063</v>
      </c>
      <c r="J71" s="135">
        <v>10307</v>
      </c>
      <c r="K71" s="204"/>
      <c r="L71" s="60"/>
      <c r="M71" s="60"/>
      <c r="N71" s="301" t="s">
        <v>121</v>
      </c>
      <c r="O71" s="301"/>
      <c r="P71" s="128"/>
      <c r="Q71" s="135">
        <v>1850</v>
      </c>
      <c r="R71" s="135">
        <v>71656</v>
      </c>
      <c r="S71" s="135">
        <v>1094719</v>
      </c>
      <c r="T71" s="135">
        <v>1463425</v>
      </c>
      <c r="U71" s="207"/>
      <c r="V71" s="60"/>
      <c r="W71" s="60"/>
      <c r="X71" s="60"/>
      <c r="Y71" s="64" t="s">
        <v>119</v>
      </c>
      <c r="Z71" s="128"/>
      <c r="AA71" s="108">
        <v>45960</v>
      </c>
      <c r="AB71" s="108">
        <v>146913</v>
      </c>
      <c r="AC71" s="205">
        <v>0</v>
      </c>
      <c r="AD71" s="205">
        <v>0</v>
      </c>
    </row>
    <row r="72" spans="3:30" ht="8.25" customHeight="1">
      <c r="E72" s="64" t="s">
        <v>128</v>
      </c>
      <c r="F72" s="128"/>
      <c r="G72" s="108">
        <v>2</v>
      </c>
      <c r="H72" s="108">
        <v>11952619</v>
      </c>
      <c r="I72" s="108">
        <v>4063</v>
      </c>
      <c r="J72" s="108">
        <v>10307</v>
      </c>
      <c r="K72" s="204"/>
      <c r="L72" s="60"/>
      <c r="M72" s="60"/>
      <c r="N72" s="60"/>
      <c r="O72" s="64" t="s">
        <v>121</v>
      </c>
      <c r="P72" s="128"/>
      <c r="Q72" s="108">
        <v>1850</v>
      </c>
      <c r="R72" s="108">
        <v>71656</v>
      </c>
      <c r="S72" s="108">
        <v>739190</v>
      </c>
      <c r="T72" s="108">
        <v>1463425</v>
      </c>
      <c r="U72" s="207"/>
      <c r="V72" s="60"/>
      <c r="W72" s="60"/>
      <c r="X72" s="60"/>
      <c r="Y72" s="64" t="s">
        <v>120</v>
      </c>
      <c r="Z72" s="128"/>
      <c r="AA72" s="205">
        <v>0</v>
      </c>
      <c r="AB72" s="205">
        <v>0</v>
      </c>
      <c r="AC72" s="205">
        <v>0</v>
      </c>
      <c r="AD72" s="205">
        <v>0</v>
      </c>
    </row>
    <row r="73" spans="3:30" ht="8.25" customHeight="1">
      <c r="E73" s="64" t="s">
        <v>130</v>
      </c>
      <c r="F73" s="128"/>
      <c r="G73" s="205">
        <v>0</v>
      </c>
      <c r="H73" s="108">
        <v>3759</v>
      </c>
      <c r="I73" s="205">
        <v>0</v>
      </c>
      <c r="J73" s="205">
        <v>0</v>
      </c>
      <c r="K73" s="204"/>
      <c r="L73" s="60"/>
      <c r="M73" s="60"/>
      <c r="N73" s="60"/>
      <c r="O73" s="64" t="s">
        <v>235</v>
      </c>
      <c r="P73" s="128"/>
      <c r="Q73" s="205">
        <v>0</v>
      </c>
      <c r="R73" s="205">
        <v>0</v>
      </c>
      <c r="S73" s="108">
        <v>355529</v>
      </c>
      <c r="T73" s="205">
        <v>0</v>
      </c>
      <c r="U73" s="207"/>
      <c r="V73" s="60"/>
      <c r="W73" s="60"/>
      <c r="X73" s="301" t="s">
        <v>233</v>
      </c>
      <c r="Y73" s="301"/>
      <c r="Z73" s="128"/>
      <c r="AA73" s="135">
        <v>773999</v>
      </c>
      <c r="AB73" s="137">
        <v>59808</v>
      </c>
      <c r="AC73" s="137">
        <v>42472</v>
      </c>
      <c r="AD73" s="137">
        <v>460</v>
      </c>
    </row>
    <row r="74" spans="3:30" ht="8.25" customHeight="1">
      <c r="D74" s="301" t="s">
        <v>234</v>
      </c>
      <c r="E74" s="301"/>
      <c r="F74" s="128"/>
      <c r="G74" s="135">
        <v>196</v>
      </c>
      <c r="H74" s="135">
        <v>8631</v>
      </c>
      <c r="I74" s="135">
        <v>10880</v>
      </c>
      <c r="J74" s="135">
        <v>4716</v>
      </c>
      <c r="K74" s="204"/>
      <c r="L74" s="60"/>
      <c r="M74" s="60"/>
      <c r="N74" s="301" t="s">
        <v>169</v>
      </c>
      <c r="O74" s="301"/>
      <c r="P74" s="128"/>
      <c r="Q74" s="135">
        <v>222124</v>
      </c>
      <c r="R74" s="135">
        <v>1524409</v>
      </c>
      <c r="S74" s="135">
        <v>3254818</v>
      </c>
      <c r="T74" s="135">
        <v>3688722</v>
      </c>
      <c r="U74" s="207"/>
      <c r="V74" s="60"/>
      <c r="W74" s="60"/>
      <c r="X74" s="60"/>
      <c r="Y74" s="76" t="s">
        <v>233</v>
      </c>
      <c r="Z74" s="128"/>
      <c r="AA74" s="108">
        <v>773999</v>
      </c>
      <c r="AB74" s="108">
        <v>59808</v>
      </c>
      <c r="AC74" s="108">
        <v>42472</v>
      </c>
      <c r="AD74" s="108">
        <v>460</v>
      </c>
    </row>
    <row r="75" spans="3:30" ht="8.25" customHeight="1">
      <c r="E75" s="64" t="s">
        <v>135</v>
      </c>
      <c r="F75" s="128"/>
      <c r="G75" s="108">
        <v>196</v>
      </c>
      <c r="H75" s="108">
        <v>6120</v>
      </c>
      <c r="I75" s="108">
        <v>10880</v>
      </c>
      <c r="J75" s="108">
        <v>1814</v>
      </c>
      <c r="K75" s="204"/>
      <c r="L75" s="60"/>
      <c r="M75" s="60"/>
      <c r="N75" s="60"/>
      <c r="O75" s="64" t="s">
        <v>124</v>
      </c>
      <c r="P75" s="128"/>
      <c r="Q75" s="108">
        <v>50914</v>
      </c>
      <c r="R75" s="108">
        <v>1303153</v>
      </c>
      <c r="S75" s="108">
        <v>1951644</v>
      </c>
      <c r="T75" s="108">
        <v>1838298</v>
      </c>
      <c r="U75" s="207"/>
      <c r="V75" s="60"/>
      <c r="W75" s="60"/>
      <c r="X75" s="301" t="s">
        <v>168</v>
      </c>
      <c r="Y75" s="301"/>
      <c r="Z75" s="128"/>
      <c r="AA75" s="135">
        <v>9547</v>
      </c>
      <c r="AB75" s="137">
        <v>845858</v>
      </c>
      <c r="AC75" s="137">
        <v>168867</v>
      </c>
      <c r="AD75" s="137">
        <v>19771</v>
      </c>
    </row>
    <row r="76" spans="3:30" ht="8.25" customHeight="1">
      <c r="E76" s="64" t="s">
        <v>137</v>
      </c>
      <c r="F76" s="128"/>
      <c r="G76" s="205">
        <v>0</v>
      </c>
      <c r="H76" s="108">
        <v>2511</v>
      </c>
      <c r="I76" s="205">
        <v>0</v>
      </c>
      <c r="J76" s="108">
        <v>2902</v>
      </c>
      <c r="K76" s="204"/>
      <c r="L76" s="60"/>
      <c r="M76" s="60"/>
      <c r="N76" s="60"/>
      <c r="O76" s="64" t="s">
        <v>126</v>
      </c>
      <c r="P76" s="128"/>
      <c r="Q76" s="108">
        <v>171210</v>
      </c>
      <c r="R76" s="108">
        <v>221256</v>
      </c>
      <c r="S76" s="108">
        <v>1301258</v>
      </c>
      <c r="T76" s="108">
        <v>1850424</v>
      </c>
      <c r="U76" s="207"/>
      <c r="V76" s="60"/>
      <c r="W76" s="60"/>
      <c r="X76" s="60"/>
      <c r="Y76" s="64" t="s">
        <v>127</v>
      </c>
      <c r="Z76" s="128"/>
      <c r="AA76" s="108">
        <v>9547</v>
      </c>
      <c r="AB76" s="108">
        <v>845858</v>
      </c>
      <c r="AC76" s="108">
        <v>168867</v>
      </c>
      <c r="AD76" s="108">
        <v>19771</v>
      </c>
    </row>
    <row r="77" spans="3:30" ht="8.25" customHeight="1">
      <c r="D77" s="301" t="s">
        <v>232</v>
      </c>
      <c r="E77" s="301"/>
      <c r="F77" s="128"/>
      <c r="G77" s="135">
        <v>23211</v>
      </c>
      <c r="H77" s="135">
        <v>133737</v>
      </c>
      <c r="I77" s="135">
        <v>465306</v>
      </c>
      <c r="J77" s="135">
        <v>662507</v>
      </c>
      <c r="K77" s="204"/>
      <c r="L77" s="60"/>
      <c r="M77" s="60"/>
      <c r="N77" s="60"/>
      <c r="O77" s="64" t="s">
        <v>290</v>
      </c>
      <c r="P77" s="128"/>
      <c r="Q77" s="205">
        <v>0</v>
      </c>
      <c r="R77" s="205">
        <v>0</v>
      </c>
      <c r="S77" s="108">
        <v>1916</v>
      </c>
      <c r="T77" s="205">
        <v>0</v>
      </c>
      <c r="U77" s="207"/>
      <c r="V77" s="60"/>
      <c r="W77" s="60"/>
      <c r="X77" s="301" t="s">
        <v>167</v>
      </c>
      <c r="Y77" s="301"/>
      <c r="Z77" s="128"/>
      <c r="AA77" s="209">
        <v>0</v>
      </c>
      <c r="AB77" s="209">
        <v>0</v>
      </c>
      <c r="AC77" s="137">
        <v>8240</v>
      </c>
      <c r="AD77" s="209">
        <v>0</v>
      </c>
    </row>
    <row r="78" spans="3:30" ht="8.25" customHeight="1">
      <c r="E78" s="64" t="s">
        <v>140</v>
      </c>
      <c r="F78" s="128"/>
      <c r="G78" s="108">
        <v>17611</v>
      </c>
      <c r="H78" s="108">
        <v>3618</v>
      </c>
      <c r="I78" s="108">
        <v>406235</v>
      </c>
      <c r="J78" s="108">
        <v>653554</v>
      </c>
      <c r="K78" s="204"/>
      <c r="L78" s="60"/>
      <c r="M78" s="60"/>
      <c r="N78" s="301" t="s">
        <v>231</v>
      </c>
      <c r="O78" s="301"/>
      <c r="P78" s="128"/>
      <c r="Q78" s="209">
        <v>0</v>
      </c>
      <c r="R78" s="135">
        <v>20452554</v>
      </c>
      <c r="S78" s="209">
        <v>0</v>
      </c>
      <c r="T78" s="209">
        <v>0</v>
      </c>
      <c r="U78" s="207"/>
      <c r="V78" s="60"/>
      <c r="W78" s="60"/>
      <c r="X78" s="60"/>
      <c r="Y78" s="76" t="s">
        <v>230</v>
      </c>
      <c r="Z78" s="128"/>
      <c r="AA78" s="205">
        <v>0</v>
      </c>
      <c r="AB78" s="205">
        <v>0</v>
      </c>
      <c r="AC78" s="108">
        <v>8240</v>
      </c>
      <c r="AD78" s="205">
        <v>0</v>
      </c>
    </row>
    <row r="79" spans="3:30" ht="8.25" customHeight="1">
      <c r="E79" s="71" t="s">
        <v>142</v>
      </c>
      <c r="F79" s="128"/>
      <c r="G79" s="108">
        <v>5600</v>
      </c>
      <c r="H79" s="108">
        <v>130119</v>
      </c>
      <c r="I79" s="108">
        <v>59071</v>
      </c>
      <c r="J79" s="108">
        <v>8953</v>
      </c>
      <c r="K79" s="204"/>
      <c r="L79" s="60"/>
      <c r="M79" s="60"/>
      <c r="N79" s="60"/>
      <c r="O79" s="64" t="s">
        <v>231</v>
      </c>
      <c r="P79" s="128"/>
      <c r="Q79" s="205">
        <v>0</v>
      </c>
      <c r="R79" s="108">
        <v>20452554</v>
      </c>
      <c r="S79" s="205">
        <v>0</v>
      </c>
      <c r="T79" s="205">
        <v>0</v>
      </c>
      <c r="U79" s="207"/>
      <c r="V79" s="60"/>
      <c r="W79" s="60"/>
      <c r="X79" s="301" t="s">
        <v>227</v>
      </c>
      <c r="Y79" s="301"/>
      <c r="Z79" s="128"/>
      <c r="AA79" s="209">
        <v>0</v>
      </c>
      <c r="AB79" s="209">
        <v>0</v>
      </c>
      <c r="AC79" s="137">
        <v>31167</v>
      </c>
      <c r="AD79" s="137">
        <v>31020</v>
      </c>
    </row>
    <row r="80" spans="3:30" ht="8.25" customHeight="1">
      <c r="D80" s="301" t="s">
        <v>229</v>
      </c>
      <c r="E80" s="301"/>
      <c r="F80" s="128"/>
      <c r="G80" s="135">
        <v>4713</v>
      </c>
      <c r="H80" s="135">
        <v>371659</v>
      </c>
      <c r="I80" s="135" t="s">
        <v>7</v>
      </c>
      <c r="J80" s="135" t="s">
        <v>7</v>
      </c>
      <c r="K80" s="204"/>
      <c r="L80" s="60"/>
      <c r="M80" s="60"/>
      <c r="N80" s="301" t="s">
        <v>228</v>
      </c>
      <c r="O80" s="301"/>
      <c r="P80" s="128"/>
      <c r="Q80" s="135">
        <v>5907</v>
      </c>
      <c r="R80" s="135">
        <v>1152573</v>
      </c>
      <c r="S80" s="135">
        <v>234209</v>
      </c>
      <c r="T80" s="135">
        <v>435915</v>
      </c>
      <c r="U80" s="207"/>
      <c r="V80" s="60"/>
      <c r="W80" s="60"/>
      <c r="X80" s="60"/>
      <c r="Y80" s="76" t="s">
        <v>227</v>
      </c>
      <c r="Z80" s="128"/>
      <c r="AA80" s="205">
        <v>0</v>
      </c>
      <c r="AB80" s="205">
        <v>0</v>
      </c>
      <c r="AC80" s="108">
        <v>31167</v>
      </c>
      <c r="AD80" s="108">
        <v>31020</v>
      </c>
    </row>
    <row r="81" spans="1:30" ht="8.25" customHeight="1">
      <c r="E81" s="64" t="s">
        <v>144</v>
      </c>
      <c r="F81" s="128"/>
      <c r="G81" s="108">
        <v>4713</v>
      </c>
      <c r="H81" s="108">
        <v>371659</v>
      </c>
      <c r="I81" s="205">
        <v>0</v>
      </c>
      <c r="J81" s="205">
        <v>0</v>
      </c>
      <c r="K81" s="204"/>
      <c r="L81" s="60"/>
      <c r="M81" s="60"/>
      <c r="N81" s="60"/>
      <c r="O81" s="76" t="s">
        <v>228</v>
      </c>
      <c r="P81" s="128"/>
      <c r="Q81" s="108">
        <v>5907</v>
      </c>
      <c r="R81" s="108">
        <v>1152573</v>
      </c>
      <c r="S81" s="108">
        <v>234209</v>
      </c>
      <c r="T81" s="108">
        <v>435915</v>
      </c>
      <c r="U81" s="203"/>
      <c r="V81" s="60"/>
      <c r="W81" s="60"/>
      <c r="X81" s="301" t="s">
        <v>165</v>
      </c>
      <c r="Y81" s="301"/>
      <c r="Z81" s="128"/>
      <c r="AA81" s="135">
        <v>444496</v>
      </c>
      <c r="AB81" s="135">
        <v>1349318</v>
      </c>
      <c r="AC81" s="135">
        <v>19141</v>
      </c>
      <c r="AD81" s="135">
        <v>349631</v>
      </c>
    </row>
    <row r="82" spans="1:30" ht="8.25" customHeight="1">
      <c r="D82" s="301" t="s">
        <v>148</v>
      </c>
      <c r="E82" s="301"/>
      <c r="F82" s="128"/>
      <c r="G82" s="209">
        <v>0</v>
      </c>
      <c r="H82" s="135">
        <v>8588903</v>
      </c>
      <c r="I82" s="135">
        <v>286717</v>
      </c>
      <c r="J82" s="135">
        <v>263536</v>
      </c>
      <c r="K82" s="204"/>
      <c r="L82" s="133"/>
      <c r="M82" s="60"/>
      <c r="N82" s="301" t="s">
        <v>226</v>
      </c>
      <c r="O82" s="301"/>
      <c r="P82" s="128"/>
      <c r="Q82" s="135">
        <v>1855</v>
      </c>
      <c r="R82" s="135">
        <v>97422</v>
      </c>
      <c r="S82" s="135">
        <v>485939</v>
      </c>
      <c r="T82" s="135">
        <v>159205</v>
      </c>
      <c r="U82" s="207"/>
      <c r="V82" s="60"/>
      <c r="W82" s="60"/>
      <c r="X82" s="60"/>
      <c r="Y82" s="64" t="s">
        <v>163</v>
      </c>
      <c r="Z82" s="128"/>
      <c r="AA82" s="108">
        <v>91783</v>
      </c>
      <c r="AB82" s="108">
        <v>279649</v>
      </c>
      <c r="AC82" s="205">
        <v>0</v>
      </c>
      <c r="AD82" s="205">
        <v>0</v>
      </c>
    </row>
    <row r="83" spans="1:30" ht="8.25" customHeight="1">
      <c r="E83" s="64" t="s">
        <v>148</v>
      </c>
      <c r="F83" s="128"/>
      <c r="G83" s="205">
        <v>0</v>
      </c>
      <c r="H83" s="108">
        <v>8588903</v>
      </c>
      <c r="I83" s="108">
        <v>286717</v>
      </c>
      <c r="J83" s="108">
        <v>263536</v>
      </c>
      <c r="K83" s="204"/>
      <c r="L83" s="60"/>
      <c r="M83" s="60"/>
      <c r="N83" s="60"/>
      <c r="O83" s="64" t="s">
        <v>133</v>
      </c>
      <c r="P83" s="128"/>
      <c r="Q83" s="108">
        <v>1855</v>
      </c>
      <c r="R83" s="108">
        <v>97422</v>
      </c>
      <c r="S83" s="108">
        <v>485939</v>
      </c>
      <c r="T83" s="108">
        <v>159205</v>
      </c>
      <c r="U83" s="207"/>
      <c r="V83" s="60"/>
      <c r="W83" s="60"/>
      <c r="X83" s="60"/>
      <c r="Y83" s="64" t="s">
        <v>141</v>
      </c>
      <c r="Z83" s="128"/>
      <c r="AA83" s="108">
        <v>352713</v>
      </c>
      <c r="AB83" s="108">
        <v>1069669</v>
      </c>
      <c r="AC83" s="108">
        <v>19141</v>
      </c>
      <c r="AD83" s="108">
        <v>349631</v>
      </c>
    </row>
    <row r="84" spans="1:30" ht="8.25" customHeight="1">
      <c r="E84" s="64" t="s">
        <v>131</v>
      </c>
      <c r="F84" s="128"/>
      <c r="G84" s="205">
        <v>0</v>
      </c>
      <c r="H84" s="205">
        <v>0</v>
      </c>
      <c r="I84" s="205">
        <v>0</v>
      </c>
      <c r="J84" s="205">
        <v>0</v>
      </c>
      <c r="K84" s="204"/>
      <c r="L84" s="60"/>
      <c r="M84" s="60"/>
      <c r="N84" s="301" t="s">
        <v>138</v>
      </c>
      <c r="O84" s="301"/>
      <c r="P84" s="128"/>
      <c r="Q84" s="135">
        <v>130</v>
      </c>
      <c r="R84" s="135">
        <v>240039</v>
      </c>
      <c r="S84" s="135">
        <v>5029</v>
      </c>
      <c r="T84" s="135">
        <v>459364</v>
      </c>
      <c r="U84" s="207"/>
      <c r="V84" s="60"/>
      <c r="W84" s="60"/>
      <c r="X84" s="301" t="s">
        <v>162</v>
      </c>
      <c r="Y84" s="301"/>
      <c r="Z84" s="128"/>
      <c r="AA84" s="135">
        <v>58206</v>
      </c>
      <c r="AB84" s="135">
        <v>114657</v>
      </c>
      <c r="AC84" s="135">
        <v>34471</v>
      </c>
      <c r="AD84" s="135">
        <v>5414</v>
      </c>
    </row>
    <row r="85" spans="1:30" ht="8.25" customHeight="1">
      <c r="D85" s="301" t="s">
        <v>153</v>
      </c>
      <c r="E85" s="301"/>
      <c r="F85" s="128"/>
      <c r="G85" s="209">
        <v>0</v>
      </c>
      <c r="H85" s="209">
        <v>0</v>
      </c>
      <c r="I85" s="209">
        <v>0</v>
      </c>
      <c r="J85" s="135">
        <v>3350</v>
      </c>
      <c r="K85" s="204"/>
      <c r="L85" s="60"/>
      <c r="M85" s="60"/>
      <c r="N85" s="60"/>
      <c r="O85" s="64" t="s">
        <v>138</v>
      </c>
      <c r="P85" s="128"/>
      <c r="Q85" s="108">
        <v>130</v>
      </c>
      <c r="R85" s="108">
        <v>240039</v>
      </c>
      <c r="S85" s="108">
        <v>5029</v>
      </c>
      <c r="T85" s="108">
        <v>459364</v>
      </c>
      <c r="U85" s="207"/>
      <c r="V85" s="60"/>
      <c r="W85" s="60"/>
      <c r="X85" s="60"/>
      <c r="Y85" s="64" t="s">
        <v>145</v>
      </c>
      <c r="Z85" s="128"/>
      <c r="AA85" s="205">
        <v>0</v>
      </c>
      <c r="AB85" s="205">
        <v>0</v>
      </c>
      <c r="AC85" s="205">
        <v>0</v>
      </c>
      <c r="AD85" s="205">
        <v>0</v>
      </c>
    </row>
    <row r="86" spans="1:30" ht="8.25" customHeight="1">
      <c r="E86" s="64" t="s">
        <v>153</v>
      </c>
      <c r="F86" s="128"/>
      <c r="G86" s="205">
        <v>0</v>
      </c>
      <c r="H86" s="205">
        <v>0</v>
      </c>
      <c r="I86" s="205">
        <v>0</v>
      </c>
      <c r="J86" s="108">
        <v>3350</v>
      </c>
      <c r="K86" s="204"/>
      <c r="L86" s="60"/>
      <c r="M86" s="60"/>
      <c r="N86" s="301" t="s">
        <v>225</v>
      </c>
      <c r="O86" s="301"/>
      <c r="P86" s="128"/>
      <c r="Q86" s="135">
        <v>601</v>
      </c>
      <c r="R86" s="135">
        <v>283</v>
      </c>
      <c r="S86" s="135">
        <v>17934</v>
      </c>
      <c r="T86" s="209">
        <v>0</v>
      </c>
      <c r="U86" s="207"/>
      <c r="V86" s="60"/>
      <c r="W86" s="60"/>
      <c r="X86" s="60"/>
      <c r="Y86" s="64" t="s">
        <v>150</v>
      </c>
      <c r="Z86" s="128"/>
      <c r="AA86" s="205">
        <v>0</v>
      </c>
      <c r="AB86" s="205">
        <v>0</v>
      </c>
      <c r="AC86" s="205">
        <v>0</v>
      </c>
      <c r="AD86" s="205">
        <v>0</v>
      </c>
    </row>
    <row r="87" spans="1:30" ht="8.25" customHeight="1">
      <c r="D87" s="301" t="s">
        <v>157</v>
      </c>
      <c r="E87" s="301"/>
      <c r="F87" s="128"/>
      <c r="G87" s="135">
        <v>6</v>
      </c>
      <c r="H87" s="135">
        <v>3903</v>
      </c>
      <c r="I87" s="135" t="s">
        <v>7</v>
      </c>
      <c r="J87" s="135">
        <v>1137752</v>
      </c>
      <c r="K87" s="204"/>
      <c r="L87" s="60"/>
      <c r="M87" s="60"/>
      <c r="N87" s="60"/>
      <c r="O87" s="76" t="s">
        <v>225</v>
      </c>
      <c r="P87" s="128"/>
      <c r="Q87" s="108">
        <v>601</v>
      </c>
      <c r="R87" s="108">
        <v>283</v>
      </c>
      <c r="S87" s="108">
        <v>17934</v>
      </c>
      <c r="T87" s="205">
        <v>0</v>
      </c>
      <c r="U87" s="207"/>
      <c r="V87" s="60"/>
      <c r="W87" s="60"/>
      <c r="X87" s="60"/>
      <c r="Y87" s="64" t="s">
        <v>152</v>
      </c>
      <c r="Z87" s="128"/>
      <c r="AA87" s="108">
        <v>58206</v>
      </c>
      <c r="AB87" s="108">
        <v>114657</v>
      </c>
      <c r="AC87" s="108">
        <v>34471</v>
      </c>
      <c r="AD87" s="108">
        <v>5414</v>
      </c>
    </row>
    <row r="88" spans="1:30" ht="8.25" customHeight="1">
      <c r="E88" s="64" t="s">
        <v>157</v>
      </c>
      <c r="F88" s="128"/>
      <c r="G88" s="108">
        <v>6</v>
      </c>
      <c r="H88" s="108">
        <v>3903</v>
      </c>
      <c r="I88" s="205">
        <v>0</v>
      </c>
      <c r="J88" s="108">
        <v>1137752</v>
      </c>
      <c r="K88" s="204"/>
      <c r="L88" s="60"/>
      <c r="M88" s="60"/>
      <c r="N88" s="301" t="s">
        <v>161</v>
      </c>
      <c r="O88" s="301"/>
      <c r="P88" s="128"/>
      <c r="Q88" s="135">
        <v>765443</v>
      </c>
      <c r="R88" s="135">
        <v>674137</v>
      </c>
      <c r="S88" s="135">
        <v>412772</v>
      </c>
      <c r="T88" s="135">
        <v>1557989</v>
      </c>
      <c r="U88" s="207"/>
      <c r="V88" s="60"/>
      <c r="W88" s="60"/>
      <c r="X88" s="60"/>
      <c r="Z88" s="128"/>
      <c r="AA88" s="66" t="s">
        <v>8</v>
      </c>
      <c r="AB88" s="66" t="s">
        <v>8</v>
      </c>
      <c r="AC88" s="66" t="s">
        <v>8</v>
      </c>
      <c r="AD88" s="66" t="s">
        <v>8</v>
      </c>
    </row>
    <row r="89" spans="1:30" ht="8.25" customHeight="1">
      <c r="D89" s="301" t="s">
        <v>25</v>
      </c>
      <c r="E89" s="301"/>
      <c r="F89" s="128"/>
      <c r="G89" s="209">
        <v>0</v>
      </c>
      <c r="H89" s="135">
        <v>60561</v>
      </c>
      <c r="I89" s="135">
        <v>1550</v>
      </c>
      <c r="J89" s="135">
        <v>78861</v>
      </c>
      <c r="K89" s="204"/>
      <c r="L89" s="60"/>
      <c r="M89" s="60"/>
      <c r="N89" s="60"/>
      <c r="O89" s="64" t="s">
        <v>146</v>
      </c>
      <c r="P89" s="128"/>
      <c r="Q89" s="108">
        <v>57</v>
      </c>
      <c r="R89" s="108">
        <v>3</v>
      </c>
      <c r="S89" s="108">
        <v>93639</v>
      </c>
      <c r="T89" s="108">
        <v>43112</v>
      </c>
      <c r="U89" s="207"/>
      <c r="V89" s="60"/>
      <c r="W89" s="296" t="s">
        <v>156</v>
      </c>
      <c r="X89" s="296"/>
      <c r="Y89" s="296"/>
      <c r="Z89" s="128"/>
      <c r="AA89" s="208">
        <v>0</v>
      </c>
      <c r="AB89" s="208">
        <v>0</v>
      </c>
      <c r="AC89" s="208">
        <v>0</v>
      </c>
      <c r="AD89" s="208">
        <v>0</v>
      </c>
    </row>
    <row r="90" spans="1:30" ht="8.25" customHeight="1">
      <c r="E90" s="64" t="s">
        <v>25</v>
      </c>
      <c r="F90" s="128"/>
      <c r="G90" s="205">
        <v>0</v>
      </c>
      <c r="H90" s="108">
        <v>60561</v>
      </c>
      <c r="I90" s="108">
        <v>1550</v>
      </c>
      <c r="J90" s="108">
        <v>78861</v>
      </c>
      <c r="K90" s="204"/>
      <c r="L90" s="60"/>
      <c r="M90" s="60"/>
      <c r="N90" s="60"/>
      <c r="O90" s="64" t="s">
        <v>149</v>
      </c>
      <c r="P90" s="128"/>
      <c r="Q90" s="108">
        <v>233</v>
      </c>
      <c r="R90" s="108">
        <v>3242</v>
      </c>
      <c r="S90" s="108">
        <v>3874</v>
      </c>
      <c r="T90" s="108">
        <v>290658</v>
      </c>
      <c r="U90" s="207"/>
      <c r="V90" s="60"/>
      <c r="W90" s="60"/>
      <c r="X90" s="301" t="s">
        <v>156</v>
      </c>
      <c r="Y90" s="301"/>
      <c r="Z90" s="128"/>
      <c r="AA90" s="135" t="s">
        <v>7</v>
      </c>
      <c r="AB90" s="137" t="s">
        <v>7</v>
      </c>
      <c r="AC90" s="137" t="s">
        <v>7</v>
      </c>
      <c r="AD90" s="137" t="s">
        <v>7</v>
      </c>
    </row>
    <row r="91" spans="1:30" ht="8.25" customHeight="1">
      <c r="D91" s="301" t="s">
        <v>224</v>
      </c>
      <c r="E91" s="301"/>
      <c r="F91" s="128"/>
      <c r="G91" s="135">
        <v>718135</v>
      </c>
      <c r="H91" s="135">
        <v>735453</v>
      </c>
      <c r="I91" s="135">
        <v>284876</v>
      </c>
      <c r="J91" s="135">
        <v>425928</v>
      </c>
      <c r="K91" s="204"/>
      <c r="L91" s="60"/>
      <c r="M91" s="60"/>
      <c r="N91" s="60"/>
      <c r="O91" s="64" t="s">
        <v>151</v>
      </c>
      <c r="P91" s="128"/>
      <c r="Q91" s="108">
        <v>765153</v>
      </c>
      <c r="R91" s="108">
        <v>670892</v>
      </c>
      <c r="S91" s="108">
        <v>315259</v>
      </c>
      <c r="T91" s="108">
        <v>1224219</v>
      </c>
      <c r="U91" s="207"/>
      <c r="V91" s="60"/>
      <c r="W91" s="60"/>
      <c r="X91" s="60"/>
      <c r="Y91" s="76" t="s">
        <v>223</v>
      </c>
      <c r="Z91" s="128"/>
      <c r="AA91" s="205">
        <v>0</v>
      </c>
      <c r="AB91" s="205">
        <v>0</v>
      </c>
      <c r="AC91" s="205">
        <v>0</v>
      </c>
      <c r="AD91" s="205">
        <v>0</v>
      </c>
    </row>
    <row r="92" spans="1:30" ht="8.25" customHeight="1">
      <c r="E92" s="64" t="s">
        <v>27</v>
      </c>
      <c r="F92" s="128"/>
      <c r="G92" s="205">
        <v>0</v>
      </c>
      <c r="H92" s="205">
        <v>0</v>
      </c>
      <c r="I92" s="108">
        <v>214400</v>
      </c>
      <c r="J92" s="108">
        <v>6585</v>
      </c>
      <c r="K92" s="204"/>
      <c r="L92" s="60"/>
      <c r="M92" s="60"/>
      <c r="N92" s="301" t="s">
        <v>160</v>
      </c>
      <c r="O92" s="301"/>
      <c r="P92" s="128"/>
      <c r="Q92" s="135">
        <v>51819</v>
      </c>
      <c r="R92" s="135">
        <v>77514</v>
      </c>
      <c r="S92" s="135">
        <v>86339</v>
      </c>
      <c r="T92" s="135">
        <v>25211</v>
      </c>
      <c r="U92" s="206"/>
      <c r="V92" s="60"/>
      <c r="W92" s="60"/>
      <c r="X92" s="60"/>
      <c r="Y92" s="64"/>
      <c r="Z92" s="128"/>
      <c r="AA92" s="108"/>
      <c r="AB92" s="108"/>
      <c r="AC92" s="108"/>
      <c r="AD92" s="108"/>
    </row>
    <row r="93" spans="1:30" ht="8.25" customHeight="1">
      <c r="D93" s="60"/>
      <c r="E93" s="64" t="s">
        <v>30</v>
      </c>
      <c r="F93" s="128"/>
      <c r="G93" s="108">
        <v>186</v>
      </c>
      <c r="H93" s="205">
        <v>0</v>
      </c>
      <c r="I93" s="108">
        <v>12655</v>
      </c>
      <c r="J93" s="108">
        <v>14430</v>
      </c>
      <c r="K93" s="204"/>
      <c r="L93" s="60"/>
      <c r="M93" s="60"/>
      <c r="N93" s="60"/>
      <c r="O93" s="64" t="s">
        <v>154</v>
      </c>
      <c r="P93" s="128"/>
      <c r="Q93" s="108">
        <v>47040</v>
      </c>
      <c r="R93" s="108">
        <v>10570</v>
      </c>
      <c r="S93" s="108">
        <v>9882</v>
      </c>
      <c r="T93" s="108">
        <v>1829</v>
      </c>
      <c r="U93" s="203"/>
      <c r="V93" s="133"/>
      <c r="W93" s="60"/>
      <c r="X93" s="60"/>
      <c r="Y93" s="59"/>
      <c r="Z93" s="128"/>
      <c r="AA93" s="57"/>
      <c r="AB93" s="57"/>
      <c r="AC93" s="57"/>
      <c r="AD93" s="57"/>
    </row>
    <row r="94" spans="1:30" ht="6"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W68:Y68"/>
    <mergeCell ref="X69:Y69"/>
    <mergeCell ref="W43:Y43"/>
    <mergeCell ref="X64:Y64"/>
    <mergeCell ref="X61:Y61"/>
    <mergeCell ref="X59:Y59"/>
    <mergeCell ref="M57:O57"/>
    <mergeCell ref="N47:O47"/>
    <mergeCell ref="N49:O49"/>
    <mergeCell ref="N51:O51"/>
    <mergeCell ref="X32:Y32"/>
    <mergeCell ref="X34:Y34"/>
    <mergeCell ref="X37:Y37"/>
    <mergeCell ref="X39:Y39"/>
    <mergeCell ref="N32:O32"/>
    <mergeCell ref="N34:O34"/>
    <mergeCell ref="N53:O53"/>
    <mergeCell ref="N36:O36"/>
    <mergeCell ref="N38:O38"/>
    <mergeCell ref="N40:O40"/>
    <mergeCell ref="N44:O44"/>
    <mergeCell ref="N92:O92"/>
    <mergeCell ref="N86:O86"/>
    <mergeCell ref="N82:O82"/>
    <mergeCell ref="N58:O58"/>
    <mergeCell ref="N61:O61"/>
    <mergeCell ref="N63:O63"/>
    <mergeCell ref="N66:O66"/>
    <mergeCell ref="N78:O78"/>
    <mergeCell ref="N84:O84"/>
    <mergeCell ref="N80:O80"/>
    <mergeCell ref="N71:O71"/>
    <mergeCell ref="N74:O74"/>
    <mergeCell ref="V8:Z9"/>
    <mergeCell ref="X14:Y14"/>
    <mergeCell ref="W20:Y20"/>
    <mergeCell ref="X21:Y21"/>
    <mergeCell ref="X57:Y57"/>
    <mergeCell ref="X44:Y44"/>
    <mergeCell ref="X46:Y46"/>
    <mergeCell ref="X48:Y48"/>
    <mergeCell ref="X52:Y52"/>
    <mergeCell ref="X24:Y24"/>
    <mergeCell ref="X26:Y26"/>
    <mergeCell ref="X28:Y28"/>
    <mergeCell ref="X30:Y30"/>
    <mergeCell ref="A8:F9"/>
    <mergeCell ref="B11:E11"/>
    <mergeCell ref="C13:E13"/>
    <mergeCell ref="D14:E14"/>
    <mergeCell ref="D47:E47"/>
    <mergeCell ref="N17:O17"/>
    <mergeCell ref="L8:P9"/>
    <mergeCell ref="M13:O13"/>
    <mergeCell ref="N14:O14"/>
    <mergeCell ref="N19:O19"/>
    <mergeCell ref="N24:O24"/>
    <mergeCell ref="C52:E52"/>
    <mergeCell ref="D38:E38"/>
    <mergeCell ref="D18:E18"/>
    <mergeCell ref="D26:E26"/>
    <mergeCell ref="D30:E30"/>
    <mergeCell ref="D32:E32"/>
    <mergeCell ref="D20:E20"/>
    <mergeCell ref="D22:E22"/>
    <mergeCell ref="D24:E24"/>
    <mergeCell ref="D40:E40"/>
    <mergeCell ref="N30:O30"/>
    <mergeCell ref="X90:Y90"/>
    <mergeCell ref="D53:E53"/>
    <mergeCell ref="D71:E71"/>
    <mergeCell ref="D68:E68"/>
    <mergeCell ref="C67:E67"/>
    <mergeCell ref="X73:Y73"/>
    <mergeCell ref="D82:E82"/>
    <mergeCell ref="D85:E85"/>
    <mergeCell ref="D87:E87"/>
    <mergeCell ref="N88:O88"/>
    <mergeCell ref="W89:Y89"/>
    <mergeCell ref="X75:Y75"/>
    <mergeCell ref="X77:Y77"/>
    <mergeCell ref="X81:Y81"/>
    <mergeCell ref="X84:Y84"/>
    <mergeCell ref="X79:Y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 r="A1" s="99"/>
      <c r="E1" s="98"/>
      <c r="F1" s="98"/>
      <c r="J1" s="127" t="s">
        <v>218</v>
      </c>
      <c r="R1" s="97"/>
      <c r="S1" s="98" t="s">
        <v>217</v>
      </c>
    </row>
    <row r="3" spans="1:32" ht="9.75" customHeight="1">
      <c r="A3" s="96" t="s">
        <v>10</v>
      </c>
      <c r="E3" s="95"/>
      <c r="F3" s="95"/>
      <c r="S3" s="96" t="s">
        <v>294</v>
      </c>
    </row>
    <row r="4" spans="1:32" ht="9.75" customHeight="1">
      <c r="A4" s="95" t="s">
        <v>12</v>
      </c>
      <c r="E4" s="95"/>
      <c r="F4" s="95"/>
      <c r="S4" s="95" t="s">
        <v>220</v>
      </c>
    </row>
    <row r="5" spans="1:32" ht="9.75" customHeight="1">
      <c r="A5" s="95"/>
      <c r="E5" s="95"/>
      <c r="F5" s="95"/>
      <c r="S5" s="95" t="s">
        <v>208</v>
      </c>
    </row>
    <row r="6" spans="1:32" ht="9" customHeight="1">
      <c r="A6" s="78" t="s">
        <v>15</v>
      </c>
      <c r="E6" s="78"/>
      <c r="AF6" s="93" t="s">
        <v>303</v>
      </c>
    </row>
    <row r="7" spans="1:32" ht="1.5" customHeight="1">
      <c r="AF7" s="60"/>
    </row>
    <row r="8" spans="1:32">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55958586</v>
      </c>
      <c r="H11" s="194">
        <v>78958424</v>
      </c>
      <c r="I11" s="194">
        <v>44252563</v>
      </c>
      <c r="J11" s="194">
        <v>36433024</v>
      </c>
      <c r="K11" s="65"/>
      <c r="L11" s="112"/>
      <c r="M11" s="60"/>
      <c r="N11" s="60"/>
      <c r="O11" s="60"/>
      <c r="P11" s="64" t="s">
        <v>33</v>
      </c>
      <c r="R11" s="189">
        <v>299722</v>
      </c>
      <c r="S11" s="188">
        <v>683904</v>
      </c>
      <c r="T11" s="188">
        <v>55512</v>
      </c>
      <c r="U11" s="188">
        <v>431137</v>
      </c>
      <c r="V11" s="57"/>
      <c r="W11" s="107"/>
      <c r="X11" s="60"/>
      <c r="Y11" s="60"/>
      <c r="Z11" s="60"/>
      <c r="AA11" s="64" t="s">
        <v>155</v>
      </c>
      <c r="AC11" s="189">
        <v>798</v>
      </c>
      <c r="AD11" s="188">
        <v>16767</v>
      </c>
      <c r="AE11" s="188">
        <v>1308</v>
      </c>
      <c r="AF11" s="188">
        <v>2995</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1932</v>
      </c>
      <c r="AD12" s="188">
        <v>25783</v>
      </c>
      <c r="AE12" s="188">
        <v>9680</v>
      </c>
      <c r="AF12" s="188">
        <v>4310</v>
      </c>
    </row>
    <row r="13" spans="1:32" ht="8.25" customHeight="1">
      <c r="C13" s="296" t="s">
        <v>203</v>
      </c>
      <c r="D13" s="296"/>
      <c r="E13" s="296"/>
      <c r="G13" s="195">
        <v>52825</v>
      </c>
      <c r="H13" s="194">
        <v>4356717</v>
      </c>
      <c r="I13" s="194">
        <v>704370</v>
      </c>
      <c r="J13" s="194">
        <v>209293</v>
      </c>
      <c r="K13" s="68">
        <v>0</v>
      </c>
      <c r="L13" s="112"/>
      <c r="N13" s="296" t="s">
        <v>199</v>
      </c>
      <c r="O13" s="296"/>
      <c r="P13" s="296"/>
      <c r="R13" s="195">
        <v>47823058</v>
      </c>
      <c r="S13" s="194">
        <v>8375049</v>
      </c>
      <c r="T13" s="194">
        <v>35610681</v>
      </c>
      <c r="U13" s="194">
        <v>22426908</v>
      </c>
      <c r="V13" s="57"/>
      <c r="W13" s="107"/>
      <c r="X13" s="60"/>
      <c r="Y13" s="60"/>
      <c r="Z13" s="60"/>
      <c r="AA13" s="64" t="s">
        <v>24</v>
      </c>
      <c r="AC13" s="189">
        <v>2689</v>
      </c>
      <c r="AD13" s="188">
        <v>10272</v>
      </c>
      <c r="AE13" s="188">
        <v>39508</v>
      </c>
      <c r="AF13" s="188">
        <v>22819</v>
      </c>
    </row>
    <row r="14" spans="1:32" ht="8.25" customHeight="1">
      <c r="D14" s="302" t="s">
        <v>201</v>
      </c>
      <c r="E14" s="302"/>
      <c r="G14" s="191">
        <v>537</v>
      </c>
      <c r="H14" s="190">
        <v>592010</v>
      </c>
      <c r="I14" s="190">
        <v>9028</v>
      </c>
      <c r="J14" s="190">
        <v>67575</v>
      </c>
      <c r="K14" s="65"/>
      <c r="L14" s="112"/>
      <c r="M14" s="60"/>
      <c r="N14" s="60"/>
      <c r="O14" s="301" t="s">
        <v>197</v>
      </c>
      <c r="P14" s="301"/>
      <c r="R14" s="191">
        <v>27598</v>
      </c>
      <c r="S14" s="190">
        <v>341672</v>
      </c>
      <c r="T14" s="190">
        <v>1125761</v>
      </c>
      <c r="U14" s="190">
        <v>225900</v>
      </c>
      <c r="V14" s="57"/>
      <c r="W14" s="107"/>
      <c r="X14" s="60"/>
      <c r="Y14" s="60"/>
      <c r="Z14" s="301" t="s">
        <v>278</v>
      </c>
      <c r="AA14" s="301"/>
      <c r="AC14" s="191">
        <v>1611971</v>
      </c>
      <c r="AD14" s="190">
        <v>989942</v>
      </c>
      <c r="AE14" s="190">
        <v>111130</v>
      </c>
      <c r="AF14" s="190">
        <v>130213</v>
      </c>
    </row>
    <row r="15" spans="1:32" ht="8.25" customHeight="1">
      <c r="E15" s="64" t="s">
        <v>29</v>
      </c>
      <c r="G15" s="189">
        <v>424</v>
      </c>
      <c r="H15" s="188">
        <v>53420</v>
      </c>
      <c r="I15" s="188">
        <v>5815</v>
      </c>
      <c r="J15" s="188">
        <v>4178</v>
      </c>
      <c r="K15" s="65"/>
      <c r="L15" s="107"/>
      <c r="M15" s="60"/>
      <c r="N15" s="60"/>
      <c r="O15" s="60"/>
      <c r="P15" s="71" t="s">
        <v>37</v>
      </c>
      <c r="R15" s="189">
        <v>27513</v>
      </c>
      <c r="S15" s="188">
        <v>341392</v>
      </c>
      <c r="T15" s="188">
        <v>249672</v>
      </c>
      <c r="U15" s="188">
        <v>47317</v>
      </c>
      <c r="V15" s="57"/>
      <c r="W15" s="107"/>
      <c r="X15" s="60"/>
      <c r="Y15" s="60"/>
      <c r="Z15" s="60"/>
      <c r="AA15" s="64" t="s">
        <v>26</v>
      </c>
      <c r="AC15" s="189">
        <v>95720</v>
      </c>
      <c r="AD15" s="188">
        <v>44954</v>
      </c>
      <c r="AE15" s="188" t="s">
        <v>292</v>
      </c>
      <c r="AF15" s="188">
        <v>400</v>
      </c>
    </row>
    <row r="16" spans="1:32" ht="8.25" customHeight="1">
      <c r="E16" s="64" t="s">
        <v>32</v>
      </c>
      <c r="G16" s="189">
        <v>0</v>
      </c>
      <c r="H16" s="188">
        <v>533256</v>
      </c>
      <c r="I16" s="188">
        <v>2163</v>
      </c>
      <c r="J16" s="188">
        <v>56531</v>
      </c>
      <c r="K16" s="65"/>
      <c r="L16" s="107"/>
      <c r="M16" s="60"/>
      <c r="N16" s="60"/>
      <c r="O16" s="60"/>
      <c r="P16" s="71" t="s">
        <v>40</v>
      </c>
      <c r="R16" s="189">
        <v>85</v>
      </c>
      <c r="S16" s="188">
        <v>280</v>
      </c>
      <c r="T16" s="188">
        <v>876089</v>
      </c>
      <c r="U16" s="188">
        <v>178583</v>
      </c>
      <c r="V16" s="57"/>
      <c r="W16" s="107"/>
      <c r="X16" s="60"/>
      <c r="Y16" s="60"/>
      <c r="Z16" s="60"/>
      <c r="AA16" s="64" t="s">
        <v>28</v>
      </c>
      <c r="AC16" s="189">
        <v>975791</v>
      </c>
      <c r="AD16" s="188">
        <v>563945</v>
      </c>
      <c r="AE16" s="188">
        <v>1950</v>
      </c>
      <c r="AF16" s="188">
        <v>31978</v>
      </c>
    </row>
    <row r="17" spans="4:32" ht="8.25" customHeight="1">
      <c r="E17" s="64" t="s">
        <v>35</v>
      </c>
      <c r="G17" s="189">
        <v>113</v>
      </c>
      <c r="H17" s="188">
        <v>5334</v>
      </c>
      <c r="I17" s="188">
        <v>1050</v>
      </c>
      <c r="J17" s="188">
        <v>6866</v>
      </c>
      <c r="K17" s="65"/>
      <c r="L17" s="107"/>
      <c r="M17" s="60"/>
      <c r="N17" s="60"/>
      <c r="O17" s="301" t="s">
        <v>43</v>
      </c>
      <c r="P17" s="301"/>
      <c r="R17" s="191">
        <v>2132972</v>
      </c>
      <c r="S17" s="192">
        <v>357634</v>
      </c>
      <c r="T17" s="192">
        <v>1673907</v>
      </c>
      <c r="U17" s="192">
        <v>6222277</v>
      </c>
      <c r="V17" s="57"/>
      <c r="W17" s="107"/>
      <c r="X17" s="60"/>
      <c r="Y17" s="60"/>
      <c r="Z17" s="60"/>
      <c r="AA17" s="64" t="s">
        <v>31</v>
      </c>
      <c r="AC17" s="189">
        <v>22658</v>
      </c>
      <c r="AD17" s="188">
        <v>88024</v>
      </c>
      <c r="AE17" s="188">
        <v>101883</v>
      </c>
      <c r="AF17" s="188">
        <v>5852</v>
      </c>
    </row>
    <row r="18" spans="4:32" ht="8.25" customHeight="1">
      <c r="D18" s="302" t="s">
        <v>277</v>
      </c>
      <c r="E18" s="302"/>
      <c r="G18" s="191">
        <v>23150</v>
      </c>
      <c r="H18" s="190">
        <v>32081</v>
      </c>
      <c r="I18" s="190">
        <v>124</v>
      </c>
      <c r="J18" s="190">
        <v>22604</v>
      </c>
      <c r="K18" s="65"/>
      <c r="L18" s="112"/>
      <c r="M18" s="60"/>
      <c r="N18" s="60"/>
      <c r="O18" s="60"/>
      <c r="P18" s="64" t="s">
        <v>43</v>
      </c>
      <c r="R18" s="189">
        <v>2132972</v>
      </c>
      <c r="S18" s="188">
        <v>357634</v>
      </c>
      <c r="T18" s="188">
        <v>1673907</v>
      </c>
      <c r="U18" s="188">
        <v>6222277</v>
      </c>
      <c r="V18" s="57"/>
      <c r="W18" s="107"/>
      <c r="X18" s="60"/>
      <c r="Y18" s="60"/>
      <c r="Z18" s="60"/>
      <c r="AA18" s="74" t="s">
        <v>34</v>
      </c>
      <c r="AC18" s="189">
        <v>517802</v>
      </c>
      <c r="AD18" s="188">
        <v>293019</v>
      </c>
      <c r="AE18" s="188">
        <v>7297</v>
      </c>
      <c r="AF18" s="188">
        <v>91983</v>
      </c>
    </row>
    <row r="19" spans="4:32" ht="8.25" customHeight="1">
      <c r="E19" s="71" t="s">
        <v>36</v>
      </c>
      <c r="G19" s="189">
        <v>23150</v>
      </c>
      <c r="H19" s="188">
        <v>32081</v>
      </c>
      <c r="I19" s="188">
        <v>124</v>
      </c>
      <c r="J19" s="188">
        <v>22604</v>
      </c>
      <c r="K19" s="65"/>
      <c r="L19" s="107"/>
      <c r="M19" s="60"/>
      <c r="N19" s="60"/>
      <c r="O19" s="301" t="s">
        <v>195</v>
      </c>
      <c r="P19" s="301"/>
      <c r="R19" s="191">
        <v>228581</v>
      </c>
      <c r="S19" s="190">
        <v>1365314</v>
      </c>
      <c r="T19" s="190">
        <v>8018</v>
      </c>
      <c r="U19" s="190">
        <v>2795</v>
      </c>
      <c r="V19" s="57"/>
      <c r="W19" s="112"/>
      <c r="X19" s="60"/>
      <c r="Y19" s="60"/>
      <c r="Z19" s="60"/>
      <c r="AC19" s="197"/>
      <c r="AD19" s="196"/>
      <c r="AE19" s="196"/>
      <c r="AF19" s="196"/>
    </row>
    <row r="20" spans="4:32" ht="8.25" customHeight="1">
      <c r="D20" s="301" t="s">
        <v>1</v>
      </c>
      <c r="E20" s="301"/>
      <c r="G20" s="191">
        <v>27</v>
      </c>
      <c r="H20" s="190">
        <v>1731136</v>
      </c>
      <c r="I20" s="190">
        <v>647362</v>
      </c>
      <c r="J20" s="190">
        <v>40443</v>
      </c>
      <c r="K20" s="65"/>
      <c r="L20" s="107"/>
      <c r="M20" s="60"/>
      <c r="N20" s="60"/>
      <c r="O20" s="60"/>
      <c r="P20" s="64" t="s">
        <v>46</v>
      </c>
      <c r="R20" s="189" t="s">
        <v>292</v>
      </c>
      <c r="S20" s="188">
        <v>572</v>
      </c>
      <c r="T20" s="188">
        <v>6141</v>
      </c>
      <c r="U20" s="188">
        <v>2795</v>
      </c>
      <c r="V20" s="57"/>
      <c r="W20" s="107"/>
      <c r="X20" s="60"/>
      <c r="Y20" s="296" t="s">
        <v>198</v>
      </c>
      <c r="Z20" s="296"/>
      <c r="AA20" s="296"/>
      <c r="AC20" s="195">
        <v>512110</v>
      </c>
      <c r="AD20" s="194">
        <v>1796991</v>
      </c>
      <c r="AE20" s="194">
        <v>203741</v>
      </c>
      <c r="AF20" s="194">
        <v>445847</v>
      </c>
    </row>
    <row r="21" spans="4:32" ht="8.25" customHeight="1">
      <c r="E21" s="64" t="s">
        <v>1</v>
      </c>
      <c r="G21" s="189">
        <v>27</v>
      </c>
      <c r="H21" s="188">
        <v>1731136</v>
      </c>
      <c r="I21" s="188">
        <v>647362</v>
      </c>
      <c r="J21" s="188">
        <v>40443</v>
      </c>
      <c r="K21" s="65"/>
      <c r="L21" s="107"/>
      <c r="M21" s="60"/>
      <c r="N21" s="60"/>
      <c r="O21" s="60"/>
      <c r="P21" s="64" t="s">
        <v>48</v>
      </c>
      <c r="R21" s="189">
        <v>197004</v>
      </c>
      <c r="S21" s="188">
        <v>1195835</v>
      </c>
      <c r="T21" s="188">
        <v>1877</v>
      </c>
      <c r="U21" s="188">
        <v>0</v>
      </c>
      <c r="V21" s="57"/>
      <c r="W21" s="107"/>
      <c r="Z21" s="301" t="s">
        <v>196</v>
      </c>
      <c r="AA21" s="301"/>
      <c r="AC21" s="191">
        <v>159117</v>
      </c>
      <c r="AD21" s="190">
        <v>292492</v>
      </c>
      <c r="AE21" s="190">
        <v>45094</v>
      </c>
      <c r="AF21" s="190">
        <v>346545</v>
      </c>
    </row>
    <row r="22" spans="4:32" ht="8.25" customHeight="1">
      <c r="D22" s="301" t="s">
        <v>276</v>
      </c>
      <c r="E22" s="301"/>
      <c r="G22" s="191">
        <v>548</v>
      </c>
      <c r="H22" s="190">
        <v>216572</v>
      </c>
      <c r="I22" s="190">
        <v>4189</v>
      </c>
      <c r="J22" s="190">
        <v>23766</v>
      </c>
      <c r="K22" s="65"/>
      <c r="L22" s="107"/>
      <c r="M22" s="60"/>
      <c r="N22" s="60"/>
      <c r="O22" s="60"/>
      <c r="P22" s="64" t="s">
        <v>51</v>
      </c>
      <c r="R22" s="189">
        <v>30030</v>
      </c>
      <c r="S22" s="188">
        <v>25269</v>
      </c>
      <c r="T22" s="188">
        <v>0</v>
      </c>
      <c r="U22" s="188">
        <v>0</v>
      </c>
      <c r="V22" s="57"/>
      <c r="W22" s="107"/>
      <c r="X22" s="60"/>
      <c r="Y22" s="60"/>
      <c r="Z22" s="60"/>
      <c r="AA22" s="64" t="s">
        <v>38</v>
      </c>
      <c r="AC22" s="189">
        <v>11253</v>
      </c>
      <c r="AD22" s="188">
        <v>112652</v>
      </c>
      <c r="AE22" s="188">
        <v>12802</v>
      </c>
      <c r="AF22" s="188">
        <v>16668</v>
      </c>
    </row>
    <row r="23" spans="4:32" ht="8.25" customHeight="1">
      <c r="E23" s="76" t="s">
        <v>276</v>
      </c>
      <c r="G23" s="189">
        <v>548</v>
      </c>
      <c r="H23" s="188">
        <v>216572</v>
      </c>
      <c r="I23" s="188">
        <v>4189</v>
      </c>
      <c r="J23" s="188">
        <v>23766</v>
      </c>
      <c r="K23" s="65"/>
      <c r="L23" s="107"/>
      <c r="M23" s="60"/>
      <c r="N23" s="60"/>
      <c r="O23" s="60"/>
      <c r="P23" s="64" t="s">
        <v>53</v>
      </c>
      <c r="R23" s="189">
        <v>1547</v>
      </c>
      <c r="S23" s="188">
        <v>143638</v>
      </c>
      <c r="T23" s="188">
        <v>0</v>
      </c>
      <c r="U23" s="188">
        <v>0</v>
      </c>
      <c r="V23" s="57"/>
      <c r="W23" s="107"/>
      <c r="X23" s="60"/>
      <c r="Y23" s="60"/>
      <c r="Z23" s="60"/>
      <c r="AA23" s="71" t="s">
        <v>41</v>
      </c>
      <c r="AC23" s="189">
        <v>147864</v>
      </c>
      <c r="AD23" s="188">
        <v>179840</v>
      </c>
      <c r="AE23" s="188">
        <v>32292</v>
      </c>
      <c r="AF23" s="188">
        <v>329877</v>
      </c>
    </row>
    <row r="24" spans="4:32" ht="8.25" customHeight="1">
      <c r="D24" s="301" t="s">
        <v>275</v>
      </c>
      <c r="E24" s="301"/>
      <c r="G24" s="191">
        <v>1035</v>
      </c>
      <c r="H24" s="190">
        <v>13472</v>
      </c>
      <c r="I24" s="190">
        <v>41212</v>
      </c>
      <c r="J24" s="190">
        <v>30371</v>
      </c>
      <c r="K24" s="65"/>
      <c r="L24" s="107"/>
      <c r="M24" s="60"/>
      <c r="N24" s="60"/>
      <c r="O24" s="301" t="s">
        <v>192</v>
      </c>
      <c r="P24" s="301"/>
      <c r="R24" s="191">
        <v>217843</v>
      </c>
      <c r="S24" s="190">
        <v>849436</v>
      </c>
      <c r="T24" s="190">
        <v>824</v>
      </c>
      <c r="U24" s="190">
        <v>8668</v>
      </c>
      <c r="V24" s="57"/>
      <c r="W24" s="107"/>
      <c r="X24" s="60"/>
      <c r="Y24" s="60"/>
      <c r="Z24" s="301" t="s">
        <v>45</v>
      </c>
      <c r="AA24" s="301"/>
      <c r="AC24" s="191">
        <v>84284</v>
      </c>
      <c r="AD24" s="190">
        <v>295831</v>
      </c>
      <c r="AE24" s="190">
        <v>0</v>
      </c>
      <c r="AF24" s="190">
        <v>0</v>
      </c>
    </row>
    <row r="25" spans="4:32" ht="8.25" customHeight="1">
      <c r="E25" s="76" t="s">
        <v>274</v>
      </c>
      <c r="G25" s="189">
        <v>1035</v>
      </c>
      <c r="H25" s="188">
        <v>13472</v>
      </c>
      <c r="I25" s="188">
        <v>41212</v>
      </c>
      <c r="J25" s="188">
        <v>30371</v>
      </c>
      <c r="K25" s="65"/>
      <c r="L25" s="107"/>
      <c r="M25" s="60"/>
      <c r="N25" s="60"/>
      <c r="O25" s="60"/>
      <c r="P25" s="64" t="s">
        <v>55</v>
      </c>
      <c r="R25" s="189">
        <v>3512</v>
      </c>
      <c r="S25" s="188">
        <v>156897</v>
      </c>
      <c r="T25" s="188">
        <v>120</v>
      </c>
      <c r="U25" s="188">
        <v>1337</v>
      </c>
      <c r="V25" s="57"/>
      <c r="W25" s="107"/>
      <c r="X25" s="60"/>
      <c r="Y25" s="60"/>
      <c r="Z25" s="60"/>
      <c r="AA25" s="64" t="s">
        <v>45</v>
      </c>
      <c r="AC25" s="189">
        <v>84284</v>
      </c>
      <c r="AD25" s="188">
        <v>295831</v>
      </c>
      <c r="AE25" s="188">
        <v>0</v>
      </c>
      <c r="AF25" s="188">
        <v>0</v>
      </c>
    </row>
    <row r="26" spans="4:32" ht="8.25" customHeight="1">
      <c r="D26" s="301" t="s">
        <v>194</v>
      </c>
      <c r="E26" s="301"/>
      <c r="G26" s="191">
        <v>4935</v>
      </c>
      <c r="H26" s="190">
        <v>421612</v>
      </c>
      <c r="I26" s="190">
        <v>917</v>
      </c>
      <c r="J26" s="190">
        <v>15654</v>
      </c>
      <c r="K26" s="65"/>
      <c r="L26" s="107"/>
      <c r="M26" s="60"/>
      <c r="N26" s="60"/>
      <c r="O26" s="60"/>
      <c r="P26" s="64" t="s">
        <v>57</v>
      </c>
      <c r="R26" s="189">
        <v>5555</v>
      </c>
      <c r="S26" s="188">
        <v>59329</v>
      </c>
      <c r="T26" s="188">
        <v>0</v>
      </c>
      <c r="U26" s="188">
        <v>0</v>
      </c>
      <c r="V26" s="57"/>
      <c r="W26" s="107"/>
      <c r="X26" s="60"/>
      <c r="Y26" s="60"/>
      <c r="Z26" s="301" t="s">
        <v>193</v>
      </c>
      <c r="AA26" s="301"/>
      <c r="AC26" s="191">
        <v>107448</v>
      </c>
      <c r="AD26" s="190">
        <v>145247</v>
      </c>
      <c r="AE26" s="190">
        <v>0</v>
      </c>
      <c r="AF26" s="190">
        <v>0</v>
      </c>
    </row>
    <row r="27" spans="4:32" ht="8.25" customHeight="1">
      <c r="E27" s="64" t="s">
        <v>47</v>
      </c>
      <c r="G27" s="189">
        <v>975</v>
      </c>
      <c r="H27" s="188">
        <v>2264</v>
      </c>
      <c r="I27" s="188">
        <v>0</v>
      </c>
      <c r="J27" s="188">
        <v>490</v>
      </c>
      <c r="K27" s="65"/>
      <c r="L27" s="107"/>
      <c r="M27" s="60"/>
      <c r="N27" s="60"/>
      <c r="O27" s="60"/>
      <c r="P27" s="64" t="s">
        <v>60</v>
      </c>
      <c r="R27" s="189">
        <v>37622</v>
      </c>
      <c r="S27" s="188">
        <v>66927</v>
      </c>
      <c r="T27" s="188">
        <v>0</v>
      </c>
      <c r="U27" s="188">
        <v>0</v>
      </c>
      <c r="V27" s="57"/>
      <c r="W27" s="107"/>
      <c r="X27" s="60"/>
      <c r="Y27" s="60"/>
      <c r="Z27" s="60"/>
      <c r="AA27" s="64" t="s">
        <v>49</v>
      </c>
      <c r="AC27" s="189">
        <v>107448</v>
      </c>
      <c r="AD27" s="188">
        <v>145247</v>
      </c>
      <c r="AE27" s="188">
        <v>0</v>
      </c>
      <c r="AF27" s="188">
        <v>0</v>
      </c>
    </row>
    <row r="28" spans="4:32" ht="8.25" customHeight="1">
      <c r="E28" s="64" t="s">
        <v>50</v>
      </c>
      <c r="G28" s="189">
        <v>3155</v>
      </c>
      <c r="H28" s="188">
        <v>151134</v>
      </c>
      <c r="I28" s="188">
        <v>764</v>
      </c>
      <c r="J28" s="188">
        <v>15164</v>
      </c>
      <c r="K28" s="65"/>
      <c r="L28" s="107"/>
      <c r="M28" s="60"/>
      <c r="N28" s="60"/>
      <c r="O28" s="60"/>
      <c r="P28" s="64" t="s">
        <v>63</v>
      </c>
      <c r="R28" s="189">
        <v>40618</v>
      </c>
      <c r="S28" s="188">
        <v>38816</v>
      </c>
      <c r="T28" s="188">
        <v>0</v>
      </c>
      <c r="U28" s="188">
        <v>0</v>
      </c>
      <c r="V28" s="57"/>
      <c r="W28" s="107"/>
      <c r="X28" s="60"/>
      <c r="Y28" s="60"/>
      <c r="Z28" s="301" t="s">
        <v>54</v>
      </c>
      <c r="AA28" s="301"/>
      <c r="AC28" s="191">
        <v>2027</v>
      </c>
      <c r="AD28" s="190">
        <v>36889</v>
      </c>
      <c r="AE28" s="190">
        <v>17610</v>
      </c>
      <c r="AF28" s="190">
        <v>1230</v>
      </c>
    </row>
    <row r="29" spans="4:32" ht="8.25" customHeight="1">
      <c r="E29" s="64" t="s">
        <v>52</v>
      </c>
      <c r="G29" s="189">
        <v>805</v>
      </c>
      <c r="H29" s="188">
        <v>268214</v>
      </c>
      <c r="I29" s="188">
        <v>153</v>
      </c>
      <c r="J29" s="188">
        <v>0</v>
      </c>
      <c r="K29" s="65"/>
      <c r="L29" s="107"/>
      <c r="M29" s="60"/>
      <c r="N29" s="60"/>
      <c r="O29" s="60"/>
      <c r="P29" s="64" t="s">
        <v>66</v>
      </c>
      <c r="R29" s="189">
        <v>130536</v>
      </c>
      <c r="S29" s="188">
        <v>527467</v>
      </c>
      <c r="T29" s="188">
        <v>704</v>
      </c>
      <c r="U29" s="188">
        <v>7331</v>
      </c>
      <c r="V29" s="57"/>
      <c r="W29" s="107"/>
      <c r="X29" s="60"/>
      <c r="Y29" s="60"/>
      <c r="Z29" s="60"/>
      <c r="AA29" s="64" t="s">
        <v>54</v>
      </c>
      <c r="AC29" s="189">
        <v>2027</v>
      </c>
      <c r="AD29" s="188">
        <v>36889</v>
      </c>
      <c r="AE29" s="188">
        <v>17610</v>
      </c>
      <c r="AF29" s="188">
        <v>1230</v>
      </c>
    </row>
    <row r="30" spans="4:32" ht="8.25" customHeight="1">
      <c r="D30" s="301" t="s">
        <v>3</v>
      </c>
      <c r="E30" s="301"/>
      <c r="G30" s="191">
        <v>56</v>
      </c>
      <c r="H30" s="190">
        <v>113513</v>
      </c>
      <c r="I30" s="190">
        <v>0</v>
      </c>
      <c r="J30" s="190">
        <v>0</v>
      </c>
      <c r="K30" s="65"/>
      <c r="L30" s="107"/>
      <c r="M30" s="60"/>
      <c r="N30" s="60"/>
      <c r="O30" s="301" t="s">
        <v>273</v>
      </c>
      <c r="P30" s="301"/>
      <c r="R30" s="191">
        <v>11991</v>
      </c>
      <c r="S30" s="190">
        <v>1443</v>
      </c>
      <c r="T30" s="190">
        <v>0</v>
      </c>
      <c r="U30" s="190">
        <v>0</v>
      </c>
      <c r="V30" s="57"/>
      <c r="W30" s="107"/>
      <c r="X30" s="60"/>
      <c r="Y30" s="60"/>
      <c r="Z30" s="301" t="s">
        <v>272</v>
      </c>
      <c r="AA30" s="301"/>
      <c r="AC30" s="191">
        <v>121729</v>
      </c>
      <c r="AD30" s="190">
        <v>747352</v>
      </c>
      <c r="AE30" s="190">
        <v>16231</v>
      </c>
      <c r="AF30" s="190">
        <v>55187</v>
      </c>
    </row>
    <row r="31" spans="4:32" ht="8.25" customHeight="1">
      <c r="E31" s="64" t="s">
        <v>3</v>
      </c>
      <c r="G31" s="189">
        <v>56</v>
      </c>
      <c r="H31" s="188">
        <v>113513</v>
      </c>
      <c r="I31" s="188">
        <v>0</v>
      </c>
      <c r="J31" s="188">
        <v>0</v>
      </c>
      <c r="K31" s="65"/>
      <c r="L31" s="107"/>
      <c r="M31" s="60"/>
      <c r="N31" s="60"/>
      <c r="O31" s="60"/>
      <c r="P31" s="64" t="s">
        <v>70</v>
      </c>
      <c r="R31" s="189">
        <v>11991</v>
      </c>
      <c r="S31" s="188">
        <v>1443</v>
      </c>
      <c r="T31" s="188">
        <v>0</v>
      </c>
      <c r="U31" s="188">
        <v>0</v>
      </c>
      <c r="V31" s="57"/>
      <c r="W31" s="107"/>
      <c r="X31" s="60"/>
      <c r="Y31" s="60"/>
      <c r="Z31" s="60"/>
      <c r="AA31" s="64" t="s">
        <v>56</v>
      </c>
      <c r="AC31" s="189">
        <v>121729</v>
      </c>
      <c r="AD31" s="188">
        <v>747352</v>
      </c>
      <c r="AE31" s="188">
        <v>16231</v>
      </c>
      <c r="AF31" s="188">
        <v>55187</v>
      </c>
    </row>
    <row r="32" spans="4:32" ht="8.25" customHeight="1">
      <c r="D32" s="301" t="s">
        <v>214</v>
      </c>
      <c r="E32" s="301"/>
      <c r="G32" s="191">
        <v>4236</v>
      </c>
      <c r="H32" s="190">
        <v>1052082</v>
      </c>
      <c r="I32" s="190">
        <v>1538</v>
      </c>
      <c r="J32" s="190">
        <v>8880</v>
      </c>
      <c r="K32" s="65"/>
      <c r="L32" s="107"/>
      <c r="M32" s="60"/>
      <c r="N32" s="60"/>
      <c r="O32" s="301" t="s">
        <v>271</v>
      </c>
      <c r="P32" s="301"/>
      <c r="R32" s="191">
        <v>30075391</v>
      </c>
      <c r="S32" s="192">
        <v>567284</v>
      </c>
      <c r="T32" s="192">
        <v>30187670</v>
      </c>
      <c r="U32" s="192">
        <v>15056365</v>
      </c>
      <c r="V32" s="57"/>
      <c r="W32" s="107"/>
      <c r="X32" s="60"/>
      <c r="Y32" s="60"/>
      <c r="Z32" s="301" t="s">
        <v>58</v>
      </c>
      <c r="AA32" s="301"/>
      <c r="AC32" s="191">
        <v>17133</v>
      </c>
      <c r="AD32" s="192">
        <v>49830</v>
      </c>
      <c r="AE32" s="192">
        <v>962</v>
      </c>
      <c r="AF32" s="192">
        <v>1188</v>
      </c>
    </row>
    <row r="33" spans="4:32" ht="8.25" customHeight="1">
      <c r="E33" s="71" t="s">
        <v>59</v>
      </c>
      <c r="G33" s="189">
        <v>4</v>
      </c>
      <c r="H33" s="188">
        <v>1009</v>
      </c>
      <c r="I33" s="188">
        <v>0</v>
      </c>
      <c r="J33" s="188">
        <v>0</v>
      </c>
      <c r="K33" s="65"/>
      <c r="L33" s="107"/>
      <c r="M33" s="60"/>
      <c r="N33" s="60"/>
      <c r="O33" s="60"/>
      <c r="P33" s="64" t="s">
        <v>271</v>
      </c>
      <c r="R33" s="189">
        <v>30075391</v>
      </c>
      <c r="S33" s="188">
        <v>567284</v>
      </c>
      <c r="T33" s="188">
        <v>30187670</v>
      </c>
      <c r="U33" s="188">
        <v>15056365</v>
      </c>
      <c r="V33" s="57"/>
      <c r="W33" s="107"/>
      <c r="X33" s="60"/>
      <c r="Y33" s="60"/>
      <c r="Z33" s="60"/>
      <c r="AA33" s="64" t="s">
        <v>58</v>
      </c>
      <c r="AC33" s="197">
        <v>17133</v>
      </c>
      <c r="AD33" s="188">
        <v>49830</v>
      </c>
      <c r="AE33" s="188">
        <v>962</v>
      </c>
      <c r="AF33" s="188">
        <v>1188</v>
      </c>
    </row>
    <row r="34" spans="4:32" ht="8.25" customHeight="1">
      <c r="E34" s="64" t="s">
        <v>62</v>
      </c>
      <c r="G34" s="189">
        <v>1239</v>
      </c>
      <c r="H34" s="188">
        <v>848168</v>
      </c>
      <c r="I34" s="188">
        <v>0</v>
      </c>
      <c r="J34" s="188">
        <v>0</v>
      </c>
      <c r="K34" s="65"/>
      <c r="L34" s="107"/>
      <c r="M34" s="60"/>
      <c r="N34" s="60"/>
      <c r="O34" s="301" t="s">
        <v>270</v>
      </c>
      <c r="P34" s="301"/>
      <c r="R34" s="191">
        <v>240393</v>
      </c>
      <c r="S34" s="192">
        <v>41485</v>
      </c>
      <c r="T34" s="192">
        <v>24373</v>
      </c>
      <c r="U34" s="192">
        <v>440</v>
      </c>
      <c r="V34" s="57"/>
      <c r="W34" s="107"/>
      <c r="X34" s="60"/>
      <c r="Y34" s="60"/>
      <c r="Z34" s="302" t="s">
        <v>268</v>
      </c>
      <c r="AA34" s="302"/>
      <c r="AC34" s="193">
        <v>117</v>
      </c>
      <c r="AD34" s="192">
        <v>129295</v>
      </c>
      <c r="AE34" s="192">
        <v>67836</v>
      </c>
      <c r="AF34" s="192">
        <v>0</v>
      </c>
    </row>
    <row r="35" spans="4:32" ht="8.25" customHeight="1">
      <c r="E35" s="64" t="s">
        <v>65</v>
      </c>
      <c r="G35" s="189">
        <v>2089</v>
      </c>
      <c r="H35" s="188">
        <v>102492</v>
      </c>
      <c r="I35" s="188">
        <v>0</v>
      </c>
      <c r="J35" s="188">
        <v>0</v>
      </c>
      <c r="K35" s="65"/>
      <c r="L35" s="107"/>
      <c r="M35" s="60"/>
      <c r="N35" s="60"/>
      <c r="O35" s="60"/>
      <c r="P35" s="76" t="s">
        <v>269</v>
      </c>
      <c r="R35" s="189">
        <v>240393</v>
      </c>
      <c r="S35" s="188">
        <v>41485</v>
      </c>
      <c r="T35" s="188">
        <v>24373</v>
      </c>
      <c r="U35" s="188">
        <v>440</v>
      </c>
      <c r="V35" s="57"/>
      <c r="W35" s="107"/>
      <c r="X35" s="60"/>
      <c r="Y35" s="60"/>
      <c r="Z35" s="60"/>
      <c r="AA35" s="95" t="s">
        <v>268</v>
      </c>
      <c r="AC35" s="197">
        <v>117</v>
      </c>
      <c r="AD35" s="188">
        <v>129295</v>
      </c>
      <c r="AE35" s="188">
        <v>0</v>
      </c>
      <c r="AF35" s="188">
        <v>0</v>
      </c>
    </row>
    <row r="36" spans="4:32" ht="8.25" customHeight="1">
      <c r="E36" s="64" t="s">
        <v>68</v>
      </c>
      <c r="G36" s="189">
        <v>0</v>
      </c>
      <c r="H36" s="188">
        <v>70366</v>
      </c>
      <c r="I36" s="188">
        <v>0</v>
      </c>
      <c r="J36" s="188">
        <v>6773</v>
      </c>
      <c r="K36" s="65"/>
      <c r="L36" s="107"/>
      <c r="M36" s="60"/>
      <c r="N36" s="60"/>
      <c r="O36" s="301" t="s">
        <v>267</v>
      </c>
      <c r="P36" s="301"/>
      <c r="R36" s="191">
        <v>108835</v>
      </c>
      <c r="S36" s="192">
        <v>181606</v>
      </c>
      <c r="T36" s="192">
        <v>148</v>
      </c>
      <c r="U36" s="192">
        <v>139</v>
      </c>
      <c r="V36" s="57"/>
      <c r="W36" s="107"/>
      <c r="X36" s="60"/>
      <c r="Y36" s="60"/>
      <c r="Z36" s="60"/>
      <c r="AA36" s="64" t="s">
        <v>188</v>
      </c>
      <c r="AC36" s="189">
        <v>0</v>
      </c>
      <c r="AD36" s="188">
        <v>0</v>
      </c>
      <c r="AE36" s="188">
        <v>67836</v>
      </c>
      <c r="AF36" s="188">
        <v>0</v>
      </c>
    </row>
    <row r="37" spans="4:32" ht="8.25" customHeight="1">
      <c r="E37" s="144" t="s">
        <v>69</v>
      </c>
      <c r="G37" s="189">
        <v>904</v>
      </c>
      <c r="H37" s="188">
        <v>30047</v>
      </c>
      <c r="I37" s="188">
        <v>1538</v>
      </c>
      <c r="J37" s="188">
        <v>2107</v>
      </c>
      <c r="K37" s="65"/>
      <c r="L37" s="107"/>
      <c r="M37" s="60"/>
      <c r="N37" s="60"/>
      <c r="O37" s="60"/>
      <c r="P37" s="76" t="s">
        <v>267</v>
      </c>
      <c r="R37" s="189">
        <v>108835</v>
      </c>
      <c r="S37" s="188">
        <v>181606</v>
      </c>
      <c r="T37" s="188">
        <v>148</v>
      </c>
      <c r="U37" s="188">
        <v>139</v>
      </c>
      <c r="V37" s="57"/>
      <c r="W37" s="107"/>
      <c r="X37" s="60"/>
      <c r="Y37" s="60"/>
      <c r="Z37" s="301" t="s">
        <v>266</v>
      </c>
      <c r="AA37" s="301"/>
      <c r="AC37" s="191">
        <v>15959</v>
      </c>
      <c r="AD37" s="192">
        <v>15464</v>
      </c>
      <c r="AE37" s="192">
        <v>0</v>
      </c>
      <c r="AF37" s="192">
        <v>0</v>
      </c>
    </row>
    <row r="38" spans="4:32" ht="8.25" customHeight="1">
      <c r="D38" s="301" t="s">
        <v>2</v>
      </c>
      <c r="E38" s="301"/>
      <c r="G38" s="191">
        <v>0</v>
      </c>
      <c r="H38" s="190">
        <v>16636</v>
      </c>
      <c r="I38" s="190">
        <v>0</v>
      </c>
      <c r="J38" s="190">
        <v>0</v>
      </c>
      <c r="K38" s="65"/>
      <c r="L38" s="107"/>
      <c r="M38" s="60"/>
      <c r="N38" s="60"/>
      <c r="O38" s="301" t="s">
        <v>264</v>
      </c>
      <c r="P38" s="301"/>
      <c r="R38" s="191">
        <v>9863823</v>
      </c>
      <c r="S38" s="192">
        <v>2057067</v>
      </c>
      <c r="T38" s="192">
        <v>2203954</v>
      </c>
      <c r="U38" s="192">
        <v>662580</v>
      </c>
      <c r="V38" s="57"/>
      <c r="W38" s="107"/>
      <c r="X38" s="60"/>
      <c r="Y38" s="60"/>
      <c r="Z38" s="60"/>
      <c r="AA38" s="76" t="s">
        <v>266</v>
      </c>
      <c r="AC38" s="197">
        <v>15959</v>
      </c>
      <c r="AD38" s="188">
        <v>15464</v>
      </c>
      <c r="AE38" s="188">
        <v>0</v>
      </c>
      <c r="AF38" s="188">
        <v>0</v>
      </c>
    </row>
    <row r="39" spans="4:32" ht="8.25" customHeight="1">
      <c r="E39" s="64" t="s">
        <v>2</v>
      </c>
      <c r="G39" s="189">
        <v>0</v>
      </c>
      <c r="H39" s="188">
        <v>16636</v>
      </c>
      <c r="I39" s="188">
        <v>0</v>
      </c>
      <c r="J39" s="188">
        <v>0</v>
      </c>
      <c r="K39" s="65"/>
      <c r="L39" s="107"/>
      <c r="M39" s="60"/>
      <c r="N39" s="60"/>
      <c r="O39" s="60"/>
      <c r="P39" s="76" t="s">
        <v>264</v>
      </c>
      <c r="R39" s="189">
        <v>9863823</v>
      </c>
      <c r="S39" s="188">
        <v>2057067</v>
      </c>
      <c r="T39" s="188">
        <v>2203954</v>
      </c>
      <c r="U39" s="188">
        <v>662580</v>
      </c>
      <c r="V39" s="57"/>
      <c r="W39" s="107"/>
      <c r="X39" s="60"/>
      <c r="Y39" s="60"/>
      <c r="Z39" s="301" t="s">
        <v>265</v>
      </c>
      <c r="AA39" s="301"/>
      <c r="AC39" s="191">
        <v>4296</v>
      </c>
      <c r="AD39" s="190">
        <v>84591</v>
      </c>
      <c r="AE39" s="190">
        <v>56008</v>
      </c>
      <c r="AF39" s="190">
        <v>41697</v>
      </c>
    </row>
    <row r="40" spans="4:32" ht="8.25" customHeight="1">
      <c r="D40" s="301" t="s">
        <v>213</v>
      </c>
      <c r="E40" s="301"/>
      <c r="G40" s="191">
        <v>7530</v>
      </c>
      <c r="H40" s="190">
        <v>78081</v>
      </c>
      <c r="I40" s="190">
        <v>0</v>
      </c>
      <c r="J40" s="190">
        <v>0</v>
      </c>
      <c r="K40" s="65"/>
      <c r="L40" s="107"/>
      <c r="M40" s="60"/>
      <c r="N40" s="60"/>
      <c r="O40" s="301" t="s">
        <v>262</v>
      </c>
      <c r="P40" s="301"/>
      <c r="R40" s="191">
        <v>247344</v>
      </c>
      <c r="S40" s="192">
        <v>256959</v>
      </c>
      <c r="T40" s="192">
        <v>278763</v>
      </c>
      <c r="U40" s="192">
        <v>212630</v>
      </c>
      <c r="V40" s="57"/>
      <c r="W40" s="107"/>
      <c r="X40" s="60"/>
      <c r="Y40" s="60"/>
      <c r="Z40" s="60"/>
      <c r="AA40" s="76" t="s">
        <v>263</v>
      </c>
      <c r="AC40" s="197">
        <v>4296</v>
      </c>
      <c r="AD40" s="188">
        <v>84591</v>
      </c>
      <c r="AE40" s="188">
        <v>56008</v>
      </c>
      <c r="AF40" s="188">
        <v>41697</v>
      </c>
    </row>
    <row r="41" spans="4:32" ht="8.25" customHeight="1">
      <c r="E41" s="64" t="s">
        <v>74</v>
      </c>
      <c r="G41" s="189">
        <v>386</v>
      </c>
      <c r="H41" s="188">
        <v>42827</v>
      </c>
      <c r="I41" s="188">
        <v>0</v>
      </c>
      <c r="J41" s="188">
        <v>0</v>
      </c>
      <c r="K41" s="65"/>
      <c r="L41" s="107"/>
      <c r="M41" s="60"/>
      <c r="N41" s="60"/>
      <c r="O41" s="60"/>
      <c r="P41" s="74" t="s">
        <v>71</v>
      </c>
      <c r="R41" s="189">
        <v>5097</v>
      </c>
      <c r="S41" s="188">
        <v>222641</v>
      </c>
      <c r="T41" s="188">
        <v>257856</v>
      </c>
      <c r="U41" s="188">
        <v>211080</v>
      </c>
      <c r="V41" s="57"/>
      <c r="W41" s="107"/>
      <c r="X41" s="60"/>
      <c r="Y41" s="60"/>
      <c r="Z41" s="60"/>
      <c r="AA41" s="64" t="s">
        <v>261</v>
      </c>
      <c r="AC41" s="189">
        <v>0</v>
      </c>
      <c r="AD41" s="188">
        <v>0</v>
      </c>
      <c r="AE41" s="188">
        <v>0</v>
      </c>
      <c r="AF41" s="188">
        <v>0</v>
      </c>
    </row>
    <row r="42" spans="4:32" ht="8.25" customHeight="1">
      <c r="E42" s="64" t="s">
        <v>77</v>
      </c>
      <c r="G42" s="189">
        <v>35</v>
      </c>
      <c r="H42" s="188">
        <v>269</v>
      </c>
      <c r="I42" s="188">
        <v>0</v>
      </c>
      <c r="J42" s="188">
        <v>0</v>
      </c>
      <c r="K42" s="65"/>
      <c r="L42" s="107"/>
      <c r="M42" s="60"/>
      <c r="N42" s="60"/>
      <c r="O42" s="60"/>
      <c r="P42" s="64" t="s">
        <v>73</v>
      </c>
      <c r="R42" s="189">
        <v>49377</v>
      </c>
      <c r="S42" s="188">
        <v>9933</v>
      </c>
      <c r="T42" s="188">
        <v>17807</v>
      </c>
      <c r="U42" s="188">
        <v>1460</v>
      </c>
      <c r="V42" s="57"/>
      <c r="W42" s="107"/>
      <c r="X42" s="60"/>
      <c r="Y42" s="60"/>
      <c r="Z42" s="60"/>
      <c r="AC42" s="197"/>
      <c r="AD42" s="196"/>
      <c r="AE42" s="196"/>
      <c r="AF42" s="196"/>
    </row>
    <row r="43" spans="4:32" ht="8.25" customHeight="1">
      <c r="E43" s="64" t="s">
        <v>79</v>
      </c>
      <c r="G43" s="189">
        <v>0</v>
      </c>
      <c r="H43" s="188">
        <v>0</v>
      </c>
      <c r="I43" s="188">
        <v>0</v>
      </c>
      <c r="J43" s="188">
        <v>0</v>
      </c>
      <c r="K43" s="65"/>
      <c r="L43" s="107"/>
      <c r="M43" s="60"/>
      <c r="N43" s="60"/>
      <c r="O43" s="60"/>
      <c r="P43" s="64" t="s">
        <v>75</v>
      </c>
      <c r="R43" s="189">
        <v>192870</v>
      </c>
      <c r="S43" s="188">
        <v>24385</v>
      </c>
      <c r="T43" s="188">
        <v>3100</v>
      </c>
      <c r="U43" s="188">
        <v>90</v>
      </c>
      <c r="V43" s="57"/>
      <c r="W43" s="107"/>
      <c r="X43" s="60"/>
      <c r="Y43" s="296" t="s">
        <v>186</v>
      </c>
      <c r="Z43" s="296"/>
      <c r="AA43" s="296"/>
      <c r="AC43" s="195">
        <v>2045325</v>
      </c>
      <c r="AD43" s="194">
        <v>7467447</v>
      </c>
      <c r="AE43" s="194">
        <v>181710</v>
      </c>
      <c r="AF43" s="194">
        <v>49093</v>
      </c>
    </row>
    <row r="44" spans="4:32" ht="8.25" customHeight="1">
      <c r="E44" s="64" t="s">
        <v>82</v>
      </c>
      <c r="G44" s="189">
        <v>0</v>
      </c>
      <c r="H44" s="188">
        <v>2138</v>
      </c>
      <c r="I44" s="188">
        <v>0</v>
      </c>
      <c r="J44" s="188">
        <v>0</v>
      </c>
      <c r="K44" s="65"/>
      <c r="L44" s="107"/>
      <c r="M44" s="60"/>
      <c r="N44" s="60"/>
      <c r="O44" s="301" t="s">
        <v>259</v>
      </c>
      <c r="P44" s="301"/>
      <c r="R44" s="191">
        <v>2812679</v>
      </c>
      <c r="S44" s="192">
        <v>719320</v>
      </c>
      <c r="T44" s="192">
        <v>103240</v>
      </c>
      <c r="U44" s="192">
        <v>28855</v>
      </c>
      <c r="V44" s="57"/>
      <c r="W44" s="107"/>
      <c r="X44" s="60"/>
      <c r="Y44" s="60"/>
      <c r="Z44" s="301" t="s">
        <v>72</v>
      </c>
      <c r="AA44" s="301"/>
      <c r="AC44" s="191">
        <v>1699</v>
      </c>
      <c r="AD44" s="190">
        <v>133332</v>
      </c>
      <c r="AE44" s="190">
        <v>0</v>
      </c>
      <c r="AF44" s="190">
        <v>0</v>
      </c>
    </row>
    <row r="45" spans="4:32" ht="8.25" customHeight="1">
      <c r="E45" s="74" t="s">
        <v>221</v>
      </c>
      <c r="G45" s="189">
        <v>6408</v>
      </c>
      <c r="H45" s="188">
        <v>9653</v>
      </c>
      <c r="I45" s="188">
        <v>0</v>
      </c>
      <c r="J45" s="188">
        <v>0</v>
      </c>
      <c r="K45" s="65"/>
      <c r="L45" s="107"/>
      <c r="M45" s="60"/>
      <c r="N45" s="60"/>
      <c r="O45" s="60"/>
      <c r="P45" s="76" t="s">
        <v>260</v>
      </c>
      <c r="R45" s="189">
        <v>360303</v>
      </c>
      <c r="S45" s="188">
        <v>46271</v>
      </c>
      <c r="T45" s="188">
        <v>0</v>
      </c>
      <c r="U45" s="188">
        <v>0</v>
      </c>
      <c r="V45" s="57"/>
      <c r="W45" s="107"/>
      <c r="X45" s="60"/>
      <c r="Y45" s="60"/>
      <c r="Z45" s="60"/>
      <c r="AA45" s="64" t="s">
        <v>72</v>
      </c>
      <c r="AC45" s="189">
        <v>1699</v>
      </c>
      <c r="AD45" s="188">
        <v>133332</v>
      </c>
      <c r="AE45" s="188">
        <v>0</v>
      </c>
      <c r="AF45" s="188">
        <v>0</v>
      </c>
    </row>
    <row r="46" spans="4:32" ht="8.25" customHeight="1">
      <c r="E46" s="143" t="s">
        <v>87</v>
      </c>
      <c r="G46" s="189">
        <v>701</v>
      </c>
      <c r="H46" s="188">
        <v>23194</v>
      </c>
      <c r="I46" s="188">
        <v>0</v>
      </c>
      <c r="J46" s="188">
        <v>0</v>
      </c>
      <c r="K46" s="65"/>
      <c r="L46" s="107"/>
      <c r="M46" s="60"/>
      <c r="N46" s="60"/>
      <c r="O46" s="60"/>
      <c r="P46" s="76" t="s">
        <v>259</v>
      </c>
      <c r="R46" s="189">
        <v>2452376</v>
      </c>
      <c r="S46" s="188">
        <v>673049</v>
      </c>
      <c r="T46" s="188">
        <v>103240</v>
      </c>
      <c r="U46" s="188">
        <v>28855</v>
      </c>
      <c r="V46" s="57"/>
      <c r="W46" s="107"/>
      <c r="X46" s="60"/>
      <c r="Y46" s="60"/>
      <c r="Z46" s="301" t="s">
        <v>258</v>
      </c>
      <c r="AA46" s="301"/>
      <c r="AC46" s="191">
        <v>66028</v>
      </c>
      <c r="AD46" s="190">
        <v>2658221</v>
      </c>
      <c r="AE46" s="190">
        <v>0</v>
      </c>
      <c r="AF46" s="190">
        <v>0</v>
      </c>
    </row>
    <row r="47" spans="4:32" ht="8.25" customHeight="1">
      <c r="D47" s="301" t="s">
        <v>181</v>
      </c>
      <c r="E47" s="301"/>
      <c r="G47" s="191">
        <v>10771</v>
      </c>
      <c r="H47" s="190">
        <v>89522</v>
      </c>
      <c r="I47" s="190">
        <v>0</v>
      </c>
      <c r="J47" s="190">
        <v>0</v>
      </c>
      <c r="K47" s="65"/>
      <c r="L47" s="107"/>
      <c r="M47" s="60"/>
      <c r="N47" s="60"/>
      <c r="O47" s="301" t="s">
        <v>257</v>
      </c>
      <c r="P47" s="301"/>
      <c r="R47" s="191">
        <v>1301204</v>
      </c>
      <c r="S47" s="192">
        <v>1349432</v>
      </c>
      <c r="T47" s="192">
        <v>1097</v>
      </c>
      <c r="U47" s="192">
        <v>0</v>
      </c>
      <c r="V47" s="57"/>
      <c r="W47" s="107"/>
      <c r="X47" s="60"/>
      <c r="Y47" s="60"/>
      <c r="Z47" s="60"/>
      <c r="AA47" s="64" t="s">
        <v>78</v>
      </c>
      <c r="AC47" s="189">
        <v>66028</v>
      </c>
      <c r="AD47" s="188">
        <v>2658221</v>
      </c>
      <c r="AE47" s="188">
        <v>0</v>
      </c>
      <c r="AF47" s="188">
        <v>0</v>
      </c>
    </row>
    <row r="48" spans="4:32" ht="8.25" customHeight="1">
      <c r="E48" s="74" t="s">
        <v>256</v>
      </c>
      <c r="G48" s="189">
        <v>9449</v>
      </c>
      <c r="H48" s="188">
        <v>67044</v>
      </c>
      <c r="I48" s="188">
        <v>0</v>
      </c>
      <c r="J48" s="188">
        <v>0</v>
      </c>
      <c r="K48" s="65"/>
      <c r="L48" s="107"/>
      <c r="M48" s="60"/>
      <c r="N48" s="60"/>
      <c r="O48" s="60"/>
      <c r="P48" s="64" t="s">
        <v>85</v>
      </c>
      <c r="R48" s="189">
        <v>1301204</v>
      </c>
      <c r="S48" s="188">
        <v>1349432</v>
      </c>
      <c r="T48" s="188">
        <v>1097</v>
      </c>
      <c r="U48" s="188">
        <v>0</v>
      </c>
      <c r="V48" s="57"/>
      <c r="W48" s="107"/>
      <c r="X48" s="60"/>
      <c r="Y48" s="60"/>
      <c r="Z48" s="301" t="s">
        <v>255</v>
      </c>
      <c r="AA48" s="301"/>
      <c r="AC48" s="193">
        <v>64725</v>
      </c>
      <c r="AD48" s="192">
        <v>326193</v>
      </c>
      <c r="AE48" s="192">
        <v>0</v>
      </c>
      <c r="AF48" s="192">
        <v>4629</v>
      </c>
    </row>
    <row r="49" spans="3:32" ht="8.25" customHeight="1">
      <c r="E49" s="74" t="s">
        <v>254</v>
      </c>
      <c r="G49" s="189">
        <v>531</v>
      </c>
      <c r="H49" s="188">
        <v>10600</v>
      </c>
      <c r="I49" s="188">
        <v>0</v>
      </c>
      <c r="J49" s="188">
        <v>0</v>
      </c>
      <c r="K49" s="65"/>
      <c r="L49" s="107"/>
      <c r="M49" s="60"/>
      <c r="N49" s="60"/>
      <c r="O49" s="301" t="s">
        <v>253</v>
      </c>
      <c r="P49" s="301"/>
      <c r="R49" s="191">
        <v>95392</v>
      </c>
      <c r="S49" s="192">
        <v>145258</v>
      </c>
      <c r="T49" s="192">
        <v>0</v>
      </c>
      <c r="U49" s="192">
        <v>0</v>
      </c>
      <c r="V49" s="57"/>
      <c r="W49" s="107"/>
      <c r="X49" s="60"/>
      <c r="Y49" s="60"/>
      <c r="Z49" s="60"/>
      <c r="AA49" s="64" t="s">
        <v>76</v>
      </c>
      <c r="AC49" s="189">
        <v>3176</v>
      </c>
      <c r="AD49" s="188">
        <v>6901</v>
      </c>
      <c r="AE49" s="188">
        <v>0</v>
      </c>
      <c r="AF49" s="188">
        <v>4629</v>
      </c>
    </row>
    <row r="50" spans="3:32" ht="8.25" customHeight="1">
      <c r="E50" s="64" t="s">
        <v>96</v>
      </c>
      <c r="G50" s="189">
        <v>791</v>
      </c>
      <c r="H50" s="188">
        <v>11878</v>
      </c>
      <c r="I50" s="188">
        <v>0</v>
      </c>
      <c r="J50" s="188">
        <v>0</v>
      </c>
      <c r="K50" s="65"/>
      <c r="L50" s="107"/>
      <c r="M50" s="60"/>
      <c r="N50" s="60"/>
      <c r="O50" s="60"/>
      <c r="P50" s="76" t="s">
        <v>253</v>
      </c>
      <c r="R50" s="189">
        <v>95392</v>
      </c>
      <c r="S50" s="188">
        <v>145258</v>
      </c>
      <c r="T50" s="188">
        <v>0</v>
      </c>
      <c r="U50" s="188">
        <v>0</v>
      </c>
      <c r="V50" s="57"/>
      <c r="W50" s="107"/>
      <c r="X50" s="60"/>
      <c r="Y50" s="60"/>
      <c r="Z50" s="60"/>
      <c r="AA50" s="76" t="s">
        <v>252</v>
      </c>
      <c r="AC50" s="197">
        <v>35109</v>
      </c>
      <c r="AD50" s="188">
        <v>249110</v>
      </c>
      <c r="AE50" s="188">
        <v>0</v>
      </c>
      <c r="AF50" s="188">
        <v>0</v>
      </c>
    </row>
    <row r="51" spans="3:32" ht="8.25" customHeight="1">
      <c r="G51" s="197"/>
      <c r="H51" s="196"/>
      <c r="I51" s="196" t="s">
        <v>8</v>
      </c>
      <c r="J51" s="196"/>
      <c r="K51" s="65"/>
      <c r="L51" s="107"/>
      <c r="M51" s="60"/>
      <c r="N51" s="60"/>
      <c r="O51" s="301" t="s">
        <v>250</v>
      </c>
      <c r="P51" s="301"/>
      <c r="R51" s="191">
        <v>438230</v>
      </c>
      <c r="S51" s="192">
        <v>116958</v>
      </c>
      <c r="T51" s="192">
        <v>0</v>
      </c>
      <c r="U51" s="192">
        <v>0</v>
      </c>
      <c r="V51" s="57"/>
      <c r="W51" s="107"/>
      <c r="X51" s="60"/>
      <c r="Y51" s="60"/>
      <c r="Z51" s="60"/>
      <c r="AA51" s="76" t="s">
        <v>251</v>
      </c>
      <c r="AC51" s="197">
        <v>26440</v>
      </c>
      <c r="AD51" s="188">
        <v>70182</v>
      </c>
      <c r="AE51" s="188">
        <v>0</v>
      </c>
      <c r="AF51" s="188">
        <v>0</v>
      </c>
    </row>
    <row r="52" spans="3:32" ht="8.25" customHeight="1">
      <c r="C52" s="296" t="s">
        <v>178</v>
      </c>
      <c r="D52" s="296"/>
      <c r="E52" s="296"/>
      <c r="G52" s="195">
        <v>23128</v>
      </c>
      <c r="H52" s="194">
        <v>2796778</v>
      </c>
      <c r="I52" s="194">
        <v>21354</v>
      </c>
      <c r="J52" s="194">
        <v>238531</v>
      </c>
      <c r="K52" s="65"/>
      <c r="L52" s="107"/>
      <c r="M52" s="60"/>
      <c r="N52" s="60"/>
      <c r="O52" s="60"/>
      <c r="P52" s="76" t="s">
        <v>250</v>
      </c>
      <c r="R52" s="189">
        <v>438230</v>
      </c>
      <c r="S52" s="188">
        <v>116958</v>
      </c>
      <c r="T52" s="188">
        <v>0</v>
      </c>
      <c r="U52" s="188">
        <v>0</v>
      </c>
      <c r="V52" s="57"/>
      <c r="W52" s="107"/>
      <c r="X52" s="60"/>
      <c r="Y52" s="60"/>
      <c r="Z52" s="301" t="s">
        <v>249</v>
      </c>
      <c r="AA52" s="301"/>
      <c r="AC52" s="191">
        <v>187971</v>
      </c>
      <c r="AD52" s="192">
        <v>1653102</v>
      </c>
      <c r="AE52" s="192">
        <v>0</v>
      </c>
      <c r="AF52" s="192">
        <v>0</v>
      </c>
    </row>
    <row r="53" spans="3:32" ht="8.25" customHeight="1">
      <c r="D53" s="301" t="s">
        <v>102</v>
      </c>
      <c r="E53" s="301"/>
      <c r="G53" s="191">
        <v>800</v>
      </c>
      <c r="H53" s="190">
        <v>208544</v>
      </c>
      <c r="I53" s="190">
        <v>15098</v>
      </c>
      <c r="J53" s="190">
        <v>15978</v>
      </c>
      <c r="K53" s="65"/>
      <c r="L53" s="107"/>
      <c r="M53" s="60"/>
      <c r="N53" s="60"/>
      <c r="O53" s="301" t="s">
        <v>183</v>
      </c>
      <c r="P53" s="301"/>
      <c r="R53" s="191">
        <v>20782</v>
      </c>
      <c r="S53" s="190">
        <v>24181</v>
      </c>
      <c r="T53" s="190">
        <v>2926</v>
      </c>
      <c r="U53" s="190">
        <v>6259</v>
      </c>
      <c r="V53" s="57"/>
      <c r="W53" s="107"/>
      <c r="X53" s="60"/>
      <c r="Y53" s="60"/>
      <c r="Z53" s="60"/>
      <c r="AA53" s="76" t="s">
        <v>248</v>
      </c>
      <c r="AC53" s="197">
        <v>54611</v>
      </c>
      <c r="AD53" s="188">
        <v>1258077</v>
      </c>
      <c r="AE53" s="188">
        <v>0</v>
      </c>
      <c r="AF53" s="188">
        <v>0</v>
      </c>
    </row>
    <row r="54" spans="3:32" ht="8.25" customHeight="1">
      <c r="E54" s="64" t="s">
        <v>102</v>
      </c>
      <c r="G54" s="189">
        <v>800</v>
      </c>
      <c r="H54" s="188">
        <v>208544</v>
      </c>
      <c r="I54" s="188">
        <v>15098</v>
      </c>
      <c r="J54" s="188">
        <v>15978</v>
      </c>
      <c r="K54" s="65"/>
      <c r="L54" s="107"/>
      <c r="M54" s="60"/>
      <c r="N54" s="60"/>
      <c r="O54" s="60"/>
      <c r="P54" s="64" t="s">
        <v>247</v>
      </c>
      <c r="R54" s="189">
        <v>20782</v>
      </c>
      <c r="S54" s="188">
        <v>24181</v>
      </c>
      <c r="T54" s="188">
        <v>2926</v>
      </c>
      <c r="U54" s="188">
        <v>6259</v>
      </c>
      <c r="V54" s="57"/>
      <c r="W54" s="107"/>
      <c r="X54" s="60"/>
      <c r="Y54" s="60"/>
      <c r="Z54" s="60"/>
      <c r="AA54" s="64" t="s">
        <v>89</v>
      </c>
      <c r="AC54" s="197">
        <v>112109</v>
      </c>
      <c r="AD54" s="188">
        <v>216484</v>
      </c>
      <c r="AE54" s="188">
        <v>0</v>
      </c>
      <c r="AF54" s="188">
        <v>0</v>
      </c>
    </row>
    <row r="55" spans="3:32" ht="8.25" customHeight="1">
      <c r="D55" s="301" t="s">
        <v>245</v>
      </c>
      <c r="E55" s="301"/>
      <c r="G55" s="191">
        <v>2573</v>
      </c>
      <c r="H55" s="190">
        <v>795342</v>
      </c>
      <c r="I55" s="190">
        <v>6256</v>
      </c>
      <c r="J55" s="190">
        <v>222553</v>
      </c>
      <c r="K55" s="65"/>
      <c r="L55" s="107"/>
      <c r="M55" s="60"/>
      <c r="N55" s="60"/>
      <c r="O55" s="60"/>
      <c r="P55" s="76" t="s">
        <v>246</v>
      </c>
      <c r="R55" s="189">
        <v>0</v>
      </c>
      <c r="S55" s="188">
        <v>0</v>
      </c>
      <c r="T55" s="188">
        <v>0</v>
      </c>
      <c r="U55" s="188">
        <v>0</v>
      </c>
      <c r="V55" s="57"/>
      <c r="W55" s="107"/>
      <c r="X55" s="60"/>
      <c r="Y55" s="60"/>
      <c r="Z55" s="60"/>
      <c r="AA55" s="64" t="s">
        <v>91</v>
      </c>
      <c r="AC55" s="197">
        <v>19827</v>
      </c>
      <c r="AD55" s="188">
        <v>131938</v>
      </c>
      <c r="AE55" s="188">
        <v>0</v>
      </c>
      <c r="AF55" s="188">
        <v>0</v>
      </c>
    </row>
    <row r="56" spans="3:32" ht="8.25" customHeight="1">
      <c r="E56" s="64" t="s">
        <v>245</v>
      </c>
      <c r="G56" s="189">
        <v>2573</v>
      </c>
      <c r="H56" s="188">
        <v>795342</v>
      </c>
      <c r="I56" s="188">
        <v>6256</v>
      </c>
      <c r="J56" s="188">
        <v>222553</v>
      </c>
      <c r="K56" s="65"/>
      <c r="L56" s="107"/>
      <c r="M56" s="60"/>
      <c r="N56" s="60"/>
      <c r="O56" s="60"/>
      <c r="R56" s="197"/>
      <c r="S56" s="196"/>
      <c r="T56" s="196"/>
      <c r="U56" s="196"/>
      <c r="V56" s="57"/>
      <c r="W56" s="107"/>
      <c r="X56" s="60"/>
      <c r="Y56" s="60"/>
      <c r="Z56" s="60"/>
      <c r="AA56" s="64" t="s">
        <v>93</v>
      </c>
      <c r="AC56" s="197">
        <v>1424</v>
      </c>
      <c r="AD56" s="188">
        <v>46603</v>
      </c>
      <c r="AE56" s="188">
        <v>0</v>
      </c>
      <c r="AF56" s="188">
        <v>0</v>
      </c>
    </row>
    <row r="57" spans="3:32" ht="8.25" customHeight="1">
      <c r="D57" s="301" t="s">
        <v>108</v>
      </c>
      <c r="E57" s="301"/>
      <c r="G57" s="191">
        <v>16841</v>
      </c>
      <c r="H57" s="190">
        <v>102511</v>
      </c>
      <c r="I57" s="190">
        <v>0</v>
      </c>
      <c r="J57" s="190">
        <v>0</v>
      </c>
      <c r="K57" s="65"/>
      <c r="L57" s="107"/>
      <c r="M57" s="60"/>
      <c r="N57" s="296" t="s">
        <v>180</v>
      </c>
      <c r="O57" s="296"/>
      <c r="P57" s="296"/>
      <c r="R57" s="195">
        <v>3467336</v>
      </c>
      <c r="S57" s="194">
        <v>24680090</v>
      </c>
      <c r="T57" s="194">
        <v>6138100</v>
      </c>
      <c r="U57" s="194">
        <v>10249542</v>
      </c>
      <c r="V57" s="57"/>
      <c r="W57" s="107"/>
      <c r="X57" s="60"/>
      <c r="Y57" s="60"/>
      <c r="Z57" s="301" t="s">
        <v>244</v>
      </c>
      <c r="AA57" s="301"/>
      <c r="AC57" s="191">
        <v>71521</v>
      </c>
      <c r="AD57" s="192">
        <v>824065</v>
      </c>
      <c r="AE57" s="192">
        <v>14314</v>
      </c>
      <c r="AF57" s="192">
        <v>12237</v>
      </c>
    </row>
    <row r="58" spans="3:32" ht="8.25" customHeight="1">
      <c r="E58" s="64" t="s">
        <v>108</v>
      </c>
      <c r="G58" s="189">
        <v>16841</v>
      </c>
      <c r="H58" s="188">
        <v>102511</v>
      </c>
      <c r="I58" s="188">
        <v>0</v>
      </c>
      <c r="J58" s="188">
        <v>0</v>
      </c>
      <c r="K58" s="65"/>
      <c r="L58" s="107"/>
      <c r="M58" s="60"/>
      <c r="N58" s="60"/>
      <c r="O58" s="301" t="s">
        <v>179</v>
      </c>
      <c r="P58" s="301"/>
      <c r="R58" s="191">
        <v>129047</v>
      </c>
      <c r="S58" s="190">
        <v>410002</v>
      </c>
      <c r="T58" s="190">
        <v>0</v>
      </c>
      <c r="U58" s="190">
        <v>0</v>
      </c>
      <c r="V58" s="57"/>
      <c r="W58" s="107"/>
      <c r="X58" s="60"/>
      <c r="Y58" s="60"/>
      <c r="Z58" s="60"/>
      <c r="AA58" s="76" t="s">
        <v>243</v>
      </c>
      <c r="AC58" s="189">
        <v>71521</v>
      </c>
      <c r="AD58" s="188">
        <v>824065</v>
      </c>
      <c r="AE58" s="188">
        <v>14314</v>
      </c>
      <c r="AF58" s="188">
        <v>12237</v>
      </c>
    </row>
    <row r="59" spans="3:32" ht="8.25" customHeight="1">
      <c r="D59" s="301" t="s">
        <v>241</v>
      </c>
      <c r="E59" s="301"/>
      <c r="G59" s="191">
        <v>1</v>
      </c>
      <c r="H59" s="190">
        <v>1615153</v>
      </c>
      <c r="I59" s="190">
        <v>0</v>
      </c>
      <c r="J59" s="190">
        <v>0</v>
      </c>
      <c r="K59" s="65"/>
      <c r="L59" s="107"/>
      <c r="M59" s="60"/>
      <c r="N59" s="60"/>
      <c r="O59" s="60"/>
      <c r="P59" s="76" t="s">
        <v>242</v>
      </c>
      <c r="R59" s="189">
        <v>49345</v>
      </c>
      <c r="S59" s="188">
        <v>6239</v>
      </c>
      <c r="T59" s="188">
        <v>0</v>
      </c>
      <c r="U59" s="188">
        <v>0</v>
      </c>
      <c r="V59" s="57"/>
      <c r="W59" s="107"/>
      <c r="X59" s="60"/>
      <c r="Y59" s="60"/>
      <c r="Z59" s="301" t="s">
        <v>98</v>
      </c>
      <c r="AA59" s="301"/>
      <c r="AC59" s="191">
        <v>1524114</v>
      </c>
      <c r="AD59" s="190">
        <v>496441</v>
      </c>
      <c r="AE59" s="190">
        <v>42085</v>
      </c>
      <c r="AF59" s="190">
        <v>6073</v>
      </c>
    </row>
    <row r="60" spans="3:32" ht="8.25" customHeight="1">
      <c r="E60" s="76" t="s">
        <v>241</v>
      </c>
      <c r="G60" s="189">
        <v>1</v>
      </c>
      <c r="H60" s="188">
        <v>1615153</v>
      </c>
      <c r="I60" s="188">
        <v>0</v>
      </c>
      <c r="J60" s="188">
        <v>0</v>
      </c>
      <c r="K60" s="65"/>
      <c r="L60" s="107"/>
      <c r="M60" s="60"/>
      <c r="N60" s="60"/>
      <c r="O60" s="60"/>
      <c r="P60" s="64" t="s">
        <v>99</v>
      </c>
      <c r="R60" s="189">
        <v>79702</v>
      </c>
      <c r="S60" s="188">
        <v>403763</v>
      </c>
      <c r="T60" s="188">
        <v>0</v>
      </c>
      <c r="U60" s="188">
        <v>0</v>
      </c>
      <c r="V60" s="57"/>
      <c r="W60" s="107"/>
      <c r="X60" s="60"/>
      <c r="Y60" s="60"/>
      <c r="Z60" s="60"/>
      <c r="AA60" s="64" t="s">
        <v>98</v>
      </c>
      <c r="AC60" s="189">
        <v>1524114</v>
      </c>
      <c r="AD60" s="188">
        <v>496441</v>
      </c>
      <c r="AE60" s="188">
        <v>42085</v>
      </c>
      <c r="AF60" s="188">
        <v>6073</v>
      </c>
    </row>
    <row r="61" spans="3:32" ht="8.25" customHeight="1">
      <c r="D61" s="301" t="s">
        <v>240</v>
      </c>
      <c r="E61" s="301"/>
      <c r="G61" s="191">
        <v>2757</v>
      </c>
      <c r="H61" s="190">
        <v>51893</v>
      </c>
      <c r="I61" s="190">
        <v>0</v>
      </c>
      <c r="J61" s="190">
        <v>0</v>
      </c>
      <c r="K61" s="65"/>
      <c r="L61" s="107"/>
      <c r="M61" s="60"/>
      <c r="N61" s="60"/>
      <c r="O61" s="301" t="s">
        <v>103</v>
      </c>
      <c r="P61" s="301"/>
      <c r="R61" s="191">
        <v>24</v>
      </c>
      <c r="S61" s="190">
        <v>135952</v>
      </c>
      <c r="T61" s="190">
        <v>6605</v>
      </c>
      <c r="U61" s="190">
        <v>2197821</v>
      </c>
      <c r="V61" s="57"/>
      <c r="W61" s="107"/>
      <c r="X61" s="60"/>
      <c r="Y61" s="60"/>
      <c r="Z61" s="301" t="s">
        <v>100</v>
      </c>
      <c r="AA61" s="301"/>
      <c r="AC61" s="191">
        <v>7034</v>
      </c>
      <c r="AD61" s="190">
        <v>1104501</v>
      </c>
      <c r="AE61" s="190">
        <v>518</v>
      </c>
      <c r="AF61" s="190">
        <v>284</v>
      </c>
    </row>
    <row r="62" spans="3:32" ht="8.25" customHeight="1">
      <c r="E62" s="64" t="s">
        <v>240</v>
      </c>
      <c r="G62" s="189">
        <v>2757</v>
      </c>
      <c r="H62" s="188">
        <v>51893</v>
      </c>
      <c r="I62" s="188">
        <v>0</v>
      </c>
      <c r="J62" s="188">
        <v>0</v>
      </c>
      <c r="K62" s="65"/>
      <c r="L62" s="107"/>
      <c r="M62" s="60"/>
      <c r="N62" s="60"/>
      <c r="O62" s="60"/>
      <c r="P62" s="64" t="s">
        <v>103</v>
      </c>
      <c r="R62" s="189">
        <v>24</v>
      </c>
      <c r="S62" s="188">
        <v>135952</v>
      </c>
      <c r="T62" s="188">
        <v>6605</v>
      </c>
      <c r="U62" s="188">
        <v>2197821</v>
      </c>
      <c r="V62" s="57"/>
      <c r="W62" s="107"/>
      <c r="X62" s="60"/>
      <c r="Y62" s="60"/>
      <c r="Z62" s="60"/>
      <c r="AA62" s="64" t="s">
        <v>101</v>
      </c>
      <c r="AC62" s="189">
        <v>544</v>
      </c>
      <c r="AD62" s="188">
        <v>419742</v>
      </c>
      <c r="AE62" s="188">
        <v>478</v>
      </c>
      <c r="AF62" s="188">
        <v>284</v>
      </c>
    </row>
    <row r="63" spans="3:32" ht="8.25" customHeight="1">
      <c r="D63" s="301" t="s">
        <v>172</v>
      </c>
      <c r="E63" s="301"/>
      <c r="G63" s="191">
        <v>156</v>
      </c>
      <c r="H63" s="190">
        <v>23335</v>
      </c>
      <c r="I63" s="190">
        <v>0</v>
      </c>
      <c r="J63" s="190">
        <v>0</v>
      </c>
      <c r="K63" s="65"/>
      <c r="L63" s="107"/>
      <c r="M63" s="60"/>
      <c r="N63" s="60"/>
      <c r="O63" s="301" t="s">
        <v>177</v>
      </c>
      <c r="P63" s="301"/>
      <c r="R63" s="191">
        <v>237228</v>
      </c>
      <c r="S63" s="190">
        <v>263289</v>
      </c>
      <c r="T63" s="190">
        <v>0</v>
      </c>
      <c r="U63" s="190">
        <v>2788</v>
      </c>
      <c r="V63" s="57"/>
      <c r="W63" s="107"/>
      <c r="X63" s="60"/>
      <c r="Y63" s="60"/>
      <c r="Z63" s="60"/>
      <c r="AA63" s="64" t="s">
        <v>104</v>
      </c>
      <c r="AC63" s="189">
        <v>6490</v>
      </c>
      <c r="AD63" s="188">
        <v>684759</v>
      </c>
      <c r="AE63" s="188">
        <v>40</v>
      </c>
      <c r="AF63" s="188">
        <v>0</v>
      </c>
    </row>
    <row r="64" spans="3:32" ht="8.25" customHeight="1">
      <c r="E64" s="71" t="s">
        <v>114</v>
      </c>
      <c r="G64" s="189">
        <v>0</v>
      </c>
      <c r="H64" s="188">
        <v>52</v>
      </c>
      <c r="I64" s="188">
        <v>0</v>
      </c>
      <c r="J64" s="188">
        <v>0</v>
      </c>
      <c r="K64" s="65"/>
      <c r="L64" s="107"/>
      <c r="M64" s="60"/>
      <c r="N64" s="60"/>
      <c r="O64" s="60"/>
      <c r="P64" s="64" t="s">
        <v>106</v>
      </c>
      <c r="R64" s="189">
        <v>33304</v>
      </c>
      <c r="S64" s="188">
        <v>159298</v>
      </c>
      <c r="T64" s="188">
        <v>0</v>
      </c>
      <c r="U64" s="188">
        <v>0</v>
      </c>
      <c r="V64" s="57"/>
      <c r="W64" s="107"/>
      <c r="X64" s="60"/>
      <c r="Y64" s="60"/>
      <c r="Z64" s="301" t="s">
        <v>239</v>
      </c>
      <c r="AA64" s="301"/>
      <c r="AC64" s="191">
        <v>122233</v>
      </c>
      <c r="AD64" s="190">
        <v>271592</v>
      </c>
      <c r="AE64" s="190">
        <v>124793</v>
      </c>
      <c r="AF64" s="190">
        <v>25870</v>
      </c>
    </row>
    <row r="65" spans="3:32" ht="8.25" customHeight="1">
      <c r="E65" s="64" t="s">
        <v>117</v>
      </c>
      <c r="G65" s="189">
        <v>156</v>
      </c>
      <c r="H65" s="188">
        <v>23283</v>
      </c>
      <c r="I65" s="188">
        <v>0</v>
      </c>
      <c r="J65" s="188">
        <v>0</v>
      </c>
      <c r="K65" s="65"/>
      <c r="L65" s="107"/>
      <c r="M65" s="60"/>
      <c r="N65" s="60"/>
      <c r="O65" s="60"/>
      <c r="P65" s="64" t="s">
        <v>109</v>
      </c>
      <c r="R65" s="189">
        <v>203924</v>
      </c>
      <c r="S65" s="188">
        <v>103991</v>
      </c>
      <c r="T65" s="188">
        <v>0</v>
      </c>
      <c r="U65" s="188">
        <v>2788</v>
      </c>
      <c r="V65" s="57"/>
      <c r="W65" s="107"/>
      <c r="X65" s="60"/>
      <c r="Y65" s="60"/>
      <c r="Z65" s="60"/>
      <c r="AA65" s="64" t="s">
        <v>107</v>
      </c>
      <c r="AC65" s="189">
        <v>1679</v>
      </c>
      <c r="AD65" s="188">
        <v>3602</v>
      </c>
      <c r="AE65" s="188" t="s">
        <v>292</v>
      </c>
      <c r="AF65" s="188">
        <v>0</v>
      </c>
    </row>
    <row r="66" spans="3:32" ht="8.25" customHeight="1">
      <c r="G66" s="197"/>
      <c r="H66" s="196"/>
      <c r="I66" s="196" t="s">
        <v>8</v>
      </c>
      <c r="J66" s="196"/>
      <c r="K66" s="65"/>
      <c r="L66" s="107"/>
      <c r="M66" s="60"/>
      <c r="N66" s="60"/>
      <c r="O66" s="301" t="s">
        <v>238</v>
      </c>
      <c r="P66" s="301"/>
      <c r="R66" s="191">
        <v>261541</v>
      </c>
      <c r="S66" s="190">
        <v>277138</v>
      </c>
      <c r="T66" s="190">
        <v>4666</v>
      </c>
      <c r="U66" s="190">
        <v>3000</v>
      </c>
      <c r="V66" s="57"/>
      <c r="W66" s="107"/>
      <c r="X66" s="60"/>
      <c r="Y66" s="60"/>
      <c r="Z66" s="60"/>
      <c r="AA66" s="141" t="s">
        <v>237</v>
      </c>
      <c r="AC66" s="189">
        <v>120554</v>
      </c>
      <c r="AD66" s="188">
        <v>267990</v>
      </c>
      <c r="AE66" s="188">
        <v>124793</v>
      </c>
      <c r="AF66" s="188">
        <v>25870</v>
      </c>
    </row>
    <row r="67" spans="3:32" ht="8.25" customHeight="1">
      <c r="C67" s="296" t="s">
        <v>170</v>
      </c>
      <c r="D67" s="296"/>
      <c r="E67" s="296"/>
      <c r="G67" s="195">
        <v>328568</v>
      </c>
      <c r="H67" s="194">
        <v>26960594</v>
      </c>
      <c r="I67" s="194">
        <v>858226</v>
      </c>
      <c r="J67" s="194">
        <v>2514475</v>
      </c>
      <c r="K67" s="65"/>
      <c r="L67" s="107"/>
      <c r="M67" s="60"/>
      <c r="N67" s="60"/>
      <c r="O67" s="60"/>
      <c r="P67" s="64" t="s">
        <v>112</v>
      </c>
      <c r="R67" s="189">
        <v>1702</v>
      </c>
      <c r="S67" s="188">
        <v>36612</v>
      </c>
      <c r="T67" s="188">
        <v>220</v>
      </c>
      <c r="U67" s="188">
        <v>0</v>
      </c>
      <c r="V67" s="57"/>
      <c r="W67" s="107"/>
      <c r="X67" s="60"/>
      <c r="Y67" s="60"/>
      <c r="Z67" s="60"/>
      <c r="AC67" s="197"/>
      <c r="AD67" s="196"/>
      <c r="AE67" s="196"/>
      <c r="AF67" s="196"/>
    </row>
    <row r="68" spans="3:32" ht="8.25" customHeight="1">
      <c r="D68" s="301" t="s">
        <v>4</v>
      </c>
      <c r="E68" s="301"/>
      <c r="G68" s="191">
        <v>991</v>
      </c>
      <c r="H68" s="190">
        <v>6216466</v>
      </c>
      <c r="I68" s="190">
        <v>8114</v>
      </c>
      <c r="J68" s="190">
        <v>39905</v>
      </c>
      <c r="K68" s="65"/>
      <c r="L68" s="107"/>
      <c r="M68" s="60"/>
      <c r="N68" s="60"/>
      <c r="O68" s="60"/>
      <c r="P68" s="64" t="s">
        <v>113</v>
      </c>
      <c r="R68" s="189">
        <v>14776</v>
      </c>
      <c r="S68" s="188">
        <v>37408</v>
      </c>
      <c r="T68" s="188">
        <v>2946</v>
      </c>
      <c r="U68" s="188">
        <v>0</v>
      </c>
      <c r="V68" s="57"/>
      <c r="W68" s="107"/>
      <c r="X68" s="60"/>
      <c r="Y68" s="296" t="s">
        <v>173</v>
      </c>
      <c r="Z68" s="296"/>
      <c r="AA68" s="296"/>
      <c r="AC68" s="195">
        <v>1706236</v>
      </c>
      <c r="AD68" s="194">
        <v>2524758</v>
      </c>
      <c r="AE68" s="194">
        <v>534381</v>
      </c>
      <c r="AF68" s="194">
        <v>299335</v>
      </c>
    </row>
    <row r="69" spans="3:32" ht="8.25" customHeight="1">
      <c r="E69" s="64" t="s">
        <v>4</v>
      </c>
      <c r="G69" s="189">
        <v>973</v>
      </c>
      <c r="H69" s="188">
        <v>6165519</v>
      </c>
      <c r="I69" s="188">
        <v>8114</v>
      </c>
      <c r="J69" s="188">
        <v>39905</v>
      </c>
      <c r="K69" s="65"/>
      <c r="L69" s="107"/>
      <c r="M69" s="60"/>
      <c r="N69" s="60"/>
      <c r="O69" s="60"/>
      <c r="P69" s="64" t="s">
        <v>115</v>
      </c>
      <c r="R69" s="189">
        <v>19</v>
      </c>
      <c r="S69" s="188">
        <v>167</v>
      </c>
      <c r="T69" s="188">
        <v>1500</v>
      </c>
      <c r="U69" s="188">
        <v>3000</v>
      </c>
      <c r="V69" s="57"/>
      <c r="W69" s="107"/>
      <c r="X69" s="60"/>
      <c r="Y69" s="60"/>
      <c r="Z69" s="301" t="s">
        <v>171</v>
      </c>
      <c r="AA69" s="301"/>
      <c r="AC69" s="191">
        <v>445116</v>
      </c>
      <c r="AD69" s="190">
        <v>191129</v>
      </c>
      <c r="AE69" s="190">
        <v>208663</v>
      </c>
      <c r="AF69" s="190">
        <v>11854</v>
      </c>
    </row>
    <row r="70" spans="3:32" ht="8.25" customHeight="1">
      <c r="E70" s="64" t="s">
        <v>123</v>
      </c>
      <c r="G70" s="189">
        <v>18</v>
      </c>
      <c r="H70" s="188">
        <v>50947</v>
      </c>
      <c r="I70" s="188">
        <v>0</v>
      </c>
      <c r="J70" s="188">
        <v>0</v>
      </c>
      <c r="K70" s="65"/>
      <c r="L70" s="107"/>
      <c r="M70" s="60"/>
      <c r="N70" s="60"/>
      <c r="O70" s="60"/>
      <c r="P70" s="141" t="s">
        <v>236</v>
      </c>
      <c r="R70" s="189">
        <v>245044</v>
      </c>
      <c r="S70" s="188">
        <v>202951</v>
      </c>
      <c r="T70" s="188">
        <v>0</v>
      </c>
      <c r="U70" s="188">
        <v>0</v>
      </c>
      <c r="V70" s="57"/>
      <c r="W70" s="107"/>
      <c r="X70" s="60"/>
      <c r="Y70" s="60"/>
      <c r="Z70" s="60"/>
      <c r="AA70" s="64" t="s">
        <v>116</v>
      </c>
      <c r="AC70" s="189">
        <v>405447</v>
      </c>
      <c r="AD70" s="188">
        <v>59854</v>
      </c>
      <c r="AE70" s="188">
        <v>205593</v>
      </c>
      <c r="AF70" s="188">
        <v>9036</v>
      </c>
    </row>
    <row r="71" spans="3:32" ht="8.25" customHeight="1">
      <c r="D71" s="301" t="s">
        <v>211</v>
      </c>
      <c r="E71" s="301"/>
      <c r="G71" s="191">
        <v>0</v>
      </c>
      <c r="H71" s="190">
        <v>10456038</v>
      </c>
      <c r="I71" s="190">
        <v>3709</v>
      </c>
      <c r="J71" s="190">
        <v>0</v>
      </c>
      <c r="K71" s="65"/>
      <c r="L71" s="107"/>
      <c r="M71" s="60"/>
      <c r="N71" s="60"/>
      <c r="O71" s="301" t="s">
        <v>121</v>
      </c>
      <c r="P71" s="301"/>
      <c r="R71" s="191">
        <v>13654</v>
      </c>
      <c r="S71" s="190">
        <v>16811</v>
      </c>
      <c r="T71" s="190">
        <v>1296777</v>
      </c>
      <c r="U71" s="190">
        <v>1706233</v>
      </c>
      <c r="V71" s="57"/>
      <c r="W71" s="107"/>
      <c r="X71" s="60"/>
      <c r="Y71" s="60"/>
      <c r="Z71" s="60"/>
      <c r="AA71" s="64" t="s">
        <v>119</v>
      </c>
      <c r="AC71" s="189">
        <v>39669</v>
      </c>
      <c r="AD71" s="188">
        <v>131275</v>
      </c>
      <c r="AE71" s="188">
        <v>3070</v>
      </c>
      <c r="AF71" s="188">
        <v>2818</v>
      </c>
    </row>
    <row r="72" spans="3:32" ht="8.25" customHeight="1">
      <c r="E72" s="64" t="s">
        <v>128</v>
      </c>
      <c r="G72" s="189">
        <v>0</v>
      </c>
      <c r="H72" s="188">
        <v>10454306</v>
      </c>
      <c r="I72" s="188">
        <v>3709</v>
      </c>
      <c r="J72" s="188">
        <v>0</v>
      </c>
      <c r="K72" s="65"/>
      <c r="L72" s="107"/>
      <c r="M72" s="60"/>
      <c r="N72" s="60"/>
      <c r="O72" s="60"/>
      <c r="P72" s="64" t="s">
        <v>121</v>
      </c>
      <c r="R72" s="189">
        <v>13654</v>
      </c>
      <c r="S72" s="188">
        <v>16811</v>
      </c>
      <c r="T72" s="188">
        <v>918882</v>
      </c>
      <c r="U72" s="188">
        <v>1706233</v>
      </c>
      <c r="V72" s="57"/>
      <c r="W72" s="107"/>
      <c r="X72" s="60"/>
      <c r="Y72" s="60"/>
      <c r="Z72" s="60"/>
      <c r="AA72" s="64" t="s">
        <v>120</v>
      </c>
      <c r="AC72" s="189">
        <v>0</v>
      </c>
      <c r="AD72" s="188">
        <v>0</v>
      </c>
      <c r="AE72" s="188">
        <v>0</v>
      </c>
      <c r="AF72" s="188">
        <v>0</v>
      </c>
    </row>
    <row r="73" spans="3:32" ht="8.25" customHeight="1">
      <c r="E73" s="64" t="s">
        <v>130</v>
      </c>
      <c r="G73" s="189">
        <v>0</v>
      </c>
      <c r="H73" s="188">
        <v>1732</v>
      </c>
      <c r="I73" s="188">
        <v>0</v>
      </c>
      <c r="J73" s="188">
        <v>0</v>
      </c>
      <c r="K73" s="65"/>
      <c r="L73" s="107"/>
      <c r="M73" s="60"/>
      <c r="N73" s="60"/>
      <c r="O73" s="60"/>
      <c r="P73" s="64" t="s">
        <v>235</v>
      </c>
      <c r="R73" s="189">
        <v>0</v>
      </c>
      <c r="S73" s="188">
        <v>0</v>
      </c>
      <c r="T73" s="188">
        <v>377895</v>
      </c>
      <c r="U73" s="188">
        <v>0</v>
      </c>
      <c r="V73" s="57"/>
      <c r="W73" s="107"/>
      <c r="X73" s="60"/>
      <c r="Y73" s="60"/>
      <c r="Z73" s="301" t="s">
        <v>233</v>
      </c>
      <c r="AA73" s="301"/>
      <c r="AC73" s="191">
        <v>770423</v>
      </c>
      <c r="AD73" s="190">
        <v>67348</v>
      </c>
      <c r="AE73" s="190">
        <v>33412</v>
      </c>
      <c r="AF73" s="190">
        <v>1240</v>
      </c>
    </row>
    <row r="74" spans="3:32" ht="8.25" customHeight="1">
      <c r="D74" s="301" t="s">
        <v>234</v>
      </c>
      <c r="E74" s="301"/>
      <c r="G74" s="191">
        <v>3001</v>
      </c>
      <c r="H74" s="190">
        <v>9356</v>
      </c>
      <c r="I74" s="190">
        <v>33889</v>
      </c>
      <c r="J74" s="190">
        <v>6000</v>
      </c>
      <c r="K74" s="65"/>
      <c r="L74" s="107"/>
      <c r="M74" s="60"/>
      <c r="N74" s="60"/>
      <c r="O74" s="301" t="s">
        <v>169</v>
      </c>
      <c r="P74" s="301"/>
      <c r="R74" s="191">
        <v>292512</v>
      </c>
      <c r="S74" s="190">
        <v>1913582</v>
      </c>
      <c r="T74" s="190">
        <v>3480692</v>
      </c>
      <c r="U74" s="190">
        <v>3771566</v>
      </c>
      <c r="V74" s="57"/>
      <c r="W74" s="107"/>
      <c r="X74" s="60"/>
      <c r="Y74" s="60"/>
      <c r="Z74" s="60"/>
      <c r="AA74" s="76" t="s">
        <v>233</v>
      </c>
      <c r="AC74" s="189">
        <v>770423</v>
      </c>
      <c r="AD74" s="188">
        <v>67348</v>
      </c>
      <c r="AE74" s="188">
        <v>33412</v>
      </c>
      <c r="AF74" s="188">
        <v>1240</v>
      </c>
    </row>
    <row r="75" spans="3:32" ht="8.25" customHeight="1">
      <c r="E75" s="64" t="s">
        <v>135</v>
      </c>
      <c r="G75" s="189">
        <v>3001</v>
      </c>
      <c r="H75" s="188">
        <v>7720</v>
      </c>
      <c r="I75" s="188">
        <v>33889</v>
      </c>
      <c r="J75" s="188">
        <v>6000</v>
      </c>
      <c r="K75" s="65"/>
      <c r="L75" s="107"/>
      <c r="M75" s="60"/>
      <c r="N75" s="60"/>
      <c r="O75" s="60"/>
      <c r="P75" s="64" t="s">
        <v>124</v>
      </c>
      <c r="R75" s="189">
        <v>76532</v>
      </c>
      <c r="S75" s="188">
        <v>1645969</v>
      </c>
      <c r="T75" s="188">
        <v>2143047</v>
      </c>
      <c r="U75" s="188">
        <v>1987123</v>
      </c>
      <c r="V75" s="57"/>
      <c r="W75" s="107"/>
      <c r="X75" s="60"/>
      <c r="Y75" s="60"/>
      <c r="Z75" s="301" t="s">
        <v>168</v>
      </c>
      <c r="AA75" s="301"/>
      <c r="AC75" s="191">
        <v>7731</v>
      </c>
      <c r="AD75" s="190">
        <v>870227</v>
      </c>
      <c r="AE75" s="190">
        <v>124122</v>
      </c>
      <c r="AF75" s="190">
        <v>21195</v>
      </c>
    </row>
    <row r="76" spans="3:32" ht="8.25" customHeight="1">
      <c r="E76" s="64" t="s">
        <v>137</v>
      </c>
      <c r="G76" s="189">
        <v>0</v>
      </c>
      <c r="H76" s="188">
        <v>1636</v>
      </c>
      <c r="I76" s="188">
        <v>0</v>
      </c>
      <c r="J76" s="188">
        <v>0</v>
      </c>
      <c r="K76" s="65"/>
      <c r="L76" s="107"/>
      <c r="M76" s="60"/>
      <c r="N76" s="60"/>
      <c r="O76" s="60"/>
      <c r="P76" s="64" t="s">
        <v>126</v>
      </c>
      <c r="R76" s="189">
        <v>215980</v>
      </c>
      <c r="S76" s="188">
        <v>267613</v>
      </c>
      <c r="T76" s="188">
        <v>1335670</v>
      </c>
      <c r="U76" s="188">
        <v>1784443</v>
      </c>
      <c r="V76" s="57"/>
      <c r="W76" s="107"/>
      <c r="X76" s="60"/>
      <c r="Y76" s="60"/>
      <c r="Z76" s="60"/>
      <c r="AA76" s="64" t="s">
        <v>127</v>
      </c>
      <c r="AC76" s="189">
        <v>7731</v>
      </c>
      <c r="AD76" s="188">
        <v>870227</v>
      </c>
      <c r="AE76" s="188">
        <v>124122</v>
      </c>
      <c r="AF76" s="188">
        <v>21195</v>
      </c>
    </row>
    <row r="77" spans="3:32" ht="8.25" customHeight="1">
      <c r="D77" s="301" t="s">
        <v>232</v>
      </c>
      <c r="E77" s="301"/>
      <c r="G77" s="191">
        <v>4173</v>
      </c>
      <c r="H77" s="190">
        <v>188237</v>
      </c>
      <c r="I77" s="190">
        <v>350132</v>
      </c>
      <c r="J77" s="190">
        <v>645756</v>
      </c>
      <c r="K77" s="65"/>
      <c r="L77" s="107"/>
      <c r="M77" s="60"/>
      <c r="N77" s="60"/>
      <c r="O77" s="60"/>
      <c r="P77" s="64" t="s">
        <v>290</v>
      </c>
      <c r="R77" s="189">
        <v>0</v>
      </c>
      <c r="S77" s="188">
        <v>0</v>
      </c>
      <c r="T77" s="188">
        <v>1975</v>
      </c>
      <c r="U77" s="188">
        <v>0</v>
      </c>
      <c r="V77" s="57"/>
      <c r="W77" s="107"/>
      <c r="X77" s="60"/>
      <c r="Y77" s="60"/>
      <c r="Z77" s="301" t="s">
        <v>167</v>
      </c>
      <c r="AA77" s="301"/>
      <c r="AC77" s="191">
        <v>0</v>
      </c>
      <c r="AD77" s="190">
        <v>0</v>
      </c>
      <c r="AE77" s="190">
        <v>5154</v>
      </c>
      <c r="AF77" s="190">
        <v>0</v>
      </c>
    </row>
    <row r="78" spans="3:32" ht="8.25" customHeight="1">
      <c r="E78" s="64" t="s">
        <v>140</v>
      </c>
      <c r="G78" s="189">
        <v>320</v>
      </c>
      <c r="H78" s="188">
        <v>1696</v>
      </c>
      <c r="I78" s="188">
        <v>280973</v>
      </c>
      <c r="J78" s="188">
        <v>630638</v>
      </c>
      <c r="K78" s="65"/>
      <c r="L78" s="107"/>
      <c r="M78" s="60"/>
      <c r="N78" s="60"/>
      <c r="O78" s="301" t="s">
        <v>231</v>
      </c>
      <c r="P78" s="301"/>
      <c r="R78" s="191">
        <v>0</v>
      </c>
      <c r="S78" s="192">
        <v>18433177</v>
      </c>
      <c r="T78" s="192">
        <v>0</v>
      </c>
      <c r="U78" s="192">
        <v>0</v>
      </c>
      <c r="V78" s="57"/>
      <c r="W78" s="107"/>
      <c r="X78" s="60"/>
      <c r="Y78" s="60"/>
      <c r="Z78" s="60"/>
      <c r="AA78" s="76" t="s">
        <v>230</v>
      </c>
      <c r="AC78" s="189">
        <v>0</v>
      </c>
      <c r="AD78" s="188">
        <v>0</v>
      </c>
      <c r="AE78" s="188">
        <v>5154</v>
      </c>
      <c r="AF78" s="188">
        <v>0</v>
      </c>
    </row>
    <row r="79" spans="3:32" ht="8.25" customHeight="1">
      <c r="E79" s="71" t="s">
        <v>142</v>
      </c>
      <c r="G79" s="189">
        <v>3853</v>
      </c>
      <c r="H79" s="188">
        <v>186541</v>
      </c>
      <c r="I79" s="188">
        <v>69159</v>
      </c>
      <c r="J79" s="188">
        <v>15118</v>
      </c>
      <c r="K79" s="65"/>
      <c r="L79" s="107"/>
      <c r="M79" s="60"/>
      <c r="N79" s="60"/>
      <c r="O79" s="60"/>
      <c r="P79" s="64" t="s">
        <v>231</v>
      </c>
      <c r="R79" s="189">
        <v>0</v>
      </c>
      <c r="S79" s="188">
        <v>18433177</v>
      </c>
      <c r="T79" s="188">
        <v>0</v>
      </c>
      <c r="U79" s="188">
        <v>0</v>
      </c>
      <c r="V79" s="57"/>
      <c r="W79" s="107"/>
      <c r="X79" s="60"/>
      <c r="Y79" s="60"/>
      <c r="Z79" s="301" t="s">
        <v>227</v>
      </c>
      <c r="AA79" s="301"/>
      <c r="AC79" s="191">
        <v>0</v>
      </c>
      <c r="AD79" s="192">
        <v>0</v>
      </c>
      <c r="AE79" s="190">
        <v>31253</v>
      </c>
      <c r="AF79" s="192">
        <v>20768</v>
      </c>
    </row>
    <row r="80" spans="3:32" ht="8.25" customHeight="1">
      <c r="D80" s="301" t="s">
        <v>229</v>
      </c>
      <c r="E80" s="301"/>
      <c r="G80" s="191">
        <v>20124</v>
      </c>
      <c r="H80" s="190">
        <v>457149</v>
      </c>
      <c r="I80" s="190">
        <v>0</v>
      </c>
      <c r="J80" s="190">
        <v>2787</v>
      </c>
      <c r="K80" s="65"/>
      <c r="L80" s="107"/>
      <c r="M80" s="60"/>
      <c r="N80" s="60"/>
      <c r="O80" s="301" t="s">
        <v>228</v>
      </c>
      <c r="P80" s="301"/>
      <c r="R80" s="191">
        <v>0</v>
      </c>
      <c r="S80" s="192">
        <v>1397735</v>
      </c>
      <c r="T80" s="192">
        <v>318578</v>
      </c>
      <c r="U80" s="192">
        <v>453082</v>
      </c>
      <c r="V80" s="57"/>
      <c r="W80" s="107"/>
      <c r="X80" s="60"/>
      <c r="Y80" s="60"/>
      <c r="Z80" s="60"/>
      <c r="AA80" s="76" t="s">
        <v>227</v>
      </c>
      <c r="AC80" s="189">
        <v>0</v>
      </c>
      <c r="AD80" s="188">
        <v>0</v>
      </c>
      <c r="AE80" s="188">
        <v>31253</v>
      </c>
      <c r="AF80" s="188">
        <v>20768</v>
      </c>
    </row>
    <row r="81" spans="1:32" ht="8.25" customHeight="1">
      <c r="E81" s="64" t="s">
        <v>144</v>
      </c>
      <c r="G81" s="189">
        <v>20124</v>
      </c>
      <c r="H81" s="188">
        <v>457149</v>
      </c>
      <c r="I81" s="188">
        <v>0</v>
      </c>
      <c r="J81" s="188">
        <v>2787</v>
      </c>
      <c r="K81" s="65"/>
      <c r="L81" s="107"/>
      <c r="M81" s="60"/>
      <c r="N81" s="60"/>
      <c r="O81" s="60"/>
      <c r="P81" s="76" t="s">
        <v>228</v>
      </c>
      <c r="R81" s="189">
        <v>0</v>
      </c>
      <c r="S81" s="188">
        <v>1397735</v>
      </c>
      <c r="T81" s="188">
        <v>318578</v>
      </c>
      <c r="U81" s="188">
        <v>453082</v>
      </c>
      <c r="V81" s="128"/>
      <c r="W81" s="107"/>
      <c r="X81" s="60"/>
      <c r="Y81" s="60"/>
      <c r="Z81" s="301" t="s">
        <v>165</v>
      </c>
      <c r="AA81" s="301"/>
      <c r="AC81" s="191">
        <v>379414</v>
      </c>
      <c r="AD81" s="190">
        <v>1292327</v>
      </c>
      <c r="AE81" s="190">
        <v>17810</v>
      </c>
      <c r="AF81" s="190">
        <v>227888</v>
      </c>
    </row>
    <row r="82" spans="1:32" ht="8.25" customHeight="1">
      <c r="D82" s="301" t="s">
        <v>148</v>
      </c>
      <c r="E82" s="301"/>
      <c r="G82" s="191">
        <v>0</v>
      </c>
      <c r="H82" s="190">
        <v>8892210</v>
      </c>
      <c r="I82" s="190">
        <v>160080</v>
      </c>
      <c r="J82" s="190">
        <v>261010</v>
      </c>
      <c r="K82" s="65"/>
      <c r="L82" s="107"/>
      <c r="M82" s="133"/>
      <c r="N82" s="60"/>
      <c r="O82" s="301" t="s">
        <v>226</v>
      </c>
      <c r="P82" s="301"/>
      <c r="R82" s="191">
        <v>7115</v>
      </c>
      <c r="S82" s="190">
        <v>47051</v>
      </c>
      <c r="T82" s="190">
        <v>280825</v>
      </c>
      <c r="U82" s="190">
        <v>148014</v>
      </c>
      <c r="V82" s="57"/>
      <c r="W82" s="107"/>
      <c r="X82" s="60"/>
      <c r="Y82" s="60"/>
      <c r="Z82" s="60"/>
      <c r="AA82" s="64" t="s">
        <v>163</v>
      </c>
      <c r="AC82" s="189">
        <v>82705</v>
      </c>
      <c r="AD82" s="188">
        <v>262591</v>
      </c>
      <c r="AE82" s="188">
        <v>0</v>
      </c>
      <c r="AF82" s="188">
        <v>0</v>
      </c>
    </row>
    <row r="83" spans="1:32" ht="8.25" customHeight="1">
      <c r="E83" s="64" t="s">
        <v>148</v>
      </c>
      <c r="G83" s="189">
        <v>0</v>
      </c>
      <c r="H83" s="188">
        <v>8892210</v>
      </c>
      <c r="I83" s="188">
        <v>160080</v>
      </c>
      <c r="J83" s="188">
        <v>261010</v>
      </c>
      <c r="K83" s="65"/>
      <c r="L83" s="107"/>
      <c r="M83" s="60"/>
      <c r="N83" s="60"/>
      <c r="O83" s="60"/>
      <c r="P83" s="64" t="s">
        <v>133</v>
      </c>
      <c r="R83" s="189">
        <v>7115</v>
      </c>
      <c r="S83" s="188">
        <v>47051</v>
      </c>
      <c r="T83" s="188">
        <v>280825</v>
      </c>
      <c r="U83" s="188">
        <v>148014</v>
      </c>
      <c r="V83" s="57"/>
      <c r="W83" s="107"/>
      <c r="X83" s="60"/>
      <c r="Y83" s="60"/>
      <c r="Z83" s="60"/>
      <c r="AA83" s="64" t="s">
        <v>141</v>
      </c>
      <c r="AC83" s="189">
        <v>296709</v>
      </c>
      <c r="AD83" s="188">
        <v>1029736</v>
      </c>
      <c r="AE83" s="188">
        <v>17810</v>
      </c>
      <c r="AF83" s="188">
        <v>227888</v>
      </c>
    </row>
    <row r="84" spans="1:32" ht="8.25" customHeight="1">
      <c r="E84" s="64" t="s">
        <v>131</v>
      </c>
      <c r="G84" s="189">
        <v>0</v>
      </c>
      <c r="H84" s="188">
        <v>0</v>
      </c>
      <c r="I84" s="188">
        <v>0</v>
      </c>
      <c r="J84" s="188">
        <v>0</v>
      </c>
      <c r="K84" s="65"/>
      <c r="L84" s="107"/>
      <c r="M84" s="60"/>
      <c r="N84" s="60"/>
      <c r="O84" s="301" t="s">
        <v>138</v>
      </c>
      <c r="P84" s="301"/>
      <c r="R84" s="191">
        <v>85</v>
      </c>
      <c r="S84" s="190">
        <v>100732</v>
      </c>
      <c r="T84" s="190">
        <v>88695</v>
      </c>
      <c r="U84" s="190">
        <v>146015</v>
      </c>
      <c r="V84" s="57"/>
      <c r="W84" s="107"/>
      <c r="X84" s="60"/>
      <c r="Y84" s="60"/>
      <c r="Z84" s="301" t="s">
        <v>162</v>
      </c>
      <c r="AA84" s="301"/>
      <c r="AC84" s="191">
        <v>103552</v>
      </c>
      <c r="AD84" s="190">
        <v>103727</v>
      </c>
      <c r="AE84" s="190">
        <v>113967</v>
      </c>
      <c r="AF84" s="190">
        <v>16390</v>
      </c>
    </row>
    <row r="85" spans="1:32" ht="8.25" customHeight="1">
      <c r="D85" s="301" t="s">
        <v>153</v>
      </c>
      <c r="E85" s="301"/>
      <c r="G85" s="191">
        <v>0</v>
      </c>
      <c r="H85" s="190">
        <v>5939</v>
      </c>
      <c r="I85" s="190">
        <v>0</v>
      </c>
      <c r="J85" s="190">
        <v>0</v>
      </c>
      <c r="K85" s="65"/>
      <c r="L85" s="107"/>
      <c r="M85" s="60"/>
      <c r="N85" s="60"/>
      <c r="O85" s="60"/>
      <c r="P85" s="64" t="s">
        <v>138</v>
      </c>
      <c r="R85" s="189">
        <v>85</v>
      </c>
      <c r="S85" s="188">
        <v>100732</v>
      </c>
      <c r="T85" s="188">
        <v>88695</v>
      </c>
      <c r="U85" s="188">
        <v>146015</v>
      </c>
      <c r="V85" s="57"/>
      <c r="W85" s="107"/>
      <c r="X85" s="60"/>
      <c r="Y85" s="60"/>
      <c r="Z85" s="60"/>
      <c r="AA85" s="64" t="s">
        <v>145</v>
      </c>
      <c r="AC85" s="189">
        <v>0</v>
      </c>
      <c r="AD85" s="188">
        <v>0</v>
      </c>
      <c r="AE85" s="188">
        <v>0</v>
      </c>
      <c r="AF85" s="188">
        <v>0</v>
      </c>
    </row>
    <row r="86" spans="1:32" ht="8.25" customHeight="1">
      <c r="E86" s="64" t="s">
        <v>153</v>
      </c>
      <c r="G86" s="189">
        <v>0</v>
      </c>
      <c r="H86" s="188">
        <v>5939</v>
      </c>
      <c r="I86" s="188">
        <v>0</v>
      </c>
      <c r="J86" s="188">
        <v>0</v>
      </c>
      <c r="K86" s="65"/>
      <c r="L86" s="107"/>
      <c r="M86" s="60"/>
      <c r="N86" s="60"/>
      <c r="O86" s="301" t="s">
        <v>225</v>
      </c>
      <c r="P86" s="301"/>
      <c r="R86" s="191">
        <v>358</v>
      </c>
      <c r="S86" s="190">
        <v>555</v>
      </c>
      <c r="T86" s="190">
        <v>21808</v>
      </c>
      <c r="U86" s="190">
        <v>2175</v>
      </c>
      <c r="V86" s="57"/>
      <c r="W86" s="107"/>
      <c r="X86" s="60"/>
      <c r="Y86" s="60"/>
      <c r="Z86" s="60"/>
      <c r="AA86" s="64" t="s">
        <v>150</v>
      </c>
      <c r="AC86" s="189">
        <v>0</v>
      </c>
      <c r="AD86" s="188">
        <v>0</v>
      </c>
      <c r="AE86" s="188">
        <v>0</v>
      </c>
      <c r="AF86" s="188">
        <v>0</v>
      </c>
    </row>
    <row r="87" spans="1:32" ht="8.25" customHeight="1">
      <c r="D87" s="301" t="s">
        <v>157</v>
      </c>
      <c r="E87" s="301"/>
      <c r="G87" s="191">
        <v>265</v>
      </c>
      <c r="H87" s="190">
        <v>2442</v>
      </c>
      <c r="I87" s="190">
        <v>0</v>
      </c>
      <c r="J87" s="190">
        <v>1050495</v>
      </c>
      <c r="K87" s="65"/>
      <c r="L87" s="107"/>
      <c r="M87" s="60"/>
      <c r="N87" s="60"/>
      <c r="O87" s="60"/>
      <c r="P87" s="76" t="s">
        <v>225</v>
      </c>
      <c r="R87" s="189">
        <v>358</v>
      </c>
      <c r="S87" s="188">
        <v>555</v>
      </c>
      <c r="T87" s="188">
        <v>21808</v>
      </c>
      <c r="U87" s="188">
        <v>2175</v>
      </c>
      <c r="V87" s="57"/>
      <c r="W87" s="107"/>
      <c r="X87" s="60"/>
      <c r="Y87" s="60"/>
      <c r="Z87" s="60"/>
      <c r="AA87" s="64" t="s">
        <v>152</v>
      </c>
      <c r="AC87" s="189">
        <v>103552</v>
      </c>
      <c r="AD87" s="188">
        <v>103727</v>
      </c>
      <c r="AE87" s="188">
        <v>113967</v>
      </c>
      <c r="AF87" s="188">
        <v>16390</v>
      </c>
    </row>
    <row r="88" spans="1:32" ht="8.25" customHeight="1">
      <c r="E88" s="64" t="s">
        <v>157</v>
      </c>
      <c r="G88" s="189">
        <v>265</v>
      </c>
      <c r="H88" s="188">
        <v>2442</v>
      </c>
      <c r="I88" s="188">
        <v>0</v>
      </c>
      <c r="J88" s="188">
        <v>1050495</v>
      </c>
      <c r="K88" s="65"/>
      <c r="L88" s="107"/>
      <c r="M88" s="60"/>
      <c r="N88" s="60"/>
      <c r="O88" s="301" t="s">
        <v>161</v>
      </c>
      <c r="P88" s="301"/>
      <c r="R88" s="191">
        <v>835432</v>
      </c>
      <c r="S88" s="190">
        <v>628222</v>
      </c>
      <c r="T88" s="190">
        <v>473218</v>
      </c>
      <c r="U88" s="190">
        <v>1658511</v>
      </c>
      <c r="V88" s="57"/>
      <c r="W88" s="107"/>
      <c r="X88" s="60"/>
      <c r="Y88" s="60"/>
      <c r="Z88" s="60"/>
      <c r="AC88" s="197" t="s">
        <v>8</v>
      </c>
      <c r="AD88" s="196" t="s">
        <v>8</v>
      </c>
      <c r="AE88" s="196" t="s">
        <v>8</v>
      </c>
      <c r="AF88" s="196" t="s">
        <v>8</v>
      </c>
    </row>
    <row r="89" spans="1:32" ht="8.25" customHeight="1">
      <c r="D89" s="301" t="s">
        <v>25</v>
      </c>
      <c r="E89" s="301"/>
      <c r="G89" s="191">
        <v>2</v>
      </c>
      <c r="H89" s="190">
        <v>44698</v>
      </c>
      <c r="I89" s="190">
        <v>0</v>
      </c>
      <c r="J89" s="190">
        <v>70216</v>
      </c>
      <c r="K89" s="65"/>
      <c r="L89" s="107"/>
      <c r="M89" s="60"/>
      <c r="N89" s="60"/>
      <c r="O89" s="60"/>
      <c r="P89" s="64" t="s">
        <v>146</v>
      </c>
      <c r="R89" s="189">
        <v>136</v>
      </c>
      <c r="S89" s="188">
        <v>1077</v>
      </c>
      <c r="T89" s="188">
        <v>96423</v>
      </c>
      <c r="U89" s="188">
        <v>20989</v>
      </c>
      <c r="V89" s="57"/>
      <c r="W89" s="107"/>
      <c r="X89" s="60"/>
      <c r="Y89" s="296" t="s">
        <v>156</v>
      </c>
      <c r="Z89" s="296"/>
      <c r="AA89" s="296"/>
      <c r="AC89" s="195">
        <v>0</v>
      </c>
      <c r="AD89" s="194">
        <v>0</v>
      </c>
      <c r="AE89" s="194">
        <v>0</v>
      </c>
      <c r="AF89" s="194">
        <v>0</v>
      </c>
    </row>
    <row r="90" spans="1:32" ht="8.25" customHeight="1">
      <c r="E90" s="64" t="s">
        <v>25</v>
      </c>
      <c r="G90" s="189">
        <v>2</v>
      </c>
      <c r="H90" s="188">
        <v>44698</v>
      </c>
      <c r="I90" s="188">
        <v>0</v>
      </c>
      <c r="J90" s="188">
        <v>70216</v>
      </c>
      <c r="K90" s="65"/>
      <c r="L90" s="107"/>
      <c r="M90" s="60"/>
      <c r="N90" s="60"/>
      <c r="O90" s="60"/>
      <c r="P90" s="64" t="s">
        <v>149</v>
      </c>
      <c r="R90" s="189">
        <v>80</v>
      </c>
      <c r="S90" s="188">
        <v>2394</v>
      </c>
      <c r="T90" s="188">
        <v>4460</v>
      </c>
      <c r="U90" s="188">
        <v>326487</v>
      </c>
      <c r="V90" s="57"/>
      <c r="W90" s="107"/>
      <c r="X90" s="60"/>
      <c r="Y90" s="60"/>
      <c r="Z90" s="301" t="s">
        <v>156</v>
      </c>
      <c r="AA90" s="301"/>
      <c r="AC90" s="193">
        <v>0</v>
      </c>
      <c r="AD90" s="192">
        <v>0</v>
      </c>
      <c r="AE90" s="192">
        <v>0</v>
      </c>
      <c r="AF90" s="192">
        <v>0</v>
      </c>
    </row>
    <row r="91" spans="1:32" ht="8.25" customHeight="1">
      <c r="D91" s="301" t="s">
        <v>224</v>
      </c>
      <c r="E91" s="301"/>
      <c r="G91" s="191">
        <v>300012</v>
      </c>
      <c r="H91" s="190">
        <v>688059</v>
      </c>
      <c r="I91" s="190">
        <v>302302</v>
      </c>
      <c r="J91" s="190">
        <v>438306</v>
      </c>
      <c r="K91" s="65"/>
      <c r="L91" s="107"/>
      <c r="M91" s="60"/>
      <c r="N91" s="60"/>
      <c r="O91" s="60"/>
      <c r="P91" s="64" t="s">
        <v>151</v>
      </c>
      <c r="R91" s="189">
        <v>835216</v>
      </c>
      <c r="S91" s="188">
        <v>624751</v>
      </c>
      <c r="T91" s="188">
        <v>372335</v>
      </c>
      <c r="U91" s="188">
        <v>1311035</v>
      </c>
      <c r="V91" s="57"/>
      <c r="W91" s="107"/>
      <c r="X91" s="60"/>
      <c r="Y91" s="60"/>
      <c r="Z91" s="60"/>
      <c r="AA91" s="76" t="s">
        <v>223</v>
      </c>
      <c r="AC91" s="189">
        <v>0</v>
      </c>
      <c r="AD91" s="188">
        <v>0</v>
      </c>
      <c r="AE91" s="188">
        <v>0</v>
      </c>
      <c r="AF91" s="188">
        <v>0</v>
      </c>
    </row>
    <row r="92" spans="1:32" ht="8.25" customHeight="1">
      <c r="E92" s="64" t="s">
        <v>27</v>
      </c>
      <c r="G92" s="189">
        <v>0</v>
      </c>
      <c r="H92" s="188">
        <v>28</v>
      </c>
      <c r="I92" s="188">
        <v>234953</v>
      </c>
      <c r="J92" s="188">
        <v>6775</v>
      </c>
      <c r="K92" s="65"/>
      <c r="L92" s="107"/>
      <c r="M92" s="60"/>
      <c r="N92" s="60"/>
      <c r="O92" s="301" t="s">
        <v>160</v>
      </c>
      <c r="P92" s="301"/>
      <c r="R92" s="191">
        <v>78369</v>
      </c>
      <c r="S92" s="190">
        <v>65902</v>
      </c>
      <c r="T92" s="190">
        <v>55106</v>
      </c>
      <c r="U92" s="190">
        <v>30124</v>
      </c>
      <c r="V92" s="134"/>
      <c r="W92" s="107"/>
      <c r="X92" s="60"/>
      <c r="Y92" s="60"/>
      <c r="Z92" s="60"/>
      <c r="AA92" s="64"/>
      <c r="AC92" s="189"/>
      <c r="AD92" s="188"/>
      <c r="AE92" s="188"/>
      <c r="AF92" s="188"/>
    </row>
    <row r="93" spans="1:32" ht="8.25" customHeight="1">
      <c r="D93" s="60"/>
      <c r="E93" s="64" t="s">
        <v>30</v>
      </c>
      <c r="G93" s="189">
        <v>290</v>
      </c>
      <c r="H93" s="188">
        <v>4127</v>
      </c>
      <c r="I93" s="188">
        <v>11837</v>
      </c>
      <c r="J93" s="188">
        <v>394</v>
      </c>
      <c r="K93" s="65"/>
      <c r="L93" s="107"/>
      <c r="M93" s="60"/>
      <c r="N93" s="60"/>
      <c r="O93" s="60"/>
      <c r="P93" s="64" t="s">
        <v>154</v>
      </c>
      <c r="R93" s="189">
        <v>72950</v>
      </c>
      <c r="S93" s="188">
        <v>13080</v>
      </c>
      <c r="T93" s="188">
        <v>4610</v>
      </c>
      <c r="U93" s="188">
        <v>0</v>
      </c>
      <c r="W93" s="133"/>
      <c r="X93" s="133"/>
      <c r="Y93" s="60"/>
      <c r="Z93" s="60"/>
      <c r="AA93" s="59"/>
      <c r="AC93" s="187"/>
      <c r="AD93" s="186"/>
      <c r="AE93" s="186"/>
      <c r="AF93" s="186"/>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c r="A95" s="50" t="s">
        <v>159</v>
      </c>
      <c r="L95" s="60"/>
      <c r="S95" s="50" t="s">
        <v>9</v>
      </c>
      <c r="T95" s="50" t="s">
        <v>8</v>
      </c>
      <c r="U95" s="50" t="s">
        <v>8</v>
      </c>
    </row>
  </sheetData>
  <mergeCells count="94">
    <mergeCell ref="Y68:AA68"/>
    <mergeCell ref="Z69:AA69"/>
    <mergeCell ref="Y43:AA43"/>
    <mergeCell ref="Z64:AA64"/>
    <mergeCell ref="Z61:AA61"/>
    <mergeCell ref="Z59:AA59"/>
    <mergeCell ref="N57:P57"/>
    <mergeCell ref="O47:P47"/>
    <mergeCell ref="O49:P49"/>
    <mergeCell ref="O51:P51"/>
    <mergeCell ref="Z32:AA32"/>
    <mergeCell ref="Z34:AA34"/>
    <mergeCell ref="Z37:AA37"/>
    <mergeCell ref="Z39:AA39"/>
    <mergeCell ref="O32:P32"/>
    <mergeCell ref="O34:P34"/>
    <mergeCell ref="O53:P53"/>
    <mergeCell ref="O36:P36"/>
    <mergeCell ref="O38:P38"/>
    <mergeCell ref="O40:P40"/>
    <mergeCell ref="O44:P44"/>
    <mergeCell ref="O92:P92"/>
    <mergeCell ref="O86:P86"/>
    <mergeCell ref="O82:P82"/>
    <mergeCell ref="O58:P58"/>
    <mergeCell ref="O61:P61"/>
    <mergeCell ref="O63:P63"/>
    <mergeCell ref="O66:P66"/>
    <mergeCell ref="O78:P78"/>
    <mergeCell ref="O84:P84"/>
    <mergeCell ref="O80:P80"/>
    <mergeCell ref="O71:P71"/>
    <mergeCell ref="O74:P74"/>
    <mergeCell ref="X8:AB9"/>
    <mergeCell ref="Z14:AA14"/>
    <mergeCell ref="Y20:AA20"/>
    <mergeCell ref="Z21:AA21"/>
    <mergeCell ref="Z57:AA57"/>
    <mergeCell ref="Z44:AA44"/>
    <mergeCell ref="Z46:AA46"/>
    <mergeCell ref="Z48:AA48"/>
    <mergeCell ref="Z52:AA52"/>
    <mergeCell ref="Z24:AA24"/>
    <mergeCell ref="Z26:AA26"/>
    <mergeCell ref="Z28:AA28"/>
    <mergeCell ref="Z30:AA30"/>
    <mergeCell ref="A8:F9"/>
    <mergeCell ref="B11:E11"/>
    <mergeCell ref="C13:E13"/>
    <mergeCell ref="D14:E14"/>
    <mergeCell ref="D47:E47"/>
    <mergeCell ref="O17:P17"/>
    <mergeCell ref="M8:Q9"/>
    <mergeCell ref="N13:P13"/>
    <mergeCell ref="O14:P14"/>
    <mergeCell ref="O19:P19"/>
    <mergeCell ref="O24:P24"/>
    <mergeCell ref="C52:E52"/>
    <mergeCell ref="D38:E38"/>
    <mergeCell ref="D18:E18"/>
    <mergeCell ref="D26:E26"/>
    <mergeCell ref="D30:E30"/>
    <mergeCell ref="D32:E32"/>
    <mergeCell ref="D20:E20"/>
    <mergeCell ref="D22:E22"/>
    <mergeCell ref="D24:E24"/>
    <mergeCell ref="D40:E40"/>
    <mergeCell ref="O30:P30"/>
    <mergeCell ref="Z90:AA90"/>
    <mergeCell ref="D53:E53"/>
    <mergeCell ref="D71:E71"/>
    <mergeCell ref="D68:E68"/>
    <mergeCell ref="C67:E67"/>
    <mergeCell ref="Z73:AA73"/>
    <mergeCell ref="D82:E82"/>
    <mergeCell ref="D85:E85"/>
    <mergeCell ref="D87:E87"/>
    <mergeCell ref="O88:P88"/>
    <mergeCell ref="Y89:AA89"/>
    <mergeCell ref="Z75:AA75"/>
    <mergeCell ref="Z77:AA77"/>
    <mergeCell ref="Z81:AA81"/>
    <mergeCell ref="Z84:AA84"/>
    <mergeCell ref="Z79:AA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6" customHeight="1"/>
    <row r="3" spans="1:32" ht="9.75" customHeight="1">
      <c r="A3" s="96" t="s">
        <v>302</v>
      </c>
      <c r="E3" s="95"/>
      <c r="F3" s="95"/>
      <c r="S3" s="96" t="s">
        <v>301</v>
      </c>
    </row>
    <row r="4" spans="1:32" ht="9.75" customHeight="1">
      <c r="A4" s="95" t="s">
        <v>300</v>
      </c>
      <c r="E4" s="95"/>
      <c r="F4" s="95"/>
      <c r="S4" s="95" t="s">
        <v>220</v>
      </c>
    </row>
    <row r="5" spans="1:32" ht="9" customHeight="1">
      <c r="A5" s="95"/>
      <c r="E5" s="95"/>
      <c r="F5" s="95"/>
      <c r="S5" s="95" t="s">
        <v>208</v>
      </c>
    </row>
    <row r="6" spans="1:32" ht="9" customHeight="1">
      <c r="A6" s="78" t="s">
        <v>15</v>
      </c>
      <c r="E6" s="78"/>
      <c r="AF6" s="93" t="s">
        <v>299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51608676</v>
      </c>
      <c r="H11" s="139">
        <v>80102629</v>
      </c>
      <c r="I11" s="139">
        <v>40504666</v>
      </c>
      <c r="J11" s="139">
        <v>35824620</v>
      </c>
      <c r="K11" s="65"/>
      <c r="L11" s="112"/>
      <c r="M11" s="60"/>
      <c r="N11" s="60"/>
      <c r="O11" s="60"/>
      <c r="P11" s="64" t="s">
        <v>33</v>
      </c>
      <c r="R11" s="109">
        <v>579689</v>
      </c>
      <c r="S11" s="108">
        <v>771703</v>
      </c>
      <c r="T11" s="108">
        <v>60908</v>
      </c>
      <c r="U11" s="108">
        <v>502125</v>
      </c>
      <c r="V11" s="57"/>
      <c r="W11" s="107"/>
      <c r="X11" s="60"/>
      <c r="Y11" s="60"/>
      <c r="Z11" s="60"/>
      <c r="AA11" s="64" t="s">
        <v>155</v>
      </c>
      <c r="AC11" s="109">
        <v>25</v>
      </c>
      <c r="AD11" s="108">
        <v>1519</v>
      </c>
      <c r="AE11" s="108">
        <v>400</v>
      </c>
      <c r="AF11" s="108">
        <v>5359</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1389</v>
      </c>
      <c r="AD12" s="108">
        <v>19713</v>
      </c>
      <c r="AE12" s="108">
        <v>5372</v>
      </c>
      <c r="AF12" s="108">
        <v>800</v>
      </c>
    </row>
    <row r="13" spans="1:32" ht="8.25" customHeight="1">
      <c r="C13" s="296" t="s">
        <v>203</v>
      </c>
      <c r="D13" s="296"/>
      <c r="E13" s="296"/>
      <c r="G13" s="140">
        <v>57615</v>
      </c>
      <c r="H13" s="139">
        <v>4346945</v>
      </c>
      <c r="I13" s="139">
        <v>560689</v>
      </c>
      <c r="J13" s="139">
        <v>215831</v>
      </c>
      <c r="K13" s="68">
        <v>0</v>
      </c>
      <c r="L13" s="112"/>
      <c r="N13" s="296" t="s">
        <v>199</v>
      </c>
      <c r="O13" s="296"/>
      <c r="P13" s="296"/>
      <c r="R13" s="140">
        <v>43284462</v>
      </c>
      <c r="S13" s="139">
        <v>7995590</v>
      </c>
      <c r="T13" s="139">
        <v>33118357</v>
      </c>
      <c r="U13" s="139">
        <v>20876115</v>
      </c>
      <c r="V13" s="57"/>
      <c r="W13" s="107"/>
      <c r="X13" s="60"/>
      <c r="Y13" s="60"/>
      <c r="Z13" s="60"/>
      <c r="AA13" s="64" t="s">
        <v>24</v>
      </c>
      <c r="AC13" s="109">
        <v>1637</v>
      </c>
      <c r="AD13" s="108">
        <v>29899</v>
      </c>
      <c r="AE13" s="108">
        <v>33184</v>
      </c>
      <c r="AF13" s="108">
        <v>23796</v>
      </c>
    </row>
    <row r="14" spans="1:32" ht="8.25" customHeight="1">
      <c r="D14" s="302" t="s">
        <v>201</v>
      </c>
      <c r="E14" s="302"/>
      <c r="G14" s="136">
        <v>2727</v>
      </c>
      <c r="H14" s="135">
        <v>571636</v>
      </c>
      <c r="I14" s="135">
        <v>17723</v>
      </c>
      <c r="J14" s="135">
        <v>84734</v>
      </c>
      <c r="K14" s="65"/>
      <c r="L14" s="112"/>
      <c r="M14" s="60"/>
      <c r="N14" s="60"/>
      <c r="O14" s="301" t="s">
        <v>197</v>
      </c>
      <c r="P14" s="301"/>
      <c r="R14" s="136">
        <v>17757</v>
      </c>
      <c r="S14" s="135">
        <v>275807</v>
      </c>
      <c r="T14" s="135">
        <v>1277260</v>
      </c>
      <c r="U14" s="135">
        <v>153363</v>
      </c>
      <c r="V14" s="57"/>
      <c r="W14" s="107"/>
      <c r="X14" s="60"/>
      <c r="Y14" s="60"/>
      <c r="Z14" s="301" t="s">
        <v>278</v>
      </c>
      <c r="AA14" s="301"/>
      <c r="AC14" s="136">
        <v>1408039</v>
      </c>
      <c r="AD14" s="135">
        <v>902144</v>
      </c>
      <c r="AE14" s="135">
        <v>111364</v>
      </c>
      <c r="AF14" s="135">
        <v>126490</v>
      </c>
    </row>
    <row r="15" spans="1:32" ht="8.25" customHeight="1">
      <c r="E15" s="64" t="s">
        <v>29</v>
      </c>
      <c r="G15" s="109">
        <v>231</v>
      </c>
      <c r="H15" s="108">
        <v>39480</v>
      </c>
      <c r="I15" s="108">
        <v>7886</v>
      </c>
      <c r="J15" s="108">
        <v>5856</v>
      </c>
      <c r="K15" s="65"/>
      <c r="L15" s="107"/>
      <c r="M15" s="60"/>
      <c r="N15" s="60"/>
      <c r="O15" s="60"/>
      <c r="P15" s="71" t="s">
        <v>37</v>
      </c>
      <c r="R15" s="109">
        <v>17632</v>
      </c>
      <c r="S15" s="108">
        <v>275708</v>
      </c>
      <c r="T15" s="108">
        <v>204298</v>
      </c>
      <c r="U15" s="108">
        <v>51289</v>
      </c>
      <c r="V15" s="57"/>
      <c r="W15" s="107"/>
      <c r="X15" s="60"/>
      <c r="Y15" s="60"/>
      <c r="Z15" s="60"/>
      <c r="AA15" s="64" t="s">
        <v>26</v>
      </c>
      <c r="AC15" s="109">
        <v>50047</v>
      </c>
      <c r="AD15" s="108">
        <v>48604</v>
      </c>
      <c r="AE15" s="108" t="s">
        <v>7</v>
      </c>
      <c r="AF15" s="108" t="s">
        <v>7</v>
      </c>
    </row>
    <row r="16" spans="1:32" ht="8.25" customHeight="1">
      <c r="E16" s="64" t="s">
        <v>32</v>
      </c>
      <c r="G16" s="109">
        <v>2496</v>
      </c>
      <c r="H16" s="108">
        <v>527251</v>
      </c>
      <c r="I16" s="108">
        <v>9437</v>
      </c>
      <c r="J16" s="108">
        <v>68772</v>
      </c>
      <c r="K16" s="65"/>
      <c r="L16" s="107"/>
      <c r="M16" s="60"/>
      <c r="N16" s="60"/>
      <c r="O16" s="60"/>
      <c r="P16" s="71" t="s">
        <v>40</v>
      </c>
      <c r="R16" s="109">
        <v>125</v>
      </c>
      <c r="S16" s="108">
        <v>99</v>
      </c>
      <c r="T16" s="108">
        <v>1072962</v>
      </c>
      <c r="U16" s="108">
        <v>102074</v>
      </c>
      <c r="V16" s="57"/>
      <c r="W16" s="107"/>
      <c r="X16" s="60"/>
      <c r="Y16" s="60"/>
      <c r="Z16" s="60"/>
      <c r="AA16" s="64" t="s">
        <v>28</v>
      </c>
      <c r="AC16" s="109">
        <v>937892</v>
      </c>
      <c r="AD16" s="108">
        <v>504354</v>
      </c>
      <c r="AE16" s="108">
        <v>1490</v>
      </c>
      <c r="AF16" s="108">
        <v>31564</v>
      </c>
    </row>
    <row r="17" spans="4:32" ht="8.25" customHeight="1">
      <c r="E17" s="64" t="s">
        <v>35</v>
      </c>
      <c r="G17" s="109" t="s">
        <v>7</v>
      </c>
      <c r="H17" s="108">
        <v>4905</v>
      </c>
      <c r="I17" s="108">
        <v>400</v>
      </c>
      <c r="J17" s="108">
        <v>10106</v>
      </c>
      <c r="K17" s="65"/>
      <c r="L17" s="107"/>
      <c r="M17" s="60"/>
      <c r="N17" s="60"/>
      <c r="O17" s="301" t="s">
        <v>43</v>
      </c>
      <c r="P17" s="301"/>
      <c r="R17" s="136">
        <v>1912926</v>
      </c>
      <c r="S17" s="137">
        <v>364270</v>
      </c>
      <c r="T17" s="137">
        <v>1634698</v>
      </c>
      <c r="U17" s="137">
        <v>5720965</v>
      </c>
      <c r="V17" s="57"/>
      <c r="W17" s="107"/>
      <c r="X17" s="60"/>
      <c r="Y17" s="60"/>
      <c r="Z17" s="60"/>
      <c r="AA17" s="64" t="s">
        <v>31</v>
      </c>
      <c r="AC17" s="109">
        <v>22982</v>
      </c>
      <c r="AD17" s="108">
        <v>77569</v>
      </c>
      <c r="AE17" s="108">
        <v>104756</v>
      </c>
      <c r="AF17" s="108">
        <v>4058</v>
      </c>
    </row>
    <row r="18" spans="4:32" ht="8.25" customHeight="1">
      <c r="D18" s="302" t="s">
        <v>277</v>
      </c>
      <c r="E18" s="302"/>
      <c r="G18" s="136">
        <v>23221</v>
      </c>
      <c r="H18" s="135">
        <v>42642</v>
      </c>
      <c r="I18" s="135">
        <v>187</v>
      </c>
      <c r="J18" s="135">
        <v>23746</v>
      </c>
      <c r="K18" s="65"/>
      <c r="L18" s="112"/>
      <c r="M18" s="60"/>
      <c r="N18" s="60"/>
      <c r="O18" s="60"/>
      <c r="P18" s="64" t="s">
        <v>43</v>
      </c>
      <c r="R18" s="109">
        <v>1912926</v>
      </c>
      <c r="S18" s="108">
        <v>364270</v>
      </c>
      <c r="T18" s="108">
        <v>1634698</v>
      </c>
      <c r="U18" s="108">
        <v>5720965</v>
      </c>
      <c r="V18" s="57"/>
      <c r="W18" s="107"/>
      <c r="X18" s="60"/>
      <c r="Y18" s="60"/>
      <c r="Z18" s="60"/>
      <c r="AA18" s="74" t="s">
        <v>34</v>
      </c>
      <c r="AC18" s="109">
        <v>397118</v>
      </c>
      <c r="AD18" s="108">
        <v>271617</v>
      </c>
      <c r="AE18" s="108">
        <v>5118</v>
      </c>
      <c r="AF18" s="108">
        <v>90868</v>
      </c>
    </row>
    <row r="19" spans="4:32" ht="8.25" customHeight="1">
      <c r="E19" s="71" t="s">
        <v>36</v>
      </c>
      <c r="G19" s="109">
        <v>23221</v>
      </c>
      <c r="H19" s="108">
        <v>42642</v>
      </c>
      <c r="I19" s="108">
        <v>187</v>
      </c>
      <c r="J19" s="108">
        <v>23746</v>
      </c>
      <c r="K19" s="65"/>
      <c r="L19" s="107"/>
      <c r="M19" s="60"/>
      <c r="N19" s="60"/>
      <c r="O19" s="301" t="s">
        <v>195</v>
      </c>
      <c r="P19" s="301"/>
      <c r="R19" s="136">
        <v>200537</v>
      </c>
      <c r="S19" s="135">
        <v>1327174</v>
      </c>
      <c r="T19" s="135">
        <v>5792</v>
      </c>
      <c r="U19" s="135">
        <v>10002</v>
      </c>
      <c r="V19" s="57"/>
      <c r="W19" s="112"/>
      <c r="X19" s="60"/>
      <c r="Y19" s="60"/>
      <c r="Z19" s="60"/>
      <c r="AC19" s="110"/>
      <c r="AD19" s="66"/>
      <c r="AE19" s="66"/>
      <c r="AF19" s="66"/>
    </row>
    <row r="20" spans="4:32" ht="8.25" customHeight="1">
      <c r="D20" s="301" t="s">
        <v>1</v>
      </c>
      <c r="E20" s="301"/>
      <c r="G20" s="136">
        <v>133</v>
      </c>
      <c r="H20" s="135">
        <v>1731342</v>
      </c>
      <c r="I20" s="135">
        <v>440197</v>
      </c>
      <c r="J20" s="135">
        <v>33051</v>
      </c>
      <c r="K20" s="65"/>
      <c r="L20" s="107"/>
      <c r="M20" s="60"/>
      <c r="N20" s="60"/>
      <c r="O20" s="60"/>
      <c r="P20" s="64" t="s">
        <v>46</v>
      </c>
      <c r="R20" s="109">
        <v>17</v>
      </c>
      <c r="S20" s="108">
        <v>191</v>
      </c>
      <c r="T20" s="108">
        <v>5792</v>
      </c>
      <c r="U20" s="108">
        <v>10002</v>
      </c>
      <c r="V20" s="57"/>
      <c r="W20" s="107"/>
      <c r="X20" s="60"/>
      <c r="Y20" s="296" t="s">
        <v>198</v>
      </c>
      <c r="Z20" s="296"/>
      <c r="AA20" s="296"/>
      <c r="AC20" s="140">
        <v>423052</v>
      </c>
      <c r="AD20" s="139">
        <v>1926986</v>
      </c>
      <c r="AE20" s="139">
        <v>220751</v>
      </c>
      <c r="AF20" s="139">
        <v>452876</v>
      </c>
    </row>
    <row r="21" spans="4:32" ht="8.25" customHeight="1">
      <c r="E21" s="64" t="s">
        <v>1</v>
      </c>
      <c r="G21" s="109">
        <v>133</v>
      </c>
      <c r="H21" s="108">
        <v>1731342</v>
      </c>
      <c r="I21" s="108">
        <v>440197</v>
      </c>
      <c r="J21" s="108">
        <v>33051</v>
      </c>
      <c r="K21" s="65"/>
      <c r="L21" s="107"/>
      <c r="M21" s="60"/>
      <c r="N21" s="60"/>
      <c r="O21" s="60"/>
      <c r="P21" s="64" t="s">
        <v>48</v>
      </c>
      <c r="R21" s="109">
        <v>180470</v>
      </c>
      <c r="S21" s="108">
        <v>1180499</v>
      </c>
      <c r="T21" s="108" t="s">
        <v>7</v>
      </c>
      <c r="U21" s="108" t="s">
        <v>7</v>
      </c>
      <c r="V21" s="57"/>
      <c r="W21" s="107"/>
      <c r="Z21" s="301" t="s">
        <v>196</v>
      </c>
      <c r="AA21" s="301"/>
      <c r="AC21" s="136">
        <v>98489</v>
      </c>
      <c r="AD21" s="135">
        <v>365226</v>
      </c>
      <c r="AE21" s="135">
        <v>50745</v>
      </c>
      <c r="AF21" s="135">
        <v>335482</v>
      </c>
    </row>
    <row r="22" spans="4:32" ht="8.25" customHeight="1">
      <c r="D22" s="301" t="s">
        <v>276</v>
      </c>
      <c r="E22" s="301"/>
      <c r="G22" s="136">
        <v>196</v>
      </c>
      <c r="H22" s="135">
        <v>260133</v>
      </c>
      <c r="I22" s="135">
        <v>1183</v>
      </c>
      <c r="J22" s="135">
        <v>28172</v>
      </c>
      <c r="K22" s="65"/>
      <c r="L22" s="107"/>
      <c r="M22" s="60"/>
      <c r="N22" s="60"/>
      <c r="O22" s="60"/>
      <c r="P22" s="64" t="s">
        <v>51</v>
      </c>
      <c r="R22" s="109">
        <v>19731</v>
      </c>
      <c r="S22" s="108">
        <v>26768</v>
      </c>
      <c r="T22" s="108" t="s">
        <v>7</v>
      </c>
      <c r="U22" s="108" t="s">
        <v>7</v>
      </c>
      <c r="V22" s="57"/>
      <c r="W22" s="107"/>
      <c r="X22" s="60"/>
      <c r="Y22" s="60"/>
      <c r="Z22" s="60"/>
      <c r="AA22" s="64" t="s">
        <v>38</v>
      </c>
      <c r="AC22" s="109">
        <v>13328</v>
      </c>
      <c r="AD22" s="108">
        <v>137254</v>
      </c>
      <c r="AE22" s="108">
        <v>7210</v>
      </c>
      <c r="AF22" s="108">
        <v>1265</v>
      </c>
    </row>
    <row r="23" spans="4:32" ht="8.25" customHeight="1">
      <c r="E23" s="76" t="s">
        <v>276</v>
      </c>
      <c r="G23" s="109">
        <v>196</v>
      </c>
      <c r="H23" s="108">
        <v>260133</v>
      </c>
      <c r="I23" s="108">
        <v>1183</v>
      </c>
      <c r="J23" s="108">
        <v>28172</v>
      </c>
      <c r="K23" s="65"/>
      <c r="L23" s="107"/>
      <c r="M23" s="60"/>
      <c r="N23" s="60"/>
      <c r="O23" s="60"/>
      <c r="P23" s="64" t="s">
        <v>53</v>
      </c>
      <c r="R23" s="109">
        <v>319</v>
      </c>
      <c r="S23" s="108">
        <v>119716</v>
      </c>
      <c r="T23" s="108" t="s">
        <v>7</v>
      </c>
      <c r="U23" s="108" t="s">
        <v>7</v>
      </c>
      <c r="V23" s="57"/>
      <c r="W23" s="107"/>
      <c r="X23" s="60"/>
      <c r="Y23" s="60"/>
      <c r="Z23" s="60"/>
      <c r="AA23" s="71" t="s">
        <v>41</v>
      </c>
      <c r="AC23" s="109">
        <v>85161</v>
      </c>
      <c r="AD23" s="108">
        <v>227972</v>
      </c>
      <c r="AE23" s="108">
        <v>43535</v>
      </c>
      <c r="AF23" s="108">
        <v>334217</v>
      </c>
    </row>
    <row r="24" spans="4:32" ht="8.25" customHeight="1">
      <c r="D24" s="301" t="s">
        <v>275</v>
      </c>
      <c r="E24" s="301"/>
      <c r="G24" s="136">
        <v>773</v>
      </c>
      <c r="H24" s="135">
        <v>58442</v>
      </c>
      <c r="I24" s="135">
        <v>98266</v>
      </c>
      <c r="J24" s="135">
        <v>22856</v>
      </c>
      <c r="K24" s="65"/>
      <c r="L24" s="107"/>
      <c r="M24" s="60"/>
      <c r="N24" s="60"/>
      <c r="O24" s="301" t="s">
        <v>192</v>
      </c>
      <c r="P24" s="301"/>
      <c r="R24" s="136">
        <v>191170</v>
      </c>
      <c r="S24" s="135">
        <v>799864</v>
      </c>
      <c r="T24" s="135" t="s">
        <v>7</v>
      </c>
      <c r="U24" s="135">
        <v>665</v>
      </c>
      <c r="V24" s="57"/>
      <c r="W24" s="107"/>
      <c r="X24" s="60"/>
      <c r="Y24" s="60"/>
      <c r="Z24" s="301" t="s">
        <v>45</v>
      </c>
      <c r="AA24" s="301"/>
      <c r="AC24" s="136">
        <v>83024</v>
      </c>
      <c r="AD24" s="135">
        <v>306689</v>
      </c>
      <c r="AE24" s="135" t="s">
        <v>7</v>
      </c>
      <c r="AF24" s="135" t="s">
        <v>7</v>
      </c>
    </row>
    <row r="25" spans="4:32" ht="8.25" customHeight="1">
      <c r="E25" s="76" t="s">
        <v>274</v>
      </c>
      <c r="G25" s="109">
        <v>773</v>
      </c>
      <c r="H25" s="108">
        <v>58442</v>
      </c>
      <c r="I25" s="108">
        <v>98266</v>
      </c>
      <c r="J25" s="108">
        <v>22856</v>
      </c>
      <c r="K25" s="65"/>
      <c r="L25" s="107"/>
      <c r="M25" s="60"/>
      <c r="N25" s="60"/>
      <c r="O25" s="60"/>
      <c r="P25" s="64" t="s">
        <v>55</v>
      </c>
      <c r="R25" s="109">
        <v>5825</v>
      </c>
      <c r="S25" s="108">
        <v>129966</v>
      </c>
      <c r="T25" s="108" t="s">
        <v>7</v>
      </c>
      <c r="U25" s="108">
        <v>665</v>
      </c>
      <c r="V25" s="57"/>
      <c r="W25" s="107"/>
      <c r="X25" s="60"/>
      <c r="Y25" s="60"/>
      <c r="Z25" s="60"/>
      <c r="AA25" s="64" t="s">
        <v>45</v>
      </c>
      <c r="AC25" s="109">
        <v>83024</v>
      </c>
      <c r="AD25" s="108">
        <v>306689</v>
      </c>
      <c r="AE25" s="108" t="s">
        <v>7</v>
      </c>
      <c r="AF25" s="108" t="s">
        <v>7</v>
      </c>
    </row>
    <row r="26" spans="4:32" ht="8.25" customHeight="1">
      <c r="D26" s="301" t="s">
        <v>194</v>
      </c>
      <c r="E26" s="301"/>
      <c r="G26" s="136">
        <v>4172</v>
      </c>
      <c r="H26" s="135">
        <v>324010</v>
      </c>
      <c r="I26" s="135">
        <v>343</v>
      </c>
      <c r="J26" s="135">
        <v>14361</v>
      </c>
      <c r="K26" s="65"/>
      <c r="L26" s="107"/>
      <c r="M26" s="60"/>
      <c r="N26" s="60"/>
      <c r="O26" s="60"/>
      <c r="P26" s="64" t="s">
        <v>57</v>
      </c>
      <c r="R26" s="109">
        <v>5242</v>
      </c>
      <c r="S26" s="108">
        <v>72678</v>
      </c>
      <c r="T26" s="108" t="s">
        <v>7</v>
      </c>
      <c r="U26" s="108" t="s">
        <v>7</v>
      </c>
      <c r="V26" s="57"/>
      <c r="W26" s="107"/>
      <c r="X26" s="60"/>
      <c r="Y26" s="60"/>
      <c r="Z26" s="301" t="s">
        <v>193</v>
      </c>
      <c r="AA26" s="301"/>
      <c r="AC26" s="136">
        <v>111631</v>
      </c>
      <c r="AD26" s="135">
        <v>160114</v>
      </c>
      <c r="AE26" s="135" t="s">
        <v>7</v>
      </c>
      <c r="AF26" s="135" t="s">
        <v>7</v>
      </c>
    </row>
    <row r="27" spans="4:32" ht="8.25" customHeight="1">
      <c r="E27" s="64" t="s">
        <v>47</v>
      </c>
      <c r="G27" s="109">
        <v>460</v>
      </c>
      <c r="H27" s="108">
        <v>2078</v>
      </c>
      <c r="I27" s="108" t="s">
        <v>7</v>
      </c>
      <c r="J27" s="108">
        <v>848</v>
      </c>
      <c r="K27" s="65"/>
      <c r="L27" s="107"/>
      <c r="M27" s="60"/>
      <c r="N27" s="60"/>
      <c r="O27" s="60"/>
      <c r="P27" s="64" t="s">
        <v>60</v>
      </c>
      <c r="R27" s="109">
        <v>22268</v>
      </c>
      <c r="S27" s="108">
        <v>61673</v>
      </c>
      <c r="T27" s="108" t="s">
        <v>7</v>
      </c>
      <c r="U27" s="108" t="s">
        <v>7</v>
      </c>
      <c r="V27" s="57"/>
      <c r="W27" s="107"/>
      <c r="X27" s="60"/>
      <c r="Y27" s="60"/>
      <c r="Z27" s="60"/>
      <c r="AA27" s="64" t="s">
        <v>49</v>
      </c>
      <c r="AC27" s="109">
        <v>111631</v>
      </c>
      <c r="AD27" s="108">
        <v>160114</v>
      </c>
      <c r="AE27" s="108" t="s">
        <v>7</v>
      </c>
      <c r="AF27" s="108" t="s">
        <v>7</v>
      </c>
    </row>
    <row r="28" spans="4:32" ht="8.25" customHeight="1">
      <c r="E28" s="64" t="s">
        <v>50</v>
      </c>
      <c r="G28" s="109">
        <v>2375</v>
      </c>
      <c r="H28" s="108">
        <v>176766</v>
      </c>
      <c r="I28" s="108">
        <v>176</v>
      </c>
      <c r="J28" s="108">
        <v>13513</v>
      </c>
      <c r="K28" s="65"/>
      <c r="L28" s="107"/>
      <c r="M28" s="60"/>
      <c r="N28" s="60"/>
      <c r="O28" s="60"/>
      <c r="P28" s="64" t="s">
        <v>63</v>
      </c>
      <c r="R28" s="109">
        <v>33095</v>
      </c>
      <c r="S28" s="108">
        <v>43263</v>
      </c>
      <c r="T28" s="108" t="s">
        <v>7</v>
      </c>
      <c r="U28" s="108" t="s">
        <v>7</v>
      </c>
      <c r="V28" s="57"/>
      <c r="W28" s="107"/>
      <c r="X28" s="60"/>
      <c r="Y28" s="60"/>
      <c r="Z28" s="301" t="s">
        <v>54</v>
      </c>
      <c r="AA28" s="301"/>
      <c r="AC28" s="136">
        <v>1027</v>
      </c>
      <c r="AD28" s="135">
        <v>43770</v>
      </c>
      <c r="AE28" s="135">
        <v>12000</v>
      </c>
      <c r="AF28" s="135">
        <v>2629</v>
      </c>
    </row>
    <row r="29" spans="4:32" ht="8.25" customHeight="1">
      <c r="E29" s="64" t="s">
        <v>52</v>
      </c>
      <c r="G29" s="109">
        <v>1337</v>
      </c>
      <c r="H29" s="108">
        <v>145166</v>
      </c>
      <c r="I29" s="108">
        <v>167</v>
      </c>
      <c r="J29" s="108" t="s">
        <v>7</v>
      </c>
      <c r="K29" s="65"/>
      <c r="L29" s="107"/>
      <c r="M29" s="60"/>
      <c r="N29" s="60"/>
      <c r="O29" s="60"/>
      <c r="P29" s="64" t="s">
        <v>66</v>
      </c>
      <c r="R29" s="109">
        <v>124740</v>
      </c>
      <c r="S29" s="108">
        <v>492284</v>
      </c>
      <c r="T29" s="108" t="s">
        <v>7</v>
      </c>
      <c r="U29" s="108" t="s">
        <v>7</v>
      </c>
      <c r="V29" s="57"/>
      <c r="W29" s="107"/>
      <c r="X29" s="60"/>
      <c r="Y29" s="60"/>
      <c r="Z29" s="60"/>
      <c r="AA29" s="64" t="s">
        <v>54</v>
      </c>
      <c r="AC29" s="109">
        <v>1027</v>
      </c>
      <c r="AD29" s="108">
        <v>43770</v>
      </c>
      <c r="AE29" s="108">
        <v>12000</v>
      </c>
      <c r="AF29" s="108">
        <v>2629</v>
      </c>
    </row>
    <row r="30" spans="4:32" ht="8.25" customHeight="1">
      <c r="D30" s="301" t="s">
        <v>3</v>
      </c>
      <c r="E30" s="301"/>
      <c r="G30" s="136">
        <v>463</v>
      </c>
      <c r="H30" s="135">
        <v>113795</v>
      </c>
      <c r="I30" s="135" t="s">
        <v>7</v>
      </c>
      <c r="J30" s="135" t="s">
        <v>7</v>
      </c>
      <c r="K30" s="65"/>
      <c r="L30" s="107"/>
      <c r="M30" s="60"/>
      <c r="N30" s="60"/>
      <c r="O30" s="301" t="s">
        <v>273</v>
      </c>
      <c r="P30" s="301"/>
      <c r="R30" s="136">
        <v>6943</v>
      </c>
      <c r="S30" s="135">
        <v>1585</v>
      </c>
      <c r="T30" s="135" t="s">
        <v>7</v>
      </c>
      <c r="U30" s="135" t="s">
        <v>7</v>
      </c>
      <c r="V30" s="57"/>
      <c r="W30" s="107"/>
      <c r="X30" s="60"/>
      <c r="Y30" s="60"/>
      <c r="Z30" s="301" t="s">
        <v>272</v>
      </c>
      <c r="AA30" s="301"/>
      <c r="AC30" s="136">
        <v>104744</v>
      </c>
      <c r="AD30" s="135">
        <v>780575</v>
      </c>
      <c r="AE30" s="135">
        <v>18644</v>
      </c>
      <c r="AF30" s="135">
        <v>51605</v>
      </c>
    </row>
    <row r="31" spans="4:32" ht="8.25" customHeight="1">
      <c r="E31" s="64" t="s">
        <v>3</v>
      </c>
      <c r="G31" s="109">
        <v>463</v>
      </c>
      <c r="H31" s="108">
        <v>113795</v>
      </c>
      <c r="I31" s="108" t="s">
        <v>7</v>
      </c>
      <c r="J31" s="108" t="s">
        <v>7</v>
      </c>
      <c r="K31" s="65"/>
      <c r="L31" s="107"/>
      <c r="M31" s="60"/>
      <c r="N31" s="60"/>
      <c r="O31" s="60"/>
      <c r="P31" s="64" t="s">
        <v>70</v>
      </c>
      <c r="R31" s="109">
        <v>6943</v>
      </c>
      <c r="S31" s="108">
        <v>1585</v>
      </c>
      <c r="T31" s="108" t="s">
        <v>7</v>
      </c>
      <c r="U31" s="108" t="s">
        <v>7</v>
      </c>
      <c r="V31" s="57"/>
      <c r="W31" s="107"/>
      <c r="X31" s="60"/>
      <c r="Y31" s="60"/>
      <c r="Z31" s="60"/>
      <c r="AA31" s="64" t="s">
        <v>56</v>
      </c>
      <c r="AC31" s="109">
        <v>104744</v>
      </c>
      <c r="AD31" s="108">
        <v>780575</v>
      </c>
      <c r="AE31" s="108">
        <v>18644</v>
      </c>
      <c r="AF31" s="108">
        <v>51605</v>
      </c>
    </row>
    <row r="32" spans="4:32" ht="8.25" customHeight="1">
      <c r="D32" s="301" t="s">
        <v>214</v>
      </c>
      <c r="E32" s="301"/>
      <c r="G32" s="136">
        <v>4439</v>
      </c>
      <c r="H32" s="135">
        <v>1043719</v>
      </c>
      <c r="I32" s="135">
        <v>2790</v>
      </c>
      <c r="J32" s="135">
        <v>8871</v>
      </c>
      <c r="K32" s="65"/>
      <c r="L32" s="107"/>
      <c r="M32" s="60"/>
      <c r="N32" s="60"/>
      <c r="O32" s="301" t="s">
        <v>271</v>
      </c>
      <c r="P32" s="301"/>
      <c r="R32" s="136">
        <v>27069280</v>
      </c>
      <c r="S32" s="137">
        <v>510369</v>
      </c>
      <c r="T32" s="137">
        <v>27848985</v>
      </c>
      <c r="U32" s="137">
        <v>14258985</v>
      </c>
      <c r="V32" s="57"/>
      <c r="W32" s="107"/>
      <c r="X32" s="60"/>
      <c r="Y32" s="60"/>
      <c r="Z32" s="301" t="s">
        <v>58</v>
      </c>
      <c r="AA32" s="301"/>
      <c r="AC32" s="136">
        <v>11448</v>
      </c>
      <c r="AD32" s="137">
        <v>50924</v>
      </c>
      <c r="AE32" s="137">
        <v>1914</v>
      </c>
      <c r="AF32" s="137">
        <v>4471</v>
      </c>
    </row>
    <row r="33" spans="4:32" ht="8.25" customHeight="1">
      <c r="E33" s="71" t="s">
        <v>59</v>
      </c>
      <c r="G33" s="109" t="s">
        <v>7</v>
      </c>
      <c r="H33" s="108">
        <v>633</v>
      </c>
      <c r="I33" s="108" t="s">
        <v>7</v>
      </c>
      <c r="J33" s="108" t="s">
        <v>7</v>
      </c>
      <c r="K33" s="65"/>
      <c r="L33" s="107"/>
      <c r="M33" s="60"/>
      <c r="N33" s="60"/>
      <c r="O33" s="60"/>
      <c r="P33" s="64" t="s">
        <v>271</v>
      </c>
      <c r="R33" s="109">
        <v>27069280</v>
      </c>
      <c r="S33" s="108">
        <v>510369</v>
      </c>
      <c r="T33" s="108">
        <v>27848985</v>
      </c>
      <c r="U33" s="108">
        <v>14258985</v>
      </c>
      <c r="V33" s="57"/>
      <c r="W33" s="107"/>
      <c r="X33" s="60"/>
      <c r="Y33" s="60"/>
      <c r="Z33" s="60"/>
      <c r="AA33" s="64" t="s">
        <v>58</v>
      </c>
      <c r="AC33" s="110">
        <v>11448</v>
      </c>
      <c r="AD33" s="108">
        <v>50924</v>
      </c>
      <c r="AE33" s="108">
        <v>1914</v>
      </c>
      <c r="AF33" s="108">
        <v>4471</v>
      </c>
    </row>
    <row r="34" spans="4:32" ht="8.25" customHeight="1">
      <c r="E34" s="64" t="s">
        <v>62</v>
      </c>
      <c r="G34" s="109">
        <v>3068</v>
      </c>
      <c r="H34" s="108">
        <v>826786</v>
      </c>
      <c r="I34" s="108" t="s">
        <v>7</v>
      </c>
      <c r="J34" s="108" t="s">
        <v>7</v>
      </c>
      <c r="K34" s="65"/>
      <c r="L34" s="107"/>
      <c r="M34" s="60"/>
      <c r="N34" s="60"/>
      <c r="O34" s="301" t="s">
        <v>270</v>
      </c>
      <c r="P34" s="301"/>
      <c r="R34" s="136">
        <v>185759</v>
      </c>
      <c r="S34" s="137">
        <v>38089</v>
      </c>
      <c r="T34" s="137">
        <v>25988</v>
      </c>
      <c r="U34" s="137">
        <v>756</v>
      </c>
      <c r="V34" s="57"/>
      <c r="W34" s="107"/>
      <c r="X34" s="60"/>
      <c r="Y34" s="60"/>
      <c r="Z34" s="302" t="s">
        <v>268</v>
      </c>
      <c r="AA34" s="302"/>
      <c r="AC34" s="138">
        <v>5</v>
      </c>
      <c r="AD34" s="137">
        <v>117609</v>
      </c>
      <c r="AE34" s="137">
        <v>70493</v>
      </c>
      <c r="AF34" s="137" t="s">
        <v>7</v>
      </c>
    </row>
    <row r="35" spans="4:32" ht="8.25" customHeight="1">
      <c r="E35" s="64" t="s">
        <v>65</v>
      </c>
      <c r="G35" s="109">
        <v>858</v>
      </c>
      <c r="H35" s="108">
        <v>113931</v>
      </c>
      <c r="I35" s="108">
        <v>839</v>
      </c>
      <c r="J35" s="108" t="s">
        <v>7</v>
      </c>
      <c r="K35" s="65"/>
      <c r="L35" s="107"/>
      <c r="M35" s="60"/>
      <c r="N35" s="60"/>
      <c r="O35" s="60"/>
      <c r="P35" s="76" t="s">
        <v>269</v>
      </c>
      <c r="R35" s="109">
        <v>185759</v>
      </c>
      <c r="S35" s="108">
        <v>38089</v>
      </c>
      <c r="T35" s="108">
        <v>25988</v>
      </c>
      <c r="U35" s="108">
        <v>756</v>
      </c>
      <c r="V35" s="57"/>
      <c r="W35" s="107"/>
      <c r="X35" s="60"/>
      <c r="Y35" s="60"/>
      <c r="Z35" s="60"/>
      <c r="AA35" s="95" t="s">
        <v>268</v>
      </c>
      <c r="AC35" s="110">
        <v>5</v>
      </c>
      <c r="AD35" s="108">
        <v>117609</v>
      </c>
      <c r="AE35" s="108" t="s">
        <v>7</v>
      </c>
      <c r="AF35" s="108" t="s">
        <v>7</v>
      </c>
    </row>
    <row r="36" spans="4:32" ht="8.25" customHeight="1">
      <c r="E36" s="64" t="s">
        <v>68</v>
      </c>
      <c r="G36" s="109">
        <v>90</v>
      </c>
      <c r="H36" s="108">
        <v>56668</v>
      </c>
      <c r="I36" s="108" t="s">
        <v>7</v>
      </c>
      <c r="J36" s="108">
        <v>7473</v>
      </c>
      <c r="K36" s="65"/>
      <c r="L36" s="107"/>
      <c r="M36" s="60"/>
      <c r="N36" s="60"/>
      <c r="O36" s="301" t="s">
        <v>267</v>
      </c>
      <c r="P36" s="301"/>
      <c r="R36" s="136">
        <v>70221</v>
      </c>
      <c r="S36" s="137">
        <v>185331</v>
      </c>
      <c r="T36" s="137">
        <v>276</v>
      </c>
      <c r="U36" s="137">
        <v>181</v>
      </c>
      <c r="V36" s="57"/>
      <c r="W36" s="107"/>
      <c r="X36" s="60"/>
      <c r="Y36" s="60"/>
      <c r="Z36" s="60"/>
      <c r="AA36" s="64" t="s">
        <v>188</v>
      </c>
      <c r="AC36" s="110" t="s">
        <v>7</v>
      </c>
      <c r="AD36" s="108" t="s">
        <v>7</v>
      </c>
      <c r="AE36" s="108">
        <v>70493</v>
      </c>
      <c r="AF36" s="108" t="s">
        <v>7</v>
      </c>
    </row>
    <row r="37" spans="4:32" ht="8.25" customHeight="1">
      <c r="E37" s="144" t="s">
        <v>69</v>
      </c>
      <c r="G37" s="109">
        <v>423</v>
      </c>
      <c r="H37" s="108">
        <v>45701</v>
      </c>
      <c r="I37" s="108">
        <v>1951</v>
      </c>
      <c r="J37" s="108">
        <v>1398</v>
      </c>
      <c r="K37" s="65"/>
      <c r="L37" s="107"/>
      <c r="M37" s="60"/>
      <c r="N37" s="60"/>
      <c r="O37" s="60"/>
      <c r="P37" s="76" t="s">
        <v>267</v>
      </c>
      <c r="R37" s="109">
        <v>70221</v>
      </c>
      <c r="S37" s="108">
        <v>185331</v>
      </c>
      <c r="T37" s="108">
        <v>276</v>
      </c>
      <c r="U37" s="108">
        <v>181</v>
      </c>
      <c r="V37" s="57"/>
      <c r="W37" s="107"/>
      <c r="X37" s="60"/>
      <c r="Y37" s="60"/>
      <c r="Z37" s="301" t="s">
        <v>266</v>
      </c>
      <c r="AA37" s="301"/>
      <c r="AC37" s="136">
        <v>7697</v>
      </c>
      <c r="AD37" s="137">
        <v>12739</v>
      </c>
      <c r="AE37" s="137" t="s">
        <v>7</v>
      </c>
      <c r="AF37" s="137" t="s">
        <v>7</v>
      </c>
    </row>
    <row r="38" spans="4:32" ht="8.25" customHeight="1">
      <c r="D38" s="301" t="s">
        <v>2</v>
      </c>
      <c r="E38" s="301"/>
      <c r="G38" s="136">
        <v>44</v>
      </c>
      <c r="H38" s="135">
        <v>16833</v>
      </c>
      <c r="I38" s="135" t="s">
        <v>7</v>
      </c>
      <c r="J38" s="135" t="s">
        <v>7</v>
      </c>
      <c r="K38" s="65"/>
      <c r="L38" s="107"/>
      <c r="M38" s="60"/>
      <c r="N38" s="60"/>
      <c r="O38" s="301" t="s">
        <v>264</v>
      </c>
      <c r="P38" s="301"/>
      <c r="R38" s="136">
        <v>8829721</v>
      </c>
      <c r="S38" s="137">
        <v>1986777</v>
      </c>
      <c r="T38" s="137">
        <v>2026091</v>
      </c>
      <c r="U38" s="137">
        <v>515203</v>
      </c>
      <c r="V38" s="57"/>
      <c r="W38" s="107"/>
      <c r="X38" s="60"/>
      <c r="Y38" s="60"/>
      <c r="Z38" s="60"/>
      <c r="AA38" s="76" t="s">
        <v>266</v>
      </c>
      <c r="AC38" s="110">
        <v>7697</v>
      </c>
      <c r="AD38" s="108">
        <v>12739</v>
      </c>
      <c r="AE38" s="108" t="s">
        <v>7</v>
      </c>
      <c r="AF38" s="108" t="s">
        <v>7</v>
      </c>
    </row>
    <row r="39" spans="4:32" ht="8.25" customHeight="1">
      <c r="E39" s="64" t="s">
        <v>2</v>
      </c>
      <c r="G39" s="109">
        <v>44</v>
      </c>
      <c r="H39" s="108">
        <v>16833</v>
      </c>
      <c r="I39" s="108" t="s">
        <v>7</v>
      </c>
      <c r="J39" s="108" t="s">
        <v>7</v>
      </c>
      <c r="K39" s="65"/>
      <c r="L39" s="107"/>
      <c r="M39" s="60"/>
      <c r="N39" s="60"/>
      <c r="O39" s="60"/>
      <c r="P39" s="76" t="s">
        <v>264</v>
      </c>
      <c r="R39" s="109">
        <v>8829721</v>
      </c>
      <c r="S39" s="108">
        <v>1986777</v>
      </c>
      <c r="T39" s="108">
        <v>2026091</v>
      </c>
      <c r="U39" s="108">
        <v>515203</v>
      </c>
      <c r="V39" s="57"/>
      <c r="W39" s="107"/>
      <c r="X39" s="60"/>
      <c r="Y39" s="60"/>
      <c r="Z39" s="301" t="s">
        <v>265</v>
      </c>
      <c r="AA39" s="301"/>
      <c r="AC39" s="136">
        <v>4987</v>
      </c>
      <c r="AD39" s="135">
        <v>89340</v>
      </c>
      <c r="AE39" s="135">
        <v>66955</v>
      </c>
      <c r="AF39" s="135">
        <v>58689</v>
      </c>
    </row>
    <row r="40" spans="4:32" ht="8.25" customHeight="1">
      <c r="D40" s="301" t="s">
        <v>213</v>
      </c>
      <c r="E40" s="301"/>
      <c r="G40" s="136">
        <v>10814</v>
      </c>
      <c r="H40" s="135">
        <v>81993</v>
      </c>
      <c r="I40" s="135" t="s">
        <v>7</v>
      </c>
      <c r="J40" s="135" t="s">
        <v>7</v>
      </c>
      <c r="K40" s="65"/>
      <c r="L40" s="107"/>
      <c r="M40" s="60"/>
      <c r="N40" s="60"/>
      <c r="O40" s="301" t="s">
        <v>262</v>
      </c>
      <c r="P40" s="301"/>
      <c r="R40" s="136">
        <v>180404</v>
      </c>
      <c r="S40" s="137">
        <v>244610</v>
      </c>
      <c r="T40" s="137">
        <v>192374</v>
      </c>
      <c r="U40" s="137">
        <v>189087</v>
      </c>
      <c r="V40" s="57"/>
      <c r="W40" s="107"/>
      <c r="X40" s="60"/>
      <c r="Y40" s="60"/>
      <c r="Z40" s="60"/>
      <c r="AA40" s="76" t="s">
        <v>263</v>
      </c>
      <c r="AC40" s="110">
        <v>4987</v>
      </c>
      <c r="AD40" s="108">
        <v>89340</v>
      </c>
      <c r="AE40" s="108">
        <v>66955</v>
      </c>
      <c r="AF40" s="108">
        <v>58689</v>
      </c>
    </row>
    <row r="41" spans="4:32" ht="8.25" customHeight="1">
      <c r="E41" s="64" t="s">
        <v>74</v>
      </c>
      <c r="G41" s="109">
        <v>22</v>
      </c>
      <c r="H41" s="108">
        <v>43356</v>
      </c>
      <c r="I41" s="108" t="s">
        <v>7</v>
      </c>
      <c r="J41" s="108" t="s">
        <v>7</v>
      </c>
      <c r="K41" s="65"/>
      <c r="L41" s="107"/>
      <c r="M41" s="60"/>
      <c r="N41" s="60"/>
      <c r="O41" s="60"/>
      <c r="P41" s="74" t="s">
        <v>71</v>
      </c>
      <c r="R41" s="109">
        <v>4183</v>
      </c>
      <c r="S41" s="108">
        <v>203481</v>
      </c>
      <c r="T41" s="108">
        <v>182400</v>
      </c>
      <c r="U41" s="108">
        <v>188160</v>
      </c>
      <c r="V41" s="57"/>
      <c r="W41" s="107"/>
      <c r="X41" s="60"/>
      <c r="Y41" s="60"/>
      <c r="Z41" s="60"/>
      <c r="AA41" s="64" t="s">
        <v>261</v>
      </c>
      <c r="AC41" s="110" t="s">
        <v>7</v>
      </c>
      <c r="AD41" s="108" t="s">
        <v>7</v>
      </c>
      <c r="AE41" s="108" t="s">
        <v>7</v>
      </c>
      <c r="AF41" s="108" t="s">
        <v>7</v>
      </c>
    </row>
    <row r="42" spans="4:32" ht="8.25" customHeight="1">
      <c r="E42" s="64" t="s">
        <v>77</v>
      </c>
      <c r="G42" s="109" t="s">
        <v>7</v>
      </c>
      <c r="H42" s="108">
        <v>209</v>
      </c>
      <c r="I42" s="108" t="s">
        <v>7</v>
      </c>
      <c r="J42" s="108" t="s">
        <v>7</v>
      </c>
      <c r="K42" s="65"/>
      <c r="L42" s="107"/>
      <c r="M42" s="60"/>
      <c r="N42" s="60"/>
      <c r="O42" s="60"/>
      <c r="P42" s="64" t="s">
        <v>73</v>
      </c>
      <c r="R42" s="109">
        <v>44696</v>
      </c>
      <c r="S42" s="108">
        <v>9826</v>
      </c>
      <c r="T42" s="108">
        <v>8160</v>
      </c>
      <c r="U42" s="108">
        <v>593</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131525</v>
      </c>
      <c r="S43" s="108">
        <v>31303</v>
      </c>
      <c r="T43" s="108">
        <v>1814</v>
      </c>
      <c r="U43" s="108">
        <v>334</v>
      </c>
      <c r="V43" s="57"/>
      <c r="W43" s="107"/>
      <c r="X43" s="60"/>
      <c r="Y43" s="296" t="s">
        <v>186</v>
      </c>
      <c r="Z43" s="296"/>
      <c r="AA43" s="296"/>
      <c r="AC43" s="140">
        <v>2006364</v>
      </c>
      <c r="AD43" s="139">
        <v>7698924</v>
      </c>
      <c r="AE43" s="139">
        <v>191619</v>
      </c>
      <c r="AF43" s="139">
        <v>102375</v>
      </c>
    </row>
    <row r="44" spans="4:32" ht="8.25" customHeight="1">
      <c r="E44" s="64" t="s">
        <v>82</v>
      </c>
      <c r="G44" s="109" t="s">
        <v>7</v>
      </c>
      <c r="H44" s="108">
        <v>455</v>
      </c>
      <c r="I44" s="108" t="s">
        <v>7</v>
      </c>
      <c r="J44" s="108" t="s">
        <v>7</v>
      </c>
      <c r="K44" s="65"/>
      <c r="L44" s="107"/>
      <c r="M44" s="60"/>
      <c r="N44" s="60"/>
      <c r="O44" s="301" t="s">
        <v>259</v>
      </c>
      <c r="P44" s="301"/>
      <c r="R44" s="136">
        <v>2488633</v>
      </c>
      <c r="S44" s="137">
        <v>562003</v>
      </c>
      <c r="T44" s="137">
        <v>103966</v>
      </c>
      <c r="U44" s="137">
        <v>26425</v>
      </c>
      <c r="V44" s="57"/>
      <c r="W44" s="107"/>
      <c r="X44" s="60"/>
      <c r="Y44" s="60"/>
      <c r="Z44" s="301" t="s">
        <v>72</v>
      </c>
      <c r="AA44" s="301"/>
      <c r="AC44" s="136">
        <v>1783</v>
      </c>
      <c r="AD44" s="135">
        <v>113860</v>
      </c>
      <c r="AE44" s="135" t="s">
        <v>7</v>
      </c>
      <c r="AF44" s="135" t="s">
        <v>7</v>
      </c>
    </row>
    <row r="45" spans="4:32" ht="8.25" customHeight="1">
      <c r="E45" s="74" t="s">
        <v>221</v>
      </c>
      <c r="G45" s="109">
        <v>10636</v>
      </c>
      <c r="H45" s="108">
        <v>15371</v>
      </c>
      <c r="I45" s="108" t="s">
        <v>7</v>
      </c>
      <c r="J45" s="108" t="s">
        <v>7</v>
      </c>
      <c r="K45" s="65"/>
      <c r="L45" s="107"/>
      <c r="M45" s="60"/>
      <c r="N45" s="60"/>
      <c r="O45" s="60"/>
      <c r="P45" s="76" t="s">
        <v>260</v>
      </c>
      <c r="R45" s="109">
        <v>326511</v>
      </c>
      <c r="S45" s="108">
        <v>28495</v>
      </c>
      <c r="T45" s="108" t="s">
        <v>7</v>
      </c>
      <c r="U45" s="108" t="s">
        <v>7</v>
      </c>
      <c r="V45" s="57"/>
      <c r="W45" s="107"/>
      <c r="X45" s="60"/>
      <c r="Y45" s="60"/>
      <c r="Z45" s="60"/>
      <c r="AA45" s="64" t="s">
        <v>72</v>
      </c>
      <c r="AC45" s="109">
        <v>1783</v>
      </c>
      <c r="AD45" s="108">
        <v>113860</v>
      </c>
      <c r="AE45" s="108" t="s">
        <v>7</v>
      </c>
      <c r="AF45" s="108" t="s">
        <v>7</v>
      </c>
    </row>
    <row r="46" spans="4:32" ht="8.25" customHeight="1">
      <c r="E46" s="143" t="s">
        <v>87</v>
      </c>
      <c r="G46" s="109">
        <v>156</v>
      </c>
      <c r="H46" s="108">
        <v>22602</v>
      </c>
      <c r="I46" s="108" t="s">
        <v>7</v>
      </c>
      <c r="J46" s="108" t="s">
        <v>7</v>
      </c>
      <c r="K46" s="65"/>
      <c r="L46" s="107"/>
      <c r="M46" s="60"/>
      <c r="N46" s="60"/>
      <c r="O46" s="60"/>
      <c r="P46" s="76" t="s">
        <v>259</v>
      </c>
      <c r="R46" s="109">
        <v>2162122</v>
      </c>
      <c r="S46" s="108">
        <v>533508</v>
      </c>
      <c r="T46" s="108">
        <v>103966</v>
      </c>
      <c r="U46" s="108">
        <v>26425</v>
      </c>
      <c r="V46" s="57"/>
      <c r="W46" s="107"/>
      <c r="X46" s="60"/>
      <c r="Y46" s="60"/>
      <c r="Z46" s="301" t="s">
        <v>258</v>
      </c>
      <c r="AA46" s="301"/>
      <c r="AC46" s="136">
        <v>63172</v>
      </c>
      <c r="AD46" s="135">
        <v>2681664</v>
      </c>
      <c r="AE46" s="135" t="s">
        <v>7</v>
      </c>
      <c r="AF46" s="135" t="s">
        <v>7</v>
      </c>
    </row>
    <row r="47" spans="4:32" ht="8.25" customHeight="1">
      <c r="D47" s="301" t="s">
        <v>181</v>
      </c>
      <c r="E47" s="301"/>
      <c r="G47" s="136">
        <v>10633</v>
      </c>
      <c r="H47" s="135">
        <v>102400</v>
      </c>
      <c r="I47" s="135" t="s">
        <v>7</v>
      </c>
      <c r="J47" s="135">
        <v>40</v>
      </c>
      <c r="K47" s="65"/>
      <c r="L47" s="107"/>
      <c r="M47" s="60"/>
      <c r="N47" s="60"/>
      <c r="O47" s="301" t="s">
        <v>257</v>
      </c>
      <c r="P47" s="301"/>
      <c r="R47" s="136">
        <v>1611333</v>
      </c>
      <c r="S47" s="137">
        <v>1352118</v>
      </c>
      <c r="T47" s="137" t="s">
        <v>7</v>
      </c>
      <c r="U47" s="137">
        <v>43</v>
      </c>
      <c r="V47" s="57"/>
      <c r="W47" s="107"/>
      <c r="X47" s="60"/>
      <c r="Y47" s="60"/>
      <c r="Z47" s="60"/>
      <c r="AA47" s="64" t="s">
        <v>78</v>
      </c>
      <c r="AC47" s="109">
        <v>63172</v>
      </c>
      <c r="AD47" s="108">
        <v>2681664</v>
      </c>
      <c r="AE47" s="108" t="s">
        <v>7</v>
      </c>
      <c r="AF47" s="108" t="s">
        <v>7</v>
      </c>
    </row>
    <row r="48" spans="4:32" ht="8.25" customHeight="1">
      <c r="E48" s="74" t="s">
        <v>256</v>
      </c>
      <c r="G48" s="109">
        <v>9626</v>
      </c>
      <c r="H48" s="108">
        <v>72343</v>
      </c>
      <c r="I48" s="108" t="s">
        <v>7</v>
      </c>
      <c r="J48" s="108">
        <v>40</v>
      </c>
      <c r="K48" s="65"/>
      <c r="L48" s="107"/>
      <c r="M48" s="60"/>
      <c r="N48" s="60"/>
      <c r="O48" s="60"/>
      <c r="P48" s="64" t="s">
        <v>85</v>
      </c>
      <c r="R48" s="109">
        <v>1611333</v>
      </c>
      <c r="S48" s="108">
        <v>1352118</v>
      </c>
      <c r="T48" s="108" t="s">
        <v>7</v>
      </c>
      <c r="U48" s="108">
        <v>43</v>
      </c>
      <c r="V48" s="57"/>
      <c r="W48" s="107"/>
      <c r="X48" s="60"/>
      <c r="Y48" s="60"/>
      <c r="Z48" s="301" t="s">
        <v>255</v>
      </c>
      <c r="AA48" s="301"/>
      <c r="AC48" s="138">
        <v>88103</v>
      </c>
      <c r="AD48" s="137">
        <v>342217</v>
      </c>
      <c r="AE48" s="137" t="s">
        <v>7</v>
      </c>
      <c r="AF48" s="137">
        <v>5481</v>
      </c>
    </row>
    <row r="49" spans="3:32" ht="8.25" customHeight="1">
      <c r="E49" s="74" t="s">
        <v>254</v>
      </c>
      <c r="G49" s="109">
        <v>242</v>
      </c>
      <c r="H49" s="108">
        <v>12367</v>
      </c>
      <c r="I49" s="108" t="s">
        <v>7</v>
      </c>
      <c r="J49" s="108" t="s">
        <v>7</v>
      </c>
      <c r="K49" s="65"/>
      <c r="L49" s="107"/>
      <c r="M49" s="60"/>
      <c r="N49" s="60"/>
      <c r="O49" s="301" t="s">
        <v>253</v>
      </c>
      <c r="P49" s="301"/>
      <c r="R49" s="136">
        <v>56148</v>
      </c>
      <c r="S49" s="137">
        <v>164504</v>
      </c>
      <c r="T49" s="137" t="s">
        <v>7</v>
      </c>
      <c r="U49" s="137" t="s">
        <v>7</v>
      </c>
      <c r="V49" s="57"/>
      <c r="W49" s="107"/>
      <c r="X49" s="60"/>
      <c r="Y49" s="60"/>
      <c r="Z49" s="60"/>
      <c r="AA49" s="64" t="s">
        <v>76</v>
      </c>
      <c r="AC49" s="109">
        <v>4610</v>
      </c>
      <c r="AD49" s="108">
        <v>3723</v>
      </c>
      <c r="AE49" s="108" t="s">
        <v>7</v>
      </c>
      <c r="AF49" s="108">
        <v>5481</v>
      </c>
    </row>
    <row r="50" spans="3:32" ht="8.25" customHeight="1">
      <c r="E50" s="64" t="s">
        <v>96</v>
      </c>
      <c r="G50" s="109">
        <v>765</v>
      </c>
      <c r="H50" s="108">
        <v>17690</v>
      </c>
      <c r="I50" s="108" t="s">
        <v>7</v>
      </c>
      <c r="J50" s="108" t="s">
        <v>7</v>
      </c>
      <c r="K50" s="65"/>
      <c r="L50" s="107"/>
      <c r="M50" s="60"/>
      <c r="N50" s="60"/>
      <c r="O50" s="60"/>
      <c r="P50" s="76" t="s">
        <v>253</v>
      </c>
      <c r="R50" s="109">
        <v>56148</v>
      </c>
      <c r="S50" s="108">
        <v>164504</v>
      </c>
      <c r="T50" s="108" t="s">
        <v>7</v>
      </c>
      <c r="U50" s="108" t="s">
        <v>7</v>
      </c>
      <c r="V50" s="57"/>
      <c r="W50" s="107"/>
      <c r="X50" s="60"/>
      <c r="Y50" s="60"/>
      <c r="Z50" s="60"/>
      <c r="AA50" s="76" t="s">
        <v>252</v>
      </c>
      <c r="AC50" s="110">
        <v>51265</v>
      </c>
      <c r="AD50" s="108">
        <v>260432</v>
      </c>
      <c r="AE50" s="108" t="s">
        <v>7</v>
      </c>
      <c r="AF50" s="108" t="s">
        <v>7</v>
      </c>
    </row>
    <row r="51" spans="3:32" ht="8.25" customHeight="1">
      <c r="G51" s="110"/>
      <c r="H51" s="66"/>
      <c r="I51" s="66" t="s">
        <v>8</v>
      </c>
      <c r="J51" s="66"/>
      <c r="K51" s="65"/>
      <c r="L51" s="107"/>
      <c r="M51" s="60"/>
      <c r="N51" s="60"/>
      <c r="O51" s="301" t="s">
        <v>250</v>
      </c>
      <c r="P51" s="301"/>
      <c r="R51" s="136">
        <v>452573</v>
      </c>
      <c r="S51" s="137">
        <v>165735</v>
      </c>
      <c r="T51" s="137" t="s">
        <v>7</v>
      </c>
      <c r="U51" s="137" t="s">
        <v>7</v>
      </c>
      <c r="V51" s="57"/>
      <c r="W51" s="107"/>
      <c r="X51" s="60"/>
      <c r="Y51" s="60"/>
      <c r="Z51" s="60"/>
      <c r="AA51" s="76" t="s">
        <v>251</v>
      </c>
      <c r="AC51" s="110">
        <v>32228</v>
      </c>
      <c r="AD51" s="108">
        <v>78062</v>
      </c>
      <c r="AE51" s="108" t="s">
        <v>7</v>
      </c>
      <c r="AF51" s="108" t="s">
        <v>7</v>
      </c>
    </row>
    <row r="52" spans="3:32" ht="8.25" customHeight="1">
      <c r="C52" s="296" t="s">
        <v>178</v>
      </c>
      <c r="D52" s="296"/>
      <c r="E52" s="296"/>
      <c r="G52" s="140">
        <v>19096</v>
      </c>
      <c r="H52" s="139">
        <v>2796696</v>
      </c>
      <c r="I52" s="139">
        <v>16889</v>
      </c>
      <c r="J52" s="139">
        <v>249075</v>
      </c>
      <c r="K52" s="65"/>
      <c r="L52" s="107"/>
      <c r="M52" s="60"/>
      <c r="N52" s="60"/>
      <c r="O52" s="60"/>
      <c r="P52" s="76" t="s">
        <v>250</v>
      </c>
      <c r="R52" s="109">
        <v>452573</v>
      </c>
      <c r="S52" s="108">
        <v>165735</v>
      </c>
      <c r="T52" s="108" t="s">
        <v>7</v>
      </c>
      <c r="U52" s="108" t="s">
        <v>7</v>
      </c>
      <c r="V52" s="57"/>
      <c r="W52" s="107"/>
      <c r="X52" s="60"/>
      <c r="Y52" s="60"/>
      <c r="Z52" s="301" t="s">
        <v>249</v>
      </c>
      <c r="AA52" s="301"/>
      <c r="AC52" s="136">
        <v>179212</v>
      </c>
      <c r="AD52" s="137">
        <v>1600550</v>
      </c>
      <c r="AE52" s="137" t="s">
        <v>7</v>
      </c>
      <c r="AF52" s="137" t="s">
        <v>7</v>
      </c>
    </row>
    <row r="53" spans="3:32" ht="8.25" customHeight="1">
      <c r="D53" s="301" t="s">
        <v>102</v>
      </c>
      <c r="E53" s="301"/>
      <c r="G53" s="136">
        <v>1423</v>
      </c>
      <c r="H53" s="135">
        <v>162180</v>
      </c>
      <c r="I53" s="135">
        <v>9099</v>
      </c>
      <c r="J53" s="135">
        <v>14855</v>
      </c>
      <c r="K53" s="65"/>
      <c r="L53" s="107"/>
      <c r="M53" s="60"/>
      <c r="N53" s="60"/>
      <c r="O53" s="301" t="s">
        <v>183</v>
      </c>
      <c r="P53" s="301"/>
      <c r="R53" s="136">
        <v>11057</v>
      </c>
      <c r="S53" s="135">
        <v>17354</v>
      </c>
      <c r="T53" s="135">
        <v>2927</v>
      </c>
      <c r="U53" s="135">
        <v>440</v>
      </c>
      <c r="V53" s="57"/>
      <c r="W53" s="107"/>
      <c r="X53" s="60"/>
      <c r="Y53" s="60"/>
      <c r="Z53" s="60"/>
      <c r="AA53" s="76" t="s">
        <v>248</v>
      </c>
      <c r="AC53" s="110">
        <v>43913</v>
      </c>
      <c r="AD53" s="108">
        <v>1239321</v>
      </c>
      <c r="AE53" s="108" t="s">
        <v>7</v>
      </c>
      <c r="AF53" s="108" t="s">
        <v>7</v>
      </c>
    </row>
    <row r="54" spans="3:32" ht="8.25" customHeight="1">
      <c r="E54" s="64" t="s">
        <v>102</v>
      </c>
      <c r="G54" s="109">
        <v>1423</v>
      </c>
      <c r="H54" s="108">
        <v>162180</v>
      </c>
      <c r="I54" s="108">
        <v>9099</v>
      </c>
      <c r="J54" s="108">
        <v>14855</v>
      </c>
      <c r="K54" s="65"/>
      <c r="L54" s="107"/>
      <c r="M54" s="60"/>
      <c r="N54" s="60"/>
      <c r="O54" s="60"/>
      <c r="P54" s="64" t="s">
        <v>247</v>
      </c>
      <c r="R54" s="109">
        <v>11057</v>
      </c>
      <c r="S54" s="108">
        <v>17354</v>
      </c>
      <c r="T54" s="108">
        <v>2927</v>
      </c>
      <c r="U54" s="108">
        <v>440</v>
      </c>
      <c r="V54" s="57"/>
      <c r="W54" s="107"/>
      <c r="X54" s="60"/>
      <c r="Y54" s="60"/>
      <c r="Z54" s="60"/>
      <c r="AA54" s="64" t="s">
        <v>89</v>
      </c>
      <c r="AC54" s="110">
        <v>115311</v>
      </c>
      <c r="AD54" s="108">
        <v>181841</v>
      </c>
      <c r="AE54" s="108" t="s">
        <v>7</v>
      </c>
      <c r="AF54" s="108" t="s">
        <v>7</v>
      </c>
    </row>
    <row r="55" spans="3:32" ht="8.25" customHeight="1">
      <c r="D55" s="301" t="s">
        <v>245</v>
      </c>
      <c r="E55" s="301"/>
      <c r="G55" s="136">
        <v>1521</v>
      </c>
      <c r="H55" s="135">
        <v>911637</v>
      </c>
      <c r="I55" s="135">
        <v>7790</v>
      </c>
      <c r="J55" s="135">
        <v>234220</v>
      </c>
      <c r="K55" s="65"/>
      <c r="L55" s="107"/>
      <c r="M55" s="60"/>
      <c r="N55" s="60"/>
      <c r="O55" s="60"/>
      <c r="P55" s="76" t="s">
        <v>246</v>
      </c>
      <c r="R55" s="109" t="s">
        <v>7</v>
      </c>
      <c r="S55" s="108" t="s">
        <v>7</v>
      </c>
      <c r="T55" s="108" t="s">
        <v>7</v>
      </c>
      <c r="U55" s="108" t="s">
        <v>7</v>
      </c>
      <c r="V55" s="57"/>
      <c r="W55" s="107"/>
      <c r="X55" s="60"/>
      <c r="Y55" s="60"/>
      <c r="Z55" s="60"/>
      <c r="AA55" s="64" t="s">
        <v>91</v>
      </c>
      <c r="AC55" s="110">
        <v>18262</v>
      </c>
      <c r="AD55" s="108">
        <v>143158</v>
      </c>
      <c r="AE55" s="108" t="s">
        <v>7</v>
      </c>
      <c r="AF55" s="108" t="s">
        <v>7</v>
      </c>
    </row>
    <row r="56" spans="3:32" ht="8.25" customHeight="1">
      <c r="E56" s="64" t="s">
        <v>245</v>
      </c>
      <c r="G56" s="109">
        <v>1521</v>
      </c>
      <c r="H56" s="108">
        <v>911637</v>
      </c>
      <c r="I56" s="108">
        <v>7790</v>
      </c>
      <c r="J56" s="108">
        <v>234220</v>
      </c>
      <c r="K56" s="65"/>
      <c r="L56" s="107"/>
      <c r="M56" s="60"/>
      <c r="N56" s="60"/>
      <c r="O56" s="60"/>
      <c r="R56" s="110"/>
      <c r="S56" s="66"/>
      <c r="T56" s="66"/>
      <c r="U56" s="66"/>
      <c r="V56" s="57"/>
      <c r="W56" s="107"/>
      <c r="X56" s="60"/>
      <c r="Y56" s="60"/>
      <c r="Z56" s="60"/>
      <c r="AA56" s="64" t="s">
        <v>93</v>
      </c>
      <c r="AC56" s="110">
        <v>1726</v>
      </c>
      <c r="AD56" s="108">
        <v>36230</v>
      </c>
      <c r="AE56" s="108" t="s">
        <v>7</v>
      </c>
      <c r="AF56" s="108" t="s">
        <v>7</v>
      </c>
    </row>
    <row r="57" spans="3:32" ht="8.25" customHeight="1">
      <c r="D57" s="301" t="s">
        <v>108</v>
      </c>
      <c r="E57" s="301"/>
      <c r="G57" s="136">
        <v>14144</v>
      </c>
      <c r="H57" s="135">
        <v>105931</v>
      </c>
      <c r="I57" s="135" t="s">
        <v>7</v>
      </c>
      <c r="J57" s="135" t="s">
        <v>7</v>
      </c>
      <c r="K57" s="65"/>
      <c r="L57" s="107"/>
      <c r="M57" s="60"/>
      <c r="N57" s="296" t="s">
        <v>180</v>
      </c>
      <c r="O57" s="296"/>
      <c r="P57" s="296"/>
      <c r="R57" s="140">
        <v>3394074</v>
      </c>
      <c r="S57" s="139">
        <v>25254645</v>
      </c>
      <c r="T57" s="139">
        <v>4964618</v>
      </c>
      <c r="U57" s="139">
        <v>10945749</v>
      </c>
      <c r="V57" s="57"/>
      <c r="W57" s="107"/>
      <c r="X57" s="60"/>
      <c r="Y57" s="60"/>
      <c r="Z57" s="301" t="s">
        <v>244</v>
      </c>
      <c r="AA57" s="301"/>
      <c r="AC57" s="136">
        <v>73773</v>
      </c>
      <c r="AD57" s="137">
        <v>821621</v>
      </c>
      <c r="AE57" s="137">
        <v>15772</v>
      </c>
      <c r="AF57" s="137">
        <v>56037</v>
      </c>
    </row>
    <row r="58" spans="3:32" ht="8.25" customHeight="1">
      <c r="E58" s="64" t="s">
        <v>108</v>
      </c>
      <c r="G58" s="109">
        <v>14144</v>
      </c>
      <c r="H58" s="108">
        <v>105931</v>
      </c>
      <c r="I58" s="108" t="s">
        <v>7</v>
      </c>
      <c r="J58" s="108" t="s">
        <v>7</v>
      </c>
      <c r="K58" s="65"/>
      <c r="L58" s="107"/>
      <c r="M58" s="60"/>
      <c r="N58" s="60"/>
      <c r="O58" s="301" t="s">
        <v>179</v>
      </c>
      <c r="P58" s="301"/>
      <c r="R58" s="136">
        <v>111596</v>
      </c>
      <c r="S58" s="135">
        <v>416983</v>
      </c>
      <c r="T58" s="135" t="s">
        <v>7</v>
      </c>
      <c r="U58" s="135" t="s">
        <v>7</v>
      </c>
      <c r="V58" s="57"/>
      <c r="W58" s="107"/>
      <c r="X58" s="60"/>
      <c r="Y58" s="60"/>
      <c r="Z58" s="60"/>
      <c r="AA58" s="76" t="s">
        <v>243</v>
      </c>
      <c r="AC58" s="109">
        <v>73773</v>
      </c>
      <c r="AD58" s="108">
        <v>821621</v>
      </c>
      <c r="AE58" s="108">
        <v>15772</v>
      </c>
      <c r="AF58" s="108">
        <v>56037</v>
      </c>
    </row>
    <row r="59" spans="3:32" ht="8.25" customHeight="1">
      <c r="D59" s="301" t="s">
        <v>241</v>
      </c>
      <c r="E59" s="301"/>
      <c r="G59" s="136">
        <v>4</v>
      </c>
      <c r="H59" s="135">
        <v>1531804</v>
      </c>
      <c r="I59" s="135" t="s">
        <v>7</v>
      </c>
      <c r="J59" s="135" t="s">
        <v>7</v>
      </c>
      <c r="K59" s="65"/>
      <c r="L59" s="107"/>
      <c r="M59" s="60"/>
      <c r="N59" s="60"/>
      <c r="O59" s="60"/>
      <c r="P59" s="76" t="s">
        <v>242</v>
      </c>
      <c r="R59" s="109">
        <v>40559</v>
      </c>
      <c r="S59" s="108">
        <v>8292</v>
      </c>
      <c r="T59" s="108" t="s">
        <v>7</v>
      </c>
      <c r="U59" s="108" t="s">
        <v>7</v>
      </c>
      <c r="V59" s="57"/>
      <c r="W59" s="107"/>
      <c r="X59" s="60"/>
      <c r="Y59" s="60"/>
      <c r="Z59" s="301" t="s">
        <v>98</v>
      </c>
      <c r="AA59" s="301"/>
      <c r="AC59" s="136">
        <v>1466206</v>
      </c>
      <c r="AD59" s="135">
        <v>567390</v>
      </c>
      <c r="AE59" s="135">
        <v>37648</v>
      </c>
      <c r="AF59" s="135">
        <v>3514</v>
      </c>
    </row>
    <row r="60" spans="3:32" ht="8.25" customHeight="1">
      <c r="E60" s="76" t="s">
        <v>241</v>
      </c>
      <c r="G60" s="109">
        <v>4</v>
      </c>
      <c r="H60" s="108">
        <v>1531804</v>
      </c>
      <c r="I60" s="108" t="s">
        <v>7</v>
      </c>
      <c r="J60" s="108" t="s">
        <v>7</v>
      </c>
      <c r="K60" s="65"/>
      <c r="L60" s="107"/>
      <c r="M60" s="60"/>
      <c r="N60" s="60"/>
      <c r="O60" s="60"/>
      <c r="P60" s="64" t="s">
        <v>99</v>
      </c>
      <c r="R60" s="109">
        <v>71037</v>
      </c>
      <c r="S60" s="108">
        <v>408691</v>
      </c>
      <c r="T60" s="108" t="s">
        <v>7</v>
      </c>
      <c r="U60" s="108" t="s">
        <v>7</v>
      </c>
      <c r="V60" s="57"/>
      <c r="W60" s="107"/>
      <c r="X60" s="60"/>
      <c r="Y60" s="60"/>
      <c r="Z60" s="60"/>
      <c r="AA60" s="64" t="s">
        <v>98</v>
      </c>
      <c r="AC60" s="109">
        <v>1466206</v>
      </c>
      <c r="AD60" s="108">
        <v>567390</v>
      </c>
      <c r="AE60" s="108">
        <v>37648</v>
      </c>
      <c r="AF60" s="108">
        <v>3514</v>
      </c>
    </row>
    <row r="61" spans="3:32" ht="8.25" customHeight="1">
      <c r="D61" s="301" t="s">
        <v>240</v>
      </c>
      <c r="E61" s="301"/>
      <c r="G61" s="136">
        <v>1820</v>
      </c>
      <c r="H61" s="135">
        <v>55096</v>
      </c>
      <c r="I61" s="135" t="s">
        <v>7</v>
      </c>
      <c r="J61" s="135" t="s">
        <v>7</v>
      </c>
      <c r="K61" s="65"/>
      <c r="L61" s="107"/>
      <c r="M61" s="60"/>
      <c r="N61" s="60"/>
      <c r="O61" s="301" t="s">
        <v>103</v>
      </c>
      <c r="P61" s="301"/>
      <c r="R61" s="136">
        <v>773</v>
      </c>
      <c r="S61" s="135">
        <v>164764</v>
      </c>
      <c r="T61" s="135">
        <v>3000</v>
      </c>
      <c r="U61" s="135">
        <v>2426106</v>
      </c>
      <c r="V61" s="57"/>
      <c r="W61" s="107"/>
      <c r="X61" s="60"/>
      <c r="Y61" s="60"/>
      <c r="Z61" s="301" t="s">
        <v>100</v>
      </c>
      <c r="AA61" s="301"/>
      <c r="AC61" s="136">
        <v>8963</v>
      </c>
      <c r="AD61" s="135">
        <v>1296098</v>
      </c>
      <c r="AE61" s="135">
        <v>40</v>
      </c>
      <c r="AF61" s="135">
        <v>1582</v>
      </c>
    </row>
    <row r="62" spans="3:32" ht="8.25" customHeight="1">
      <c r="E62" s="64" t="s">
        <v>240</v>
      </c>
      <c r="G62" s="109">
        <v>1820</v>
      </c>
      <c r="H62" s="108">
        <v>55096</v>
      </c>
      <c r="I62" s="108" t="s">
        <v>7</v>
      </c>
      <c r="J62" s="108" t="s">
        <v>7</v>
      </c>
      <c r="K62" s="65"/>
      <c r="L62" s="107"/>
      <c r="M62" s="60"/>
      <c r="N62" s="60"/>
      <c r="O62" s="60"/>
      <c r="P62" s="64" t="s">
        <v>103</v>
      </c>
      <c r="R62" s="109">
        <v>773</v>
      </c>
      <c r="S62" s="108">
        <v>164764</v>
      </c>
      <c r="T62" s="108">
        <v>3000</v>
      </c>
      <c r="U62" s="108">
        <v>2426106</v>
      </c>
      <c r="V62" s="57"/>
      <c r="W62" s="107"/>
      <c r="X62" s="60"/>
      <c r="Y62" s="60"/>
      <c r="Z62" s="60"/>
      <c r="AA62" s="64" t="s">
        <v>101</v>
      </c>
      <c r="AC62" s="109">
        <v>982</v>
      </c>
      <c r="AD62" s="108">
        <v>613176</v>
      </c>
      <c r="AE62" s="108">
        <v>40</v>
      </c>
      <c r="AF62" s="108">
        <v>1582</v>
      </c>
    </row>
    <row r="63" spans="3:32" ht="8.25" customHeight="1">
      <c r="D63" s="301" t="s">
        <v>172</v>
      </c>
      <c r="E63" s="301"/>
      <c r="G63" s="136">
        <v>184</v>
      </c>
      <c r="H63" s="135">
        <v>30048</v>
      </c>
      <c r="I63" s="135" t="s">
        <v>7</v>
      </c>
      <c r="J63" s="135" t="s">
        <v>7</v>
      </c>
      <c r="K63" s="65"/>
      <c r="L63" s="107"/>
      <c r="M63" s="60"/>
      <c r="N63" s="60"/>
      <c r="O63" s="301" t="s">
        <v>177</v>
      </c>
      <c r="P63" s="301"/>
      <c r="R63" s="136">
        <v>249503</v>
      </c>
      <c r="S63" s="135">
        <v>294106</v>
      </c>
      <c r="T63" s="135" t="s">
        <v>7</v>
      </c>
      <c r="U63" s="135">
        <v>4276</v>
      </c>
      <c r="V63" s="57"/>
      <c r="W63" s="107"/>
      <c r="X63" s="60"/>
      <c r="Y63" s="60"/>
      <c r="Z63" s="60"/>
      <c r="AA63" s="64" t="s">
        <v>104</v>
      </c>
      <c r="AC63" s="109">
        <v>7981</v>
      </c>
      <c r="AD63" s="108">
        <v>682922</v>
      </c>
      <c r="AE63" s="108" t="s">
        <v>7</v>
      </c>
      <c r="AF63" s="108" t="s">
        <v>7</v>
      </c>
    </row>
    <row r="64" spans="3:32" ht="8.25" customHeight="1">
      <c r="E64" s="71" t="s">
        <v>114</v>
      </c>
      <c r="G64" s="109" t="s">
        <v>7</v>
      </c>
      <c r="H64" s="108">
        <v>267</v>
      </c>
      <c r="I64" s="108" t="s">
        <v>7</v>
      </c>
      <c r="J64" s="108" t="s">
        <v>7</v>
      </c>
      <c r="K64" s="65"/>
      <c r="L64" s="107"/>
      <c r="M64" s="60"/>
      <c r="N64" s="60"/>
      <c r="O64" s="60"/>
      <c r="P64" s="64" t="s">
        <v>106</v>
      </c>
      <c r="R64" s="109">
        <v>49668</v>
      </c>
      <c r="S64" s="108">
        <v>182305</v>
      </c>
      <c r="T64" s="108" t="s">
        <v>7</v>
      </c>
      <c r="U64" s="108" t="s">
        <v>7</v>
      </c>
      <c r="V64" s="57"/>
      <c r="W64" s="107"/>
      <c r="X64" s="60"/>
      <c r="Y64" s="60"/>
      <c r="Z64" s="301" t="s">
        <v>239</v>
      </c>
      <c r="AA64" s="301"/>
      <c r="AC64" s="136">
        <v>125152</v>
      </c>
      <c r="AD64" s="135">
        <v>275524</v>
      </c>
      <c r="AE64" s="135">
        <v>138159</v>
      </c>
      <c r="AF64" s="135">
        <v>35761</v>
      </c>
    </row>
    <row r="65" spans="3:32" ht="8.25" customHeight="1">
      <c r="E65" s="64" t="s">
        <v>117</v>
      </c>
      <c r="G65" s="109">
        <v>184</v>
      </c>
      <c r="H65" s="108">
        <v>29781</v>
      </c>
      <c r="I65" s="108" t="s">
        <v>7</v>
      </c>
      <c r="J65" s="108" t="s">
        <v>7</v>
      </c>
      <c r="K65" s="65"/>
      <c r="L65" s="107"/>
      <c r="M65" s="60"/>
      <c r="N65" s="60"/>
      <c r="O65" s="60"/>
      <c r="P65" s="64" t="s">
        <v>109</v>
      </c>
      <c r="R65" s="109">
        <v>199835</v>
      </c>
      <c r="S65" s="108">
        <v>111801</v>
      </c>
      <c r="T65" s="108" t="s">
        <v>7</v>
      </c>
      <c r="U65" s="108">
        <v>4276</v>
      </c>
      <c r="V65" s="57"/>
      <c r="W65" s="107"/>
      <c r="X65" s="60"/>
      <c r="Y65" s="60"/>
      <c r="Z65" s="60"/>
      <c r="AA65" s="64" t="s">
        <v>107</v>
      </c>
      <c r="AC65" s="109">
        <v>1187</v>
      </c>
      <c r="AD65" s="108">
        <v>2745</v>
      </c>
      <c r="AE65" s="108" t="s">
        <v>7</v>
      </c>
      <c r="AF65" s="108" t="s">
        <v>7</v>
      </c>
    </row>
    <row r="66" spans="3:32" ht="8.25" customHeight="1">
      <c r="G66" s="110"/>
      <c r="H66" s="66"/>
      <c r="I66" s="66" t="s">
        <v>8</v>
      </c>
      <c r="J66" s="66"/>
      <c r="K66" s="65"/>
      <c r="L66" s="107"/>
      <c r="M66" s="60"/>
      <c r="N66" s="60"/>
      <c r="O66" s="301" t="s">
        <v>238</v>
      </c>
      <c r="P66" s="301"/>
      <c r="R66" s="136">
        <v>248107</v>
      </c>
      <c r="S66" s="135">
        <v>245602</v>
      </c>
      <c r="T66" s="135">
        <v>2070</v>
      </c>
      <c r="U66" s="135" t="s">
        <v>7</v>
      </c>
      <c r="V66" s="57"/>
      <c r="W66" s="107"/>
      <c r="X66" s="60"/>
      <c r="Y66" s="60"/>
      <c r="Z66" s="60"/>
      <c r="AA66" s="141" t="s">
        <v>237</v>
      </c>
      <c r="AC66" s="109">
        <v>123965</v>
      </c>
      <c r="AD66" s="108">
        <v>272779</v>
      </c>
      <c r="AE66" s="108">
        <v>138159</v>
      </c>
      <c r="AF66" s="108">
        <v>35761</v>
      </c>
    </row>
    <row r="67" spans="3:32" ht="8.25" customHeight="1">
      <c r="C67" s="296" t="s">
        <v>170</v>
      </c>
      <c r="D67" s="296"/>
      <c r="E67" s="296"/>
      <c r="G67" s="140">
        <v>593894</v>
      </c>
      <c r="H67" s="139">
        <v>27611529</v>
      </c>
      <c r="I67" s="139">
        <v>959407</v>
      </c>
      <c r="J67" s="139">
        <v>2660312</v>
      </c>
      <c r="K67" s="65"/>
      <c r="L67" s="107"/>
      <c r="M67" s="60"/>
      <c r="N67" s="60"/>
      <c r="O67" s="60"/>
      <c r="P67" s="64" t="s">
        <v>112</v>
      </c>
      <c r="R67" s="109">
        <v>1498</v>
      </c>
      <c r="S67" s="108">
        <v>38183</v>
      </c>
      <c r="T67" s="108">
        <v>560</v>
      </c>
      <c r="U67" s="108" t="s">
        <v>7</v>
      </c>
      <c r="V67" s="57"/>
      <c r="W67" s="107"/>
      <c r="X67" s="60"/>
      <c r="Y67" s="60"/>
      <c r="Z67" s="60"/>
      <c r="AC67" s="110"/>
      <c r="AD67" s="66"/>
      <c r="AE67" s="66"/>
      <c r="AF67" s="66"/>
    </row>
    <row r="68" spans="3:32" ht="8.25" customHeight="1">
      <c r="D68" s="301" t="s">
        <v>4</v>
      </c>
      <c r="E68" s="301"/>
      <c r="G68" s="136">
        <v>766</v>
      </c>
      <c r="H68" s="135">
        <v>6504397</v>
      </c>
      <c r="I68" s="135">
        <v>619</v>
      </c>
      <c r="J68" s="135">
        <v>48390</v>
      </c>
      <c r="K68" s="65"/>
      <c r="L68" s="107"/>
      <c r="M68" s="60"/>
      <c r="N68" s="60"/>
      <c r="O68" s="60"/>
      <c r="P68" s="64" t="s">
        <v>113</v>
      </c>
      <c r="R68" s="109">
        <v>10931</v>
      </c>
      <c r="S68" s="108">
        <v>21977</v>
      </c>
      <c r="T68" s="108">
        <v>1510</v>
      </c>
      <c r="U68" s="108" t="s">
        <v>7</v>
      </c>
      <c r="V68" s="57"/>
      <c r="W68" s="107"/>
      <c r="X68" s="60"/>
      <c r="Y68" s="296" t="s">
        <v>173</v>
      </c>
      <c r="Z68" s="296"/>
      <c r="AA68" s="296"/>
      <c r="AC68" s="140">
        <v>1830119</v>
      </c>
      <c r="AD68" s="139">
        <v>2471314</v>
      </c>
      <c r="AE68" s="139">
        <v>472336</v>
      </c>
      <c r="AF68" s="139">
        <v>322287</v>
      </c>
    </row>
    <row r="69" spans="3:32" ht="8.25" customHeight="1">
      <c r="E69" s="64" t="s">
        <v>4</v>
      </c>
      <c r="G69" s="109">
        <v>741</v>
      </c>
      <c r="H69" s="108">
        <v>6472288</v>
      </c>
      <c r="I69" s="108">
        <v>619</v>
      </c>
      <c r="J69" s="108">
        <v>48390</v>
      </c>
      <c r="K69" s="65"/>
      <c r="L69" s="107"/>
      <c r="M69" s="60"/>
      <c r="N69" s="60"/>
      <c r="O69" s="60"/>
      <c r="P69" s="64" t="s">
        <v>115</v>
      </c>
      <c r="R69" s="109">
        <v>900</v>
      </c>
      <c r="S69" s="108" t="s">
        <v>7</v>
      </c>
      <c r="T69" s="108" t="s">
        <v>7</v>
      </c>
      <c r="U69" s="108" t="s">
        <v>7</v>
      </c>
      <c r="V69" s="57"/>
      <c r="W69" s="107"/>
      <c r="X69" s="60"/>
      <c r="Y69" s="60"/>
      <c r="Z69" s="301" t="s">
        <v>171</v>
      </c>
      <c r="AA69" s="301"/>
      <c r="AC69" s="136">
        <v>564998</v>
      </c>
      <c r="AD69" s="135">
        <v>174013</v>
      </c>
      <c r="AE69" s="135">
        <v>122661</v>
      </c>
      <c r="AF69" s="135">
        <v>6656</v>
      </c>
    </row>
    <row r="70" spans="3:32" ht="8.25" customHeight="1">
      <c r="E70" s="64" t="s">
        <v>123</v>
      </c>
      <c r="G70" s="109">
        <v>25</v>
      </c>
      <c r="H70" s="108">
        <v>32109</v>
      </c>
      <c r="I70" s="108" t="s">
        <v>7</v>
      </c>
      <c r="J70" s="108" t="s">
        <v>7</v>
      </c>
      <c r="K70" s="65"/>
      <c r="L70" s="107"/>
      <c r="M70" s="60"/>
      <c r="N70" s="60"/>
      <c r="O70" s="60"/>
      <c r="P70" s="141" t="s">
        <v>236</v>
      </c>
      <c r="R70" s="109">
        <v>234778</v>
      </c>
      <c r="S70" s="108">
        <v>185442</v>
      </c>
      <c r="T70" s="108" t="s">
        <v>7</v>
      </c>
      <c r="U70" s="108" t="s">
        <v>7</v>
      </c>
      <c r="V70" s="57"/>
      <c r="W70" s="107"/>
      <c r="X70" s="60"/>
      <c r="Y70" s="60"/>
      <c r="Z70" s="60"/>
      <c r="AA70" s="64" t="s">
        <v>116</v>
      </c>
      <c r="AC70" s="109">
        <v>521272</v>
      </c>
      <c r="AD70" s="108">
        <v>37515</v>
      </c>
      <c r="AE70" s="108">
        <v>122661</v>
      </c>
      <c r="AF70" s="108">
        <v>6656</v>
      </c>
    </row>
    <row r="71" spans="3:32" ht="8.25" customHeight="1">
      <c r="D71" s="301" t="s">
        <v>211</v>
      </c>
      <c r="E71" s="301"/>
      <c r="G71" s="136">
        <v>58</v>
      </c>
      <c r="H71" s="135">
        <v>11765196</v>
      </c>
      <c r="I71" s="135" t="s">
        <v>7</v>
      </c>
      <c r="J71" s="135" t="s">
        <v>7</v>
      </c>
      <c r="K71" s="65"/>
      <c r="L71" s="107"/>
      <c r="M71" s="60"/>
      <c r="N71" s="60"/>
      <c r="O71" s="301" t="s">
        <v>121</v>
      </c>
      <c r="P71" s="301"/>
      <c r="R71" s="136">
        <v>2130</v>
      </c>
      <c r="S71" s="135">
        <v>15405</v>
      </c>
      <c r="T71" s="135">
        <v>1099289</v>
      </c>
      <c r="U71" s="135">
        <v>1799299</v>
      </c>
      <c r="V71" s="57"/>
      <c r="W71" s="107"/>
      <c r="X71" s="60"/>
      <c r="Y71" s="60"/>
      <c r="Z71" s="60"/>
      <c r="AA71" s="64" t="s">
        <v>119</v>
      </c>
      <c r="AC71" s="109">
        <v>43726</v>
      </c>
      <c r="AD71" s="108">
        <v>136498</v>
      </c>
      <c r="AE71" s="108" t="s">
        <v>7</v>
      </c>
      <c r="AF71" s="108" t="s">
        <v>7</v>
      </c>
    </row>
    <row r="72" spans="3:32" ht="8.25" customHeight="1">
      <c r="E72" s="64" t="s">
        <v>128</v>
      </c>
      <c r="G72" s="109">
        <v>58</v>
      </c>
      <c r="H72" s="108">
        <v>11764204</v>
      </c>
      <c r="I72" s="108" t="s">
        <v>7</v>
      </c>
      <c r="J72" s="108" t="s">
        <v>7</v>
      </c>
      <c r="K72" s="65"/>
      <c r="L72" s="107"/>
      <c r="M72" s="60"/>
      <c r="N72" s="60"/>
      <c r="O72" s="60"/>
      <c r="P72" s="64" t="s">
        <v>121</v>
      </c>
      <c r="R72" s="109">
        <v>2130</v>
      </c>
      <c r="S72" s="108">
        <v>15405</v>
      </c>
      <c r="T72" s="108">
        <v>774780</v>
      </c>
      <c r="U72" s="108">
        <v>1799299</v>
      </c>
      <c r="V72" s="57"/>
      <c r="W72" s="107"/>
      <c r="X72" s="60"/>
      <c r="Y72" s="60"/>
      <c r="Z72" s="60"/>
      <c r="AA72" s="64" t="s">
        <v>120</v>
      </c>
      <c r="AC72" s="109" t="s">
        <v>7</v>
      </c>
      <c r="AD72" s="108" t="s">
        <v>7</v>
      </c>
      <c r="AE72" s="108" t="s">
        <v>7</v>
      </c>
      <c r="AF72" s="108" t="s">
        <v>7</v>
      </c>
    </row>
    <row r="73" spans="3:32" ht="8.25" customHeight="1">
      <c r="E73" s="64" t="s">
        <v>130</v>
      </c>
      <c r="G73" s="109" t="s">
        <v>7</v>
      </c>
      <c r="H73" s="108">
        <v>992</v>
      </c>
      <c r="I73" s="108" t="s">
        <v>7</v>
      </c>
      <c r="J73" s="108" t="s">
        <v>7</v>
      </c>
      <c r="K73" s="65"/>
      <c r="L73" s="107"/>
      <c r="M73" s="60"/>
      <c r="N73" s="60"/>
      <c r="O73" s="60"/>
      <c r="P73" s="64" t="s">
        <v>235</v>
      </c>
      <c r="R73" s="109" t="s">
        <v>7</v>
      </c>
      <c r="S73" s="108" t="s">
        <v>7</v>
      </c>
      <c r="T73" s="108">
        <v>324509</v>
      </c>
      <c r="U73" s="108" t="s">
        <v>7</v>
      </c>
      <c r="V73" s="57"/>
      <c r="W73" s="107"/>
      <c r="X73" s="60"/>
      <c r="Y73" s="60"/>
      <c r="Z73" s="301" t="s">
        <v>233</v>
      </c>
      <c r="AA73" s="301"/>
      <c r="AC73" s="136">
        <v>720160</v>
      </c>
      <c r="AD73" s="135">
        <v>50629</v>
      </c>
      <c r="AE73" s="135">
        <v>23678</v>
      </c>
      <c r="AF73" s="135" t="s">
        <v>7</v>
      </c>
    </row>
    <row r="74" spans="3:32" ht="8.25" customHeight="1">
      <c r="D74" s="301" t="s">
        <v>234</v>
      </c>
      <c r="E74" s="301"/>
      <c r="G74" s="136">
        <v>3475</v>
      </c>
      <c r="H74" s="135">
        <v>7842</v>
      </c>
      <c r="I74" s="135">
        <v>40980</v>
      </c>
      <c r="J74" s="135">
        <v>5424</v>
      </c>
      <c r="K74" s="65"/>
      <c r="L74" s="107"/>
      <c r="M74" s="60"/>
      <c r="N74" s="60"/>
      <c r="O74" s="301" t="s">
        <v>169</v>
      </c>
      <c r="P74" s="301"/>
      <c r="R74" s="136">
        <v>178665</v>
      </c>
      <c r="S74" s="135">
        <v>2026161</v>
      </c>
      <c r="T74" s="135">
        <v>2621392</v>
      </c>
      <c r="U74" s="135">
        <v>4222192</v>
      </c>
      <c r="V74" s="57"/>
      <c r="W74" s="107"/>
      <c r="X74" s="60"/>
      <c r="Y74" s="60"/>
      <c r="Z74" s="60"/>
      <c r="AA74" s="76" t="s">
        <v>233</v>
      </c>
      <c r="AC74" s="109">
        <v>720160</v>
      </c>
      <c r="AD74" s="108">
        <v>50629</v>
      </c>
      <c r="AE74" s="108">
        <v>23678</v>
      </c>
      <c r="AF74" s="108" t="s">
        <v>7</v>
      </c>
    </row>
    <row r="75" spans="3:32" ht="8.25" customHeight="1">
      <c r="E75" s="64" t="s">
        <v>135</v>
      </c>
      <c r="G75" s="109">
        <v>3475</v>
      </c>
      <c r="H75" s="108">
        <v>6828</v>
      </c>
      <c r="I75" s="108">
        <v>40980</v>
      </c>
      <c r="J75" s="108">
        <v>5424</v>
      </c>
      <c r="K75" s="65"/>
      <c r="L75" s="107"/>
      <c r="M75" s="60"/>
      <c r="N75" s="60"/>
      <c r="O75" s="60"/>
      <c r="P75" s="64" t="s">
        <v>124</v>
      </c>
      <c r="R75" s="109">
        <v>28112</v>
      </c>
      <c r="S75" s="108">
        <v>1566185</v>
      </c>
      <c r="T75" s="108">
        <v>1779805</v>
      </c>
      <c r="U75" s="108">
        <v>2087785</v>
      </c>
      <c r="V75" s="57"/>
      <c r="W75" s="107"/>
      <c r="X75" s="60"/>
      <c r="Y75" s="60"/>
      <c r="Z75" s="301" t="s">
        <v>168</v>
      </c>
      <c r="AA75" s="301"/>
      <c r="AC75" s="136">
        <v>5502</v>
      </c>
      <c r="AD75" s="135">
        <v>886185</v>
      </c>
      <c r="AE75" s="135">
        <v>112440</v>
      </c>
      <c r="AF75" s="135">
        <v>21111</v>
      </c>
    </row>
    <row r="76" spans="3:32" ht="8.25" customHeight="1">
      <c r="E76" s="64" t="s">
        <v>137</v>
      </c>
      <c r="G76" s="109" t="s">
        <v>7</v>
      </c>
      <c r="H76" s="108">
        <v>1014</v>
      </c>
      <c r="I76" s="108" t="s">
        <v>7</v>
      </c>
      <c r="J76" s="108" t="s">
        <v>7</v>
      </c>
      <c r="K76" s="65"/>
      <c r="L76" s="107"/>
      <c r="M76" s="60"/>
      <c r="N76" s="60"/>
      <c r="O76" s="60"/>
      <c r="P76" s="64" t="s">
        <v>126</v>
      </c>
      <c r="R76" s="109">
        <v>150553</v>
      </c>
      <c r="S76" s="108">
        <v>459976</v>
      </c>
      <c r="T76" s="108">
        <v>839375</v>
      </c>
      <c r="U76" s="108">
        <v>2134407</v>
      </c>
      <c r="V76" s="57"/>
      <c r="W76" s="107"/>
      <c r="X76" s="60"/>
      <c r="Y76" s="60"/>
      <c r="Z76" s="60"/>
      <c r="AA76" s="64" t="s">
        <v>127</v>
      </c>
      <c r="AC76" s="109">
        <v>5502</v>
      </c>
      <c r="AD76" s="108">
        <v>886185</v>
      </c>
      <c r="AE76" s="108">
        <v>112440</v>
      </c>
      <c r="AF76" s="108">
        <v>21111</v>
      </c>
    </row>
    <row r="77" spans="3:32" ht="8.25" customHeight="1">
      <c r="D77" s="301" t="s">
        <v>232</v>
      </c>
      <c r="E77" s="301"/>
      <c r="G77" s="136">
        <v>2017</v>
      </c>
      <c r="H77" s="135">
        <v>188924</v>
      </c>
      <c r="I77" s="135">
        <v>580380</v>
      </c>
      <c r="J77" s="135">
        <v>568219</v>
      </c>
      <c r="K77" s="65"/>
      <c r="L77" s="107"/>
      <c r="M77" s="60"/>
      <c r="N77" s="60"/>
      <c r="O77" s="60"/>
      <c r="P77" s="64" t="s">
        <v>290</v>
      </c>
      <c r="R77" s="109" t="s">
        <v>7</v>
      </c>
      <c r="S77" s="108" t="s">
        <v>7</v>
      </c>
      <c r="T77" s="108">
        <v>2212</v>
      </c>
      <c r="U77" s="108" t="s">
        <v>7</v>
      </c>
      <c r="V77" s="57"/>
      <c r="W77" s="107"/>
      <c r="X77" s="60"/>
      <c r="Y77" s="60"/>
      <c r="Z77" s="301" t="s">
        <v>167</v>
      </c>
      <c r="AA77" s="301"/>
      <c r="AC77" s="136" t="s">
        <v>7</v>
      </c>
      <c r="AD77" s="135" t="s">
        <v>7</v>
      </c>
      <c r="AE77" s="135">
        <v>4531</v>
      </c>
      <c r="AF77" s="135">
        <v>600</v>
      </c>
    </row>
    <row r="78" spans="3:32" ht="8.25" customHeight="1">
      <c r="E78" s="64" t="s">
        <v>140</v>
      </c>
      <c r="G78" s="109">
        <v>774</v>
      </c>
      <c r="H78" s="108">
        <v>3342</v>
      </c>
      <c r="I78" s="108">
        <v>518714</v>
      </c>
      <c r="J78" s="108">
        <v>553630</v>
      </c>
      <c r="K78" s="65"/>
      <c r="L78" s="107"/>
      <c r="M78" s="60"/>
      <c r="N78" s="60"/>
      <c r="O78" s="301" t="s">
        <v>231</v>
      </c>
      <c r="P78" s="301"/>
      <c r="R78" s="136" t="s">
        <v>7</v>
      </c>
      <c r="S78" s="137">
        <v>19042228</v>
      </c>
      <c r="T78" s="137" t="s">
        <v>7</v>
      </c>
      <c r="U78" s="137" t="s">
        <v>7</v>
      </c>
      <c r="V78" s="57"/>
      <c r="W78" s="107"/>
      <c r="X78" s="60"/>
      <c r="Y78" s="60"/>
      <c r="Z78" s="60"/>
      <c r="AA78" s="76" t="s">
        <v>230</v>
      </c>
      <c r="AC78" s="109" t="s">
        <v>7</v>
      </c>
      <c r="AD78" s="108" t="s">
        <v>7</v>
      </c>
      <c r="AE78" s="108">
        <v>4531</v>
      </c>
      <c r="AF78" s="108">
        <v>600</v>
      </c>
    </row>
    <row r="79" spans="3:32" ht="8.25" customHeight="1">
      <c r="E79" s="71" t="s">
        <v>142</v>
      </c>
      <c r="G79" s="109">
        <v>1243</v>
      </c>
      <c r="H79" s="108">
        <v>185582</v>
      </c>
      <c r="I79" s="108">
        <v>61666</v>
      </c>
      <c r="J79" s="108">
        <v>14589</v>
      </c>
      <c r="K79" s="65"/>
      <c r="L79" s="107"/>
      <c r="M79" s="60"/>
      <c r="N79" s="60"/>
      <c r="O79" s="60"/>
      <c r="P79" s="64" t="s">
        <v>231</v>
      </c>
      <c r="R79" s="109" t="s">
        <v>7</v>
      </c>
      <c r="S79" s="108">
        <v>19042228</v>
      </c>
      <c r="T79" s="108" t="s">
        <v>7</v>
      </c>
      <c r="U79" s="108" t="s">
        <v>7</v>
      </c>
      <c r="V79" s="57"/>
      <c r="W79" s="107"/>
      <c r="X79" s="60"/>
      <c r="Y79" s="60"/>
      <c r="Z79" s="301" t="s">
        <v>227</v>
      </c>
      <c r="AA79" s="301"/>
      <c r="AC79" s="136" t="s">
        <v>7</v>
      </c>
      <c r="AD79" s="137" t="s">
        <v>7</v>
      </c>
      <c r="AE79" s="135">
        <v>68620</v>
      </c>
      <c r="AF79" s="137">
        <v>31060</v>
      </c>
    </row>
    <row r="80" spans="3:32" ht="8.25" customHeight="1">
      <c r="D80" s="301" t="s">
        <v>229</v>
      </c>
      <c r="E80" s="301"/>
      <c r="G80" s="136">
        <v>5772</v>
      </c>
      <c r="H80" s="135">
        <v>478686</v>
      </c>
      <c r="I80" s="135" t="s">
        <v>7</v>
      </c>
      <c r="J80" s="135" t="s">
        <v>7</v>
      </c>
      <c r="K80" s="65"/>
      <c r="L80" s="107"/>
      <c r="M80" s="60"/>
      <c r="N80" s="60"/>
      <c r="O80" s="301" t="s">
        <v>228</v>
      </c>
      <c r="P80" s="301"/>
      <c r="R80" s="136">
        <v>12549</v>
      </c>
      <c r="S80" s="137">
        <v>1236180</v>
      </c>
      <c r="T80" s="137">
        <v>260370</v>
      </c>
      <c r="U80" s="137">
        <v>449777</v>
      </c>
      <c r="V80" s="57"/>
      <c r="W80" s="107"/>
      <c r="X80" s="60"/>
      <c r="Y80" s="60"/>
      <c r="Z80" s="60"/>
      <c r="AA80" s="76" t="s">
        <v>227</v>
      </c>
      <c r="AC80" s="109" t="s">
        <v>7</v>
      </c>
      <c r="AD80" s="108" t="s">
        <v>7</v>
      </c>
      <c r="AE80" s="108">
        <v>68620</v>
      </c>
      <c r="AF80" s="108">
        <v>31060</v>
      </c>
    </row>
    <row r="81" spans="1:32" ht="8.25" customHeight="1">
      <c r="E81" s="64" t="s">
        <v>144</v>
      </c>
      <c r="G81" s="109">
        <v>5772</v>
      </c>
      <c r="H81" s="108">
        <v>478686</v>
      </c>
      <c r="I81" s="108" t="s">
        <v>7</v>
      </c>
      <c r="J81" s="108" t="s">
        <v>7</v>
      </c>
      <c r="K81" s="65"/>
      <c r="L81" s="107"/>
      <c r="M81" s="60"/>
      <c r="N81" s="60"/>
      <c r="O81" s="60"/>
      <c r="P81" s="76" t="s">
        <v>228</v>
      </c>
      <c r="R81" s="109">
        <v>12549</v>
      </c>
      <c r="S81" s="108">
        <v>1236180</v>
      </c>
      <c r="T81" s="108">
        <v>260370</v>
      </c>
      <c r="U81" s="108">
        <v>449777</v>
      </c>
      <c r="V81" s="128"/>
      <c r="W81" s="107"/>
      <c r="X81" s="60"/>
      <c r="Y81" s="60"/>
      <c r="Z81" s="301" t="s">
        <v>165</v>
      </c>
      <c r="AA81" s="301"/>
      <c r="AC81" s="136">
        <v>343438</v>
      </c>
      <c r="AD81" s="135">
        <v>1238702</v>
      </c>
      <c r="AE81" s="135">
        <v>18739</v>
      </c>
      <c r="AF81" s="135">
        <v>250567</v>
      </c>
    </row>
    <row r="82" spans="1:32" ht="8.25" customHeight="1">
      <c r="D82" s="301" t="s">
        <v>148</v>
      </c>
      <c r="E82" s="301"/>
      <c r="G82" s="136" t="s">
        <v>7</v>
      </c>
      <c r="H82" s="135">
        <v>7845165</v>
      </c>
      <c r="I82" s="135">
        <v>72225</v>
      </c>
      <c r="J82" s="135">
        <v>294416</v>
      </c>
      <c r="K82" s="65"/>
      <c r="L82" s="107"/>
      <c r="M82" s="133"/>
      <c r="N82" s="60"/>
      <c r="O82" s="301" t="s">
        <v>226</v>
      </c>
      <c r="P82" s="301"/>
      <c r="R82" s="136">
        <v>6855</v>
      </c>
      <c r="S82" s="135">
        <v>103743</v>
      </c>
      <c r="T82" s="135">
        <v>258898</v>
      </c>
      <c r="U82" s="135">
        <v>171646</v>
      </c>
      <c r="V82" s="57"/>
      <c r="W82" s="107"/>
      <c r="X82" s="60"/>
      <c r="Y82" s="60"/>
      <c r="Z82" s="60"/>
      <c r="AA82" s="64" t="s">
        <v>163</v>
      </c>
      <c r="AC82" s="109">
        <v>87657</v>
      </c>
      <c r="AD82" s="108">
        <v>270912</v>
      </c>
      <c r="AE82" s="108" t="s">
        <v>7</v>
      </c>
      <c r="AF82" s="108">
        <v>94</v>
      </c>
    </row>
    <row r="83" spans="1:32" ht="8.25" customHeight="1">
      <c r="E83" s="64" t="s">
        <v>148</v>
      </c>
      <c r="G83" s="109" t="s">
        <v>7</v>
      </c>
      <c r="H83" s="108">
        <v>7845165</v>
      </c>
      <c r="I83" s="108">
        <v>72225</v>
      </c>
      <c r="J83" s="108">
        <v>294416</v>
      </c>
      <c r="K83" s="65"/>
      <c r="L83" s="107"/>
      <c r="M83" s="60"/>
      <c r="N83" s="60"/>
      <c r="O83" s="60"/>
      <c r="P83" s="64" t="s">
        <v>133</v>
      </c>
      <c r="R83" s="109">
        <v>6855</v>
      </c>
      <c r="S83" s="108">
        <v>103743</v>
      </c>
      <c r="T83" s="108">
        <v>258898</v>
      </c>
      <c r="U83" s="108">
        <v>171646</v>
      </c>
      <c r="V83" s="57"/>
      <c r="W83" s="107"/>
      <c r="X83" s="60"/>
      <c r="Y83" s="60"/>
      <c r="Z83" s="60"/>
      <c r="AA83" s="64" t="s">
        <v>141</v>
      </c>
      <c r="AC83" s="109">
        <v>255781</v>
      </c>
      <c r="AD83" s="108">
        <v>967790</v>
      </c>
      <c r="AE83" s="108">
        <v>18739</v>
      </c>
      <c r="AF83" s="108">
        <v>250473</v>
      </c>
    </row>
    <row r="84" spans="1:32" ht="8.25" customHeight="1">
      <c r="E84" s="64" t="s">
        <v>131</v>
      </c>
      <c r="G84" s="109" t="s">
        <v>7</v>
      </c>
      <c r="H84" s="108" t="s">
        <v>7</v>
      </c>
      <c r="I84" s="108" t="s">
        <v>7</v>
      </c>
      <c r="J84" s="108" t="s">
        <v>7</v>
      </c>
      <c r="K84" s="65"/>
      <c r="L84" s="107"/>
      <c r="M84" s="60"/>
      <c r="N84" s="60"/>
      <c r="O84" s="301" t="s">
        <v>138</v>
      </c>
      <c r="P84" s="301"/>
      <c r="R84" s="136">
        <v>1608</v>
      </c>
      <c r="S84" s="135">
        <v>112166</v>
      </c>
      <c r="T84" s="135">
        <v>79863</v>
      </c>
      <c r="U84" s="135">
        <v>29474</v>
      </c>
      <c r="V84" s="57"/>
      <c r="W84" s="107"/>
      <c r="X84" s="60"/>
      <c r="Y84" s="60"/>
      <c r="Z84" s="301" t="s">
        <v>162</v>
      </c>
      <c r="AA84" s="301"/>
      <c r="AC84" s="136">
        <v>196021</v>
      </c>
      <c r="AD84" s="135">
        <v>121785</v>
      </c>
      <c r="AE84" s="135">
        <v>121667</v>
      </c>
      <c r="AF84" s="135">
        <v>12293</v>
      </c>
    </row>
    <row r="85" spans="1:32" ht="8.25" customHeight="1">
      <c r="D85" s="301" t="s">
        <v>153</v>
      </c>
      <c r="E85" s="301"/>
      <c r="G85" s="136" t="s">
        <v>7</v>
      </c>
      <c r="H85" s="135">
        <v>5733</v>
      </c>
      <c r="I85" s="135" t="s">
        <v>7</v>
      </c>
      <c r="J85" s="135" t="s">
        <v>7</v>
      </c>
      <c r="K85" s="65"/>
      <c r="L85" s="107"/>
      <c r="M85" s="60"/>
      <c r="N85" s="60"/>
      <c r="O85" s="60"/>
      <c r="P85" s="64" t="s">
        <v>138</v>
      </c>
      <c r="R85" s="109">
        <v>1608</v>
      </c>
      <c r="S85" s="108">
        <v>112166</v>
      </c>
      <c r="T85" s="108">
        <v>79863</v>
      </c>
      <c r="U85" s="108">
        <v>29474</v>
      </c>
      <c r="V85" s="57"/>
      <c r="W85" s="107"/>
      <c r="X85" s="60"/>
      <c r="Y85" s="60"/>
      <c r="Z85" s="60"/>
      <c r="AA85" s="64" t="s">
        <v>145</v>
      </c>
      <c r="AC85" s="109" t="s">
        <v>7</v>
      </c>
      <c r="AD85" s="108">
        <v>349</v>
      </c>
      <c r="AE85" s="108" t="s">
        <v>7</v>
      </c>
      <c r="AF85" s="108" t="s">
        <v>7</v>
      </c>
    </row>
    <row r="86" spans="1:32" ht="8.25" customHeight="1">
      <c r="E86" s="64" t="s">
        <v>153</v>
      </c>
      <c r="G86" s="109" t="s">
        <v>7</v>
      </c>
      <c r="H86" s="108">
        <v>5733</v>
      </c>
      <c r="I86" s="108" t="s">
        <v>7</v>
      </c>
      <c r="J86" s="108" t="s">
        <v>7</v>
      </c>
      <c r="K86" s="65"/>
      <c r="L86" s="107"/>
      <c r="M86" s="60"/>
      <c r="N86" s="60"/>
      <c r="O86" s="301" t="s">
        <v>225</v>
      </c>
      <c r="P86" s="301"/>
      <c r="R86" s="136">
        <v>519</v>
      </c>
      <c r="S86" s="135">
        <v>297</v>
      </c>
      <c r="T86" s="135">
        <v>18550</v>
      </c>
      <c r="U86" s="135" t="s">
        <v>7</v>
      </c>
      <c r="V86" s="57"/>
      <c r="W86" s="107"/>
      <c r="X86" s="60"/>
      <c r="Y86" s="60"/>
      <c r="Z86" s="60"/>
      <c r="AA86" s="64" t="s">
        <v>150</v>
      </c>
      <c r="AC86" s="109" t="s">
        <v>7</v>
      </c>
      <c r="AD86" s="108" t="s">
        <v>7</v>
      </c>
      <c r="AE86" s="108" t="s">
        <v>7</v>
      </c>
      <c r="AF86" s="108" t="s">
        <v>7</v>
      </c>
    </row>
    <row r="87" spans="1:32" ht="8.25" customHeight="1">
      <c r="D87" s="301" t="s">
        <v>157</v>
      </c>
      <c r="E87" s="301"/>
      <c r="G87" s="136">
        <v>60</v>
      </c>
      <c r="H87" s="135">
        <v>5978</v>
      </c>
      <c r="I87" s="135">
        <v>1400</v>
      </c>
      <c r="J87" s="135">
        <v>1184185</v>
      </c>
      <c r="K87" s="65"/>
      <c r="L87" s="107"/>
      <c r="M87" s="60"/>
      <c r="N87" s="60"/>
      <c r="O87" s="60"/>
      <c r="P87" s="76" t="s">
        <v>225</v>
      </c>
      <c r="R87" s="109">
        <v>519</v>
      </c>
      <c r="S87" s="108">
        <v>297</v>
      </c>
      <c r="T87" s="108">
        <v>18550</v>
      </c>
      <c r="U87" s="108" t="s">
        <v>7</v>
      </c>
      <c r="V87" s="57"/>
      <c r="W87" s="107"/>
      <c r="X87" s="60"/>
      <c r="Y87" s="60"/>
      <c r="Z87" s="60"/>
      <c r="AA87" s="64" t="s">
        <v>152</v>
      </c>
      <c r="AC87" s="109">
        <v>196021</v>
      </c>
      <c r="AD87" s="108">
        <v>121436</v>
      </c>
      <c r="AE87" s="108">
        <v>121667</v>
      </c>
      <c r="AF87" s="108">
        <v>12293</v>
      </c>
    </row>
    <row r="88" spans="1:32" ht="8.25" customHeight="1">
      <c r="E88" s="64" t="s">
        <v>157</v>
      </c>
      <c r="G88" s="109">
        <v>60</v>
      </c>
      <c r="H88" s="108">
        <v>5978</v>
      </c>
      <c r="I88" s="108">
        <v>1400</v>
      </c>
      <c r="J88" s="108">
        <v>1184185</v>
      </c>
      <c r="K88" s="65"/>
      <c r="L88" s="107"/>
      <c r="M88" s="60"/>
      <c r="N88" s="60"/>
      <c r="O88" s="301" t="s">
        <v>161</v>
      </c>
      <c r="P88" s="301"/>
      <c r="R88" s="136">
        <v>1100479</v>
      </c>
      <c r="S88" s="135">
        <v>635752</v>
      </c>
      <c r="T88" s="135">
        <v>468713</v>
      </c>
      <c r="U88" s="135">
        <v>1686534</v>
      </c>
      <c r="V88" s="57"/>
      <c r="W88" s="107"/>
      <c r="X88" s="60"/>
      <c r="Y88" s="60"/>
      <c r="Z88" s="60"/>
      <c r="AC88" s="110" t="s">
        <v>8</v>
      </c>
      <c r="AD88" s="66" t="s">
        <v>8</v>
      </c>
      <c r="AE88" s="66" t="s">
        <v>8</v>
      </c>
      <c r="AF88" s="66" t="s">
        <v>8</v>
      </c>
    </row>
    <row r="89" spans="1:32" ht="8.25" customHeight="1">
      <c r="D89" s="301" t="s">
        <v>25</v>
      </c>
      <c r="E89" s="301"/>
      <c r="G89" s="136">
        <v>1</v>
      </c>
      <c r="H89" s="135">
        <v>33886</v>
      </c>
      <c r="I89" s="135" t="s">
        <v>7</v>
      </c>
      <c r="J89" s="135">
        <v>55211</v>
      </c>
      <c r="K89" s="65"/>
      <c r="L89" s="107"/>
      <c r="M89" s="60"/>
      <c r="N89" s="60"/>
      <c r="O89" s="60"/>
      <c r="P89" s="64" t="s">
        <v>146</v>
      </c>
      <c r="R89" s="109">
        <v>515</v>
      </c>
      <c r="S89" s="108">
        <v>204</v>
      </c>
      <c r="T89" s="108">
        <v>92257</v>
      </c>
      <c r="U89" s="108">
        <v>31949</v>
      </c>
      <c r="V89" s="57"/>
      <c r="W89" s="107"/>
      <c r="X89" s="60"/>
      <c r="Y89" s="296" t="s">
        <v>156</v>
      </c>
      <c r="Z89" s="296"/>
      <c r="AA89" s="296"/>
      <c r="AC89" s="140" t="s">
        <v>7</v>
      </c>
      <c r="AD89" s="139" t="s">
        <v>7</v>
      </c>
      <c r="AE89" s="185" t="s">
        <v>7</v>
      </c>
      <c r="AF89" s="185" t="s">
        <v>7</v>
      </c>
    </row>
    <row r="90" spans="1:32" ht="8.25" customHeight="1">
      <c r="E90" s="64" t="s">
        <v>25</v>
      </c>
      <c r="G90" s="109">
        <v>1</v>
      </c>
      <c r="H90" s="108">
        <v>33886</v>
      </c>
      <c r="I90" s="108" t="s">
        <v>7</v>
      </c>
      <c r="J90" s="108">
        <v>55211</v>
      </c>
      <c r="K90" s="65"/>
      <c r="L90" s="107"/>
      <c r="M90" s="60"/>
      <c r="N90" s="60"/>
      <c r="O90" s="60"/>
      <c r="P90" s="64" t="s">
        <v>149</v>
      </c>
      <c r="R90" s="109">
        <v>240</v>
      </c>
      <c r="S90" s="108">
        <v>5639</v>
      </c>
      <c r="T90" s="108">
        <v>3616</v>
      </c>
      <c r="U90" s="108">
        <v>361144</v>
      </c>
      <c r="V90" s="57"/>
      <c r="W90" s="107"/>
      <c r="X90" s="60"/>
      <c r="Y90" s="60"/>
      <c r="Z90" s="301" t="s">
        <v>156</v>
      </c>
      <c r="AA90" s="301"/>
      <c r="AC90" s="138" t="s">
        <v>7</v>
      </c>
      <c r="AD90" s="137" t="s">
        <v>7</v>
      </c>
      <c r="AE90" s="184" t="s">
        <v>7</v>
      </c>
      <c r="AF90" s="184" t="s">
        <v>7</v>
      </c>
    </row>
    <row r="91" spans="1:32" ht="8.25" customHeight="1">
      <c r="D91" s="301" t="s">
        <v>224</v>
      </c>
      <c r="E91" s="301"/>
      <c r="G91" s="136">
        <v>581745</v>
      </c>
      <c r="H91" s="135">
        <v>775722</v>
      </c>
      <c r="I91" s="135">
        <v>263803</v>
      </c>
      <c r="J91" s="135">
        <v>504467</v>
      </c>
      <c r="K91" s="65"/>
      <c r="L91" s="107"/>
      <c r="M91" s="60"/>
      <c r="N91" s="60"/>
      <c r="O91" s="60"/>
      <c r="P91" s="64" t="s">
        <v>151</v>
      </c>
      <c r="R91" s="109">
        <v>1099724</v>
      </c>
      <c r="S91" s="108">
        <v>629909</v>
      </c>
      <c r="T91" s="108">
        <v>372840</v>
      </c>
      <c r="U91" s="108">
        <v>1293441</v>
      </c>
      <c r="V91" s="57"/>
      <c r="W91" s="107"/>
      <c r="X91" s="60"/>
      <c r="Y91" s="60"/>
      <c r="Z91" s="60"/>
      <c r="AA91" s="76" t="s">
        <v>223</v>
      </c>
      <c r="AC91" s="109" t="s">
        <v>7</v>
      </c>
      <c r="AD91" s="108" t="s">
        <v>7</v>
      </c>
      <c r="AE91" s="183" t="s">
        <v>7</v>
      </c>
      <c r="AF91" s="183" t="s">
        <v>7</v>
      </c>
    </row>
    <row r="92" spans="1:32" ht="8.25" customHeight="1">
      <c r="E92" s="64" t="s">
        <v>27</v>
      </c>
      <c r="G92" s="109">
        <v>1692</v>
      </c>
      <c r="H92" s="108">
        <v>15</v>
      </c>
      <c r="I92" s="108">
        <v>190236</v>
      </c>
      <c r="J92" s="108">
        <v>2342</v>
      </c>
      <c r="K92" s="65"/>
      <c r="L92" s="107"/>
      <c r="M92" s="60"/>
      <c r="N92" s="60"/>
      <c r="O92" s="301" t="s">
        <v>160</v>
      </c>
      <c r="P92" s="301"/>
      <c r="R92" s="136">
        <v>73251</v>
      </c>
      <c r="S92" s="135">
        <v>59114</v>
      </c>
      <c r="T92" s="135">
        <v>41109</v>
      </c>
      <c r="U92" s="135">
        <v>29955</v>
      </c>
      <c r="V92" s="134"/>
      <c r="W92" s="107"/>
      <c r="X92" s="60"/>
      <c r="Y92" s="60"/>
      <c r="Z92" s="60"/>
      <c r="AA92" s="64"/>
      <c r="AC92" s="109"/>
      <c r="AD92" s="108"/>
      <c r="AE92" s="108"/>
      <c r="AF92" s="108"/>
    </row>
    <row r="93" spans="1:32" ht="8.25" customHeight="1">
      <c r="D93" s="60"/>
      <c r="E93" s="64" t="s">
        <v>30</v>
      </c>
      <c r="G93" s="109">
        <v>364</v>
      </c>
      <c r="H93" s="108">
        <v>4004</v>
      </c>
      <c r="I93" s="108">
        <v>12659</v>
      </c>
      <c r="J93" s="108" t="s">
        <v>7</v>
      </c>
      <c r="K93" s="65"/>
      <c r="L93" s="107"/>
      <c r="M93" s="60"/>
      <c r="N93" s="60"/>
      <c r="O93" s="60"/>
      <c r="P93" s="64" t="s">
        <v>154</v>
      </c>
      <c r="R93" s="109">
        <v>70200</v>
      </c>
      <c r="S93" s="108">
        <v>7983</v>
      </c>
      <c r="T93" s="108">
        <v>2153</v>
      </c>
      <c r="U93" s="108" t="s">
        <v>7</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1.25" customHeight="1">
      <c r="A95" s="50" t="s">
        <v>298</v>
      </c>
      <c r="L95" s="60"/>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7:AA37"/>
    <mergeCell ref="Z39:AA39"/>
    <mergeCell ref="Z61:AA61"/>
    <mergeCell ref="O44:P44"/>
    <mergeCell ref="Y89:AA89"/>
    <mergeCell ref="Z75:AA75"/>
    <mergeCell ref="O88:P88"/>
    <mergeCell ref="O92:P92"/>
    <mergeCell ref="O86:P86"/>
    <mergeCell ref="O82:P82"/>
    <mergeCell ref="Z77:AA77"/>
    <mergeCell ref="Z90:AA90"/>
    <mergeCell ref="Z81:AA81"/>
    <mergeCell ref="Z84:AA84"/>
    <mergeCell ref="Z79:AA79"/>
    <mergeCell ref="O84:P84"/>
    <mergeCell ref="O80:P80"/>
    <mergeCell ref="O78:P78"/>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zoomScale="125" zoomScaleNormal="125" zoomScaleSheetLayoutView="115" workbookViewId="0">
      <selection activeCell="I25" sqref="I25"/>
    </sheetView>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378</v>
      </c>
      <c r="R7" s="282" t="s">
        <v>378</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43064428</v>
      </c>
      <c r="G11" s="267">
        <v>65987345</v>
      </c>
      <c r="H11" s="267">
        <v>24345951</v>
      </c>
      <c r="I11" s="267">
        <v>24446882</v>
      </c>
      <c r="K11" s="259"/>
      <c r="L11" s="291" t="s">
        <v>180</v>
      </c>
      <c r="M11" s="291"/>
      <c r="N11" s="260"/>
      <c r="O11" s="263">
        <v>3980074</v>
      </c>
      <c r="P11" s="267">
        <v>18264898</v>
      </c>
      <c r="Q11" s="267">
        <v>4325496</v>
      </c>
      <c r="R11" s="267">
        <v>6868593</v>
      </c>
    </row>
    <row r="12" spans="1:18" ht="14.25" customHeight="1">
      <c r="B12" s="273"/>
      <c r="C12" s="291" t="s">
        <v>203</v>
      </c>
      <c r="D12" s="291"/>
      <c r="F12" s="263">
        <v>79495</v>
      </c>
      <c r="G12" s="267">
        <v>3885165</v>
      </c>
      <c r="H12" s="267">
        <v>494722</v>
      </c>
      <c r="I12" s="267">
        <v>246154</v>
      </c>
      <c r="K12" s="259"/>
      <c r="L12" s="258"/>
      <c r="M12" s="257" t="s">
        <v>179</v>
      </c>
      <c r="N12" s="260"/>
      <c r="O12" s="255">
        <v>86074</v>
      </c>
      <c r="P12" s="254">
        <v>441115</v>
      </c>
      <c r="Q12" s="254">
        <v>10</v>
      </c>
      <c r="R12" s="254">
        <v>0</v>
      </c>
    </row>
    <row r="13" spans="1:18" ht="14.25" customHeight="1">
      <c r="B13" s="260"/>
      <c r="C13" s="260"/>
      <c r="D13" s="257" t="s">
        <v>201</v>
      </c>
      <c r="F13" s="255">
        <v>0</v>
      </c>
      <c r="G13" s="254">
        <v>592079</v>
      </c>
      <c r="H13" s="254">
        <v>68913</v>
      </c>
      <c r="I13" s="254">
        <v>103305</v>
      </c>
      <c r="K13" s="259"/>
      <c r="L13" s="258"/>
      <c r="M13" s="257" t="s">
        <v>103</v>
      </c>
      <c r="N13" s="260"/>
      <c r="O13" s="255">
        <v>0</v>
      </c>
      <c r="P13" s="254">
        <v>4503</v>
      </c>
      <c r="Q13" s="254">
        <v>0</v>
      </c>
      <c r="R13" s="254">
        <v>1658583</v>
      </c>
    </row>
    <row r="14" spans="1:18" ht="14.25" customHeight="1">
      <c r="B14" s="260"/>
      <c r="C14" s="260"/>
      <c r="D14" s="257" t="s">
        <v>36</v>
      </c>
      <c r="F14" s="255">
        <v>2703</v>
      </c>
      <c r="G14" s="254">
        <v>60762</v>
      </c>
      <c r="H14" s="254">
        <v>0</v>
      </c>
      <c r="I14" s="254">
        <v>18717</v>
      </c>
      <c r="K14" s="259"/>
      <c r="L14" s="258"/>
      <c r="M14" s="257" t="s">
        <v>177</v>
      </c>
      <c r="N14" s="260"/>
      <c r="O14" s="255">
        <v>235988</v>
      </c>
      <c r="P14" s="254">
        <v>188051</v>
      </c>
      <c r="Q14" s="254">
        <v>12597</v>
      </c>
      <c r="R14" s="254">
        <v>5545</v>
      </c>
    </row>
    <row r="15" spans="1:18" ht="14.25" customHeight="1">
      <c r="B15" s="260"/>
      <c r="C15" s="260"/>
      <c r="D15" s="257" t="s">
        <v>360</v>
      </c>
      <c r="F15" s="255">
        <v>0</v>
      </c>
      <c r="G15" s="254">
        <v>1415997</v>
      </c>
      <c r="H15" s="254">
        <v>421378</v>
      </c>
      <c r="I15" s="254">
        <v>50276</v>
      </c>
      <c r="K15" s="259"/>
      <c r="L15" s="258"/>
      <c r="M15" s="257" t="s">
        <v>350</v>
      </c>
      <c r="N15" s="260"/>
      <c r="O15" s="255">
        <v>238998</v>
      </c>
      <c r="P15" s="254">
        <v>274780</v>
      </c>
      <c r="Q15" s="254">
        <v>14251</v>
      </c>
      <c r="R15" s="254">
        <v>11044</v>
      </c>
    </row>
    <row r="16" spans="1:18" ht="14.25" customHeight="1">
      <c r="B16" s="260"/>
      <c r="C16" s="260"/>
      <c r="D16" s="257" t="s">
        <v>349</v>
      </c>
      <c r="F16" s="255">
        <v>439</v>
      </c>
      <c r="G16" s="254">
        <v>179755</v>
      </c>
      <c r="H16" s="254">
        <v>2051</v>
      </c>
      <c r="I16" s="254">
        <v>21756</v>
      </c>
      <c r="K16" s="259"/>
      <c r="L16" s="258"/>
      <c r="M16" s="257" t="s">
        <v>121</v>
      </c>
      <c r="N16" s="260"/>
      <c r="O16" s="255">
        <v>290730</v>
      </c>
      <c r="P16" s="254">
        <v>0</v>
      </c>
      <c r="Q16" s="254">
        <v>1269137</v>
      </c>
      <c r="R16" s="254">
        <v>840206</v>
      </c>
    </row>
    <row r="17" spans="2:18" ht="14.25" customHeight="1">
      <c r="B17" s="260"/>
      <c r="C17" s="260"/>
      <c r="D17" s="257" t="s">
        <v>348</v>
      </c>
      <c r="F17" s="255">
        <v>40</v>
      </c>
      <c r="G17" s="254">
        <v>6192</v>
      </c>
      <c r="H17" s="254">
        <v>0</v>
      </c>
      <c r="I17" s="254">
        <v>4782</v>
      </c>
      <c r="K17" s="259"/>
      <c r="L17" s="258"/>
      <c r="M17" s="257" t="s">
        <v>124</v>
      </c>
      <c r="N17" s="260"/>
      <c r="O17" s="255">
        <v>159202</v>
      </c>
      <c r="P17" s="254">
        <v>695008</v>
      </c>
      <c r="Q17" s="254">
        <v>1057341</v>
      </c>
      <c r="R17" s="254">
        <v>1155765</v>
      </c>
    </row>
    <row r="18" spans="2:18" ht="14.25" customHeight="1">
      <c r="B18" s="260"/>
      <c r="C18" s="260"/>
      <c r="D18" s="257" t="s">
        <v>194</v>
      </c>
      <c r="F18" s="255">
        <v>3979</v>
      </c>
      <c r="G18" s="254">
        <v>362913</v>
      </c>
      <c r="H18" s="254">
        <v>80</v>
      </c>
      <c r="I18" s="254">
        <v>33608</v>
      </c>
      <c r="K18" s="259"/>
      <c r="L18" s="258"/>
      <c r="M18" s="257" t="s">
        <v>126</v>
      </c>
      <c r="N18" s="272"/>
      <c r="O18" s="266">
        <v>442976</v>
      </c>
      <c r="P18" s="265">
        <v>205831</v>
      </c>
      <c r="Q18" s="265">
        <v>865133</v>
      </c>
      <c r="R18" s="265">
        <v>899206</v>
      </c>
    </row>
    <row r="19" spans="2:18" ht="14.25" customHeight="1">
      <c r="B19" s="260"/>
      <c r="C19" s="260"/>
      <c r="D19" s="257" t="s">
        <v>3</v>
      </c>
      <c r="F19" s="255">
        <v>4</v>
      </c>
      <c r="G19" s="254">
        <v>9286</v>
      </c>
      <c r="H19" s="254">
        <v>0</v>
      </c>
      <c r="I19" s="254">
        <v>0</v>
      </c>
      <c r="K19" s="259"/>
      <c r="L19" s="258"/>
      <c r="M19" s="257" t="s">
        <v>347</v>
      </c>
      <c r="N19" s="260"/>
      <c r="O19" s="264">
        <v>0</v>
      </c>
      <c r="P19" s="265">
        <v>12728899</v>
      </c>
      <c r="Q19" s="261">
        <v>9061</v>
      </c>
      <c r="R19" s="261">
        <v>9061</v>
      </c>
    </row>
    <row r="20" spans="2:18" ht="14.25" customHeight="1">
      <c r="B20" s="260"/>
      <c r="C20" s="260"/>
      <c r="D20" s="257" t="s">
        <v>346</v>
      </c>
      <c r="F20" s="255">
        <v>46895</v>
      </c>
      <c r="G20" s="254">
        <v>1053893</v>
      </c>
      <c r="H20" s="254">
        <v>2300</v>
      </c>
      <c r="I20" s="254">
        <v>12901</v>
      </c>
      <c r="K20" s="259"/>
      <c r="L20" s="258"/>
      <c r="M20" s="257" t="s">
        <v>345</v>
      </c>
      <c r="N20" s="260"/>
      <c r="O20" s="264">
        <v>23173</v>
      </c>
      <c r="P20" s="265">
        <v>994391</v>
      </c>
      <c r="Q20" s="265">
        <v>121849</v>
      </c>
      <c r="R20" s="265">
        <v>299026</v>
      </c>
    </row>
    <row r="21" spans="2:18" ht="14.25" customHeight="1">
      <c r="B21" s="260"/>
      <c r="C21" s="271"/>
      <c r="D21" s="257" t="s">
        <v>2</v>
      </c>
      <c r="F21" s="255">
        <v>147</v>
      </c>
      <c r="G21" s="254">
        <v>965</v>
      </c>
      <c r="H21" s="254">
        <v>0</v>
      </c>
      <c r="I21" s="254">
        <v>0</v>
      </c>
      <c r="K21" s="259"/>
      <c r="L21" s="258"/>
      <c r="M21" s="257" t="s">
        <v>344</v>
      </c>
      <c r="N21" s="260"/>
      <c r="O21" s="266">
        <v>10656</v>
      </c>
      <c r="P21" s="265">
        <v>48463</v>
      </c>
      <c r="Q21" s="265">
        <v>474138</v>
      </c>
      <c r="R21" s="265">
        <v>138959</v>
      </c>
    </row>
    <row r="22" spans="2:18" ht="14.25" customHeight="1">
      <c r="B22" s="260"/>
      <c r="C22" s="271"/>
      <c r="D22" s="257" t="s">
        <v>343</v>
      </c>
      <c r="F22" s="255">
        <v>7612</v>
      </c>
      <c r="G22" s="254">
        <v>77689</v>
      </c>
      <c r="H22" s="254">
        <v>0</v>
      </c>
      <c r="I22" s="254">
        <v>34</v>
      </c>
      <c r="K22" s="259"/>
      <c r="L22" s="258"/>
      <c r="M22" s="257" t="s">
        <v>138</v>
      </c>
      <c r="N22" s="260"/>
      <c r="O22" s="266">
        <v>22000</v>
      </c>
      <c r="P22" s="265">
        <v>126464</v>
      </c>
      <c r="Q22" s="265">
        <v>128805</v>
      </c>
      <c r="R22" s="265">
        <v>388948</v>
      </c>
    </row>
    <row r="23" spans="2:18" ht="14.25" customHeight="1">
      <c r="B23" s="260"/>
      <c r="C23" s="271"/>
      <c r="D23" s="257" t="s">
        <v>181</v>
      </c>
      <c r="F23" s="255">
        <v>17676</v>
      </c>
      <c r="G23" s="254">
        <v>125634</v>
      </c>
      <c r="H23" s="254">
        <v>0</v>
      </c>
      <c r="I23" s="254">
        <v>775</v>
      </c>
      <c r="K23" s="259"/>
      <c r="L23" s="258"/>
      <c r="M23" s="257" t="s">
        <v>342</v>
      </c>
      <c r="N23" s="260"/>
      <c r="O23" s="266">
        <v>6999</v>
      </c>
      <c r="P23" s="265">
        <v>499</v>
      </c>
      <c r="Q23" s="265">
        <v>3935</v>
      </c>
      <c r="R23" s="261">
        <v>0</v>
      </c>
    </row>
    <row r="24" spans="2:18" ht="14.25" customHeight="1">
      <c r="B24" s="260"/>
      <c r="C24" s="291" t="s">
        <v>178</v>
      </c>
      <c r="D24" s="291"/>
      <c r="F24" s="263">
        <v>12267</v>
      </c>
      <c r="G24" s="267">
        <v>1701357</v>
      </c>
      <c r="H24" s="267">
        <v>9309</v>
      </c>
      <c r="I24" s="267">
        <v>163362</v>
      </c>
      <c r="K24" s="259"/>
      <c r="L24" s="258"/>
      <c r="M24" s="257" t="s">
        <v>161</v>
      </c>
      <c r="N24" s="260"/>
      <c r="O24" s="264">
        <v>763352</v>
      </c>
      <c r="P24" s="265">
        <v>822916</v>
      </c>
      <c r="Q24" s="265">
        <v>152268</v>
      </c>
      <c r="R24" s="265">
        <v>1288842</v>
      </c>
    </row>
    <row r="25" spans="2:18" ht="14.25" customHeight="1">
      <c r="B25" s="260"/>
      <c r="C25" s="271"/>
      <c r="D25" s="257" t="s">
        <v>102</v>
      </c>
      <c r="F25" s="255">
        <v>3685</v>
      </c>
      <c r="G25" s="254">
        <v>34855</v>
      </c>
      <c r="H25" s="254">
        <v>728</v>
      </c>
      <c r="I25" s="254">
        <v>2454</v>
      </c>
      <c r="K25" s="259"/>
      <c r="L25" s="258"/>
      <c r="M25" s="257" t="s">
        <v>160</v>
      </c>
      <c r="N25" s="260"/>
      <c r="O25" s="266">
        <v>40367</v>
      </c>
      <c r="P25" s="265">
        <v>70165</v>
      </c>
      <c r="Q25" s="265">
        <v>43358</v>
      </c>
      <c r="R25" s="261">
        <v>21305</v>
      </c>
    </row>
    <row r="26" spans="2:18" ht="14.25" customHeight="1">
      <c r="B26" s="260"/>
      <c r="C26" s="260"/>
      <c r="D26" s="257" t="s">
        <v>105</v>
      </c>
      <c r="F26" s="255">
        <v>5386</v>
      </c>
      <c r="G26" s="254">
        <v>314703</v>
      </c>
      <c r="H26" s="254">
        <v>472</v>
      </c>
      <c r="I26" s="254">
        <v>157666</v>
      </c>
      <c r="K26" s="259"/>
      <c r="L26" s="258"/>
      <c r="M26" s="290" t="s">
        <v>359</v>
      </c>
      <c r="O26" s="266">
        <v>1659559</v>
      </c>
      <c r="P26" s="265">
        <v>1663813</v>
      </c>
      <c r="Q26" s="265">
        <v>173613</v>
      </c>
      <c r="R26" s="265">
        <v>152103</v>
      </c>
    </row>
    <row r="27" spans="2:18" ht="14.25" customHeight="1">
      <c r="B27" s="260"/>
      <c r="C27" s="260"/>
      <c r="D27" s="257" t="s">
        <v>108</v>
      </c>
      <c r="F27" s="255">
        <v>2685</v>
      </c>
      <c r="G27" s="254">
        <v>78446</v>
      </c>
      <c r="H27" s="254">
        <v>80</v>
      </c>
      <c r="I27" s="254">
        <v>60</v>
      </c>
      <c r="L27" s="291" t="s">
        <v>198</v>
      </c>
      <c r="M27" s="291"/>
      <c r="O27" s="263">
        <v>727206</v>
      </c>
      <c r="P27" s="267">
        <v>1649553</v>
      </c>
      <c r="Q27" s="267">
        <v>111491</v>
      </c>
      <c r="R27" s="267">
        <v>217051</v>
      </c>
    </row>
    <row r="28" spans="2:18" ht="14.25" customHeight="1">
      <c r="B28" s="260"/>
      <c r="C28" s="260"/>
      <c r="D28" s="257" t="s">
        <v>340</v>
      </c>
      <c r="F28" s="255">
        <v>47</v>
      </c>
      <c r="G28" s="254">
        <v>1224446</v>
      </c>
      <c r="H28" s="254">
        <v>8029</v>
      </c>
      <c r="I28" s="254">
        <v>3182</v>
      </c>
      <c r="L28" s="260"/>
      <c r="M28" s="257" t="s">
        <v>196</v>
      </c>
      <c r="O28" s="264">
        <v>146787</v>
      </c>
      <c r="P28" s="265">
        <v>240730</v>
      </c>
      <c r="Q28" s="265">
        <v>7802</v>
      </c>
      <c r="R28" s="265">
        <v>127419</v>
      </c>
    </row>
    <row r="29" spans="2:18" ht="14.25" customHeight="1">
      <c r="B29" s="260"/>
      <c r="C29" s="260"/>
      <c r="D29" s="257" t="s">
        <v>339</v>
      </c>
      <c r="F29" s="255">
        <v>154</v>
      </c>
      <c r="G29" s="254">
        <v>11179</v>
      </c>
      <c r="H29" s="254">
        <v>0</v>
      </c>
      <c r="I29" s="254">
        <v>0</v>
      </c>
      <c r="L29" s="258"/>
      <c r="M29" s="257" t="s">
        <v>45</v>
      </c>
      <c r="O29" s="266">
        <v>78314</v>
      </c>
      <c r="P29" s="265">
        <v>314581</v>
      </c>
      <c r="Q29" s="265">
        <v>0</v>
      </c>
      <c r="R29" s="265">
        <v>0</v>
      </c>
    </row>
    <row r="30" spans="2:18" ht="14.25" customHeight="1">
      <c r="B30" s="260"/>
      <c r="C30" s="260"/>
      <c r="D30" s="257" t="s">
        <v>172</v>
      </c>
      <c r="F30" s="255">
        <v>310</v>
      </c>
      <c r="G30" s="254">
        <v>37728</v>
      </c>
      <c r="H30" s="254">
        <v>0</v>
      </c>
      <c r="I30" s="254">
        <v>0</v>
      </c>
      <c r="L30" s="258"/>
      <c r="M30" s="257" t="s">
        <v>193</v>
      </c>
      <c r="O30" s="266">
        <v>96054</v>
      </c>
      <c r="P30" s="265">
        <v>194034</v>
      </c>
      <c r="Q30" s="265">
        <v>1144</v>
      </c>
      <c r="R30" s="265">
        <v>0</v>
      </c>
    </row>
    <row r="31" spans="2:18" ht="14.25" customHeight="1">
      <c r="B31" s="260"/>
      <c r="C31" s="291" t="s">
        <v>170</v>
      </c>
      <c r="D31" s="291"/>
      <c r="F31" s="263">
        <v>974890</v>
      </c>
      <c r="G31" s="267">
        <v>23380531</v>
      </c>
      <c r="H31" s="267">
        <v>624215</v>
      </c>
      <c r="I31" s="267">
        <v>2065511</v>
      </c>
      <c r="L31" s="258"/>
      <c r="M31" s="257" t="s">
        <v>54</v>
      </c>
      <c r="O31" s="266">
        <v>1605</v>
      </c>
      <c r="P31" s="265">
        <v>47650</v>
      </c>
      <c r="Q31" s="265">
        <v>14715</v>
      </c>
      <c r="R31" s="265">
        <v>45326</v>
      </c>
    </row>
    <row r="32" spans="2:18" ht="14.25" customHeight="1">
      <c r="B32" s="260"/>
      <c r="C32" s="260"/>
      <c r="D32" s="257" t="s">
        <v>4</v>
      </c>
      <c r="F32" s="255">
        <v>2768</v>
      </c>
      <c r="G32" s="254">
        <v>5309372</v>
      </c>
      <c r="H32" s="254">
        <v>93916</v>
      </c>
      <c r="I32" s="254">
        <v>32078</v>
      </c>
      <c r="L32" s="258"/>
      <c r="M32" s="257" t="s">
        <v>56</v>
      </c>
      <c r="O32" s="266">
        <v>281934</v>
      </c>
      <c r="P32" s="265">
        <v>657953</v>
      </c>
      <c r="Q32" s="265">
        <v>35613</v>
      </c>
      <c r="R32" s="265">
        <v>36267</v>
      </c>
    </row>
    <row r="33" spans="2:18" ht="14.25" customHeight="1">
      <c r="B33" s="260"/>
      <c r="C33" s="260"/>
      <c r="D33" s="257" t="s">
        <v>338</v>
      </c>
      <c r="F33" s="255">
        <v>20</v>
      </c>
      <c r="G33" s="254">
        <v>9423912</v>
      </c>
      <c r="H33" s="254">
        <v>20</v>
      </c>
      <c r="I33" s="254">
        <v>0</v>
      </c>
      <c r="L33" s="258"/>
      <c r="M33" s="257" t="s">
        <v>58</v>
      </c>
      <c r="O33" s="255">
        <v>121448</v>
      </c>
      <c r="P33" s="265">
        <v>84487</v>
      </c>
      <c r="Q33" s="265">
        <v>424</v>
      </c>
      <c r="R33" s="265">
        <v>508</v>
      </c>
    </row>
    <row r="34" spans="2:18" ht="14.25" customHeight="1">
      <c r="B34" s="260"/>
      <c r="C34" s="260"/>
      <c r="D34" s="257" t="s">
        <v>337</v>
      </c>
      <c r="F34" s="255">
        <v>188</v>
      </c>
      <c r="G34" s="254">
        <v>17189</v>
      </c>
      <c r="H34" s="254">
        <v>1294</v>
      </c>
      <c r="I34" s="254">
        <v>601</v>
      </c>
      <c r="L34" s="258"/>
      <c r="M34" s="257" t="s">
        <v>336</v>
      </c>
      <c r="O34" s="255">
        <v>730</v>
      </c>
      <c r="P34" s="265">
        <v>27307</v>
      </c>
      <c r="Q34" s="261">
        <v>51753</v>
      </c>
      <c r="R34" s="265">
        <v>40</v>
      </c>
    </row>
    <row r="35" spans="2:18" ht="14.25" customHeight="1">
      <c r="B35" s="260"/>
      <c r="C35" s="260"/>
      <c r="D35" s="257" t="s">
        <v>335</v>
      </c>
      <c r="F35" s="255">
        <v>1102</v>
      </c>
      <c r="G35" s="254">
        <v>3458</v>
      </c>
      <c r="H35" s="254">
        <v>257965</v>
      </c>
      <c r="I35" s="254">
        <v>569065</v>
      </c>
      <c r="L35" s="258"/>
      <c r="M35" s="257" t="s">
        <v>334</v>
      </c>
      <c r="O35" s="264">
        <v>199</v>
      </c>
      <c r="P35" s="265">
        <v>6775</v>
      </c>
      <c r="Q35" s="261">
        <v>0</v>
      </c>
      <c r="R35" s="265">
        <v>0</v>
      </c>
    </row>
    <row r="36" spans="2:18" ht="14.25" customHeight="1">
      <c r="B36" s="260"/>
      <c r="C36" s="260"/>
      <c r="D36" s="257" t="s">
        <v>144</v>
      </c>
      <c r="F36" s="255">
        <v>2181</v>
      </c>
      <c r="G36" s="254">
        <v>133463</v>
      </c>
      <c r="H36" s="254">
        <v>0</v>
      </c>
      <c r="I36" s="254">
        <v>0</v>
      </c>
      <c r="L36" s="258"/>
      <c r="M36" s="257" t="s">
        <v>191</v>
      </c>
      <c r="O36" s="264">
        <v>135</v>
      </c>
      <c r="P36" s="261">
        <v>76036</v>
      </c>
      <c r="Q36" s="261">
        <v>40</v>
      </c>
      <c r="R36" s="261">
        <v>7491</v>
      </c>
    </row>
    <row r="37" spans="2:18" ht="14.25" customHeight="1">
      <c r="B37" s="260"/>
      <c r="C37" s="260"/>
      <c r="D37" s="257" t="s">
        <v>148</v>
      </c>
      <c r="F37" s="255">
        <v>0</v>
      </c>
      <c r="G37" s="254">
        <v>7770093</v>
      </c>
      <c r="H37" s="254">
        <v>0</v>
      </c>
      <c r="I37" s="254">
        <v>0</v>
      </c>
      <c r="L37" s="291" t="s">
        <v>186</v>
      </c>
      <c r="M37" s="291"/>
      <c r="O37" s="263">
        <v>1814494</v>
      </c>
      <c r="P37" s="262">
        <v>6127739</v>
      </c>
      <c r="Q37" s="262">
        <v>93237</v>
      </c>
      <c r="R37" s="262">
        <v>17102</v>
      </c>
    </row>
    <row r="38" spans="2:18" ht="14.25" customHeight="1">
      <c r="B38" s="260"/>
      <c r="C38" s="260"/>
      <c r="D38" s="257" t="s">
        <v>153</v>
      </c>
      <c r="F38" s="255">
        <v>0</v>
      </c>
      <c r="G38" s="254">
        <v>0</v>
      </c>
      <c r="H38" s="254">
        <v>0</v>
      </c>
      <c r="I38" s="254">
        <v>0</v>
      </c>
      <c r="L38" s="258"/>
      <c r="M38" s="257" t="s">
        <v>72</v>
      </c>
      <c r="O38" s="266">
        <v>12099</v>
      </c>
      <c r="P38" s="265">
        <v>107717</v>
      </c>
      <c r="Q38" s="261">
        <v>0</v>
      </c>
      <c r="R38" s="265">
        <v>0</v>
      </c>
    </row>
    <row r="39" spans="2:18" ht="14.25" customHeight="1">
      <c r="B39" s="260"/>
      <c r="C39" s="260"/>
      <c r="D39" s="257" t="s">
        <v>157</v>
      </c>
      <c r="F39" s="255">
        <v>0</v>
      </c>
      <c r="G39" s="254">
        <v>182</v>
      </c>
      <c r="H39" s="254">
        <v>0</v>
      </c>
      <c r="I39" s="254">
        <v>1263595</v>
      </c>
      <c r="L39" s="258"/>
      <c r="M39" s="257" t="s">
        <v>333</v>
      </c>
      <c r="O39" s="266">
        <v>120100</v>
      </c>
      <c r="P39" s="265">
        <v>2680888</v>
      </c>
      <c r="Q39" s="265">
        <v>361</v>
      </c>
      <c r="R39" s="265">
        <v>0</v>
      </c>
    </row>
    <row r="40" spans="2:18" ht="14.25" customHeight="1">
      <c r="B40" s="260"/>
      <c r="C40" s="260"/>
      <c r="D40" s="257" t="s">
        <v>25</v>
      </c>
      <c r="F40" s="255">
        <v>16</v>
      </c>
      <c r="G40" s="254">
        <v>5550</v>
      </c>
      <c r="H40" s="254">
        <v>0</v>
      </c>
      <c r="I40" s="254">
        <v>50300</v>
      </c>
      <c r="L40" s="258"/>
      <c r="M40" s="269" t="s">
        <v>358</v>
      </c>
      <c r="O40" s="266">
        <v>67438</v>
      </c>
      <c r="P40" s="265">
        <v>199119</v>
      </c>
      <c r="Q40" s="261">
        <v>748</v>
      </c>
      <c r="R40" s="261">
        <v>0</v>
      </c>
    </row>
    <row r="41" spans="2:18" ht="14.25" customHeight="1">
      <c r="B41" s="260"/>
      <c r="C41" s="260"/>
      <c r="D41" s="257" t="s">
        <v>331</v>
      </c>
      <c r="F41" s="255">
        <v>968615</v>
      </c>
      <c r="G41" s="254">
        <v>717312</v>
      </c>
      <c r="H41" s="254">
        <v>271020</v>
      </c>
      <c r="I41" s="254">
        <v>149872</v>
      </c>
      <c r="L41" s="258"/>
      <c r="M41" s="257" t="s">
        <v>86</v>
      </c>
      <c r="O41" s="255">
        <v>152856</v>
      </c>
      <c r="P41" s="265">
        <v>1292521</v>
      </c>
      <c r="Q41" s="265">
        <v>31770</v>
      </c>
      <c r="R41" s="265">
        <v>20</v>
      </c>
    </row>
    <row r="42" spans="2:18" ht="14.25" customHeight="1">
      <c r="C42" s="291" t="s">
        <v>199</v>
      </c>
      <c r="D42" s="291"/>
      <c r="E42" s="260"/>
      <c r="F42" s="263">
        <v>33822234</v>
      </c>
      <c r="G42" s="267">
        <v>8624235</v>
      </c>
      <c r="H42" s="267">
        <v>17256785</v>
      </c>
      <c r="I42" s="267">
        <v>13943879</v>
      </c>
      <c r="L42" s="258"/>
      <c r="M42" s="257" t="s">
        <v>330</v>
      </c>
      <c r="O42" s="266">
        <v>145943</v>
      </c>
      <c r="P42" s="265">
        <v>196029</v>
      </c>
      <c r="Q42" s="265">
        <v>18200</v>
      </c>
      <c r="R42" s="265">
        <v>120</v>
      </c>
    </row>
    <row r="43" spans="2:18" ht="14.25" customHeight="1">
      <c r="B43" s="259"/>
      <c r="C43" s="258"/>
      <c r="D43" s="257" t="s">
        <v>197</v>
      </c>
      <c r="E43" s="260"/>
      <c r="F43" s="255">
        <v>51569</v>
      </c>
      <c r="G43" s="254">
        <v>145900</v>
      </c>
      <c r="H43" s="254">
        <v>1463916</v>
      </c>
      <c r="I43" s="254">
        <v>40342</v>
      </c>
      <c r="L43" s="258"/>
      <c r="M43" s="257" t="s">
        <v>98</v>
      </c>
      <c r="O43" s="266">
        <v>1236404</v>
      </c>
      <c r="P43" s="265">
        <v>526565</v>
      </c>
      <c r="Q43" s="265">
        <v>18009</v>
      </c>
      <c r="R43" s="265">
        <v>2618</v>
      </c>
    </row>
    <row r="44" spans="2:18" ht="14.25" customHeight="1">
      <c r="B44" s="259"/>
      <c r="C44" s="258"/>
      <c r="D44" s="257" t="s">
        <v>43</v>
      </c>
      <c r="E44" s="260"/>
      <c r="F44" s="255">
        <v>1909729</v>
      </c>
      <c r="G44" s="265">
        <v>295000</v>
      </c>
      <c r="H44" s="265">
        <v>807394</v>
      </c>
      <c r="I44" s="265">
        <v>3836268</v>
      </c>
      <c r="L44" s="258"/>
      <c r="M44" s="268" t="s">
        <v>329</v>
      </c>
      <c r="O44" s="266">
        <v>4119</v>
      </c>
      <c r="P44" s="265">
        <v>808249</v>
      </c>
      <c r="Q44" s="265">
        <v>18398</v>
      </c>
      <c r="R44" s="265">
        <v>13754</v>
      </c>
    </row>
    <row r="45" spans="2:18" ht="14.25" customHeight="1">
      <c r="B45" s="259"/>
      <c r="C45" s="258"/>
      <c r="D45" s="257" t="s">
        <v>195</v>
      </c>
      <c r="E45" s="260"/>
      <c r="F45" s="255">
        <v>194247</v>
      </c>
      <c r="G45" s="254">
        <v>1112207</v>
      </c>
      <c r="H45" s="254">
        <v>462</v>
      </c>
      <c r="I45" s="254">
        <v>35879</v>
      </c>
      <c r="L45" s="258"/>
      <c r="M45" s="257" t="s">
        <v>176</v>
      </c>
      <c r="O45" s="266">
        <v>75535</v>
      </c>
      <c r="P45" s="265">
        <v>316651</v>
      </c>
      <c r="Q45" s="261">
        <v>5751</v>
      </c>
      <c r="R45" s="261">
        <v>590</v>
      </c>
    </row>
    <row r="46" spans="2:18" ht="14.25" customHeight="1">
      <c r="B46" s="259"/>
      <c r="C46" s="258"/>
      <c r="D46" s="257" t="s">
        <v>192</v>
      </c>
      <c r="E46" s="260"/>
      <c r="F46" s="255">
        <v>229154</v>
      </c>
      <c r="G46" s="254">
        <v>988711</v>
      </c>
      <c r="H46" s="254">
        <v>17137</v>
      </c>
      <c r="I46" s="254">
        <v>15256</v>
      </c>
      <c r="L46" s="291" t="s">
        <v>173</v>
      </c>
      <c r="M46" s="291"/>
      <c r="O46" s="263">
        <v>1653768</v>
      </c>
      <c r="P46" s="267">
        <v>2353867</v>
      </c>
      <c r="Q46" s="267">
        <v>1430696</v>
      </c>
      <c r="R46" s="267">
        <v>925230</v>
      </c>
    </row>
    <row r="47" spans="2:18" ht="14.25" customHeight="1">
      <c r="B47" s="259"/>
      <c r="C47" s="258"/>
      <c r="D47" s="257" t="s">
        <v>328</v>
      </c>
      <c r="E47" s="260"/>
      <c r="F47" s="255">
        <v>4623</v>
      </c>
      <c r="G47" s="254">
        <v>1672</v>
      </c>
      <c r="H47" s="254">
        <v>0</v>
      </c>
      <c r="I47" s="254">
        <v>0</v>
      </c>
      <c r="L47" s="258"/>
      <c r="M47" s="257" t="s">
        <v>171</v>
      </c>
      <c r="O47" s="266">
        <v>396869</v>
      </c>
      <c r="P47" s="265">
        <v>78370</v>
      </c>
      <c r="Q47" s="265">
        <v>166181</v>
      </c>
      <c r="R47" s="265">
        <v>97766</v>
      </c>
    </row>
    <row r="48" spans="2:18" ht="14.25" customHeight="1">
      <c r="B48" s="259"/>
      <c r="C48" s="258"/>
      <c r="D48" s="257" t="s">
        <v>327</v>
      </c>
      <c r="E48" s="260"/>
      <c r="F48" s="255">
        <v>19012738</v>
      </c>
      <c r="G48" s="254">
        <v>728415</v>
      </c>
      <c r="H48" s="254">
        <v>13765335</v>
      </c>
      <c r="I48" s="254">
        <v>8794300</v>
      </c>
      <c r="L48" s="258"/>
      <c r="M48" s="257" t="s">
        <v>326</v>
      </c>
      <c r="O48" s="266">
        <v>555317</v>
      </c>
      <c r="P48" s="265">
        <v>20186</v>
      </c>
      <c r="Q48" s="265">
        <v>93996</v>
      </c>
      <c r="R48" s="265">
        <v>2308</v>
      </c>
    </row>
    <row r="49" spans="1:18" ht="14.25" customHeight="1">
      <c r="B49" s="259"/>
      <c r="C49" s="258"/>
      <c r="D49" s="257" t="s">
        <v>325</v>
      </c>
      <c r="E49" s="260"/>
      <c r="F49" s="255">
        <v>157877</v>
      </c>
      <c r="G49" s="254">
        <v>94485</v>
      </c>
      <c r="H49" s="254">
        <v>12219</v>
      </c>
      <c r="I49" s="254">
        <v>495</v>
      </c>
      <c r="L49" s="258"/>
      <c r="M49" s="257" t="s">
        <v>168</v>
      </c>
      <c r="O49" s="266">
        <v>35512</v>
      </c>
      <c r="P49" s="265">
        <v>562809</v>
      </c>
      <c r="Q49" s="265">
        <v>319286</v>
      </c>
      <c r="R49" s="265">
        <v>34382</v>
      </c>
    </row>
    <row r="50" spans="1:18" ht="14.25" customHeight="1">
      <c r="B50" s="259"/>
      <c r="C50" s="258"/>
      <c r="D50" s="257" t="s">
        <v>324</v>
      </c>
      <c r="E50" s="260"/>
      <c r="F50" s="255">
        <v>32409</v>
      </c>
      <c r="G50" s="254">
        <v>77268</v>
      </c>
      <c r="H50" s="254">
        <v>238</v>
      </c>
      <c r="I50" s="254">
        <v>0</v>
      </c>
      <c r="L50" s="258"/>
      <c r="M50" s="257" t="s">
        <v>167</v>
      </c>
      <c r="O50" s="264">
        <v>168</v>
      </c>
      <c r="P50" s="261">
        <v>2208</v>
      </c>
      <c r="Q50" s="265">
        <v>10242</v>
      </c>
      <c r="R50" s="265">
        <v>600</v>
      </c>
    </row>
    <row r="51" spans="1:18" ht="14.25" customHeight="1">
      <c r="B51" s="259"/>
      <c r="C51" s="258"/>
      <c r="D51" s="257" t="s">
        <v>323</v>
      </c>
      <c r="E51" s="260"/>
      <c r="F51" s="255">
        <v>7977981</v>
      </c>
      <c r="G51" s="254">
        <v>2180674</v>
      </c>
      <c r="H51" s="254">
        <v>653885</v>
      </c>
      <c r="I51" s="254">
        <v>424821</v>
      </c>
      <c r="L51" s="258"/>
      <c r="M51" s="257" t="s">
        <v>132</v>
      </c>
      <c r="O51" s="264">
        <v>0</v>
      </c>
      <c r="P51" s="261">
        <v>0</v>
      </c>
      <c r="Q51" s="265">
        <v>820073</v>
      </c>
      <c r="R51" s="265">
        <v>753620</v>
      </c>
    </row>
    <row r="52" spans="1:18" ht="14.25" customHeight="1">
      <c r="B52" s="259"/>
      <c r="C52" s="258"/>
      <c r="D52" s="257" t="s">
        <v>322</v>
      </c>
      <c r="E52" s="260"/>
      <c r="F52" s="255">
        <v>191471</v>
      </c>
      <c r="G52" s="265">
        <v>184141</v>
      </c>
      <c r="H52" s="265">
        <v>464180</v>
      </c>
      <c r="I52" s="265">
        <v>759077</v>
      </c>
      <c r="L52" s="258"/>
      <c r="M52" s="257" t="s">
        <v>165</v>
      </c>
      <c r="O52" s="266">
        <v>665884</v>
      </c>
      <c r="P52" s="265">
        <v>1673421</v>
      </c>
      <c r="Q52" s="261">
        <v>14479</v>
      </c>
      <c r="R52" s="265">
        <v>32283</v>
      </c>
    </row>
    <row r="53" spans="1:18" ht="14.25" customHeight="1">
      <c r="B53" s="259"/>
      <c r="C53" s="258"/>
      <c r="D53" s="257" t="s">
        <v>321</v>
      </c>
      <c r="E53" s="260"/>
      <c r="F53" s="255">
        <v>3055444</v>
      </c>
      <c r="G53" s="265">
        <v>868277</v>
      </c>
      <c r="H53" s="265">
        <v>69985</v>
      </c>
      <c r="I53" s="265">
        <v>37348</v>
      </c>
      <c r="L53" s="258"/>
      <c r="M53" s="257" t="s">
        <v>162</v>
      </c>
      <c r="O53" s="264">
        <v>18</v>
      </c>
      <c r="P53" s="261">
        <v>16873</v>
      </c>
      <c r="Q53" s="261">
        <v>6439</v>
      </c>
      <c r="R53" s="261">
        <v>4271</v>
      </c>
    </row>
    <row r="54" spans="1:18" ht="14.25" customHeight="1">
      <c r="B54" s="259"/>
      <c r="C54" s="258"/>
      <c r="D54" s="257" t="s">
        <v>85</v>
      </c>
      <c r="E54" s="260"/>
      <c r="F54" s="255">
        <v>681044</v>
      </c>
      <c r="G54" s="254">
        <v>1723502</v>
      </c>
      <c r="H54" s="254">
        <v>2034</v>
      </c>
      <c r="I54" s="254">
        <v>93</v>
      </c>
      <c r="L54" s="291" t="s">
        <v>156</v>
      </c>
      <c r="M54" s="291"/>
      <c r="O54" s="263">
        <v>0</v>
      </c>
      <c r="P54" s="262">
        <v>0</v>
      </c>
      <c r="Q54" s="262">
        <v>0</v>
      </c>
      <c r="R54" s="262">
        <v>0</v>
      </c>
    </row>
    <row r="55" spans="1:18" ht="14.25" customHeight="1">
      <c r="B55" s="259"/>
      <c r="C55" s="258"/>
      <c r="D55" s="257" t="s">
        <v>320</v>
      </c>
      <c r="E55" s="260"/>
      <c r="F55" s="255">
        <v>106283</v>
      </c>
      <c r="G55" s="254">
        <v>145719</v>
      </c>
      <c r="H55" s="254">
        <v>0</v>
      </c>
      <c r="I55" s="254">
        <v>0</v>
      </c>
      <c r="L55" s="258"/>
      <c r="M55" s="257" t="s">
        <v>156</v>
      </c>
      <c r="N55" s="253"/>
      <c r="O55" s="261">
        <v>0</v>
      </c>
      <c r="P55" s="261">
        <v>0</v>
      </c>
      <c r="Q55" s="261">
        <v>0</v>
      </c>
      <c r="R55" s="261">
        <v>0</v>
      </c>
    </row>
    <row r="56" spans="1:18" ht="14.25" customHeight="1">
      <c r="B56" s="259"/>
      <c r="C56" s="258"/>
      <c r="D56" s="257" t="s">
        <v>319</v>
      </c>
      <c r="E56" s="260"/>
      <c r="F56" s="255">
        <v>141097</v>
      </c>
      <c r="G56" s="254">
        <v>35865</v>
      </c>
      <c r="H56" s="254">
        <v>0</v>
      </c>
      <c r="I56" s="254">
        <v>0</v>
      </c>
      <c r="N56" s="253"/>
    </row>
    <row r="57" spans="1:18" ht="14.25" customHeight="1">
      <c r="B57" s="259"/>
      <c r="C57" s="258"/>
      <c r="D57" s="257" t="s">
        <v>183</v>
      </c>
      <c r="E57" s="256"/>
      <c r="F57" s="255">
        <v>76568</v>
      </c>
      <c r="G57" s="254">
        <v>42399</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297</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296</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74">
        <f>SUM(G13,G52,G67,R13,R57,AC20,AC43,AC68,AC89)</f>
        <v>46720406</v>
      </c>
      <c r="H11" s="173">
        <f>SUM(H13,H52,H67,S13,S57,AD20,AD43,AD68,AD89)</f>
        <v>75242887</v>
      </c>
      <c r="I11" s="173">
        <f>SUM(I13,I52,I67,T13,T57,AE20,AE43,AE68,AE89)</f>
        <v>34642468</v>
      </c>
      <c r="J11" s="173">
        <f>SUM(J13,J52,J67,U13,U57,AF20,AF43,AF68,AF89)</f>
        <v>30527954</v>
      </c>
      <c r="K11" s="65"/>
      <c r="L11" s="112"/>
      <c r="M11" s="60"/>
      <c r="N11" s="60"/>
      <c r="O11" s="60"/>
      <c r="P11" s="64" t="s">
        <v>33</v>
      </c>
      <c r="R11" s="168">
        <v>579117</v>
      </c>
      <c r="S11" s="167">
        <v>683499</v>
      </c>
      <c r="T11" s="167">
        <v>79907</v>
      </c>
      <c r="U11" s="167">
        <v>459913</v>
      </c>
      <c r="V11" s="57"/>
      <c r="W11" s="107"/>
      <c r="X11" s="60"/>
      <c r="Y11" s="60"/>
      <c r="Z11" s="60"/>
      <c r="AA11" s="64" t="s">
        <v>155</v>
      </c>
      <c r="AC11" s="168">
        <v>14</v>
      </c>
      <c r="AD11" s="167">
        <v>4205</v>
      </c>
      <c r="AE11" s="167">
        <v>6534</v>
      </c>
      <c r="AF11" s="167">
        <v>4992</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68">
        <v>828</v>
      </c>
      <c r="AD12" s="167">
        <v>23625</v>
      </c>
      <c r="AE12" s="167">
        <v>7809</v>
      </c>
      <c r="AF12" s="167">
        <v>1435</v>
      </c>
    </row>
    <row r="13" spans="1:32" ht="8.25" customHeight="1">
      <c r="C13" s="296" t="s">
        <v>203</v>
      </c>
      <c r="D13" s="296"/>
      <c r="E13" s="296"/>
      <c r="G13" s="174">
        <f>SUM(G14,G18,G20,G22,G24,G26,G30,G32,G38,G40,G47)</f>
        <v>40104</v>
      </c>
      <c r="H13" s="173">
        <f>SUM(H14,H18,H20,H22,H24,H26,H30,H32,H38,H40,H47)</f>
        <v>4743443</v>
      </c>
      <c r="I13" s="173">
        <f>SUM(I14,I18,I20,I22,I24,I26,I30,I32,I38,I40,I47)</f>
        <v>525373</v>
      </c>
      <c r="J13" s="173">
        <f>SUM(J14,J18,J20,J22,J24,J26,J30,J32,J38,J40,J47)</f>
        <v>192338</v>
      </c>
      <c r="K13" s="68">
        <f>SUM(K14,K18,K20,K22,K24,K26,K30,K32,K38,K40,K47)</f>
        <v>0</v>
      </c>
      <c r="L13" s="112"/>
      <c r="N13" s="296" t="s">
        <v>199</v>
      </c>
      <c r="O13" s="296"/>
      <c r="P13" s="296"/>
      <c r="R13" s="174">
        <f>SUM(R14,R17,R19,R24,R30,R32,R34,R36,R38,R40,R44,R47,R49,R51,R53,)</f>
        <v>38350640</v>
      </c>
      <c r="S13" s="173">
        <f>SUM(S14,S17,S19,S24,S30,S32,S34,S36,S38,S40,S44,S47,S49,S51,S53,)</f>
        <v>7012828</v>
      </c>
      <c r="T13" s="173">
        <f>SUM(T14,T17,T19,T24,T30,T32,T34,T36,T38,T40,T44,T47,T49,T51,T53,)</f>
        <v>27750612</v>
      </c>
      <c r="U13" s="173">
        <f>SUM(U14,U17,U19,U24,U30,U32,U34,U36,U38,U40,U44,U47,U49,U51,U53,)</f>
        <v>15827541</v>
      </c>
      <c r="V13" s="57"/>
      <c r="W13" s="107"/>
      <c r="X13" s="60"/>
      <c r="Y13" s="60"/>
      <c r="Z13" s="60"/>
      <c r="AA13" s="64" t="s">
        <v>24</v>
      </c>
      <c r="AC13" s="168">
        <v>1261</v>
      </c>
      <c r="AD13" s="167">
        <v>16160</v>
      </c>
      <c r="AE13" s="167">
        <v>23666</v>
      </c>
      <c r="AF13" s="167">
        <v>38208</v>
      </c>
    </row>
    <row r="14" spans="1:32" ht="8.25" customHeight="1">
      <c r="D14" s="302" t="s">
        <v>201</v>
      </c>
      <c r="E14" s="302"/>
      <c r="G14" s="170">
        <f>SUM(G15:G17)</f>
        <v>401</v>
      </c>
      <c r="H14" s="169">
        <f>SUM(H15:H17)</f>
        <v>717430</v>
      </c>
      <c r="I14" s="169">
        <f>SUM(I15:I17)</f>
        <v>16226</v>
      </c>
      <c r="J14" s="169">
        <f>SUM(J15:J17)</f>
        <v>61059</v>
      </c>
      <c r="K14" s="65"/>
      <c r="L14" s="112"/>
      <c r="M14" s="60"/>
      <c r="N14" s="60"/>
      <c r="O14" s="301" t="s">
        <v>197</v>
      </c>
      <c r="P14" s="301"/>
      <c r="R14" s="170">
        <f>IF(SUM(R15:R16)&gt;0,SUM(R15:R16),"－")</f>
        <v>16415</v>
      </c>
      <c r="S14" s="169">
        <f>IF(SUM(S15:S16)&gt;0,SUM(S15:S16),"－")</f>
        <v>232072</v>
      </c>
      <c r="T14" s="169">
        <f>IF(SUM(T15:T16)&gt;0,SUM(T15:T16),"－")</f>
        <v>996098</v>
      </c>
      <c r="U14" s="169">
        <f>IF(SUM(U15:U16)&gt;0,SUM(U15:U16),"－")</f>
        <v>82960</v>
      </c>
      <c r="V14" s="57"/>
      <c r="W14" s="107"/>
      <c r="X14" s="60"/>
      <c r="Y14" s="60"/>
      <c r="Z14" s="301" t="s">
        <v>278</v>
      </c>
      <c r="AA14" s="301"/>
      <c r="AC14" s="170">
        <f>SUM(AC15:AC18)</f>
        <v>1299151</v>
      </c>
      <c r="AD14" s="169">
        <f>SUM(AD15:AD18)</f>
        <v>851419</v>
      </c>
      <c r="AE14" s="169">
        <f>SUM(AE15:AE18)</f>
        <v>107723</v>
      </c>
      <c r="AF14" s="169">
        <f>SUM(AF15:AF18)</f>
        <v>125049</v>
      </c>
    </row>
    <row r="15" spans="1:32" ht="8.25" customHeight="1">
      <c r="E15" s="64" t="s">
        <v>29</v>
      </c>
      <c r="G15" s="168">
        <v>290</v>
      </c>
      <c r="H15" s="167">
        <v>73436</v>
      </c>
      <c r="I15" s="167">
        <v>10827</v>
      </c>
      <c r="J15" s="167">
        <v>5992</v>
      </c>
      <c r="K15" s="65"/>
      <c r="L15" s="107"/>
      <c r="M15" s="60"/>
      <c r="N15" s="60"/>
      <c r="O15" s="60"/>
      <c r="P15" s="71" t="s">
        <v>37</v>
      </c>
      <c r="R15" s="168">
        <v>16382</v>
      </c>
      <c r="S15" s="167">
        <v>231898</v>
      </c>
      <c r="T15" s="167">
        <v>217557</v>
      </c>
      <c r="U15" s="167">
        <v>74047</v>
      </c>
      <c r="V15" s="57"/>
      <c r="W15" s="107"/>
      <c r="X15" s="60"/>
      <c r="Y15" s="60"/>
      <c r="Z15" s="60"/>
      <c r="AA15" s="64" t="s">
        <v>26</v>
      </c>
      <c r="AC15" s="168">
        <v>85760</v>
      </c>
      <c r="AD15" s="167">
        <v>41236</v>
      </c>
      <c r="AE15" s="167" t="s">
        <v>7</v>
      </c>
      <c r="AF15" s="167" t="s">
        <v>7</v>
      </c>
    </row>
    <row r="16" spans="1:32" ht="8.25" customHeight="1">
      <c r="E16" s="64" t="s">
        <v>32</v>
      </c>
      <c r="G16" s="168">
        <v>0</v>
      </c>
      <c r="H16" s="167">
        <v>640241</v>
      </c>
      <c r="I16" s="167">
        <v>5399</v>
      </c>
      <c r="J16" s="167">
        <v>53768</v>
      </c>
      <c r="K16" s="65"/>
      <c r="L16" s="107"/>
      <c r="M16" s="60"/>
      <c r="N16" s="60"/>
      <c r="O16" s="60"/>
      <c r="P16" s="71" t="s">
        <v>40</v>
      </c>
      <c r="R16" s="168">
        <v>33</v>
      </c>
      <c r="S16" s="167">
        <v>174</v>
      </c>
      <c r="T16" s="167">
        <v>778541</v>
      </c>
      <c r="U16" s="167">
        <v>8913</v>
      </c>
      <c r="V16" s="57"/>
      <c r="W16" s="107"/>
      <c r="X16" s="60"/>
      <c r="Y16" s="60"/>
      <c r="Z16" s="60"/>
      <c r="AA16" s="64" t="s">
        <v>28</v>
      </c>
      <c r="AC16" s="168">
        <v>869111</v>
      </c>
      <c r="AD16" s="167">
        <v>440359</v>
      </c>
      <c r="AE16" s="167">
        <v>13</v>
      </c>
      <c r="AF16" s="167">
        <v>36597</v>
      </c>
    </row>
    <row r="17" spans="4:32" ht="8.25" customHeight="1">
      <c r="E17" s="64" t="s">
        <v>35</v>
      </c>
      <c r="G17" s="168">
        <v>111</v>
      </c>
      <c r="H17" s="167">
        <v>3753</v>
      </c>
      <c r="I17" s="167" t="s">
        <v>7</v>
      </c>
      <c r="J17" s="167">
        <v>1299</v>
      </c>
      <c r="K17" s="65"/>
      <c r="L17" s="107"/>
      <c r="M17" s="60"/>
      <c r="N17" s="60"/>
      <c r="O17" s="301" t="s">
        <v>43</v>
      </c>
      <c r="P17" s="301"/>
      <c r="R17" s="170">
        <f>IF(SUM(R18)&gt;0,SUM(R18),"－")</f>
        <v>1976514</v>
      </c>
      <c r="S17" s="169">
        <f>IF(SUM(S18)&gt;0,SUM(S18),"－")</f>
        <v>548623</v>
      </c>
      <c r="T17" s="169">
        <f>IF(SUM(T18)&gt;0,SUM(T18),"－")</f>
        <v>1642129</v>
      </c>
      <c r="U17" s="169">
        <f>IF(SUM(U18)&gt;0,SUM(U18),"－")</f>
        <v>5595999</v>
      </c>
      <c r="V17" s="57"/>
      <c r="W17" s="107"/>
      <c r="X17" s="60"/>
      <c r="Y17" s="60"/>
      <c r="Z17" s="60"/>
      <c r="AA17" s="64" t="s">
        <v>31</v>
      </c>
      <c r="AC17" s="168">
        <v>19191</v>
      </c>
      <c r="AD17" s="167">
        <v>82619</v>
      </c>
      <c r="AE17" s="167">
        <v>106715</v>
      </c>
      <c r="AF17" s="167">
        <v>7511</v>
      </c>
    </row>
    <row r="18" spans="4:32" ht="8.25" customHeight="1">
      <c r="D18" s="302" t="s">
        <v>277</v>
      </c>
      <c r="E18" s="302"/>
      <c r="G18" s="170">
        <f>SUM(G19)</f>
        <v>16243</v>
      </c>
      <c r="H18" s="169">
        <f>SUM(H19)</f>
        <v>91527</v>
      </c>
      <c r="I18" s="169">
        <f>SUM(I19)</f>
        <v>3921</v>
      </c>
      <c r="J18" s="169">
        <f>SUM(J19)</f>
        <v>25629</v>
      </c>
      <c r="K18" s="65"/>
      <c r="L18" s="112"/>
      <c r="M18" s="60"/>
      <c r="N18" s="60"/>
      <c r="O18" s="60"/>
      <c r="P18" s="64" t="s">
        <v>43</v>
      </c>
      <c r="R18" s="168">
        <v>1976514</v>
      </c>
      <c r="S18" s="167">
        <v>548623</v>
      </c>
      <c r="T18" s="167">
        <v>1642129</v>
      </c>
      <c r="U18" s="167">
        <v>5595999</v>
      </c>
      <c r="V18" s="57"/>
      <c r="W18" s="107"/>
      <c r="X18" s="60"/>
      <c r="Y18" s="60"/>
      <c r="Z18" s="60"/>
      <c r="AA18" s="74" t="s">
        <v>34</v>
      </c>
      <c r="AC18" s="168">
        <v>325089</v>
      </c>
      <c r="AD18" s="167">
        <v>287205</v>
      </c>
      <c r="AE18" s="167">
        <v>995</v>
      </c>
      <c r="AF18" s="167">
        <v>80941</v>
      </c>
    </row>
    <row r="19" spans="4:32" ht="8.25" customHeight="1">
      <c r="E19" s="71" t="s">
        <v>36</v>
      </c>
      <c r="G19" s="168">
        <v>16243</v>
      </c>
      <c r="H19" s="167">
        <v>91527</v>
      </c>
      <c r="I19" s="167">
        <v>3921</v>
      </c>
      <c r="J19" s="167">
        <v>25629</v>
      </c>
      <c r="K19" s="65"/>
      <c r="L19" s="107"/>
      <c r="M19" s="60"/>
      <c r="N19" s="60"/>
      <c r="O19" s="301" t="s">
        <v>195</v>
      </c>
      <c r="P19" s="301"/>
      <c r="R19" s="170">
        <f>IF(SUM(R20:R23)&gt;0,SUM(R20:R23),"－")</f>
        <v>212031</v>
      </c>
      <c r="S19" s="169">
        <f>IF(SUM(S20:S23)&gt;0,SUM(S20:S23),"－")</f>
        <v>1406903</v>
      </c>
      <c r="T19" s="169">
        <f>IF(SUM(T20:T23)&gt;0,SUM(T20:T23),"－")</f>
        <v>12264</v>
      </c>
      <c r="U19" s="169">
        <f>IF(SUM(U20:U23)&gt;0,SUM(U20:U23),"－")</f>
        <v>12472</v>
      </c>
      <c r="V19" s="57"/>
      <c r="W19" s="112"/>
      <c r="X19" s="60"/>
      <c r="Y19" s="60"/>
      <c r="Z19" s="60"/>
      <c r="AC19" s="110"/>
      <c r="AD19" s="66"/>
      <c r="AE19" s="66"/>
      <c r="AF19" s="66"/>
    </row>
    <row r="20" spans="4:32" ht="8.25" customHeight="1">
      <c r="D20" s="301" t="s">
        <v>1</v>
      </c>
      <c r="E20" s="301"/>
      <c r="G20" s="170">
        <f>G21</f>
        <v>840</v>
      </c>
      <c r="H20" s="169">
        <f>H21</f>
        <v>1705904</v>
      </c>
      <c r="I20" s="169">
        <f>I21</f>
        <v>388447</v>
      </c>
      <c r="J20" s="169">
        <f>J21</f>
        <v>29733</v>
      </c>
      <c r="K20" s="65"/>
      <c r="L20" s="107"/>
      <c r="M20" s="60"/>
      <c r="N20" s="60"/>
      <c r="O20" s="60"/>
      <c r="P20" s="64" t="s">
        <v>46</v>
      </c>
      <c r="R20" s="168" t="s">
        <v>7</v>
      </c>
      <c r="S20" s="167">
        <v>181</v>
      </c>
      <c r="T20" s="167">
        <v>9370</v>
      </c>
      <c r="U20" s="167">
        <v>12472</v>
      </c>
      <c r="V20" s="57"/>
      <c r="W20" s="107"/>
      <c r="X20" s="60"/>
      <c r="Y20" s="296" t="s">
        <v>198</v>
      </c>
      <c r="Z20" s="296"/>
      <c r="AA20" s="296"/>
      <c r="AC20" s="174">
        <f>SUM(AC21,AC24,AC26,AC28,AC30,AC32,AC34,AC37,AC39)</f>
        <v>391381</v>
      </c>
      <c r="AD20" s="173">
        <f>SUM(AD21,AD24,AD26,AD28,AD30,AD32,AD34,AD37,AD39)</f>
        <v>1978322</v>
      </c>
      <c r="AE20" s="173">
        <f>SUM(AE21,AE24,AE26,AE28,AE30,AE32,AE34,AE37,AE39)</f>
        <v>251767</v>
      </c>
      <c r="AF20" s="173">
        <f>SUM(AF21,AF24,AF26,AF28,AF30,AF32,AF34,AF37,AF39)</f>
        <v>479611</v>
      </c>
    </row>
    <row r="21" spans="4:32" ht="8.25" customHeight="1">
      <c r="E21" s="64" t="s">
        <v>1</v>
      </c>
      <c r="G21" s="168">
        <v>840</v>
      </c>
      <c r="H21" s="167">
        <v>1705904</v>
      </c>
      <c r="I21" s="167">
        <v>388447</v>
      </c>
      <c r="J21" s="167">
        <v>29733</v>
      </c>
      <c r="K21" s="65"/>
      <c r="L21" s="107"/>
      <c r="M21" s="60"/>
      <c r="N21" s="60"/>
      <c r="O21" s="60"/>
      <c r="P21" s="64" t="s">
        <v>48</v>
      </c>
      <c r="R21" s="168">
        <v>196295</v>
      </c>
      <c r="S21" s="167">
        <v>1228109</v>
      </c>
      <c r="T21" s="167">
        <v>2894</v>
      </c>
      <c r="U21" s="167" t="s">
        <v>7</v>
      </c>
      <c r="V21" s="57"/>
      <c r="W21" s="107"/>
      <c r="Z21" s="301" t="s">
        <v>196</v>
      </c>
      <c r="AA21" s="301"/>
      <c r="AC21" s="170">
        <f>SUM(AC22:AC23)</f>
        <v>94435</v>
      </c>
      <c r="AD21" s="169">
        <f>SUM(AD22:AD23)</f>
        <v>359889</v>
      </c>
      <c r="AE21" s="169">
        <f>SUM(AE22:AE23)</f>
        <v>44767</v>
      </c>
      <c r="AF21" s="169">
        <f>SUM(AF22:AF23)</f>
        <v>345156</v>
      </c>
    </row>
    <row r="22" spans="4:32" ht="8.25" customHeight="1">
      <c r="D22" s="301" t="s">
        <v>276</v>
      </c>
      <c r="E22" s="301"/>
      <c r="G22" s="170">
        <f>SUM(G23)</f>
        <v>243</v>
      </c>
      <c r="H22" s="169">
        <f>SUM(H23)</f>
        <v>592369</v>
      </c>
      <c r="I22" s="169">
        <f>SUM(I23)</f>
        <v>3695</v>
      </c>
      <c r="J22" s="169">
        <f>SUM(J23)</f>
        <v>24374</v>
      </c>
      <c r="K22" s="65"/>
      <c r="L22" s="107"/>
      <c r="M22" s="60"/>
      <c r="N22" s="60"/>
      <c r="O22" s="60"/>
      <c r="P22" s="64" t="s">
        <v>51</v>
      </c>
      <c r="R22" s="168">
        <v>15347</v>
      </c>
      <c r="S22" s="167">
        <v>27412</v>
      </c>
      <c r="T22" s="167" t="s">
        <v>7</v>
      </c>
      <c r="U22" s="167" t="s">
        <v>7</v>
      </c>
      <c r="V22" s="57"/>
      <c r="W22" s="107"/>
      <c r="X22" s="60"/>
      <c r="Y22" s="60"/>
      <c r="Z22" s="60"/>
      <c r="AA22" s="64" t="s">
        <v>38</v>
      </c>
      <c r="AC22" s="168">
        <v>13247</v>
      </c>
      <c r="AD22" s="167">
        <v>113108</v>
      </c>
      <c r="AE22" s="167">
        <v>2474</v>
      </c>
      <c r="AF22" s="167">
        <v>18546</v>
      </c>
    </row>
    <row r="23" spans="4:32" ht="8.25" customHeight="1">
      <c r="E23" s="76" t="s">
        <v>276</v>
      </c>
      <c r="G23" s="168">
        <v>243</v>
      </c>
      <c r="H23" s="167">
        <v>592369</v>
      </c>
      <c r="I23" s="167">
        <v>3695</v>
      </c>
      <c r="J23" s="167">
        <v>24374</v>
      </c>
      <c r="K23" s="65"/>
      <c r="L23" s="107"/>
      <c r="M23" s="60"/>
      <c r="N23" s="60"/>
      <c r="O23" s="60"/>
      <c r="P23" s="64" t="s">
        <v>53</v>
      </c>
      <c r="R23" s="168">
        <v>389</v>
      </c>
      <c r="S23" s="167">
        <v>151201</v>
      </c>
      <c r="T23" s="167" t="s">
        <v>7</v>
      </c>
      <c r="U23" s="167" t="s">
        <v>7</v>
      </c>
      <c r="V23" s="57"/>
      <c r="W23" s="107"/>
      <c r="X23" s="60"/>
      <c r="Y23" s="60"/>
      <c r="Z23" s="60"/>
      <c r="AA23" s="71" t="s">
        <v>41</v>
      </c>
      <c r="AC23" s="168">
        <v>81188</v>
      </c>
      <c r="AD23" s="167">
        <v>246781</v>
      </c>
      <c r="AE23" s="167">
        <v>42293</v>
      </c>
      <c r="AF23" s="167">
        <v>326610</v>
      </c>
    </row>
    <row r="24" spans="4:32" ht="8.25" customHeight="1">
      <c r="D24" s="301" t="s">
        <v>275</v>
      </c>
      <c r="E24" s="301"/>
      <c r="G24" s="170">
        <f>SUM(G25)</f>
        <v>51</v>
      </c>
      <c r="H24" s="169">
        <f>SUM(H25)</f>
        <v>70617</v>
      </c>
      <c r="I24" s="169">
        <f>SUM(I25)</f>
        <v>111722</v>
      </c>
      <c r="J24" s="169">
        <f>SUM(J25)</f>
        <v>29689</v>
      </c>
      <c r="K24" s="65"/>
      <c r="L24" s="107"/>
      <c r="M24" s="60"/>
      <c r="N24" s="60"/>
      <c r="O24" s="301" t="s">
        <v>192</v>
      </c>
      <c r="P24" s="301"/>
      <c r="R24" s="170">
        <f>IF(SUM(R25:R29)&gt;0,SUM(R25:R29),"－")</f>
        <v>155377</v>
      </c>
      <c r="S24" s="169">
        <f>IF(SUM(S25:S29)&gt;0,SUM(S25:S29),"－")</f>
        <v>580490</v>
      </c>
      <c r="T24" s="169">
        <f>IF(SUM(T25:T29)&gt;0,SUM(T25:T29),"－")</f>
        <v>656</v>
      </c>
      <c r="U24" s="169">
        <f>IF(SUM(U25:U29)&gt;0,SUM(U25:U29),"－")</f>
        <v>11579</v>
      </c>
      <c r="V24" s="57"/>
      <c r="W24" s="107"/>
      <c r="X24" s="60"/>
      <c r="Y24" s="60"/>
      <c r="Z24" s="301" t="s">
        <v>45</v>
      </c>
      <c r="AA24" s="301"/>
      <c r="AC24" s="170">
        <f>AC25</f>
        <v>94375</v>
      </c>
      <c r="AD24" s="169">
        <f>AD25</f>
        <v>303468</v>
      </c>
      <c r="AE24" s="169" t="str">
        <f>AE25</f>
        <v>－</v>
      </c>
      <c r="AF24" s="169" t="str">
        <f>AF25</f>
        <v>－</v>
      </c>
    </row>
    <row r="25" spans="4:32" ht="8.25" customHeight="1">
      <c r="E25" s="76" t="s">
        <v>274</v>
      </c>
      <c r="G25" s="168">
        <v>51</v>
      </c>
      <c r="H25" s="167">
        <v>70617</v>
      </c>
      <c r="I25" s="167">
        <v>111722</v>
      </c>
      <c r="J25" s="167">
        <v>29689</v>
      </c>
      <c r="K25" s="65"/>
      <c r="L25" s="107"/>
      <c r="M25" s="60"/>
      <c r="N25" s="60"/>
      <c r="O25" s="60"/>
      <c r="P25" s="64" t="s">
        <v>55</v>
      </c>
      <c r="R25" s="168">
        <v>3966</v>
      </c>
      <c r="S25" s="167">
        <v>100600</v>
      </c>
      <c r="T25" s="167" t="s">
        <v>7</v>
      </c>
      <c r="U25" s="167">
        <v>658</v>
      </c>
      <c r="V25" s="57"/>
      <c r="W25" s="107"/>
      <c r="X25" s="60"/>
      <c r="Y25" s="60"/>
      <c r="Z25" s="60"/>
      <c r="AA25" s="64" t="s">
        <v>45</v>
      </c>
      <c r="AC25" s="168">
        <v>94375</v>
      </c>
      <c r="AD25" s="167">
        <v>303468</v>
      </c>
      <c r="AE25" s="167" t="s">
        <v>7</v>
      </c>
      <c r="AF25" s="167" t="s">
        <v>7</v>
      </c>
    </row>
    <row r="26" spans="4:32" ht="8.25" customHeight="1">
      <c r="D26" s="301" t="s">
        <v>194</v>
      </c>
      <c r="E26" s="301"/>
      <c r="G26" s="170">
        <f>SUM(G27:G29)</f>
        <v>4912</v>
      </c>
      <c r="H26" s="169">
        <f>SUM(H27:H29)</f>
        <v>442233</v>
      </c>
      <c r="I26" s="169">
        <f>SUM(I27:I29)</f>
        <v>362</v>
      </c>
      <c r="J26" s="169">
        <f>SUM(J27:J29)</f>
        <v>15654</v>
      </c>
      <c r="K26" s="65"/>
      <c r="L26" s="107"/>
      <c r="M26" s="60"/>
      <c r="N26" s="60"/>
      <c r="O26" s="60"/>
      <c r="P26" s="64" t="s">
        <v>57</v>
      </c>
      <c r="R26" s="168">
        <v>2954</v>
      </c>
      <c r="S26" s="167">
        <v>65942</v>
      </c>
      <c r="T26" s="167" t="s">
        <v>7</v>
      </c>
      <c r="U26" s="167" t="s">
        <v>7</v>
      </c>
      <c r="V26" s="57"/>
      <c r="W26" s="107"/>
      <c r="X26" s="60"/>
      <c r="Y26" s="60"/>
      <c r="Z26" s="301" t="s">
        <v>193</v>
      </c>
      <c r="AA26" s="301"/>
      <c r="AC26" s="170">
        <f>AC27</f>
        <v>96819</v>
      </c>
      <c r="AD26" s="169">
        <f>AD27</f>
        <v>178333</v>
      </c>
      <c r="AE26" s="169" t="str">
        <f>AE27</f>
        <v>－</v>
      </c>
      <c r="AF26" s="169" t="str">
        <f>AF27</f>
        <v>－</v>
      </c>
    </row>
    <row r="27" spans="4:32" ht="8.25" customHeight="1">
      <c r="E27" s="64" t="s">
        <v>47</v>
      </c>
      <c r="G27" s="168">
        <v>266</v>
      </c>
      <c r="H27" s="167">
        <v>1584</v>
      </c>
      <c r="I27" s="167" t="s">
        <v>7</v>
      </c>
      <c r="J27" s="167">
        <v>461</v>
      </c>
      <c r="K27" s="65"/>
      <c r="L27" s="107"/>
      <c r="M27" s="60"/>
      <c r="N27" s="60"/>
      <c r="O27" s="60"/>
      <c r="P27" s="64" t="s">
        <v>60</v>
      </c>
      <c r="R27" s="168">
        <v>24420</v>
      </c>
      <c r="S27" s="167">
        <v>48340</v>
      </c>
      <c r="T27" s="167" t="s">
        <v>7</v>
      </c>
      <c r="U27" s="167" t="s">
        <v>7</v>
      </c>
      <c r="V27" s="57"/>
      <c r="W27" s="107"/>
      <c r="X27" s="60"/>
      <c r="Y27" s="60"/>
      <c r="Z27" s="60"/>
      <c r="AA27" s="64" t="s">
        <v>49</v>
      </c>
      <c r="AC27" s="168">
        <v>96819</v>
      </c>
      <c r="AD27" s="167">
        <v>178333</v>
      </c>
      <c r="AE27" s="167" t="s">
        <v>7</v>
      </c>
      <c r="AF27" s="167" t="s">
        <v>7</v>
      </c>
    </row>
    <row r="28" spans="4:32" ht="8.25" customHeight="1">
      <c r="E28" s="64" t="s">
        <v>50</v>
      </c>
      <c r="G28" s="168">
        <v>2445</v>
      </c>
      <c r="H28" s="167">
        <v>184584</v>
      </c>
      <c r="I28" s="167">
        <v>138</v>
      </c>
      <c r="J28" s="167">
        <v>15193</v>
      </c>
      <c r="K28" s="65"/>
      <c r="L28" s="107"/>
      <c r="M28" s="60"/>
      <c r="N28" s="60"/>
      <c r="O28" s="60"/>
      <c r="P28" s="64" t="s">
        <v>63</v>
      </c>
      <c r="R28" s="168">
        <v>31185</v>
      </c>
      <c r="S28" s="167">
        <v>49809</v>
      </c>
      <c r="T28" s="167" t="s">
        <v>7</v>
      </c>
      <c r="U28" s="167" t="s">
        <v>7</v>
      </c>
      <c r="V28" s="57"/>
      <c r="W28" s="107"/>
      <c r="X28" s="60"/>
      <c r="Y28" s="60"/>
      <c r="Z28" s="301" t="s">
        <v>54</v>
      </c>
      <c r="AA28" s="301"/>
      <c r="AC28" s="170">
        <f>AC29</f>
        <v>1691</v>
      </c>
      <c r="AD28" s="169">
        <f>AD29</f>
        <v>52977</v>
      </c>
      <c r="AE28" s="169">
        <f>AE29</f>
        <v>15378</v>
      </c>
      <c r="AF28" s="169">
        <f>AF29</f>
        <v>3006</v>
      </c>
    </row>
    <row r="29" spans="4:32" ht="8.25" customHeight="1">
      <c r="E29" s="64" t="s">
        <v>52</v>
      </c>
      <c r="G29" s="168">
        <v>2201</v>
      </c>
      <c r="H29" s="167">
        <v>256065</v>
      </c>
      <c r="I29" s="167">
        <v>224</v>
      </c>
      <c r="J29" s="167" t="s">
        <v>7</v>
      </c>
      <c r="K29" s="65"/>
      <c r="L29" s="107"/>
      <c r="M29" s="60"/>
      <c r="N29" s="60"/>
      <c r="O29" s="60"/>
      <c r="P29" s="64" t="s">
        <v>66</v>
      </c>
      <c r="R29" s="168">
        <v>92852</v>
      </c>
      <c r="S29" s="167">
        <v>315799</v>
      </c>
      <c r="T29" s="167">
        <v>656</v>
      </c>
      <c r="U29" s="167">
        <v>10921</v>
      </c>
      <c r="V29" s="57"/>
      <c r="W29" s="107"/>
      <c r="X29" s="60"/>
      <c r="Y29" s="60"/>
      <c r="Z29" s="60"/>
      <c r="AA29" s="64" t="s">
        <v>54</v>
      </c>
      <c r="AC29" s="168">
        <v>1691</v>
      </c>
      <c r="AD29" s="167">
        <v>52977</v>
      </c>
      <c r="AE29" s="167">
        <v>15378</v>
      </c>
      <c r="AF29" s="167">
        <v>3006</v>
      </c>
    </row>
    <row r="30" spans="4:32" ht="8.25" customHeight="1">
      <c r="D30" s="301" t="s">
        <v>3</v>
      </c>
      <c r="E30" s="301"/>
      <c r="G30" s="170">
        <f>+G31</f>
        <v>1383</v>
      </c>
      <c r="H30" s="169">
        <f>+H31</f>
        <v>155703</v>
      </c>
      <c r="I30" s="169" t="str">
        <f>+I31</f>
        <v>－</v>
      </c>
      <c r="J30" s="169" t="str">
        <f>+J31</f>
        <v>－</v>
      </c>
      <c r="K30" s="65"/>
      <c r="L30" s="107"/>
      <c r="M30" s="60"/>
      <c r="N30" s="60"/>
      <c r="O30" s="301" t="s">
        <v>273</v>
      </c>
      <c r="P30" s="301"/>
      <c r="R30" s="170">
        <f>R31</f>
        <v>1217</v>
      </c>
      <c r="S30" s="169">
        <f>S31</f>
        <v>1125</v>
      </c>
      <c r="T30" s="169" t="str">
        <f>T31</f>
        <v>－</v>
      </c>
      <c r="U30" s="169" t="str">
        <f>U31</f>
        <v>－</v>
      </c>
      <c r="V30" s="57"/>
      <c r="W30" s="107"/>
      <c r="X30" s="60"/>
      <c r="Y30" s="60"/>
      <c r="Z30" s="301" t="s">
        <v>272</v>
      </c>
      <c r="AA30" s="301"/>
      <c r="AC30" s="170">
        <f>AC31</f>
        <v>87540</v>
      </c>
      <c r="AD30" s="169">
        <f>AD31</f>
        <v>786769</v>
      </c>
      <c r="AE30" s="169">
        <f>AE31</f>
        <v>14425</v>
      </c>
      <c r="AF30" s="169">
        <f>AF31</f>
        <v>60547</v>
      </c>
    </row>
    <row r="31" spans="4:32" ht="8.25" customHeight="1">
      <c r="E31" s="64" t="s">
        <v>3</v>
      </c>
      <c r="G31" s="168">
        <v>1383</v>
      </c>
      <c r="H31" s="167">
        <v>155703</v>
      </c>
      <c r="I31" s="167" t="s">
        <v>7</v>
      </c>
      <c r="J31" s="167" t="s">
        <v>7</v>
      </c>
      <c r="K31" s="65"/>
      <c r="L31" s="107"/>
      <c r="M31" s="60"/>
      <c r="N31" s="60"/>
      <c r="O31" s="60"/>
      <c r="P31" s="64" t="s">
        <v>70</v>
      </c>
      <c r="R31" s="168">
        <v>1217</v>
      </c>
      <c r="S31" s="167">
        <v>1125</v>
      </c>
      <c r="T31" s="167" t="s">
        <v>7</v>
      </c>
      <c r="U31" s="167" t="s">
        <v>7</v>
      </c>
      <c r="V31" s="57"/>
      <c r="W31" s="107"/>
      <c r="X31" s="60"/>
      <c r="Y31" s="60"/>
      <c r="Z31" s="60"/>
      <c r="AA31" s="64" t="s">
        <v>56</v>
      </c>
      <c r="AC31" s="168">
        <v>87540</v>
      </c>
      <c r="AD31" s="167">
        <v>786769</v>
      </c>
      <c r="AE31" s="167">
        <v>14425</v>
      </c>
      <c r="AF31" s="167">
        <v>60547</v>
      </c>
    </row>
    <row r="32" spans="4:32" ht="8.25" customHeight="1">
      <c r="D32" s="301" t="s">
        <v>214</v>
      </c>
      <c r="E32" s="301"/>
      <c r="G32" s="170">
        <f>SUM(G33:G37)</f>
        <v>2410</v>
      </c>
      <c r="H32" s="169">
        <f>SUM(H33:H37)</f>
        <v>751178</v>
      </c>
      <c r="I32" s="169">
        <f>SUM(I33:I37)</f>
        <v>1000</v>
      </c>
      <c r="J32" s="169">
        <f>IF(SUM(J33:J37)&gt;0,SUM(J33:J37),"－")</f>
        <v>6150</v>
      </c>
      <c r="K32" s="65"/>
      <c r="L32" s="107"/>
      <c r="M32" s="60"/>
      <c r="N32" s="60"/>
      <c r="O32" s="301" t="s">
        <v>271</v>
      </c>
      <c r="P32" s="301"/>
      <c r="R32" s="170">
        <f>R33</f>
        <v>23611473</v>
      </c>
      <c r="S32" s="169">
        <f>S33</f>
        <v>267136</v>
      </c>
      <c r="T32" s="169">
        <f>T33</f>
        <v>23272340</v>
      </c>
      <c r="U32" s="169">
        <f>U33</f>
        <v>9728855</v>
      </c>
      <c r="V32" s="57"/>
      <c r="W32" s="107"/>
      <c r="X32" s="60"/>
      <c r="Y32" s="60"/>
      <c r="Z32" s="301" t="s">
        <v>58</v>
      </c>
      <c r="AA32" s="301"/>
      <c r="AC32" s="170">
        <f>AC33</f>
        <v>13348</v>
      </c>
      <c r="AD32" s="169">
        <f>AD33</f>
        <v>62104</v>
      </c>
      <c r="AE32" s="169">
        <f>AE33</f>
        <v>490</v>
      </c>
      <c r="AF32" s="169">
        <f>AF33</f>
        <v>214</v>
      </c>
    </row>
    <row r="33" spans="4:32" ht="8.25" customHeight="1">
      <c r="E33" s="71" t="s">
        <v>59</v>
      </c>
      <c r="G33" s="168" t="s">
        <v>7</v>
      </c>
      <c r="H33" s="167">
        <v>982</v>
      </c>
      <c r="I33" s="167" t="s">
        <v>7</v>
      </c>
      <c r="J33" s="167" t="s">
        <v>7</v>
      </c>
      <c r="K33" s="65"/>
      <c r="L33" s="107"/>
      <c r="M33" s="60"/>
      <c r="N33" s="60"/>
      <c r="O33" s="60"/>
      <c r="P33" s="64" t="s">
        <v>271</v>
      </c>
      <c r="R33" s="168">
        <v>23611473</v>
      </c>
      <c r="S33" s="167">
        <v>267136</v>
      </c>
      <c r="T33" s="167">
        <v>23272340</v>
      </c>
      <c r="U33" s="167">
        <v>9728855</v>
      </c>
      <c r="V33" s="57"/>
      <c r="W33" s="107"/>
      <c r="X33" s="60"/>
      <c r="Y33" s="60"/>
      <c r="Z33" s="60"/>
      <c r="AA33" s="64" t="s">
        <v>58</v>
      </c>
      <c r="AC33" s="168">
        <v>13348</v>
      </c>
      <c r="AD33" s="167">
        <v>62104</v>
      </c>
      <c r="AE33" s="167">
        <v>490</v>
      </c>
      <c r="AF33" s="167">
        <v>214</v>
      </c>
    </row>
    <row r="34" spans="4:32" ht="8.25" customHeight="1">
      <c r="E34" s="64" t="s">
        <v>62</v>
      </c>
      <c r="G34" s="168">
        <v>99</v>
      </c>
      <c r="H34" s="167">
        <v>464341</v>
      </c>
      <c r="I34" s="167" t="s">
        <v>7</v>
      </c>
      <c r="J34" s="167" t="s">
        <v>7</v>
      </c>
      <c r="K34" s="65"/>
      <c r="L34" s="107"/>
      <c r="M34" s="60"/>
      <c r="N34" s="60"/>
      <c r="O34" s="301" t="s">
        <v>270</v>
      </c>
      <c r="P34" s="301"/>
      <c r="R34" s="170">
        <f>R35</f>
        <v>175861</v>
      </c>
      <c r="S34" s="169">
        <f>S35</f>
        <v>31496</v>
      </c>
      <c r="T34" s="169">
        <f>T35</f>
        <v>28215</v>
      </c>
      <c r="U34" s="169">
        <f>U35</f>
        <v>340</v>
      </c>
      <c r="V34" s="57"/>
      <c r="W34" s="107"/>
      <c r="X34" s="60"/>
      <c r="Y34" s="60"/>
      <c r="Z34" s="302" t="s">
        <v>268</v>
      </c>
      <c r="AA34" s="302"/>
      <c r="AC34" s="170">
        <f>IF(SUM(AC35:AC36)&gt;0,SUM(AC35:AC36),"－")</f>
        <v>80</v>
      </c>
      <c r="AD34" s="169">
        <f>IF(SUM(AD35:AD36)&gt;0,SUM(AD35:AD36),"－")</f>
        <v>127242</v>
      </c>
      <c r="AE34" s="169">
        <f>IF(SUM(AE35:AE36)&gt;0,SUM(AE35:AE36),"－")</f>
        <v>84024</v>
      </c>
      <c r="AF34" s="169" t="str">
        <f>IF(SUM(AF35:AF36)&gt;0,SUM(AF35:AF36),"－")</f>
        <v>－</v>
      </c>
    </row>
    <row r="35" spans="4:32" ht="8.25" customHeight="1">
      <c r="E35" s="64" t="s">
        <v>65</v>
      </c>
      <c r="G35" s="168">
        <v>961</v>
      </c>
      <c r="H35" s="167">
        <v>137826</v>
      </c>
      <c r="I35" s="167" t="s">
        <v>7</v>
      </c>
      <c r="J35" s="167" t="s">
        <v>7</v>
      </c>
      <c r="K35" s="65"/>
      <c r="L35" s="107"/>
      <c r="M35" s="60"/>
      <c r="N35" s="60"/>
      <c r="O35" s="60"/>
      <c r="P35" s="76" t="s">
        <v>269</v>
      </c>
      <c r="R35" s="168">
        <v>175861</v>
      </c>
      <c r="S35" s="167">
        <v>31496</v>
      </c>
      <c r="T35" s="167">
        <v>28215</v>
      </c>
      <c r="U35" s="167">
        <v>340</v>
      </c>
      <c r="V35" s="57"/>
      <c r="W35" s="107"/>
      <c r="X35" s="60"/>
      <c r="Y35" s="60"/>
      <c r="Z35" s="60"/>
      <c r="AA35" s="95" t="s">
        <v>268</v>
      </c>
      <c r="AC35" s="168">
        <v>80</v>
      </c>
      <c r="AD35" s="167">
        <v>127242</v>
      </c>
      <c r="AE35" s="167" t="s">
        <v>7</v>
      </c>
      <c r="AF35" s="167" t="s">
        <v>7</v>
      </c>
    </row>
    <row r="36" spans="4:32" ht="8.25" customHeight="1">
      <c r="E36" s="64" t="s">
        <v>68</v>
      </c>
      <c r="G36" s="168" t="s">
        <v>7</v>
      </c>
      <c r="H36" s="167">
        <v>75268</v>
      </c>
      <c r="I36" s="167" t="s">
        <v>7</v>
      </c>
      <c r="J36" s="167">
        <v>6150</v>
      </c>
      <c r="K36" s="65"/>
      <c r="L36" s="107"/>
      <c r="M36" s="60"/>
      <c r="N36" s="60"/>
      <c r="O36" s="301" t="s">
        <v>267</v>
      </c>
      <c r="P36" s="301"/>
      <c r="R36" s="170">
        <f>R37</f>
        <v>80457</v>
      </c>
      <c r="S36" s="169">
        <f>S37</f>
        <v>194792</v>
      </c>
      <c r="T36" s="169">
        <f>T37</f>
        <v>312</v>
      </c>
      <c r="U36" s="169">
        <f>U37</f>
        <v>222</v>
      </c>
      <c r="V36" s="57"/>
      <c r="W36" s="107"/>
      <c r="X36" s="60"/>
      <c r="Y36" s="60"/>
      <c r="Z36" s="60"/>
      <c r="AA36" s="64" t="s">
        <v>188</v>
      </c>
      <c r="AC36" s="168" t="s">
        <v>7</v>
      </c>
      <c r="AD36" s="167" t="s">
        <v>7</v>
      </c>
      <c r="AE36" s="167">
        <v>84024</v>
      </c>
      <c r="AF36" s="167" t="s">
        <v>7</v>
      </c>
    </row>
    <row r="37" spans="4:32" ht="8.25" customHeight="1">
      <c r="E37" s="144" t="s">
        <v>69</v>
      </c>
      <c r="G37" s="168">
        <v>1350</v>
      </c>
      <c r="H37" s="167">
        <v>72761</v>
      </c>
      <c r="I37" s="167">
        <v>1000</v>
      </c>
      <c r="J37" s="167" t="s">
        <v>7</v>
      </c>
      <c r="K37" s="65"/>
      <c r="L37" s="107"/>
      <c r="M37" s="60"/>
      <c r="N37" s="60"/>
      <c r="O37" s="60"/>
      <c r="P37" s="76" t="s">
        <v>267</v>
      </c>
      <c r="R37" s="168">
        <v>80457</v>
      </c>
      <c r="S37" s="167">
        <v>194792</v>
      </c>
      <c r="T37" s="167">
        <v>312</v>
      </c>
      <c r="U37" s="167">
        <v>222</v>
      </c>
      <c r="V37" s="57"/>
      <c r="W37" s="107"/>
      <c r="X37" s="60"/>
      <c r="Y37" s="60"/>
      <c r="Z37" s="301" t="s">
        <v>266</v>
      </c>
      <c r="AA37" s="301"/>
      <c r="AC37" s="170">
        <f>AC38</f>
        <v>963</v>
      </c>
      <c r="AD37" s="169">
        <f>AD38</f>
        <v>11847</v>
      </c>
      <c r="AE37" s="169" t="str">
        <f>AE38</f>
        <v>－</v>
      </c>
      <c r="AF37" s="169" t="str">
        <f>AF38</f>
        <v>－</v>
      </c>
    </row>
    <row r="38" spans="4:32" ht="8.25" customHeight="1">
      <c r="D38" s="301" t="s">
        <v>2</v>
      </c>
      <c r="E38" s="301"/>
      <c r="G38" s="170">
        <f>+G39</f>
        <v>24</v>
      </c>
      <c r="H38" s="169">
        <f>+H39</f>
        <v>18073</v>
      </c>
      <c r="I38" s="169" t="str">
        <f>+I39</f>
        <v>－</v>
      </c>
      <c r="J38" s="169" t="str">
        <f>+J39</f>
        <v>－</v>
      </c>
      <c r="K38" s="65"/>
      <c r="L38" s="107"/>
      <c r="M38" s="60"/>
      <c r="N38" s="60"/>
      <c r="O38" s="301" t="s">
        <v>264</v>
      </c>
      <c r="P38" s="301"/>
      <c r="R38" s="170">
        <f>R39</f>
        <v>7968467</v>
      </c>
      <c r="S38" s="169">
        <f>S39</f>
        <v>1612413</v>
      </c>
      <c r="T38" s="169">
        <f>T39</f>
        <v>1440551</v>
      </c>
      <c r="U38" s="169">
        <f>U39</f>
        <v>209467</v>
      </c>
      <c r="V38" s="57"/>
      <c r="W38" s="107"/>
      <c r="X38" s="60"/>
      <c r="Y38" s="60"/>
      <c r="Z38" s="60"/>
      <c r="AA38" s="76" t="s">
        <v>266</v>
      </c>
      <c r="AC38" s="168">
        <v>963</v>
      </c>
      <c r="AD38" s="167">
        <v>11847</v>
      </c>
      <c r="AE38" s="167" t="s">
        <v>7</v>
      </c>
      <c r="AF38" s="167" t="s">
        <v>7</v>
      </c>
    </row>
    <row r="39" spans="4:32" ht="8.25" customHeight="1">
      <c r="E39" s="64" t="s">
        <v>2</v>
      </c>
      <c r="G39" s="168">
        <v>24</v>
      </c>
      <c r="H39" s="167">
        <v>18073</v>
      </c>
      <c r="I39" s="167" t="s">
        <v>7</v>
      </c>
      <c r="J39" s="167" t="s">
        <v>7</v>
      </c>
      <c r="K39" s="65"/>
      <c r="L39" s="107"/>
      <c r="M39" s="60"/>
      <c r="N39" s="60"/>
      <c r="O39" s="60"/>
      <c r="P39" s="76" t="s">
        <v>264</v>
      </c>
      <c r="R39" s="168">
        <v>7968467</v>
      </c>
      <c r="S39" s="167">
        <v>1612413</v>
      </c>
      <c r="T39" s="167">
        <v>1440551</v>
      </c>
      <c r="U39" s="167">
        <v>209467</v>
      </c>
      <c r="V39" s="57"/>
      <c r="W39" s="107"/>
      <c r="X39" s="60"/>
      <c r="Y39" s="60"/>
      <c r="Z39" s="301" t="s">
        <v>265</v>
      </c>
      <c r="AA39" s="301"/>
      <c r="AC39" s="170">
        <f>SUM(AC40:AC41)</f>
        <v>2130</v>
      </c>
      <c r="AD39" s="169">
        <f>SUM(AD40:AD41)</f>
        <v>95693</v>
      </c>
      <c r="AE39" s="169">
        <f>SUM(AE40:AE41)</f>
        <v>92683</v>
      </c>
      <c r="AF39" s="169">
        <f>SUM(AF40:AF41)</f>
        <v>70688</v>
      </c>
    </row>
    <row r="40" spans="4:32" ht="8.25" customHeight="1">
      <c r="D40" s="301" t="s">
        <v>213</v>
      </c>
      <c r="E40" s="301"/>
      <c r="G40" s="170">
        <f>IF(SUM(G41:G46)&gt;0,SUM(G41:G46),"－")</f>
        <v>7557</v>
      </c>
      <c r="H40" s="169">
        <f>IF(SUM(H41:H46)&gt;0,SUM(H41:H46),"－")</f>
        <v>94903</v>
      </c>
      <c r="I40" s="169" t="str">
        <f>IF(SUM(I41:I46)&gt;0,SUM(I41:I46),"－")</f>
        <v>－</v>
      </c>
      <c r="J40" s="169" t="str">
        <f>IF(SUM(J41:J46)&gt;0,SUM(J41:J46),"－")</f>
        <v>－</v>
      </c>
      <c r="K40" s="65"/>
      <c r="L40" s="107"/>
      <c r="M40" s="60"/>
      <c r="N40" s="60"/>
      <c r="O40" s="301" t="s">
        <v>262</v>
      </c>
      <c r="P40" s="301"/>
      <c r="R40" s="170">
        <f>IF(SUM(R41:R43)&gt;0,SUM(R41:R43),"－")</f>
        <v>128869</v>
      </c>
      <c r="S40" s="169">
        <f>IF(SUM(S41:S43)&gt;0,SUM(S41:S43),"－")</f>
        <v>238592</v>
      </c>
      <c r="T40" s="169">
        <f>IF(SUM(T41:T43)&gt;0,SUM(T41:T43),"－")</f>
        <v>251205</v>
      </c>
      <c r="U40" s="169">
        <f>IF(SUM(U41:U43)&gt;0,SUM(U41:U43),"－")</f>
        <v>145173</v>
      </c>
      <c r="V40" s="57"/>
      <c r="W40" s="107"/>
      <c r="X40" s="60"/>
      <c r="Y40" s="60"/>
      <c r="Z40" s="60"/>
      <c r="AA40" s="76" t="s">
        <v>263</v>
      </c>
      <c r="AC40" s="168">
        <v>2130</v>
      </c>
      <c r="AD40" s="167">
        <v>95693</v>
      </c>
      <c r="AE40" s="167">
        <v>92683</v>
      </c>
      <c r="AF40" s="167">
        <v>70688</v>
      </c>
    </row>
    <row r="41" spans="4:32" ht="8.25" customHeight="1">
      <c r="E41" s="64" t="s">
        <v>74</v>
      </c>
      <c r="G41" s="168">
        <v>125</v>
      </c>
      <c r="H41" s="167">
        <v>50711</v>
      </c>
      <c r="I41" s="167" t="s">
        <v>7</v>
      </c>
      <c r="J41" s="167" t="s">
        <v>7</v>
      </c>
      <c r="K41" s="65"/>
      <c r="L41" s="107"/>
      <c r="M41" s="60"/>
      <c r="N41" s="60"/>
      <c r="O41" s="60"/>
      <c r="P41" s="74" t="s">
        <v>71</v>
      </c>
      <c r="R41" s="168">
        <v>3925</v>
      </c>
      <c r="S41" s="167">
        <v>207684</v>
      </c>
      <c r="T41" s="167">
        <v>242880</v>
      </c>
      <c r="U41" s="167">
        <v>144480</v>
      </c>
      <c r="V41" s="57"/>
      <c r="W41" s="107"/>
      <c r="X41" s="60"/>
      <c r="Y41" s="60"/>
      <c r="Z41" s="60"/>
      <c r="AA41" s="64" t="s">
        <v>261</v>
      </c>
      <c r="AC41" s="168" t="s">
        <v>7</v>
      </c>
      <c r="AD41" s="167" t="s">
        <v>7</v>
      </c>
      <c r="AE41" s="167" t="s">
        <v>7</v>
      </c>
      <c r="AF41" s="167" t="s">
        <v>7</v>
      </c>
    </row>
    <row r="42" spans="4:32" ht="8.25" customHeight="1">
      <c r="E42" s="64" t="s">
        <v>77</v>
      </c>
      <c r="G42" s="168" t="s">
        <v>7</v>
      </c>
      <c r="H42" s="167">
        <v>204</v>
      </c>
      <c r="I42" s="167" t="s">
        <v>7</v>
      </c>
      <c r="J42" s="167" t="s">
        <v>7</v>
      </c>
      <c r="K42" s="65"/>
      <c r="L42" s="107"/>
      <c r="M42" s="60"/>
      <c r="N42" s="60"/>
      <c r="O42" s="60"/>
      <c r="P42" s="64" t="s">
        <v>73</v>
      </c>
      <c r="R42" s="168">
        <v>24796</v>
      </c>
      <c r="S42" s="167">
        <v>12345</v>
      </c>
      <c r="T42" s="167">
        <v>7089</v>
      </c>
      <c r="U42" s="167">
        <v>543</v>
      </c>
      <c r="V42" s="57"/>
      <c r="W42" s="107"/>
      <c r="X42" s="60"/>
      <c r="Y42" s="60"/>
      <c r="Z42" s="60"/>
      <c r="AC42" s="110"/>
      <c r="AD42" s="66"/>
      <c r="AE42" s="66"/>
      <c r="AF42" s="66"/>
    </row>
    <row r="43" spans="4:32" ht="8.25" customHeight="1">
      <c r="E43" s="64" t="s">
        <v>79</v>
      </c>
      <c r="G43" s="168" t="s">
        <v>7</v>
      </c>
      <c r="H43" s="167" t="s">
        <v>7</v>
      </c>
      <c r="I43" s="167" t="s">
        <v>7</v>
      </c>
      <c r="J43" s="167" t="s">
        <v>7</v>
      </c>
      <c r="K43" s="65"/>
      <c r="L43" s="107"/>
      <c r="M43" s="60"/>
      <c r="N43" s="60"/>
      <c r="O43" s="60"/>
      <c r="P43" s="64" t="s">
        <v>75</v>
      </c>
      <c r="R43" s="168">
        <v>100148</v>
      </c>
      <c r="S43" s="167">
        <v>18563</v>
      </c>
      <c r="T43" s="167">
        <v>1236</v>
      </c>
      <c r="U43" s="167">
        <v>150</v>
      </c>
      <c r="V43" s="57"/>
      <c r="W43" s="107"/>
      <c r="X43" s="60"/>
      <c r="Y43" s="296" t="s">
        <v>186</v>
      </c>
      <c r="Z43" s="296"/>
      <c r="AA43" s="296"/>
      <c r="AC43" s="174">
        <f>SUM(AC44,AC46,AC48,AC52,AC57,AC59,AC61,AC64)</f>
        <v>1984961</v>
      </c>
      <c r="AD43" s="173">
        <f>SUM(AD44,AD46,AD48,AD52,AD57,AD59,AD61,AD64)</f>
        <v>7317239</v>
      </c>
      <c r="AE43" s="173">
        <f>SUM(AE44,AE46,AE48,AE52,AE57,AE59,AE61,AE64)</f>
        <v>166892</v>
      </c>
      <c r="AF43" s="173">
        <f>SUM(AF44,AF46,AF48,AF52,AF57,AF59,AF61,AF64)</f>
        <v>83997</v>
      </c>
    </row>
    <row r="44" spans="4:32" ht="8.25" customHeight="1">
      <c r="E44" s="64" t="s">
        <v>82</v>
      </c>
      <c r="G44" s="168" t="s">
        <v>7</v>
      </c>
      <c r="H44" s="167">
        <v>2637</v>
      </c>
      <c r="I44" s="167" t="s">
        <v>7</v>
      </c>
      <c r="J44" s="167" t="s">
        <v>7</v>
      </c>
      <c r="K44" s="65"/>
      <c r="L44" s="107"/>
      <c r="M44" s="60"/>
      <c r="N44" s="60"/>
      <c r="O44" s="301" t="s">
        <v>259</v>
      </c>
      <c r="P44" s="301"/>
      <c r="R44" s="170">
        <f>IF(SUM(R45:R46)&gt;0,SUM(R45:R46),"－")</f>
        <v>2304286</v>
      </c>
      <c r="S44" s="169">
        <f>IF(SUM(S45:S46)&gt;0,SUM(S45:S46),"－")</f>
        <v>444892</v>
      </c>
      <c r="T44" s="169">
        <f>IF(SUM(T45:T46)&gt;0,SUM(T45:T46),"－")</f>
        <v>105259</v>
      </c>
      <c r="U44" s="169">
        <f>IF(SUM(U45:U46)&gt;0,SUM(U45:U46),"－")</f>
        <v>36663</v>
      </c>
      <c r="V44" s="57"/>
      <c r="W44" s="107"/>
      <c r="X44" s="60"/>
      <c r="Y44" s="60"/>
      <c r="Z44" s="301" t="s">
        <v>72</v>
      </c>
      <c r="AA44" s="301"/>
      <c r="AC44" s="170">
        <f>AC45</f>
        <v>1468</v>
      </c>
      <c r="AD44" s="169">
        <f>AD45</f>
        <v>115127</v>
      </c>
      <c r="AE44" s="169" t="str">
        <f>AE45</f>
        <v>－</v>
      </c>
      <c r="AF44" s="169" t="str">
        <f>AF45</f>
        <v>－</v>
      </c>
    </row>
    <row r="45" spans="4:32" ht="8.25" customHeight="1">
      <c r="E45" s="74" t="s">
        <v>221</v>
      </c>
      <c r="G45" s="168">
        <v>7317</v>
      </c>
      <c r="H45" s="167">
        <v>20427</v>
      </c>
      <c r="I45" s="167" t="s">
        <v>7</v>
      </c>
      <c r="J45" s="167" t="s">
        <v>7</v>
      </c>
      <c r="K45" s="65"/>
      <c r="L45" s="107"/>
      <c r="M45" s="60"/>
      <c r="N45" s="60"/>
      <c r="O45" s="60"/>
      <c r="P45" s="76" t="s">
        <v>260</v>
      </c>
      <c r="R45" s="168">
        <v>295637</v>
      </c>
      <c r="S45" s="167">
        <v>33677</v>
      </c>
      <c r="T45" s="167" t="s">
        <v>7</v>
      </c>
      <c r="U45" s="167" t="s">
        <v>7</v>
      </c>
      <c r="V45" s="57"/>
      <c r="W45" s="107"/>
      <c r="X45" s="60"/>
      <c r="Y45" s="60"/>
      <c r="Z45" s="60"/>
      <c r="AA45" s="64" t="s">
        <v>72</v>
      </c>
      <c r="AC45" s="168">
        <v>1468</v>
      </c>
      <c r="AD45" s="167">
        <v>115127</v>
      </c>
      <c r="AE45" s="167" t="s">
        <v>7</v>
      </c>
      <c r="AF45" s="167" t="s">
        <v>7</v>
      </c>
    </row>
    <row r="46" spans="4:32" ht="8.25" customHeight="1">
      <c r="E46" s="143" t="s">
        <v>87</v>
      </c>
      <c r="G46" s="168">
        <v>115</v>
      </c>
      <c r="H46" s="167">
        <v>20924</v>
      </c>
      <c r="I46" s="167" t="s">
        <v>7</v>
      </c>
      <c r="J46" s="167" t="s">
        <v>7</v>
      </c>
      <c r="K46" s="65"/>
      <c r="L46" s="107"/>
      <c r="M46" s="60"/>
      <c r="N46" s="60"/>
      <c r="O46" s="60"/>
      <c r="P46" s="76" t="s">
        <v>259</v>
      </c>
      <c r="R46" s="168">
        <v>2008649</v>
      </c>
      <c r="S46" s="167">
        <v>411215</v>
      </c>
      <c r="T46" s="167">
        <v>105259</v>
      </c>
      <c r="U46" s="167">
        <v>36663</v>
      </c>
      <c r="V46" s="57"/>
      <c r="W46" s="107"/>
      <c r="X46" s="60"/>
      <c r="Y46" s="60"/>
      <c r="Z46" s="301" t="s">
        <v>258</v>
      </c>
      <c r="AA46" s="301"/>
      <c r="AC46" s="170">
        <f>AC47</f>
        <v>59756</v>
      </c>
      <c r="AD46" s="169">
        <f>AD47</f>
        <v>2535661</v>
      </c>
      <c r="AE46" s="169" t="str">
        <f>AE47</f>
        <v>－</v>
      </c>
      <c r="AF46" s="169" t="str">
        <f>AF47</f>
        <v>－</v>
      </c>
    </row>
    <row r="47" spans="4:32" ht="8.25" customHeight="1">
      <c r="D47" s="301" t="s">
        <v>181</v>
      </c>
      <c r="E47" s="301"/>
      <c r="G47" s="170">
        <f>IF(SUM(G48:G50)&gt;0,SUM(G48:G50),"－")</f>
        <v>6040</v>
      </c>
      <c r="H47" s="169">
        <f>IF(SUM(H48:H50)&gt;0,SUM(H48:H50),"－")</f>
        <v>103506</v>
      </c>
      <c r="I47" s="169" t="str">
        <f>IF(SUM(I48:I50)&gt;0,SUM(I48:I50),"－")</f>
        <v>－</v>
      </c>
      <c r="J47" s="169">
        <f>IF(SUM(J48:J50)&gt;0,SUM(J48:J50),"－")</f>
        <v>50</v>
      </c>
      <c r="K47" s="65"/>
      <c r="L47" s="107"/>
      <c r="M47" s="60"/>
      <c r="N47" s="60"/>
      <c r="O47" s="301" t="s">
        <v>257</v>
      </c>
      <c r="P47" s="301"/>
      <c r="R47" s="170">
        <f>R48</f>
        <v>1142400</v>
      </c>
      <c r="S47" s="169">
        <f>S48</f>
        <v>1131971</v>
      </c>
      <c r="T47" s="169">
        <f>T48</f>
        <v>12</v>
      </c>
      <c r="U47" s="169">
        <f>U48</f>
        <v>888</v>
      </c>
      <c r="V47" s="57"/>
      <c r="W47" s="107"/>
      <c r="X47" s="60"/>
      <c r="Y47" s="60"/>
      <c r="Z47" s="60"/>
      <c r="AA47" s="64" t="s">
        <v>78</v>
      </c>
      <c r="AC47" s="168">
        <v>59756</v>
      </c>
      <c r="AD47" s="167">
        <v>2535661</v>
      </c>
      <c r="AE47" s="167" t="s">
        <v>7</v>
      </c>
      <c r="AF47" s="167" t="s">
        <v>7</v>
      </c>
    </row>
    <row r="48" spans="4:32" ht="8.25" customHeight="1">
      <c r="E48" s="74" t="s">
        <v>256</v>
      </c>
      <c r="G48" s="168">
        <v>4750</v>
      </c>
      <c r="H48" s="167">
        <v>75540</v>
      </c>
      <c r="I48" s="167" t="s">
        <v>7</v>
      </c>
      <c r="J48" s="167">
        <v>50</v>
      </c>
      <c r="K48" s="65"/>
      <c r="L48" s="107"/>
      <c r="M48" s="60"/>
      <c r="N48" s="60"/>
      <c r="O48" s="60"/>
      <c r="P48" s="64" t="s">
        <v>85</v>
      </c>
      <c r="R48" s="168">
        <v>1142400</v>
      </c>
      <c r="S48" s="167">
        <v>1131971</v>
      </c>
      <c r="T48" s="167">
        <v>12</v>
      </c>
      <c r="U48" s="167">
        <v>888</v>
      </c>
      <c r="V48" s="57"/>
      <c r="W48" s="107"/>
      <c r="X48" s="60"/>
      <c r="Y48" s="60"/>
      <c r="Z48" s="301" t="s">
        <v>255</v>
      </c>
      <c r="AA48" s="301"/>
      <c r="AC48" s="170">
        <f>IF(SUM(AC49:AC51)&gt;0,SUM(AC49:AC51),"－")</f>
        <v>79139</v>
      </c>
      <c r="AD48" s="169">
        <f>IF(SUM(AD49:AD51)&gt;0,SUM(AD49:AD51),"－")</f>
        <v>334760</v>
      </c>
      <c r="AE48" s="169" t="str">
        <f>IF(SUM(AE49:AE51)&gt;0,SUM(AE49:AE51),"－")</f>
        <v>－</v>
      </c>
      <c r="AF48" s="169">
        <f>IF(SUM(AF49:AF51)&gt;0,SUM(AF49:AF51),"－")</f>
        <v>8708</v>
      </c>
    </row>
    <row r="49" spans="3:32" ht="8.25" customHeight="1">
      <c r="E49" s="74" t="s">
        <v>254</v>
      </c>
      <c r="G49" s="168">
        <v>319</v>
      </c>
      <c r="H49" s="167">
        <v>11735</v>
      </c>
      <c r="I49" s="167" t="s">
        <v>7</v>
      </c>
      <c r="J49" s="167" t="s">
        <v>7</v>
      </c>
      <c r="K49" s="65"/>
      <c r="L49" s="107"/>
      <c r="M49" s="60"/>
      <c r="N49" s="60"/>
      <c r="O49" s="301" t="s">
        <v>253</v>
      </c>
      <c r="P49" s="301"/>
      <c r="R49" s="170">
        <f>R50</f>
        <v>35572</v>
      </c>
      <c r="S49" s="169">
        <f>S50</f>
        <v>123474</v>
      </c>
      <c r="T49" s="169" t="str">
        <f>T50</f>
        <v>－</v>
      </c>
      <c r="U49" s="169" t="str">
        <f>U50</f>
        <v>－</v>
      </c>
      <c r="V49" s="57"/>
      <c r="W49" s="107"/>
      <c r="X49" s="60"/>
      <c r="Y49" s="60"/>
      <c r="Z49" s="60"/>
      <c r="AA49" s="64" t="s">
        <v>76</v>
      </c>
      <c r="AC49" s="168">
        <v>3097</v>
      </c>
      <c r="AD49" s="167">
        <v>5789</v>
      </c>
      <c r="AE49" s="167" t="s">
        <v>7</v>
      </c>
      <c r="AF49" s="167">
        <v>8708</v>
      </c>
    </row>
    <row r="50" spans="3:32" ht="8.25" customHeight="1">
      <c r="E50" s="64" t="s">
        <v>96</v>
      </c>
      <c r="G50" s="168">
        <v>971</v>
      </c>
      <c r="H50" s="167">
        <v>16231</v>
      </c>
      <c r="I50" s="167" t="s">
        <v>7</v>
      </c>
      <c r="J50" s="167" t="s">
        <v>7</v>
      </c>
      <c r="K50" s="65"/>
      <c r="L50" s="107"/>
      <c r="M50" s="60"/>
      <c r="N50" s="60"/>
      <c r="O50" s="60"/>
      <c r="P50" s="76" t="s">
        <v>253</v>
      </c>
      <c r="R50" s="168">
        <v>35572</v>
      </c>
      <c r="S50" s="167">
        <v>123474</v>
      </c>
      <c r="T50" s="167" t="s">
        <v>7</v>
      </c>
      <c r="U50" s="167" t="s">
        <v>7</v>
      </c>
      <c r="V50" s="57"/>
      <c r="W50" s="107"/>
      <c r="X50" s="60"/>
      <c r="Y50" s="60"/>
      <c r="Z50" s="60"/>
      <c r="AA50" s="76" t="s">
        <v>252</v>
      </c>
      <c r="AC50" s="168">
        <v>37466</v>
      </c>
      <c r="AD50" s="167">
        <v>246809</v>
      </c>
      <c r="AE50" s="167" t="s">
        <v>7</v>
      </c>
      <c r="AF50" s="167" t="s">
        <v>7</v>
      </c>
    </row>
    <row r="51" spans="3:32" ht="8.25" customHeight="1">
      <c r="G51" s="110"/>
      <c r="H51" s="66"/>
      <c r="I51" s="66" t="s">
        <v>8</v>
      </c>
      <c r="J51" s="66"/>
      <c r="K51" s="65"/>
      <c r="L51" s="107"/>
      <c r="M51" s="60"/>
      <c r="N51" s="60"/>
      <c r="O51" s="301" t="s">
        <v>250</v>
      </c>
      <c r="P51" s="301"/>
      <c r="R51" s="170">
        <f>R52</f>
        <v>531692</v>
      </c>
      <c r="S51" s="169">
        <f>S52</f>
        <v>178440</v>
      </c>
      <c r="T51" s="169" t="str">
        <f>T52</f>
        <v>－</v>
      </c>
      <c r="U51" s="169" t="str">
        <f>U52</f>
        <v>－</v>
      </c>
      <c r="V51" s="57"/>
      <c r="W51" s="107"/>
      <c r="X51" s="60"/>
      <c r="Y51" s="60"/>
      <c r="Z51" s="60"/>
      <c r="AA51" s="76" t="s">
        <v>251</v>
      </c>
      <c r="AC51" s="168">
        <v>38576</v>
      </c>
      <c r="AD51" s="167">
        <v>82162</v>
      </c>
      <c r="AE51" s="167" t="s">
        <v>7</v>
      </c>
      <c r="AF51" s="167" t="s">
        <v>7</v>
      </c>
    </row>
    <row r="52" spans="3:32" ht="8.25" customHeight="1">
      <c r="C52" s="296" t="s">
        <v>178</v>
      </c>
      <c r="D52" s="296"/>
      <c r="E52" s="296"/>
      <c r="G52" s="174">
        <f>SUM(G53,G57,G55,G59,G61,G63)</f>
        <v>14545</v>
      </c>
      <c r="H52" s="173">
        <f>SUM(H53,H57,H55,H59,H61,H63)</f>
        <v>2912839</v>
      </c>
      <c r="I52" s="173">
        <f>SUM(I53,I57,I55,I59,I61,I63)</f>
        <v>9543</v>
      </c>
      <c r="J52" s="173">
        <f>SUM(J53,J57,J55,J59,J61,J63)</f>
        <v>224112</v>
      </c>
      <c r="K52" s="65"/>
      <c r="L52" s="107"/>
      <c r="M52" s="60"/>
      <c r="N52" s="60"/>
      <c r="O52" s="60"/>
      <c r="P52" s="76" t="s">
        <v>250</v>
      </c>
      <c r="R52" s="168">
        <v>531692</v>
      </c>
      <c r="S52" s="167">
        <v>178440</v>
      </c>
      <c r="T52" s="167" t="s">
        <v>7</v>
      </c>
      <c r="U52" s="167" t="s">
        <v>7</v>
      </c>
      <c r="V52" s="57"/>
      <c r="W52" s="107"/>
      <c r="X52" s="60"/>
      <c r="Y52" s="60"/>
      <c r="Z52" s="301" t="s">
        <v>249</v>
      </c>
      <c r="AA52" s="301"/>
      <c r="AC52" s="170">
        <f>IF(SUM(AC53:AC56)&gt;0,SUM(AC53:AC56),"－")</f>
        <v>153245</v>
      </c>
      <c r="AD52" s="169">
        <f>IF(SUM(AD53:AD56)&gt;0,SUM(AD53:AD56),"－")</f>
        <v>1603658</v>
      </c>
      <c r="AE52" s="169" t="str">
        <f>IF(SUM(AE53:AE56)&gt;0,SUM(AE53:AE56),"－")</f>
        <v>－</v>
      </c>
      <c r="AF52" s="169" t="str">
        <f>IF(SUM(AF53:AF56)&gt;0,SUM(AF53:AF56),"－")</f>
        <v>－</v>
      </c>
    </row>
    <row r="53" spans="3:32" ht="8.25" customHeight="1">
      <c r="D53" s="301" t="s">
        <v>102</v>
      </c>
      <c r="E53" s="301"/>
      <c r="G53" s="170">
        <f>IF(SUM(G54)=0,"－",SUM(G54))</f>
        <v>1969</v>
      </c>
      <c r="H53" s="169">
        <f>IF(SUM(H54)=0,"－",SUM(H54))</f>
        <v>181404</v>
      </c>
      <c r="I53" s="169">
        <f>IF(SUM(I54)=0,"－",SUM(I54))</f>
        <v>5182</v>
      </c>
      <c r="J53" s="169">
        <f>IF(SUM(J54)=0,"－",SUM(J54))</f>
        <v>10728</v>
      </c>
      <c r="K53" s="65"/>
      <c r="L53" s="107"/>
      <c r="M53" s="60"/>
      <c r="N53" s="60"/>
      <c r="O53" s="301" t="s">
        <v>183</v>
      </c>
      <c r="P53" s="301"/>
      <c r="R53" s="170">
        <f>IF(SUM(R54:R55)&gt;0,SUM(R54:R55),"－")</f>
        <v>10009</v>
      </c>
      <c r="S53" s="169">
        <f>IF(SUM(S54:S55)&gt;0,SUM(S54:S55),"－")</f>
        <v>20409</v>
      </c>
      <c r="T53" s="169">
        <f>IF(SUM(T54:T55)&gt;0,SUM(T54:T55),"－")</f>
        <v>1571</v>
      </c>
      <c r="U53" s="169">
        <f>IF(SUM(U54:U55)&gt;0,SUM(U54:U55),"－")</f>
        <v>2923</v>
      </c>
      <c r="V53" s="57"/>
      <c r="W53" s="107"/>
      <c r="X53" s="60"/>
      <c r="Y53" s="60"/>
      <c r="Z53" s="60"/>
      <c r="AA53" s="76" t="s">
        <v>248</v>
      </c>
      <c r="AC53" s="168">
        <v>24557</v>
      </c>
      <c r="AD53" s="167">
        <v>1255208</v>
      </c>
      <c r="AE53" s="167" t="s">
        <v>7</v>
      </c>
      <c r="AF53" s="167" t="s">
        <v>7</v>
      </c>
    </row>
    <row r="54" spans="3:32" ht="8.25" customHeight="1">
      <c r="E54" s="64" t="s">
        <v>102</v>
      </c>
      <c r="G54" s="168">
        <v>1969</v>
      </c>
      <c r="H54" s="167">
        <v>181404</v>
      </c>
      <c r="I54" s="167">
        <v>5182</v>
      </c>
      <c r="J54" s="167">
        <v>10728</v>
      </c>
      <c r="K54" s="65"/>
      <c r="L54" s="107"/>
      <c r="M54" s="60"/>
      <c r="N54" s="60"/>
      <c r="O54" s="60"/>
      <c r="P54" s="64" t="s">
        <v>247</v>
      </c>
      <c r="R54" s="168">
        <v>10009</v>
      </c>
      <c r="S54" s="167">
        <v>20409</v>
      </c>
      <c r="T54" s="167">
        <v>1571</v>
      </c>
      <c r="U54" s="167">
        <v>2923</v>
      </c>
      <c r="V54" s="57"/>
      <c r="W54" s="107"/>
      <c r="X54" s="60"/>
      <c r="Y54" s="60"/>
      <c r="Z54" s="60"/>
      <c r="AA54" s="64" t="s">
        <v>89</v>
      </c>
      <c r="AC54" s="168">
        <v>110184</v>
      </c>
      <c r="AD54" s="167">
        <v>170418</v>
      </c>
      <c r="AE54" s="167" t="s">
        <v>7</v>
      </c>
      <c r="AF54" s="167" t="s">
        <v>7</v>
      </c>
    </row>
    <row r="55" spans="3:32" ht="8.25" customHeight="1">
      <c r="D55" s="301" t="s">
        <v>245</v>
      </c>
      <c r="E55" s="301"/>
      <c r="G55" s="170">
        <f>IF(SUM(G56)=0,"－",SUM(G56))</f>
        <v>1933</v>
      </c>
      <c r="H55" s="169">
        <f>IF(SUM(H56)=0,"－",SUM(H56))</f>
        <v>870688</v>
      </c>
      <c r="I55" s="169">
        <f>IF(SUM(I56)=0,"－",SUM(I56))</f>
        <v>4361</v>
      </c>
      <c r="J55" s="169">
        <f>IF(SUM(J56)=0,"－",SUM(J56))</f>
        <v>213384</v>
      </c>
      <c r="K55" s="65"/>
      <c r="L55" s="107"/>
      <c r="M55" s="60"/>
      <c r="N55" s="60"/>
      <c r="O55" s="60"/>
      <c r="P55" s="76" t="s">
        <v>246</v>
      </c>
      <c r="R55" s="168" t="s">
        <v>7</v>
      </c>
      <c r="S55" s="167" t="s">
        <v>7</v>
      </c>
      <c r="T55" s="167" t="s">
        <v>7</v>
      </c>
      <c r="U55" s="167" t="s">
        <v>7</v>
      </c>
      <c r="V55" s="57"/>
      <c r="W55" s="107"/>
      <c r="X55" s="60"/>
      <c r="Y55" s="60"/>
      <c r="Z55" s="60"/>
      <c r="AA55" s="64" t="s">
        <v>91</v>
      </c>
      <c r="AC55" s="168">
        <v>16963</v>
      </c>
      <c r="AD55" s="167">
        <v>141338</v>
      </c>
      <c r="AE55" s="167" t="s">
        <v>7</v>
      </c>
      <c r="AF55" s="167" t="s">
        <v>7</v>
      </c>
    </row>
    <row r="56" spans="3:32" ht="8.25" customHeight="1">
      <c r="E56" s="64" t="s">
        <v>245</v>
      </c>
      <c r="G56" s="168">
        <v>1933</v>
      </c>
      <c r="H56" s="167">
        <v>870688</v>
      </c>
      <c r="I56" s="167">
        <v>4361</v>
      </c>
      <c r="J56" s="167">
        <v>213384</v>
      </c>
      <c r="K56" s="65"/>
      <c r="L56" s="107"/>
      <c r="M56" s="60"/>
      <c r="N56" s="60"/>
      <c r="O56" s="60"/>
      <c r="R56" s="110"/>
      <c r="S56" s="66"/>
      <c r="T56" s="66"/>
      <c r="U56" s="66"/>
      <c r="V56" s="57"/>
      <c r="W56" s="107"/>
      <c r="X56" s="60"/>
      <c r="Y56" s="60"/>
      <c r="Z56" s="60"/>
      <c r="AA56" s="64" t="s">
        <v>93</v>
      </c>
      <c r="AC56" s="168">
        <v>1541</v>
      </c>
      <c r="AD56" s="167">
        <v>36694</v>
      </c>
      <c r="AE56" s="167" t="s">
        <v>7</v>
      </c>
      <c r="AF56" s="167" t="s">
        <v>7</v>
      </c>
    </row>
    <row r="57" spans="3:32" ht="8.25" customHeight="1">
      <c r="D57" s="301" t="s">
        <v>108</v>
      </c>
      <c r="E57" s="301"/>
      <c r="G57" s="170">
        <f>IF(SUM(G58)=0,"－",SUM(G58))</f>
        <v>9253</v>
      </c>
      <c r="H57" s="169">
        <f>IF(SUM(H58)=0,"－",SUM(H58))</f>
        <v>105320</v>
      </c>
      <c r="I57" s="169" t="str">
        <f>IF(SUM(I58)=0,"－",SUM(I58))</f>
        <v>－</v>
      </c>
      <c r="J57" s="169" t="str">
        <f>IF(SUM(J58)=0,"－",SUM(J58))</f>
        <v>－</v>
      </c>
      <c r="K57" s="65"/>
      <c r="L57" s="107"/>
      <c r="M57" s="60"/>
      <c r="N57" s="296" t="s">
        <v>180</v>
      </c>
      <c r="O57" s="296"/>
      <c r="P57" s="296"/>
      <c r="R57" s="174">
        <f>SUM(R58,R61,R63,R66,R71,R74,R78,R80,R82,R84,R86,R88,R92,AC14)</f>
        <v>3597667</v>
      </c>
      <c r="S57" s="173">
        <f>SUM(S58,S61,S63,S66,S71,S74,S78,S80,S82,S84,S86,S88,S92,AD14)</f>
        <v>21944838</v>
      </c>
      <c r="T57" s="173">
        <f>SUM(T58,T61,T63,T66,T71,T74,T78,T80,T82,T84,T86,T88,T92,AE14)</f>
        <v>4685929</v>
      </c>
      <c r="U57" s="173">
        <f>SUM(U58,U61,U63,U66,U71,U74,U78,U80,U82,U84,U86,U88,U92,AF14)</f>
        <v>10976912</v>
      </c>
      <c r="V57" s="57"/>
      <c r="W57" s="107"/>
      <c r="X57" s="60"/>
      <c r="Y57" s="60"/>
      <c r="Z57" s="301" t="s">
        <v>244</v>
      </c>
      <c r="AA57" s="301"/>
      <c r="AC57" s="170">
        <f>AC58</f>
        <v>82503</v>
      </c>
      <c r="AD57" s="169">
        <f>AD58</f>
        <v>789509</v>
      </c>
      <c r="AE57" s="169">
        <f>AE58</f>
        <v>11846</v>
      </c>
      <c r="AF57" s="169">
        <f>AF58</f>
        <v>39110</v>
      </c>
    </row>
    <row r="58" spans="3:32" ht="8.25" customHeight="1">
      <c r="E58" s="64" t="s">
        <v>108</v>
      </c>
      <c r="G58" s="168">
        <v>9253</v>
      </c>
      <c r="H58" s="167">
        <v>105320</v>
      </c>
      <c r="I58" s="167" t="s">
        <v>7</v>
      </c>
      <c r="J58" s="167" t="s">
        <v>7</v>
      </c>
      <c r="K58" s="65"/>
      <c r="L58" s="107"/>
      <c r="M58" s="60"/>
      <c r="N58" s="60"/>
      <c r="O58" s="301" t="s">
        <v>179</v>
      </c>
      <c r="P58" s="301"/>
      <c r="R58" s="170">
        <f>IF(SUM(R59:R60)&gt;0,SUM(R59:R60),"－")</f>
        <v>128041</v>
      </c>
      <c r="S58" s="169">
        <f>IF(SUM(S59:S60)&gt;0,SUM(S59:S60),"－")</f>
        <v>377008</v>
      </c>
      <c r="T58" s="169">
        <f>IF(SUM(T59:T60)&gt;0,SUM(T59:T60),"－")</f>
        <v>35</v>
      </c>
      <c r="U58" s="169" t="str">
        <f>IF(SUM(U59:U60)&gt;0,SUM(U59:U60),"－")</f>
        <v>－</v>
      </c>
      <c r="V58" s="57"/>
      <c r="W58" s="107"/>
      <c r="X58" s="60"/>
      <c r="Y58" s="60"/>
      <c r="Z58" s="60"/>
      <c r="AA58" s="76" t="s">
        <v>243</v>
      </c>
      <c r="AC58" s="168">
        <v>82503</v>
      </c>
      <c r="AD58" s="167">
        <v>789509</v>
      </c>
      <c r="AE58" s="167">
        <v>11846</v>
      </c>
      <c r="AF58" s="167">
        <v>39110</v>
      </c>
    </row>
    <row r="59" spans="3:32" ht="8.25" customHeight="1">
      <c r="D59" s="301" t="s">
        <v>241</v>
      </c>
      <c r="E59" s="301"/>
      <c r="G59" s="170" t="str">
        <f>IF(SUM(G60)=0,"－",SUM(G60))</f>
        <v>－</v>
      </c>
      <c r="H59" s="169">
        <f>IF(SUM(H60)=0,"－",SUM(H60))</f>
        <v>1668499</v>
      </c>
      <c r="I59" s="169" t="str">
        <f>IF(SUM(I60)=0,"－",SUM(I60))</f>
        <v>－</v>
      </c>
      <c r="J59" s="169" t="str">
        <f>IF(SUM(J60)=0,"－",SUM(J60))</f>
        <v>－</v>
      </c>
      <c r="K59" s="65"/>
      <c r="L59" s="107"/>
      <c r="M59" s="60"/>
      <c r="N59" s="60"/>
      <c r="O59" s="60"/>
      <c r="P59" s="76" t="s">
        <v>242</v>
      </c>
      <c r="R59" s="168">
        <v>49239</v>
      </c>
      <c r="S59" s="167">
        <v>6441</v>
      </c>
      <c r="T59" s="167">
        <v>35</v>
      </c>
      <c r="U59" s="167" t="s">
        <v>7</v>
      </c>
      <c r="V59" s="57"/>
      <c r="W59" s="107"/>
      <c r="X59" s="60"/>
      <c r="Y59" s="60"/>
      <c r="Z59" s="301" t="s">
        <v>98</v>
      </c>
      <c r="AA59" s="301"/>
      <c r="AC59" s="170">
        <f>AC60</f>
        <v>1516240</v>
      </c>
      <c r="AD59" s="169">
        <f>AD60</f>
        <v>498785</v>
      </c>
      <c r="AE59" s="169">
        <f>AE60</f>
        <v>30079</v>
      </c>
      <c r="AF59" s="169">
        <f>AF60</f>
        <v>3185</v>
      </c>
    </row>
    <row r="60" spans="3:32" ht="8.25" customHeight="1">
      <c r="E60" s="76" t="s">
        <v>241</v>
      </c>
      <c r="G60" s="168" t="s">
        <v>7</v>
      </c>
      <c r="H60" s="167">
        <v>1668499</v>
      </c>
      <c r="I60" s="167" t="s">
        <v>7</v>
      </c>
      <c r="J60" s="167" t="s">
        <v>7</v>
      </c>
      <c r="K60" s="65"/>
      <c r="L60" s="107"/>
      <c r="M60" s="60"/>
      <c r="N60" s="60"/>
      <c r="O60" s="60"/>
      <c r="P60" s="64" t="s">
        <v>99</v>
      </c>
      <c r="R60" s="168">
        <v>78802</v>
      </c>
      <c r="S60" s="167">
        <v>370567</v>
      </c>
      <c r="T60" s="167" t="s">
        <v>7</v>
      </c>
      <c r="U60" s="167" t="s">
        <v>7</v>
      </c>
      <c r="V60" s="57"/>
      <c r="W60" s="107"/>
      <c r="X60" s="60"/>
      <c r="Y60" s="60"/>
      <c r="Z60" s="60"/>
      <c r="AA60" s="64" t="s">
        <v>98</v>
      </c>
      <c r="AC60" s="168">
        <v>1516240</v>
      </c>
      <c r="AD60" s="167">
        <v>498785</v>
      </c>
      <c r="AE60" s="167">
        <v>30079</v>
      </c>
      <c r="AF60" s="167">
        <v>3185</v>
      </c>
    </row>
    <row r="61" spans="3:32" ht="8.25" customHeight="1">
      <c r="D61" s="301" t="s">
        <v>240</v>
      </c>
      <c r="E61" s="301"/>
      <c r="G61" s="170">
        <f>IF(SUM(G62)=0,"－",SUM(G62))</f>
        <v>1255</v>
      </c>
      <c r="H61" s="169">
        <f>IF(SUM(H62)=0,"－",SUM(H62))</f>
        <v>56661</v>
      </c>
      <c r="I61" s="169" t="str">
        <f>IF(SUM(I62)=0,"－",SUM(I62))</f>
        <v>－</v>
      </c>
      <c r="J61" s="169" t="str">
        <f>IF(SUM(J62)=0,"－",SUM(J62))</f>
        <v>－</v>
      </c>
      <c r="K61" s="65"/>
      <c r="L61" s="107"/>
      <c r="M61" s="60"/>
      <c r="N61" s="60"/>
      <c r="O61" s="301" t="s">
        <v>103</v>
      </c>
      <c r="P61" s="301"/>
      <c r="R61" s="170">
        <f>R62</f>
        <v>153804</v>
      </c>
      <c r="S61" s="169">
        <f>S62</f>
        <v>168990</v>
      </c>
      <c r="T61" s="169">
        <f>T62</f>
        <v>19046</v>
      </c>
      <c r="U61" s="169">
        <f>U62</f>
        <v>2179312</v>
      </c>
      <c r="V61" s="57"/>
      <c r="W61" s="107"/>
      <c r="X61" s="60"/>
      <c r="Y61" s="60"/>
      <c r="Z61" s="301" t="s">
        <v>100</v>
      </c>
      <c r="AA61" s="301"/>
      <c r="AC61" s="170">
        <f>SUM(AC62:AC63)</f>
        <v>5709</v>
      </c>
      <c r="AD61" s="169">
        <f>SUM(AD62:AD63)</f>
        <v>1130781</v>
      </c>
      <c r="AE61" s="169">
        <f>SUM(AE62:AE63)</f>
        <v>0</v>
      </c>
      <c r="AF61" s="169">
        <f>SUM(AF62:AF63)</f>
        <v>1399</v>
      </c>
    </row>
    <row r="62" spans="3:32" ht="8.25" customHeight="1">
      <c r="E62" s="64" t="s">
        <v>240</v>
      </c>
      <c r="G62" s="168">
        <v>1255</v>
      </c>
      <c r="H62" s="167">
        <v>56661</v>
      </c>
      <c r="I62" s="167" t="s">
        <v>7</v>
      </c>
      <c r="J62" s="167" t="s">
        <v>7</v>
      </c>
      <c r="K62" s="65"/>
      <c r="L62" s="107"/>
      <c r="M62" s="60"/>
      <c r="N62" s="60"/>
      <c r="O62" s="60"/>
      <c r="P62" s="64" t="s">
        <v>103</v>
      </c>
      <c r="R62" s="168">
        <v>153804</v>
      </c>
      <c r="S62" s="167">
        <v>168990</v>
      </c>
      <c r="T62" s="167">
        <v>19046</v>
      </c>
      <c r="U62" s="167">
        <v>2179312</v>
      </c>
      <c r="V62" s="57"/>
      <c r="W62" s="107"/>
      <c r="X62" s="60"/>
      <c r="Y62" s="60"/>
      <c r="Z62" s="60"/>
      <c r="AA62" s="64" t="s">
        <v>101</v>
      </c>
      <c r="AC62" s="168">
        <v>1718</v>
      </c>
      <c r="AD62" s="167">
        <v>517964</v>
      </c>
      <c r="AE62" s="167" t="s">
        <v>7</v>
      </c>
      <c r="AF62" s="167">
        <v>1399</v>
      </c>
    </row>
    <row r="63" spans="3:32" ht="8.25" customHeight="1">
      <c r="D63" s="301" t="s">
        <v>172</v>
      </c>
      <c r="E63" s="301"/>
      <c r="G63" s="170">
        <f>IF(SUM(G64:G65)&gt;0,SUM(G64:G65),"－")</f>
        <v>135</v>
      </c>
      <c r="H63" s="169">
        <f>IF(SUM(H64:H65)&gt;0,SUM(H64:H65),"－")</f>
        <v>30267</v>
      </c>
      <c r="I63" s="169" t="str">
        <f>IF(SUM(I64:I65)&gt;0,SUM(I64:I65),"－")</f>
        <v>－</v>
      </c>
      <c r="J63" s="169" t="str">
        <f>IF(SUM(J64:J65)&gt;0,SUM(J64:J65),"－")</f>
        <v>－</v>
      </c>
      <c r="K63" s="65"/>
      <c r="L63" s="107"/>
      <c r="M63" s="60"/>
      <c r="N63" s="60"/>
      <c r="O63" s="301" t="s">
        <v>177</v>
      </c>
      <c r="P63" s="301"/>
      <c r="R63" s="170">
        <f>IF(SUM(R64:R65)&gt;0,SUM(R64:R65),"－")</f>
        <v>487929</v>
      </c>
      <c r="S63" s="169">
        <f>IF(SUM(S64:S65)&gt;0,SUM(S64:S65),"－")</f>
        <v>277296</v>
      </c>
      <c r="T63" s="169" t="str">
        <f>IF(SUM(T64:T65)&gt;0,SUM(T64:T65),"－")</f>
        <v>－</v>
      </c>
      <c r="U63" s="169">
        <f>IF(SUM(U64:U65)&gt;0,SUM(U64:U65),"－")</f>
        <v>5011</v>
      </c>
      <c r="V63" s="57"/>
      <c r="W63" s="107"/>
      <c r="X63" s="60"/>
      <c r="Y63" s="60"/>
      <c r="Z63" s="60"/>
      <c r="AA63" s="64" t="s">
        <v>104</v>
      </c>
      <c r="AC63" s="168">
        <v>3991</v>
      </c>
      <c r="AD63" s="167">
        <v>612817</v>
      </c>
      <c r="AE63" s="167" t="s">
        <v>7</v>
      </c>
      <c r="AF63" s="167" t="s">
        <v>7</v>
      </c>
    </row>
    <row r="64" spans="3:32" ht="8.25" customHeight="1">
      <c r="E64" s="71" t="s">
        <v>114</v>
      </c>
      <c r="G64" s="168" t="s">
        <v>7</v>
      </c>
      <c r="H64" s="167">
        <v>545</v>
      </c>
      <c r="I64" s="167" t="s">
        <v>7</v>
      </c>
      <c r="J64" s="167" t="s">
        <v>7</v>
      </c>
      <c r="K64" s="65"/>
      <c r="L64" s="107"/>
      <c r="M64" s="60"/>
      <c r="N64" s="60"/>
      <c r="O64" s="60"/>
      <c r="P64" s="64" t="s">
        <v>106</v>
      </c>
      <c r="R64" s="168">
        <v>42845</v>
      </c>
      <c r="S64" s="167">
        <v>159646</v>
      </c>
      <c r="T64" s="167" t="s">
        <v>7</v>
      </c>
      <c r="U64" s="167" t="s">
        <v>7</v>
      </c>
      <c r="V64" s="57"/>
      <c r="W64" s="107"/>
      <c r="X64" s="60"/>
      <c r="Y64" s="60"/>
      <c r="Z64" s="301" t="s">
        <v>239</v>
      </c>
      <c r="AA64" s="301"/>
      <c r="AC64" s="170">
        <f>SUM(AC65:AC66)</f>
        <v>86901</v>
      </c>
      <c r="AD64" s="169">
        <f>SUM(AD65:AD66)</f>
        <v>308958</v>
      </c>
      <c r="AE64" s="169">
        <f>SUM(AE65:AE66)</f>
        <v>124967</v>
      </c>
      <c r="AF64" s="169">
        <f>SUM(AF65:AF66)</f>
        <v>31595</v>
      </c>
    </row>
    <row r="65" spans="3:32" ht="8.25" customHeight="1">
      <c r="E65" s="64" t="s">
        <v>117</v>
      </c>
      <c r="G65" s="168">
        <v>135</v>
      </c>
      <c r="H65" s="167">
        <v>29722</v>
      </c>
      <c r="I65" s="167" t="s">
        <v>7</v>
      </c>
      <c r="J65" s="167" t="s">
        <v>7</v>
      </c>
      <c r="K65" s="65"/>
      <c r="L65" s="107"/>
      <c r="M65" s="60"/>
      <c r="N65" s="60"/>
      <c r="O65" s="60"/>
      <c r="P65" s="64" t="s">
        <v>109</v>
      </c>
      <c r="R65" s="168">
        <v>445084</v>
      </c>
      <c r="S65" s="167">
        <v>117650</v>
      </c>
      <c r="T65" s="167" t="s">
        <v>7</v>
      </c>
      <c r="U65" s="167">
        <v>5011</v>
      </c>
      <c r="V65" s="57"/>
      <c r="W65" s="107"/>
      <c r="X65" s="60"/>
      <c r="Y65" s="60"/>
      <c r="Z65" s="60"/>
      <c r="AA65" s="64" t="s">
        <v>107</v>
      </c>
      <c r="AC65" s="168">
        <v>783</v>
      </c>
      <c r="AD65" s="167">
        <v>3172</v>
      </c>
      <c r="AE65" s="167" t="s">
        <v>7</v>
      </c>
      <c r="AF65" s="167" t="s">
        <v>7</v>
      </c>
    </row>
    <row r="66" spans="3:32" ht="8.25" customHeight="1">
      <c r="G66" s="110"/>
      <c r="H66" s="66"/>
      <c r="I66" s="66" t="s">
        <v>8</v>
      </c>
      <c r="J66" s="66"/>
      <c r="K66" s="65"/>
      <c r="L66" s="107"/>
      <c r="M66" s="60"/>
      <c r="N66" s="60"/>
      <c r="O66" s="301" t="s">
        <v>238</v>
      </c>
      <c r="P66" s="301"/>
      <c r="R66" s="170">
        <f>IF(SUM(R67:R70)&gt;0,SUM(R67:R70),"－")</f>
        <v>223811</v>
      </c>
      <c r="S66" s="169">
        <f>IF(SUM(S67:S70)&gt;0,SUM(S67:S70),"－")</f>
        <v>240271</v>
      </c>
      <c r="T66" s="169">
        <f>IF(SUM(T67:T70)&gt;0,SUM(T67:T70),"－")</f>
        <v>920</v>
      </c>
      <c r="U66" s="169" t="str">
        <f>IF(SUM(U67:U70)&gt;0,SUM(U67:U70),"－")</f>
        <v>－</v>
      </c>
      <c r="V66" s="57"/>
      <c r="W66" s="107"/>
      <c r="X66" s="60"/>
      <c r="Y66" s="60"/>
      <c r="Z66" s="60"/>
      <c r="AA66" s="141" t="s">
        <v>237</v>
      </c>
      <c r="AC66" s="168">
        <v>86118</v>
      </c>
      <c r="AD66" s="167">
        <v>305786</v>
      </c>
      <c r="AE66" s="167">
        <v>124967</v>
      </c>
      <c r="AF66" s="167">
        <v>31595</v>
      </c>
    </row>
    <row r="67" spans="3:32" ht="8.25" customHeight="1">
      <c r="C67" s="296" t="s">
        <v>170</v>
      </c>
      <c r="D67" s="296"/>
      <c r="E67" s="296"/>
      <c r="G67" s="174">
        <f>SUM(G68,G71,G74,G77,G80,G82,G85,G87,G89,G91)</f>
        <v>635155</v>
      </c>
      <c r="H67" s="173">
        <f>SUM(H68,H71,H74,H77,H80,H82,H85,H87,H89,H91)</f>
        <v>26988866</v>
      </c>
      <c r="I67" s="173">
        <f>SUM(I68,I71,I74,I77,I80,I82,I85,I87,I89,I91)</f>
        <v>665374</v>
      </c>
      <c r="J67" s="173">
        <f>SUM(J68,J71,J74,J77,J80,J82,J85,J87,J89,J91)</f>
        <v>2471484</v>
      </c>
      <c r="K67" s="65"/>
      <c r="L67" s="107"/>
      <c r="M67" s="60"/>
      <c r="N67" s="60"/>
      <c r="O67" s="60"/>
      <c r="P67" s="64" t="s">
        <v>112</v>
      </c>
      <c r="R67" s="168">
        <v>2454</v>
      </c>
      <c r="S67" s="167">
        <v>38823</v>
      </c>
      <c r="T67" s="167">
        <v>920</v>
      </c>
      <c r="U67" s="167" t="s">
        <v>7</v>
      </c>
      <c r="V67" s="57"/>
      <c r="W67" s="107"/>
      <c r="X67" s="60"/>
      <c r="Y67" s="60"/>
      <c r="Z67" s="60"/>
      <c r="AC67" s="110"/>
      <c r="AD67" s="66"/>
      <c r="AE67" s="66"/>
      <c r="AF67" s="66"/>
    </row>
    <row r="68" spans="3:32" ht="8.25" customHeight="1">
      <c r="D68" s="301" t="s">
        <v>4</v>
      </c>
      <c r="E68" s="301"/>
      <c r="G68" s="170">
        <f>IF(SUM(G69:G70)&gt;0,SUM(G69:G70),"－")</f>
        <v>1114</v>
      </c>
      <c r="H68" s="169">
        <f>IF(SUM(H69:H70)&gt;0,SUM(H69:H70),"－")</f>
        <v>6562837</v>
      </c>
      <c r="I68" s="169" t="str">
        <f>IF(SUM(I69:I70)&gt;0,SUM(I69:I70),"－")</f>
        <v>－</v>
      </c>
      <c r="J68" s="169">
        <f>IF(SUM(J69:J70)&gt;0,SUM(J69:J70),"－")</f>
        <v>28749</v>
      </c>
      <c r="K68" s="65"/>
      <c r="L68" s="107"/>
      <c r="M68" s="60"/>
      <c r="N68" s="60"/>
      <c r="O68" s="60"/>
      <c r="P68" s="64" t="s">
        <v>113</v>
      </c>
      <c r="R68" s="168">
        <v>7940</v>
      </c>
      <c r="S68" s="167">
        <v>19398</v>
      </c>
      <c r="T68" s="167" t="s">
        <v>7</v>
      </c>
      <c r="U68" s="167" t="s">
        <v>7</v>
      </c>
      <c r="V68" s="57"/>
      <c r="W68" s="107"/>
      <c r="X68" s="60"/>
      <c r="Y68" s="296" t="s">
        <v>173</v>
      </c>
      <c r="Z68" s="296"/>
      <c r="AA68" s="296"/>
      <c r="AC68" s="174">
        <f>SUM(AC69,AC73,AC75,AC77,AC79,AC81,AC84,)</f>
        <v>1705953</v>
      </c>
      <c r="AD68" s="173">
        <f>SUM(AD69,AD73,AD75,AD77,AD79,AD81,AD84,)</f>
        <v>2344512</v>
      </c>
      <c r="AE68" s="173">
        <f>SUM(AE69,AE73,AE75,AE77,AE79,AE81,AE84,)</f>
        <v>586978</v>
      </c>
      <c r="AF68" s="173">
        <f>SUM(AF69,AF73,AF75,AF77,AF79,AF81,AF84,)</f>
        <v>271959</v>
      </c>
    </row>
    <row r="69" spans="3:32" ht="8.25" customHeight="1">
      <c r="E69" s="64" t="s">
        <v>4</v>
      </c>
      <c r="G69" s="168">
        <v>1034</v>
      </c>
      <c r="H69" s="167">
        <v>6552789</v>
      </c>
      <c r="I69" s="167" t="s">
        <v>7</v>
      </c>
      <c r="J69" s="167">
        <v>28749</v>
      </c>
      <c r="K69" s="65"/>
      <c r="L69" s="107"/>
      <c r="M69" s="60"/>
      <c r="N69" s="60"/>
      <c r="O69" s="60"/>
      <c r="P69" s="64" t="s">
        <v>115</v>
      </c>
      <c r="R69" s="168">
        <v>26</v>
      </c>
      <c r="S69" s="167" t="s">
        <v>7</v>
      </c>
      <c r="T69" s="167" t="s">
        <v>7</v>
      </c>
      <c r="U69" s="167" t="s">
        <v>7</v>
      </c>
      <c r="V69" s="57"/>
      <c r="W69" s="107"/>
      <c r="X69" s="60"/>
      <c r="Y69" s="60"/>
      <c r="Z69" s="301" t="s">
        <v>171</v>
      </c>
      <c r="AA69" s="301"/>
      <c r="AC69" s="170">
        <f>SUM(AC70:AC72)</f>
        <v>413115</v>
      </c>
      <c r="AD69" s="169">
        <f>SUM(AD70:AD72)</f>
        <v>109682</v>
      </c>
      <c r="AE69" s="169">
        <f>SUM(AE70:AE72)</f>
        <v>164142</v>
      </c>
      <c r="AF69" s="169">
        <f>SUM(AF70:AF72)</f>
        <v>8382</v>
      </c>
    </row>
    <row r="70" spans="3:32" ht="8.25" customHeight="1">
      <c r="E70" s="64" t="s">
        <v>123</v>
      </c>
      <c r="G70" s="168">
        <v>80</v>
      </c>
      <c r="H70" s="167">
        <v>10048</v>
      </c>
      <c r="I70" s="167" t="s">
        <v>7</v>
      </c>
      <c r="J70" s="167" t="s">
        <v>7</v>
      </c>
      <c r="K70" s="65"/>
      <c r="L70" s="107"/>
      <c r="M70" s="60"/>
      <c r="N70" s="60"/>
      <c r="O70" s="60"/>
      <c r="P70" s="141" t="s">
        <v>236</v>
      </c>
      <c r="R70" s="168">
        <v>213391</v>
      </c>
      <c r="S70" s="167">
        <v>182050</v>
      </c>
      <c r="T70" s="167" t="s">
        <v>7</v>
      </c>
      <c r="U70" s="167" t="s">
        <v>7</v>
      </c>
      <c r="V70" s="57"/>
      <c r="W70" s="107"/>
      <c r="X70" s="60"/>
      <c r="Y70" s="60"/>
      <c r="Z70" s="60"/>
      <c r="AA70" s="64" t="s">
        <v>116</v>
      </c>
      <c r="AC70" s="168">
        <v>387138</v>
      </c>
      <c r="AD70" s="167">
        <v>13316</v>
      </c>
      <c r="AE70" s="167">
        <v>164142</v>
      </c>
      <c r="AF70" s="167">
        <v>8382</v>
      </c>
    </row>
    <row r="71" spans="3:32" ht="8.25" customHeight="1">
      <c r="D71" s="301" t="s">
        <v>211</v>
      </c>
      <c r="E71" s="301"/>
      <c r="G71" s="170">
        <f>IF(SUM(G72:G73)&gt;0,SUM(G72:G73),"－")</f>
        <v>25</v>
      </c>
      <c r="H71" s="169">
        <f>SUM(H72:H73)</f>
        <v>11064752</v>
      </c>
      <c r="I71" s="169" t="str">
        <f>IF(SUM(I72:I73)&gt;0,SUM(I72:I73),"－")</f>
        <v>－</v>
      </c>
      <c r="J71" s="169" t="str">
        <f>IF(SUM(J72:J73)&gt;0,SUM(J72:J73),"－")</f>
        <v>－</v>
      </c>
      <c r="K71" s="65"/>
      <c r="L71" s="107"/>
      <c r="M71" s="60"/>
      <c r="N71" s="60"/>
      <c r="O71" s="301" t="s">
        <v>121</v>
      </c>
      <c r="P71" s="301"/>
      <c r="R71" s="170">
        <f>IF(SUM(R72:R73)&gt;0,SUM(R72:R73),"－")</f>
        <v>10800</v>
      </c>
      <c r="S71" s="169">
        <f>IF(SUM(S72:S73)&gt;0,SUM(S72:S73),"－")</f>
        <v>67220</v>
      </c>
      <c r="T71" s="169">
        <f>IF(SUM(T72:T73)&gt;0,SUM(T72:T73),"－")</f>
        <v>1030085</v>
      </c>
      <c r="U71" s="169">
        <f>IF(SUM(U72:U73)&gt;0,SUM(U72:U73),"－")</f>
        <v>1928393</v>
      </c>
      <c r="V71" s="57"/>
      <c r="W71" s="107"/>
      <c r="X71" s="60"/>
      <c r="Y71" s="60"/>
      <c r="Z71" s="60"/>
      <c r="AA71" s="64" t="s">
        <v>119</v>
      </c>
      <c r="AC71" s="168">
        <v>25977</v>
      </c>
      <c r="AD71" s="167">
        <v>96366</v>
      </c>
      <c r="AE71" s="167" t="s">
        <v>7</v>
      </c>
      <c r="AF71" s="167" t="s">
        <v>7</v>
      </c>
    </row>
    <row r="72" spans="3:32" ht="8.25" customHeight="1">
      <c r="E72" s="64" t="s">
        <v>128</v>
      </c>
      <c r="G72" s="168">
        <v>25</v>
      </c>
      <c r="H72" s="167">
        <v>11063747</v>
      </c>
      <c r="I72" s="167" t="s">
        <v>7</v>
      </c>
      <c r="J72" s="167" t="s">
        <v>7</v>
      </c>
      <c r="K72" s="65"/>
      <c r="L72" s="107"/>
      <c r="M72" s="60"/>
      <c r="N72" s="60"/>
      <c r="O72" s="60"/>
      <c r="P72" s="64" t="s">
        <v>121</v>
      </c>
      <c r="R72" s="168">
        <v>10800</v>
      </c>
      <c r="S72" s="167">
        <v>67220</v>
      </c>
      <c r="T72" s="167">
        <v>734645</v>
      </c>
      <c r="U72" s="167">
        <v>1928393</v>
      </c>
      <c r="V72" s="57"/>
      <c r="W72" s="107"/>
      <c r="X72" s="60"/>
      <c r="Y72" s="60"/>
      <c r="Z72" s="60"/>
      <c r="AA72" s="64" t="s">
        <v>120</v>
      </c>
      <c r="AC72" s="109" t="s">
        <v>7</v>
      </c>
      <c r="AD72" s="108" t="s">
        <v>7</v>
      </c>
      <c r="AE72" s="108" t="s">
        <v>7</v>
      </c>
      <c r="AF72" s="108" t="s">
        <v>7</v>
      </c>
    </row>
    <row r="73" spans="3:32" ht="8.25" customHeight="1">
      <c r="E73" s="64" t="s">
        <v>130</v>
      </c>
      <c r="G73" s="168" t="s">
        <v>7</v>
      </c>
      <c r="H73" s="167">
        <v>1005</v>
      </c>
      <c r="I73" s="167" t="s">
        <v>7</v>
      </c>
      <c r="J73" s="167" t="s">
        <v>7</v>
      </c>
      <c r="K73" s="65"/>
      <c r="L73" s="107"/>
      <c r="M73" s="60"/>
      <c r="N73" s="60"/>
      <c r="O73" s="60"/>
      <c r="P73" s="64" t="s">
        <v>235</v>
      </c>
      <c r="R73" s="168" t="s">
        <v>7</v>
      </c>
      <c r="S73" s="167" t="s">
        <v>7</v>
      </c>
      <c r="T73" s="167">
        <v>295440</v>
      </c>
      <c r="U73" s="167" t="s">
        <v>7</v>
      </c>
      <c r="V73" s="57"/>
      <c r="W73" s="107"/>
      <c r="X73" s="60"/>
      <c r="Y73" s="60"/>
      <c r="Z73" s="301" t="s">
        <v>233</v>
      </c>
      <c r="AA73" s="301"/>
      <c r="AC73" s="170">
        <f>AC74</f>
        <v>815283</v>
      </c>
      <c r="AD73" s="169">
        <f>AD74</f>
        <v>47972</v>
      </c>
      <c r="AE73" s="169">
        <f>AE74</f>
        <v>15640</v>
      </c>
      <c r="AF73" s="169">
        <f>AF74</f>
        <v>1860</v>
      </c>
    </row>
    <row r="74" spans="3:32" ht="8.25" customHeight="1">
      <c r="D74" s="301" t="s">
        <v>234</v>
      </c>
      <c r="E74" s="301"/>
      <c r="G74" s="170">
        <f>IF(SUM(G75:G76)&gt;0,SUM(G75:G76),"－")</f>
        <v>7488</v>
      </c>
      <c r="H74" s="169">
        <f>SUM(H75:H76)</f>
        <v>5776</v>
      </c>
      <c r="I74" s="169">
        <f>IF(SUM(I75:I76)&gt;0,SUM(I75:I76),"－")</f>
        <v>45690</v>
      </c>
      <c r="J74" s="169">
        <f>IF(SUM(J75:J76)&gt;0,SUM(J75:J76),"－")</f>
        <v>10452</v>
      </c>
      <c r="K74" s="65"/>
      <c r="L74" s="107"/>
      <c r="M74" s="60"/>
      <c r="N74" s="60"/>
      <c r="O74" s="301" t="s">
        <v>169</v>
      </c>
      <c r="P74" s="301"/>
      <c r="R74" s="170">
        <f>IF(SUM(R75:R77)&gt;0,SUM(R75:R77),"－")</f>
        <v>85500</v>
      </c>
      <c r="S74" s="169">
        <f>IF(SUM(S75:S77)&gt;0,SUM(S75:S77),"－")</f>
        <v>1933097</v>
      </c>
      <c r="T74" s="169">
        <f>IF(SUM(T75:T77)&gt;0,SUM(T75:T77),"－")</f>
        <v>2024145</v>
      </c>
      <c r="U74" s="169">
        <f>IF(SUM(U75:U77)&gt;0,SUM(U75:U77),"－")</f>
        <v>4307004</v>
      </c>
      <c r="V74" s="57"/>
      <c r="W74" s="107"/>
      <c r="X74" s="60"/>
      <c r="Y74" s="60"/>
      <c r="Z74" s="60"/>
      <c r="AA74" s="76" t="s">
        <v>233</v>
      </c>
      <c r="AC74" s="168">
        <v>815283</v>
      </c>
      <c r="AD74" s="167">
        <v>47972</v>
      </c>
      <c r="AE74" s="167">
        <v>15640</v>
      </c>
      <c r="AF74" s="167">
        <v>1860</v>
      </c>
    </row>
    <row r="75" spans="3:32" ht="8.25" customHeight="1">
      <c r="E75" s="64" t="s">
        <v>135</v>
      </c>
      <c r="G75" s="168">
        <v>4948</v>
      </c>
      <c r="H75" s="167">
        <v>5342</v>
      </c>
      <c r="I75" s="167">
        <v>45690</v>
      </c>
      <c r="J75" s="167">
        <v>9167</v>
      </c>
      <c r="K75" s="65"/>
      <c r="L75" s="107"/>
      <c r="M75" s="60"/>
      <c r="N75" s="60"/>
      <c r="O75" s="60"/>
      <c r="P75" s="64" t="s">
        <v>124</v>
      </c>
      <c r="R75" s="168">
        <v>11029</v>
      </c>
      <c r="S75" s="167">
        <v>1452170</v>
      </c>
      <c r="T75" s="167">
        <v>1423951</v>
      </c>
      <c r="U75" s="167">
        <v>2277762</v>
      </c>
      <c r="V75" s="57"/>
      <c r="W75" s="107"/>
      <c r="X75" s="60"/>
      <c r="Y75" s="60"/>
      <c r="Z75" s="301" t="s">
        <v>168</v>
      </c>
      <c r="AA75" s="301"/>
      <c r="AC75" s="170">
        <f>AC76</f>
        <v>4840</v>
      </c>
      <c r="AD75" s="169">
        <f>AD76</f>
        <v>902651</v>
      </c>
      <c r="AE75" s="169">
        <f>AE76</f>
        <v>105359</v>
      </c>
      <c r="AF75" s="169">
        <f>AF76</f>
        <v>21892</v>
      </c>
    </row>
    <row r="76" spans="3:32" ht="8.25" customHeight="1">
      <c r="E76" s="64" t="s">
        <v>137</v>
      </c>
      <c r="G76" s="168">
        <v>2540</v>
      </c>
      <c r="H76" s="167">
        <v>434</v>
      </c>
      <c r="I76" s="167" t="s">
        <v>7</v>
      </c>
      <c r="J76" s="167">
        <v>1285</v>
      </c>
      <c r="K76" s="65"/>
      <c r="L76" s="107"/>
      <c r="M76" s="60"/>
      <c r="N76" s="60"/>
      <c r="O76" s="60"/>
      <c r="P76" s="64" t="s">
        <v>126</v>
      </c>
      <c r="R76" s="168">
        <v>74471</v>
      </c>
      <c r="S76" s="167">
        <v>480927</v>
      </c>
      <c r="T76" s="167">
        <v>597841</v>
      </c>
      <c r="U76" s="167">
        <v>2029242</v>
      </c>
      <c r="V76" s="57"/>
      <c r="W76" s="107"/>
      <c r="X76" s="60"/>
      <c r="Y76" s="60"/>
      <c r="Z76" s="60"/>
      <c r="AA76" s="64" t="s">
        <v>127</v>
      </c>
      <c r="AC76" s="168">
        <v>4840</v>
      </c>
      <c r="AD76" s="167">
        <v>902651</v>
      </c>
      <c r="AE76" s="167">
        <v>105359</v>
      </c>
      <c r="AF76" s="167">
        <v>21892</v>
      </c>
    </row>
    <row r="77" spans="3:32" ht="8.25" customHeight="1">
      <c r="D77" s="301" t="s">
        <v>232</v>
      </c>
      <c r="E77" s="301"/>
      <c r="G77" s="170">
        <f>IF(SUM(G78:G79)&gt;0,SUM(G78:G79),"－")</f>
        <v>40050</v>
      </c>
      <c r="H77" s="169">
        <f>SUM(H78:H79)</f>
        <v>119633</v>
      </c>
      <c r="I77" s="169">
        <f>IF(SUM(I78:I79)&gt;0,SUM(I78:I79),"－")</f>
        <v>230564</v>
      </c>
      <c r="J77" s="169">
        <f>IF(SUM(J78:J79)&gt;0,SUM(J78:J79),"－")</f>
        <v>478003</v>
      </c>
      <c r="K77" s="65"/>
      <c r="L77" s="107"/>
      <c r="M77" s="60"/>
      <c r="N77" s="60"/>
      <c r="O77" s="60"/>
      <c r="P77" s="64" t="s">
        <v>290</v>
      </c>
      <c r="R77" s="168" t="s">
        <v>7</v>
      </c>
      <c r="S77" s="167" t="s">
        <v>7</v>
      </c>
      <c r="T77" s="167">
        <v>2353</v>
      </c>
      <c r="U77" s="167" t="s">
        <v>7</v>
      </c>
      <c r="V77" s="57"/>
      <c r="W77" s="107"/>
      <c r="X77" s="60"/>
      <c r="Y77" s="60"/>
      <c r="Z77" s="301" t="s">
        <v>167</v>
      </c>
      <c r="AA77" s="301"/>
      <c r="AC77" s="170" t="str">
        <f>AC78</f>
        <v>－</v>
      </c>
      <c r="AD77" s="169" t="str">
        <f>AD78</f>
        <v>－</v>
      </c>
      <c r="AE77" s="169">
        <f>AE78</f>
        <v>2236</v>
      </c>
      <c r="AF77" s="169" t="str">
        <f>AF78</f>
        <v>－</v>
      </c>
    </row>
    <row r="78" spans="3:32" ht="8.25" customHeight="1">
      <c r="E78" s="64" t="s">
        <v>140</v>
      </c>
      <c r="G78" s="168">
        <v>38589</v>
      </c>
      <c r="H78" s="167">
        <v>1427</v>
      </c>
      <c r="I78" s="167">
        <v>189220</v>
      </c>
      <c r="J78" s="167">
        <v>416352</v>
      </c>
      <c r="K78" s="65"/>
      <c r="L78" s="107"/>
      <c r="M78" s="60"/>
      <c r="N78" s="60"/>
      <c r="O78" s="301" t="s">
        <v>231</v>
      </c>
      <c r="P78" s="301"/>
      <c r="R78" s="170" t="str">
        <f>R79</f>
        <v>－</v>
      </c>
      <c r="S78" s="169">
        <f>S79</f>
        <v>16012496</v>
      </c>
      <c r="T78" s="169" t="str">
        <f>T79</f>
        <v>－</v>
      </c>
      <c r="U78" s="169" t="str">
        <f>U79</f>
        <v>－</v>
      </c>
      <c r="V78" s="57"/>
      <c r="W78" s="107"/>
      <c r="X78" s="60"/>
      <c r="Y78" s="60"/>
      <c r="Z78" s="60"/>
      <c r="AA78" s="76" t="s">
        <v>230</v>
      </c>
      <c r="AC78" s="168" t="s">
        <v>7</v>
      </c>
      <c r="AD78" s="167" t="s">
        <v>7</v>
      </c>
      <c r="AE78" s="167">
        <v>2236</v>
      </c>
      <c r="AF78" s="167" t="s">
        <v>7</v>
      </c>
    </row>
    <row r="79" spans="3:32" ht="8.25" customHeight="1">
      <c r="E79" s="71" t="s">
        <v>142</v>
      </c>
      <c r="G79" s="168">
        <v>1461</v>
      </c>
      <c r="H79" s="167">
        <v>118206</v>
      </c>
      <c r="I79" s="167">
        <v>41344</v>
      </c>
      <c r="J79" s="167">
        <v>61651</v>
      </c>
      <c r="K79" s="65"/>
      <c r="L79" s="107"/>
      <c r="M79" s="60"/>
      <c r="N79" s="60"/>
      <c r="O79" s="60"/>
      <c r="P79" s="64" t="s">
        <v>231</v>
      </c>
      <c r="R79" s="168" t="s">
        <v>7</v>
      </c>
      <c r="S79" s="167">
        <v>16012496</v>
      </c>
      <c r="T79" s="167" t="s">
        <v>7</v>
      </c>
      <c r="U79" s="167" t="s">
        <v>7</v>
      </c>
      <c r="V79" s="57"/>
      <c r="W79" s="107"/>
      <c r="X79" s="60"/>
      <c r="Y79" s="60"/>
      <c r="Z79" s="301" t="s">
        <v>227</v>
      </c>
      <c r="AA79" s="301"/>
      <c r="AC79" s="170" t="str">
        <f>AC80</f>
        <v>－</v>
      </c>
      <c r="AD79" s="169" t="str">
        <f>AD80</f>
        <v>－</v>
      </c>
      <c r="AE79" s="169">
        <f>AE80</f>
        <v>78276</v>
      </c>
      <c r="AF79" s="169" t="str">
        <f>AF80</f>
        <v>－</v>
      </c>
    </row>
    <row r="80" spans="3:32" ht="8.25" customHeight="1">
      <c r="D80" s="301" t="s">
        <v>229</v>
      </c>
      <c r="E80" s="301"/>
      <c r="G80" s="170">
        <f>G81</f>
        <v>6861</v>
      </c>
      <c r="H80" s="169">
        <f>H81</f>
        <v>483753</v>
      </c>
      <c r="I80" s="169" t="str">
        <f>I81</f>
        <v>－</v>
      </c>
      <c r="J80" s="169" t="str">
        <f>J81</f>
        <v>－</v>
      </c>
      <c r="K80" s="65"/>
      <c r="L80" s="107"/>
      <c r="M80" s="60"/>
      <c r="N80" s="60"/>
      <c r="O80" s="301" t="s">
        <v>228</v>
      </c>
      <c r="P80" s="301"/>
      <c r="R80" s="170" t="str">
        <f>R81</f>
        <v>－</v>
      </c>
      <c r="S80" s="169">
        <f>S81</f>
        <v>1056342</v>
      </c>
      <c r="T80" s="169">
        <f>T81</f>
        <v>252064</v>
      </c>
      <c r="U80" s="169">
        <f>U81</f>
        <v>406571</v>
      </c>
      <c r="V80" s="57"/>
      <c r="W80" s="107"/>
      <c r="X80" s="60"/>
      <c r="Y80" s="60"/>
      <c r="Z80" s="60"/>
      <c r="AA80" s="76" t="s">
        <v>227</v>
      </c>
      <c r="AC80" s="168" t="s">
        <v>7</v>
      </c>
      <c r="AD80" s="167" t="s">
        <v>7</v>
      </c>
      <c r="AE80" s="167">
        <v>78276</v>
      </c>
      <c r="AF80" s="167" t="s">
        <v>7</v>
      </c>
    </row>
    <row r="81" spans="1:32" ht="8.25" customHeight="1">
      <c r="E81" s="64" t="s">
        <v>144</v>
      </c>
      <c r="G81" s="168">
        <v>6861</v>
      </c>
      <c r="H81" s="167">
        <v>483753</v>
      </c>
      <c r="I81" s="167" t="s">
        <v>7</v>
      </c>
      <c r="J81" s="167" t="s">
        <v>7</v>
      </c>
      <c r="K81" s="65"/>
      <c r="L81" s="107"/>
      <c r="M81" s="60"/>
      <c r="N81" s="60"/>
      <c r="O81" s="60"/>
      <c r="P81" s="76" t="s">
        <v>228</v>
      </c>
      <c r="R81" s="168" t="s">
        <v>7</v>
      </c>
      <c r="S81" s="167">
        <v>1056342</v>
      </c>
      <c r="T81" s="167">
        <v>252064</v>
      </c>
      <c r="U81" s="167">
        <v>406571</v>
      </c>
      <c r="V81" s="128"/>
      <c r="W81" s="107"/>
      <c r="X81" s="60"/>
      <c r="Y81" s="60"/>
      <c r="Z81" s="301" t="s">
        <v>165</v>
      </c>
      <c r="AA81" s="301"/>
      <c r="AC81" s="170">
        <f>IF(SUM(AC82:AC83)&gt;0,SUM(AC82:AC83),"－")</f>
        <v>276058</v>
      </c>
      <c r="AD81" s="169">
        <f>IF(SUM(AD82:AD83)&gt;0,SUM(AD82:AD83),"－")</f>
        <v>1141787</v>
      </c>
      <c r="AE81" s="169">
        <f>IF(SUM(AE82:AE83)&gt;0,SUM(AE82:AE83),"－")</f>
        <v>14758</v>
      </c>
      <c r="AF81" s="169">
        <f>IF(SUM(AF82:AF83)&gt;0,SUM(AF82:AF83),"－")</f>
        <v>196443</v>
      </c>
    </row>
    <row r="82" spans="1:32" ht="8.25" customHeight="1">
      <c r="D82" s="301" t="s">
        <v>148</v>
      </c>
      <c r="E82" s="301"/>
      <c r="G82" s="170" t="str">
        <f>IF(SUM(G83:G84)&gt;0,SUM(G83:G84),"－")</f>
        <v>－</v>
      </c>
      <c r="H82" s="169">
        <f>IF(SUM(H83:H84)&gt;0,SUM(H83:H84),"－")</f>
        <v>7978886</v>
      </c>
      <c r="I82" s="169">
        <f>IF(SUM(I83:I84)&gt;0,SUM(I83:I84),"－")</f>
        <v>146485</v>
      </c>
      <c r="J82" s="169">
        <f>IF(SUM(J83:J84)&gt;0,SUM(J83:J84),"－")</f>
        <v>223098</v>
      </c>
      <c r="K82" s="65"/>
      <c r="L82" s="107"/>
      <c r="M82" s="133"/>
      <c r="N82" s="60"/>
      <c r="O82" s="301" t="s">
        <v>226</v>
      </c>
      <c r="P82" s="301"/>
      <c r="R82" s="170">
        <f>IF(SUM(R83:R83)&gt;0,SUM(R83:R83),"－")</f>
        <v>1554</v>
      </c>
      <c r="S82" s="169">
        <f>IF(SUM(S83:S83)&gt;0,SUM(S83:S83),"－")</f>
        <v>55837</v>
      </c>
      <c r="T82" s="169">
        <f>IF(SUM(T83:T83)&gt;0,SUM(T83:T83),"－")</f>
        <v>647616</v>
      </c>
      <c r="U82" s="169">
        <f>IF(SUM(U83:U83)&gt;0,SUM(U83:U83),"－")</f>
        <v>163603</v>
      </c>
      <c r="V82" s="57"/>
      <c r="W82" s="107"/>
      <c r="X82" s="60"/>
      <c r="Y82" s="60"/>
      <c r="Z82" s="60"/>
      <c r="AA82" s="64" t="s">
        <v>163</v>
      </c>
      <c r="AC82" s="168">
        <v>92944</v>
      </c>
      <c r="AD82" s="167">
        <v>248290</v>
      </c>
      <c r="AE82" s="167">
        <v>1</v>
      </c>
      <c r="AF82" s="167" t="s">
        <v>7</v>
      </c>
    </row>
    <row r="83" spans="1:32" ht="8.25" customHeight="1">
      <c r="E83" s="64" t="s">
        <v>148</v>
      </c>
      <c r="G83" s="168" t="s">
        <v>7</v>
      </c>
      <c r="H83" s="167">
        <v>7978886</v>
      </c>
      <c r="I83" s="167">
        <v>146485</v>
      </c>
      <c r="J83" s="167">
        <v>223098</v>
      </c>
      <c r="K83" s="65"/>
      <c r="L83" s="107"/>
      <c r="M83" s="60"/>
      <c r="N83" s="60"/>
      <c r="O83" s="60"/>
      <c r="P83" s="64" t="s">
        <v>133</v>
      </c>
      <c r="R83" s="168">
        <v>1554</v>
      </c>
      <c r="S83" s="167">
        <v>55837</v>
      </c>
      <c r="T83" s="167">
        <v>647616</v>
      </c>
      <c r="U83" s="167">
        <v>163603</v>
      </c>
      <c r="V83" s="57"/>
      <c r="W83" s="107"/>
      <c r="X83" s="60"/>
      <c r="Y83" s="60"/>
      <c r="Z83" s="60"/>
      <c r="AA83" s="64" t="s">
        <v>141</v>
      </c>
      <c r="AC83" s="168">
        <v>183114</v>
      </c>
      <c r="AD83" s="167">
        <v>893497</v>
      </c>
      <c r="AE83" s="167">
        <v>14757</v>
      </c>
      <c r="AF83" s="167">
        <v>196443</v>
      </c>
    </row>
    <row r="84" spans="1:32" ht="8.25" customHeight="1">
      <c r="E84" s="64" t="s">
        <v>131</v>
      </c>
      <c r="G84" s="168" t="s">
        <v>7</v>
      </c>
      <c r="H84" s="167" t="s">
        <v>7</v>
      </c>
      <c r="I84" s="167" t="s">
        <v>7</v>
      </c>
      <c r="J84" s="167" t="s">
        <v>7</v>
      </c>
      <c r="K84" s="65"/>
      <c r="L84" s="107"/>
      <c r="M84" s="60"/>
      <c r="N84" s="60"/>
      <c r="O84" s="301" t="s">
        <v>138</v>
      </c>
      <c r="P84" s="301"/>
      <c r="R84" s="170">
        <f>R85</f>
        <v>18</v>
      </c>
      <c r="S84" s="169">
        <f>S85</f>
        <v>194553</v>
      </c>
      <c r="T84" s="169">
        <f>T85</f>
        <v>18147</v>
      </c>
      <c r="U84" s="169">
        <f>U85</f>
        <v>60513</v>
      </c>
      <c r="V84" s="57"/>
      <c r="W84" s="107"/>
      <c r="X84" s="60"/>
      <c r="Y84" s="60"/>
      <c r="Z84" s="301" t="s">
        <v>162</v>
      </c>
      <c r="AA84" s="301"/>
      <c r="AC84" s="170">
        <f>IF(SUM(AC85:AC87)&gt;0,SUM(AC85:AC87),"－")</f>
        <v>196657</v>
      </c>
      <c r="AD84" s="169">
        <f>IF(SUM(AD85:AD87)&gt;0,SUM(AD85:AD87),"－")</f>
        <v>142420</v>
      </c>
      <c r="AE84" s="169">
        <f>IF(SUM(AE85:AE87)&gt;0,SUM(AE85:AE87),"－")</f>
        <v>206567</v>
      </c>
      <c r="AF84" s="169">
        <f>IF(SUM(AF85:AF87)&gt;0,SUM(AF85:AF87),"－")</f>
        <v>43382</v>
      </c>
    </row>
    <row r="85" spans="1:32" ht="8.25" customHeight="1">
      <c r="D85" s="301" t="s">
        <v>153</v>
      </c>
      <c r="E85" s="301"/>
      <c r="G85" s="170" t="str">
        <f>G86</f>
        <v>－</v>
      </c>
      <c r="H85" s="169">
        <f>H86</f>
        <v>3798</v>
      </c>
      <c r="I85" s="169" t="str">
        <f>I86</f>
        <v>－</v>
      </c>
      <c r="J85" s="169" t="str">
        <f>J86</f>
        <v>－</v>
      </c>
      <c r="K85" s="65"/>
      <c r="L85" s="107"/>
      <c r="M85" s="60"/>
      <c r="N85" s="60"/>
      <c r="O85" s="60"/>
      <c r="P85" s="64" t="s">
        <v>138</v>
      </c>
      <c r="R85" s="168">
        <v>18</v>
      </c>
      <c r="S85" s="167">
        <v>194553</v>
      </c>
      <c r="T85" s="167">
        <v>18147</v>
      </c>
      <c r="U85" s="167">
        <v>60513</v>
      </c>
      <c r="V85" s="57"/>
      <c r="W85" s="107"/>
      <c r="X85" s="60"/>
      <c r="Y85" s="60"/>
      <c r="Z85" s="60"/>
      <c r="AA85" s="64" t="s">
        <v>145</v>
      </c>
      <c r="AC85" s="168">
        <v>18</v>
      </c>
      <c r="AD85" s="167" t="s">
        <v>7</v>
      </c>
      <c r="AE85" s="167" t="s">
        <v>7</v>
      </c>
      <c r="AF85" s="167" t="s">
        <v>7</v>
      </c>
    </row>
    <row r="86" spans="1:32" ht="8.25" customHeight="1">
      <c r="E86" s="64" t="s">
        <v>153</v>
      </c>
      <c r="G86" s="168" t="s">
        <v>7</v>
      </c>
      <c r="H86" s="167">
        <v>3798</v>
      </c>
      <c r="I86" s="167" t="s">
        <v>7</v>
      </c>
      <c r="J86" s="167" t="s">
        <v>7</v>
      </c>
      <c r="K86" s="65"/>
      <c r="L86" s="107"/>
      <c r="M86" s="60"/>
      <c r="N86" s="60"/>
      <c r="O86" s="301" t="s">
        <v>225</v>
      </c>
      <c r="P86" s="301"/>
      <c r="R86" s="170">
        <f>R87</f>
        <v>167</v>
      </c>
      <c r="S86" s="169">
        <f>S87</f>
        <v>148</v>
      </c>
      <c r="T86" s="169">
        <f>T87</f>
        <v>18543</v>
      </c>
      <c r="U86" s="169">
        <f>U87</f>
        <v>3097</v>
      </c>
      <c r="V86" s="57"/>
      <c r="W86" s="107"/>
      <c r="X86" s="60"/>
      <c r="Y86" s="60"/>
      <c r="Z86" s="60"/>
      <c r="AA86" s="64" t="s">
        <v>150</v>
      </c>
      <c r="AC86" s="168" t="s">
        <v>210</v>
      </c>
      <c r="AD86" s="167" t="s">
        <v>7</v>
      </c>
      <c r="AE86" s="167" t="s">
        <v>7</v>
      </c>
      <c r="AF86" s="167" t="s">
        <v>7</v>
      </c>
    </row>
    <row r="87" spans="1:32" ht="8.25" customHeight="1">
      <c r="D87" s="301" t="s">
        <v>157</v>
      </c>
      <c r="E87" s="301"/>
      <c r="G87" s="170">
        <f>G88</f>
        <v>94</v>
      </c>
      <c r="H87" s="169">
        <f>H88</f>
        <v>9200</v>
      </c>
      <c r="I87" s="169">
        <f>I88</f>
        <v>8525</v>
      </c>
      <c r="J87" s="169">
        <f>J88</f>
        <v>1214563</v>
      </c>
      <c r="K87" s="65"/>
      <c r="L87" s="107"/>
      <c r="M87" s="60"/>
      <c r="N87" s="60"/>
      <c r="O87" s="60"/>
      <c r="P87" s="76" t="s">
        <v>225</v>
      </c>
      <c r="R87" s="168">
        <v>167</v>
      </c>
      <c r="S87" s="167">
        <v>148</v>
      </c>
      <c r="T87" s="167">
        <v>18543</v>
      </c>
      <c r="U87" s="167">
        <v>3097</v>
      </c>
      <c r="V87" s="57"/>
      <c r="W87" s="107"/>
      <c r="X87" s="60"/>
      <c r="Y87" s="60"/>
      <c r="Z87" s="60"/>
      <c r="AA87" s="64" t="s">
        <v>152</v>
      </c>
      <c r="AC87" s="168">
        <v>196639</v>
      </c>
      <c r="AD87" s="167">
        <v>142420</v>
      </c>
      <c r="AE87" s="167">
        <v>206567</v>
      </c>
      <c r="AF87" s="167">
        <v>43382</v>
      </c>
    </row>
    <row r="88" spans="1:32" ht="8.25" customHeight="1">
      <c r="E88" s="64" t="s">
        <v>157</v>
      </c>
      <c r="G88" s="168">
        <v>94</v>
      </c>
      <c r="H88" s="167">
        <v>9200</v>
      </c>
      <c r="I88" s="167">
        <v>8525</v>
      </c>
      <c r="J88" s="167">
        <v>1214563</v>
      </c>
      <c r="K88" s="65"/>
      <c r="L88" s="107"/>
      <c r="M88" s="60"/>
      <c r="N88" s="60"/>
      <c r="O88" s="301" t="s">
        <v>161</v>
      </c>
      <c r="P88" s="301"/>
      <c r="R88" s="170">
        <f>IF(SUM(R89:R91)&gt;0,SUM(R89:R91),"－")</f>
        <v>1136745</v>
      </c>
      <c r="S88" s="169">
        <f>IF(SUM(S89:S91)&gt;0,SUM(S89:S91),"－")</f>
        <v>652858</v>
      </c>
      <c r="T88" s="169">
        <f>IF(SUM(T89:T91)&gt;0,SUM(T89:T91),"－")</f>
        <v>529596</v>
      </c>
      <c r="U88" s="169">
        <f>IF(SUM(U89:U91)&gt;0,SUM(U89:U91),"－")</f>
        <v>1753724</v>
      </c>
      <c r="V88" s="57"/>
      <c r="W88" s="107"/>
      <c r="X88" s="60"/>
      <c r="Y88" s="60"/>
      <c r="Z88" s="60"/>
      <c r="AC88" s="110" t="s">
        <v>8</v>
      </c>
      <c r="AD88" s="66" t="s">
        <v>8</v>
      </c>
      <c r="AE88" s="66" t="s">
        <v>8</v>
      </c>
      <c r="AF88" s="66" t="s">
        <v>8</v>
      </c>
    </row>
    <row r="89" spans="1:32" ht="8.25" customHeight="1">
      <c r="D89" s="301" t="s">
        <v>25</v>
      </c>
      <c r="E89" s="301"/>
      <c r="G89" s="170" t="str">
        <f>G90</f>
        <v>－</v>
      </c>
      <c r="H89" s="169">
        <f>H90</f>
        <v>76032</v>
      </c>
      <c r="I89" s="169" t="str">
        <f>I90</f>
        <v>－</v>
      </c>
      <c r="J89" s="169">
        <f>J90</f>
        <v>47106</v>
      </c>
      <c r="K89" s="65"/>
      <c r="L89" s="107"/>
      <c r="M89" s="60"/>
      <c r="N89" s="60"/>
      <c r="O89" s="60"/>
      <c r="P89" s="64" t="s">
        <v>146</v>
      </c>
      <c r="R89" s="168">
        <v>282</v>
      </c>
      <c r="S89" s="167">
        <v>472</v>
      </c>
      <c r="T89" s="167">
        <v>96399</v>
      </c>
      <c r="U89" s="167">
        <v>25037</v>
      </c>
      <c r="V89" s="57"/>
      <c r="W89" s="107"/>
      <c r="X89" s="60"/>
      <c r="Y89" s="296" t="s">
        <v>156</v>
      </c>
      <c r="Z89" s="296"/>
      <c r="AA89" s="296"/>
      <c r="AC89" s="174" t="str">
        <f t="shared" ref="AC89:AF90" si="0">AC90</f>
        <v>－</v>
      </c>
      <c r="AD89" s="173" t="str">
        <f t="shared" si="0"/>
        <v>－</v>
      </c>
      <c r="AE89" s="173" t="str">
        <f t="shared" si="0"/>
        <v>－</v>
      </c>
      <c r="AF89" s="173" t="str">
        <f t="shared" si="0"/>
        <v>－</v>
      </c>
    </row>
    <row r="90" spans="1:32" ht="8.25" customHeight="1">
      <c r="E90" s="64" t="s">
        <v>25</v>
      </c>
      <c r="G90" s="168" t="s">
        <v>7</v>
      </c>
      <c r="H90" s="167">
        <v>76032</v>
      </c>
      <c r="I90" s="167" t="s">
        <v>7</v>
      </c>
      <c r="J90" s="167">
        <v>47106</v>
      </c>
      <c r="K90" s="65"/>
      <c r="L90" s="107"/>
      <c r="M90" s="60"/>
      <c r="N90" s="60"/>
      <c r="O90" s="60"/>
      <c r="P90" s="64" t="s">
        <v>149</v>
      </c>
      <c r="R90" s="168">
        <v>60</v>
      </c>
      <c r="S90" s="167">
        <v>13643</v>
      </c>
      <c r="T90" s="167">
        <v>5032</v>
      </c>
      <c r="U90" s="167">
        <v>390268</v>
      </c>
      <c r="V90" s="57"/>
      <c r="W90" s="107"/>
      <c r="X90" s="60"/>
      <c r="Y90" s="60"/>
      <c r="Z90" s="301" t="s">
        <v>156</v>
      </c>
      <c r="AA90" s="301"/>
      <c r="AC90" s="170" t="str">
        <f t="shared" si="0"/>
        <v>－</v>
      </c>
      <c r="AD90" s="169" t="str">
        <f t="shared" si="0"/>
        <v>－</v>
      </c>
      <c r="AE90" s="169" t="str">
        <f t="shared" si="0"/>
        <v>－</v>
      </c>
      <c r="AF90" s="169" t="str">
        <f t="shared" si="0"/>
        <v>－</v>
      </c>
    </row>
    <row r="91" spans="1:32" ht="8.25" customHeight="1">
      <c r="D91" s="301" t="s">
        <v>224</v>
      </c>
      <c r="E91" s="301"/>
      <c r="G91" s="170">
        <f>IF(SUM(G92:G93,R11)&gt;0,SUM(G92:G93,R11),"－")</f>
        <v>579523</v>
      </c>
      <c r="H91" s="169">
        <f>IF(SUM(H92:H93,S11)&gt;0,SUM(H92:H93,S11),"－")</f>
        <v>684199</v>
      </c>
      <c r="I91" s="169">
        <f>IF(SUM(I92:I93,T11)&gt;0,SUM(I92:I93,T11),"－")</f>
        <v>234110</v>
      </c>
      <c r="J91" s="169">
        <f>IF(SUM(J92:J93,U11)&gt;0,SUM(J92:J93,U11),"－")</f>
        <v>469513</v>
      </c>
      <c r="K91" s="65"/>
      <c r="L91" s="107"/>
      <c r="M91" s="60"/>
      <c r="N91" s="60"/>
      <c r="O91" s="60"/>
      <c r="P91" s="64" t="s">
        <v>151</v>
      </c>
      <c r="R91" s="168">
        <v>1136403</v>
      </c>
      <c r="S91" s="167">
        <v>638743</v>
      </c>
      <c r="T91" s="167">
        <v>428165</v>
      </c>
      <c r="U91" s="167">
        <v>1338419</v>
      </c>
      <c r="V91" s="57"/>
      <c r="W91" s="107"/>
      <c r="X91" s="60"/>
      <c r="Y91" s="60"/>
      <c r="Z91" s="60"/>
      <c r="AA91" s="76" t="s">
        <v>223</v>
      </c>
      <c r="AC91" s="168" t="s">
        <v>210</v>
      </c>
      <c r="AD91" s="167" t="s">
        <v>7</v>
      </c>
      <c r="AE91" s="167" t="s">
        <v>7</v>
      </c>
      <c r="AF91" s="167" t="s">
        <v>7</v>
      </c>
    </row>
    <row r="92" spans="1:32" ht="8.25" customHeight="1">
      <c r="E92" s="64" t="s">
        <v>27</v>
      </c>
      <c r="G92" s="168" t="s">
        <v>7</v>
      </c>
      <c r="H92" s="167">
        <v>700</v>
      </c>
      <c r="I92" s="167">
        <v>141118</v>
      </c>
      <c r="J92" s="167">
        <v>9600</v>
      </c>
      <c r="K92" s="65"/>
      <c r="L92" s="107"/>
      <c r="M92" s="60"/>
      <c r="N92" s="60"/>
      <c r="O92" s="301" t="s">
        <v>160</v>
      </c>
      <c r="P92" s="301"/>
      <c r="R92" s="170">
        <f>SUM(R93:R93,AC11:AC13)</f>
        <v>70147</v>
      </c>
      <c r="S92" s="169">
        <f>SUM(S93:S93,AD11:AD13)</f>
        <v>57303</v>
      </c>
      <c r="T92" s="169">
        <f>SUM(T93:T93,AE11:AE13)</f>
        <v>38009</v>
      </c>
      <c r="U92" s="169">
        <f>SUM(U93:U93,AF11:AF13)</f>
        <v>44635</v>
      </c>
      <c r="V92" s="134"/>
      <c r="W92" s="107"/>
      <c r="X92" s="60"/>
      <c r="Y92" s="60"/>
      <c r="Z92" s="60"/>
      <c r="AA92" s="64"/>
      <c r="AC92" s="109"/>
      <c r="AD92" s="108"/>
      <c r="AE92" s="108"/>
      <c r="AF92" s="108"/>
    </row>
    <row r="93" spans="1:32" ht="8.25" customHeight="1">
      <c r="D93" s="60"/>
      <c r="E93" s="64" t="s">
        <v>30</v>
      </c>
      <c r="G93" s="168">
        <v>406</v>
      </c>
      <c r="H93" s="167" t="s">
        <v>7</v>
      </c>
      <c r="I93" s="167">
        <v>13085</v>
      </c>
      <c r="J93" s="167" t="s">
        <v>7</v>
      </c>
      <c r="K93" s="65"/>
      <c r="L93" s="107"/>
      <c r="M93" s="60"/>
      <c r="N93" s="60"/>
      <c r="O93" s="60"/>
      <c r="P93" s="64" t="s">
        <v>154</v>
      </c>
      <c r="R93" s="168">
        <v>68044</v>
      </c>
      <c r="S93" s="167">
        <v>13313</v>
      </c>
      <c r="T93" s="167" t="s">
        <v>7</v>
      </c>
      <c r="U93" s="167" t="s">
        <v>7</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Y68:AA68"/>
    <mergeCell ref="Z69:AA69"/>
    <mergeCell ref="Y43:AA43"/>
    <mergeCell ref="Z64:AA64"/>
    <mergeCell ref="Z61:AA61"/>
    <mergeCell ref="Z59:AA59"/>
    <mergeCell ref="N57:P57"/>
    <mergeCell ref="O47:P47"/>
    <mergeCell ref="O49:P49"/>
    <mergeCell ref="O51:P51"/>
    <mergeCell ref="Z32:AA32"/>
    <mergeCell ref="Z34:AA34"/>
    <mergeCell ref="Z37:AA37"/>
    <mergeCell ref="Z39:AA39"/>
    <mergeCell ref="O32:P32"/>
    <mergeCell ref="O34:P34"/>
    <mergeCell ref="O53:P53"/>
    <mergeCell ref="O36:P36"/>
    <mergeCell ref="O38:P38"/>
    <mergeCell ref="O40:P40"/>
    <mergeCell ref="O44:P44"/>
    <mergeCell ref="O92:P92"/>
    <mergeCell ref="O86:P86"/>
    <mergeCell ref="O82:P82"/>
    <mergeCell ref="O58:P58"/>
    <mergeCell ref="O61:P61"/>
    <mergeCell ref="O63:P63"/>
    <mergeCell ref="O66:P66"/>
    <mergeCell ref="O78:P78"/>
    <mergeCell ref="O84:P84"/>
    <mergeCell ref="O80:P80"/>
    <mergeCell ref="O71:P71"/>
    <mergeCell ref="O74:P74"/>
    <mergeCell ref="X8:AB9"/>
    <mergeCell ref="Z14:AA14"/>
    <mergeCell ref="Y20:AA20"/>
    <mergeCell ref="Z21:AA21"/>
    <mergeCell ref="Z57:AA57"/>
    <mergeCell ref="Z44:AA44"/>
    <mergeCell ref="Z46:AA46"/>
    <mergeCell ref="Z48:AA48"/>
    <mergeCell ref="Z52:AA52"/>
    <mergeCell ref="Z24:AA24"/>
    <mergeCell ref="Z26:AA26"/>
    <mergeCell ref="Z28:AA28"/>
    <mergeCell ref="Z30:AA30"/>
    <mergeCell ref="A8:F9"/>
    <mergeCell ref="B11:E11"/>
    <mergeCell ref="C13:E13"/>
    <mergeCell ref="D14:E14"/>
    <mergeCell ref="D47:E47"/>
    <mergeCell ref="O17:P17"/>
    <mergeCell ref="M8:Q9"/>
    <mergeCell ref="N13:P13"/>
    <mergeCell ref="O14:P14"/>
    <mergeCell ref="O19:P19"/>
    <mergeCell ref="O24:P24"/>
    <mergeCell ref="C52:E52"/>
    <mergeCell ref="D38:E38"/>
    <mergeCell ref="D18:E18"/>
    <mergeCell ref="D26:E26"/>
    <mergeCell ref="D30:E30"/>
    <mergeCell ref="D32:E32"/>
    <mergeCell ref="D20:E20"/>
    <mergeCell ref="D22:E22"/>
    <mergeCell ref="D24:E24"/>
    <mergeCell ref="D40:E40"/>
    <mergeCell ref="O30:P30"/>
    <mergeCell ref="Z90:AA90"/>
    <mergeCell ref="D53:E53"/>
    <mergeCell ref="D71:E71"/>
    <mergeCell ref="D68:E68"/>
    <mergeCell ref="C67:E67"/>
    <mergeCell ref="Z73:AA73"/>
    <mergeCell ref="D82:E82"/>
    <mergeCell ref="D85:E85"/>
    <mergeCell ref="D87:E87"/>
    <mergeCell ref="O88:P88"/>
    <mergeCell ref="Y89:AA89"/>
    <mergeCell ref="Z75:AA75"/>
    <mergeCell ref="Z77:AA77"/>
    <mergeCell ref="Z81:AA81"/>
    <mergeCell ref="Z84:AA84"/>
    <mergeCell ref="Z79:AA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8"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5.125" style="50" customWidth="1"/>
    <col min="28" max="28" width="0.625" style="50" customWidth="1"/>
    <col min="29" max="32" width="9.625" style="50" customWidth="1"/>
    <col min="33" max="16384" width="11.25" style="50"/>
  </cols>
  <sheetData>
    <row r="1" spans="1:32" ht="13.5" customHeight="1">
      <c r="A1" s="99"/>
      <c r="E1" s="98"/>
      <c r="F1" s="98"/>
      <c r="J1" s="127" t="s">
        <v>218</v>
      </c>
      <c r="R1" s="97"/>
      <c r="S1" s="98" t="s">
        <v>295</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293</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f>SUM(G13,G52,G67,R13,R57,AC20,AC43,AC68,AC89)</f>
        <v>44421960</v>
      </c>
      <c r="H11" s="139">
        <f>SUM(H13,H52,H67,S13,S57,AD20,AD43,AD68,AD89)</f>
        <v>74718753</v>
      </c>
      <c r="I11" s="139">
        <f>SUM(I13,I52,I67,T13,T57,AE20,AE43,AE68,AE89)</f>
        <v>32792598</v>
      </c>
      <c r="J11" s="139">
        <f>SUM(J13,J52,J67,U13,U57,AF20,AF43,AF68,AF89)</f>
        <v>30355713</v>
      </c>
      <c r="K11" s="65"/>
      <c r="L11" s="112"/>
      <c r="M11" s="60"/>
      <c r="N11" s="60"/>
      <c r="O11" s="60"/>
      <c r="P11" s="64" t="s">
        <v>33</v>
      </c>
      <c r="R11" s="109">
        <v>311288</v>
      </c>
      <c r="S11" s="108">
        <v>698374</v>
      </c>
      <c r="T11" s="108">
        <v>78824</v>
      </c>
      <c r="U11" s="108">
        <v>421461</v>
      </c>
      <c r="V11" s="57"/>
      <c r="W11" s="107"/>
      <c r="X11" s="60"/>
      <c r="Y11" s="60"/>
      <c r="Z11" s="60"/>
      <c r="AA11" s="64" t="s">
        <v>155</v>
      </c>
      <c r="AC11" s="109" t="s">
        <v>292</v>
      </c>
      <c r="AD11" s="108">
        <v>12627</v>
      </c>
      <c r="AE11" s="108">
        <v>9738</v>
      </c>
      <c r="AF11" s="108">
        <v>5096</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72</v>
      </c>
      <c r="AD12" s="108">
        <v>41511</v>
      </c>
      <c r="AE12" s="108">
        <v>5152</v>
      </c>
      <c r="AF12" s="108">
        <v>282</v>
      </c>
    </row>
    <row r="13" spans="1:32" ht="8.25" customHeight="1">
      <c r="C13" s="296" t="s">
        <v>203</v>
      </c>
      <c r="D13" s="296"/>
      <c r="E13" s="296"/>
      <c r="G13" s="140">
        <f>SUM(G14,G18,G20,G22,G24,G26,G30,G32,G38,G40,G47)</f>
        <v>28347</v>
      </c>
      <c r="H13" s="139">
        <f>SUM(H14,H18,H20,H22,H24,H26,H30,H32,H38,H40,H47)</f>
        <v>4439212</v>
      </c>
      <c r="I13" s="139">
        <f>SUM(I14,I18,I20,I22,I24,I26,I30,I32,I38,I40,I47)</f>
        <v>529640</v>
      </c>
      <c r="J13" s="139">
        <f>SUM(J14,J18,J20,J22,J24,J26,J30,J32,J38,J40,J47)</f>
        <v>195337</v>
      </c>
      <c r="K13" s="68">
        <f>SUM(K14,K18,K20,K22,K24,K26,K30,K32,K38,K40,K47)</f>
        <v>0</v>
      </c>
      <c r="L13" s="112"/>
      <c r="N13" s="296" t="s">
        <v>199</v>
      </c>
      <c r="O13" s="296"/>
      <c r="P13" s="296"/>
      <c r="R13" s="140">
        <f>SUM(R14,R17,R19,R24,R30,R32,R34,R36,R38,R40,R44,R47,R49,R51,R53,)</f>
        <v>36670401</v>
      </c>
      <c r="S13" s="139">
        <f>SUM(S14,S17,S19,S24,S30,S32,S34,S36,S38,S40,S44,S47,S49,S51,S53,)</f>
        <v>6440863</v>
      </c>
      <c r="T13" s="139">
        <f>SUM(T14,T17,T19,T24,T30,T32,T34,T36,T38,T40,T44,T47,T49,T51,T53,)</f>
        <v>24610926</v>
      </c>
      <c r="U13" s="139">
        <f>SUM(U14,U17,U19,U24,U30,U32,U34,U36,U38,U40,U44,U47,U49,U51,U53,)</f>
        <v>15285587</v>
      </c>
      <c r="V13" s="57"/>
      <c r="W13" s="107"/>
      <c r="X13" s="60"/>
      <c r="Y13" s="60"/>
      <c r="Z13" s="60"/>
      <c r="AA13" s="64" t="s">
        <v>24</v>
      </c>
      <c r="AC13" s="109">
        <v>883</v>
      </c>
      <c r="AD13" s="108">
        <v>8912</v>
      </c>
      <c r="AE13" s="108">
        <v>23087</v>
      </c>
      <c r="AF13" s="108">
        <v>49736</v>
      </c>
    </row>
    <row r="14" spans="1:32" ht="8.25" customHeight="1">
      <c r="D14" s="302" t="s">
        <v>201</v>
      </c>
      <c r="E14" s="302"/>
      <c r="G14" s="136">
        <f>SUM(G15:G17)</f>
        <v>42</v>
      </c>
      <c r="H14" s="135">
        <f>SUM(H15:H17)</f>
        <v>652512</v>
      </c>
      <c r="I14" s="135">
        <f>SUM(I15:I17)</f>
        <v>7257</v>
      </c>
      <c r="J14" s="135">
        <f>SUM(J15:J17)</f>
        <v>62277</v>
      </c>
      <c r="K14" s="65"/>
      <c r="L14" s="112"/>
      <c r="M14" s="60"/>
      <c r="N14" s="60"/>
      <c r="O14" s="301" t="s">
        <v>197</v>
      </c>
      <c r="P14" s="301"/>
      <c r="R14" s="136">
        <f>IF(SUM(R15:R16)&gt;0,SUM(R15:R16),"－")</f>
        <v>18914</v>
      </c>
      <c r="S14" s="135">
        <f>IF(SUM(S15:S16)&gt;0,SUM(S15:S16),"－")</f>
        <v>185829</v>
      </c>
      <c r="T14" s="135">
        <f>IF(SUM(T15:T16)&gt;0,SUM(T15:T16),"－")</f>
        <v>1400067</v>
      </c>
      <c r="U14" s="135">
        <f>IF(SUM(U15:U16)&gt;0,SUM(U15:U16),"－")</f>
        <v>70114</v>
      </c>
      <c r="V14" s="57"/>
      <c r="W14" s="107"/>
      <c r="X14" s="60"/>
      <c r="Y14" s="60"/>
      <c r="Z14" s="301" t="s">
        <v>278</v>
      </c>
      <c r="AA14" s="301"/>
      <c r="AC14" s="136">
        <f>SUM(AC15:AC18)</f>
        <v>1199655</v>
      </c>
      <c r="AD14" s="135">
        <f>SUM(AD15:AD18)</f>
        <v>783404</v>
      </c>
      <c r="AE14" s="135">
        <f>SUM(AE15:AE18)</f>
        <v>173798</v>
      </c>
      <c r="AF14" s="135">
        <f>SUM(AF15:AF18)</f>
        <v>130709</v>
      </c>
    </row>
    <row r="15" spans="1:32" ht="8.25" customHeight="1">
      <c r="E15" s="64" t="s">
        <v>29</v>
      </c>
      <c r="G15" s="109" t="s">
        <v>292</v>
      </c>
      <c r="H15" s="108">
        <v>63236</v>
      </c>
      <c r="I15" s="108">
        <v>5070</v>
      </c>
      <c r="J15" s="108">
        <v>6062</v>
      </c>
      <c r="K15" s="65"/>
      <c r="L15" s="107"/>
      <c r="M15" s="60"/>
      <c r="N15" s="60"/>
      <c r="O15" s="60"/>
      <c r="P15" s="71" t="s">
        <v>37</v>
      </c>
      <c r="R15" s="109">
        <v>18894</v>
      </c>
      <c r="S15" s="108">
        <v>185785</v>
      </c>
      <c r="T15" s="108">
        <v>250799</v>
      </c>
      <c r="U15" s="108">
        <v>66367</v>
      </c>
      <c r="V15" s="57"/>
      <c r="W15" s="107"/>
      <c r="X15" s="60"/>
      <c r="Y15" s="60"/>
      <c r="Z15" s="60"/>
      <c r="AA15" s="64" t="s">
        <v>26</v>
      </c>
      <c r="AC15" s="109">
        <v>37888</v>
      </c>
      <c r="AD15" s="108">
        <v>28630</v>
      </c>
      <c r="AE15" s="108" t="s">
        <v>292</v>
      </c>
      <c r="AF15" s="108" t="s">
        <v>292</v>
      </c>
    </row>
    <row r="16" spans="1:32" ht="8.25" customHeight="1">
      <c r="E16" s="64" t="s">
        <v>32</v>
      </c>
      <c r="G16" s="109">
        <v>42</v>
      </c>
      <c r="H16" s="108">
        <v>582891</v>
      </c>
      <c r="I16" s="108">
        <v>2187</v>
      </c>
      <c r="J16" s="108">
        <v>53689</v>
      </c>
      <c r="K16" s="65"/>
      <c r="L16" s="107"/>
      <c r="M16" s="60"/>
      <c r="N16" s="60"/>
      <c r="O16" s="60"/>
      <c r="P16" s="71" t="s">
        <v>40</v>
      </c>
      <c r="R16" s="109">
        <v>20</v>
      </c>
      <c r="S16" s="108">
        <v>44</v>
      </c>
      <c r="T16" s="108">
        <v>1149268</v>
      </c>
      <c r="U16" s="108">
        <v>3747</v>
      </c>
      <c r="V16" s="57"/>
      <c r="W16" s="107"/>
      <c r="X16" s="60"/>
      <c r="Y16" s="60"/>
      <c r="Z16" s="60"/>
      <c r="AA16" s="64" t="s">
        <v>28</v>
      </c>
      <c r="AC16" s="109">
        <v>845654</v>
      </c>
      <c r="AD16" s="108">
        <v>406743</v>
      </c>
      <c r="AE16" s="108">
        <v>43321</v>
      </c>
      <c r="AF16" s="108">
        <v>45182</v>
      </c>
    </row>
    <row r="17" spans="4:32" ht="8.25" customHeight="1">
      <c r="E17" s="64" t="s">
        <v>35</v>
      </c>
      <c r="G17" s="109" t="s">
        <v>292</v>
      </c>
      <c r="H17" s="108">
        <v>6385</v>
      </c>
      <c r="I17" s="108" t="s">
        <v>292</v>
      </c>
      <c r="J17" s="108">
        <v>2526</v>
      </c>
      <c r="K17" s="65"/>
      <c r="L17" s="107"/>
      <c r="M17" s="60"/>
      <c r="N17" s="60"/>
      <c r="O17" s="301" t="s">
        <v>43</v>
      </c>
      <c r="P17" s="301"/>
      <c r="R17" s="136">
        <f>IF(SUM(R18)&gt;0,SUM(R18),"－")</f>
        <v>1919328</v>
      </c>
      <c r="S17" s="137">
        <f>IF(SUM(S18)&gt;0,SUM(S18),"－")</f>
        <v>464129</v>
      </c>
      <c r="T17" s="137">
        <f>IF(SUM(T18)&gt;0,SUM(T18),"－")</f>
        <v>1549200</v>
      </c>
      <c r="U17" s="137">
        <f>IF(SUM(U18)&gt;0,SUM(U18),"－")</f>
        <v>5473587</v>
      </c>
      <c r="V17" s="57"/>
      <c r="W17" s="107"/>
      <c r="X17" s="60"/>
      <c r="Y17" s="60"/>
      <c r="Z17" s="60"/>
      <c r="AA17" s="64" t="s">
        <v>31</v>
      </c>
      <c r="AC17" s="109">
        <v>15245</v>
      </c>
      <c r="AD17" s="108">
        <v>95339</v>
      </c>
      <c r="AE17" s="108">
        <v>130128</v>
      </c>
      <c r="AF17" s="108">
        <v>1545</v>
      </c>
    </row>
    <row r="18" spans="4:32" ht="8.25" customHeight="1">
      <c r="D18" s="302" t="s">
        <v>277</v>
      </c>
      <c r="E18" s="302"/>
      <c r="G18" s="136">
        <f>SUM(G19)</f>
        <v>5661</v>
      </c>
      <c r="H18" s="135">
        <f>SUM(H19)</f>
        <v>44301</v>
      </c>
      <c r="I18" s="135">
        <f>SUM(I19)</f>
        <v>483</v>
      </c>
      <c r="J18" s="135">
        <f>SUM(J19)</f>
        <v>15681</v>
      </c>
      <c r="K18" s="65"/>
      <c r="L18" s="112"/>
      <c r="M18" s="60"/>
      <c r="N18" s="60"/>
      <c r="O18" s="60"/>
      <c r="P18" s="64" t="s">
        <v>43</v>
      </c>
      <c r="R18" s="109">
        <v>1919328</v>
      </c>
      <c r="S18" s="108">
        <v>464129</v>
      </c>
      <c r="T18" s="108">
        <v>1549200</v>
      </c>
      <c r="U18" s="108">
        <v>5473587</v>
      </c>
      <c r="V18" s="57"/>
      <c r="W18" s="107"/>
      <c r="X18" s="60"/>
      <c r="Y18" s="60"/>
      <c r="Z18" s="60"/>
      <c r="AA18" s="74" t="s">
        <v>34</v>
      </c>
      <c r="AC18" s="109">
        <v>300868</v>
      </c>
      <c r="AD18" s="108">
        <v>252692</v>
      </c>
      <c r="AE18" s="108">
        <v>349</v>
      </c>
      <c r="AF18" s="108">
        <v>83982</v>
      </c>
    </row>
    <row r="19" spans="4:32" ht="8.25" customHeight="1">
      <c r="E19" s="71" t="s">
        <v>36</v>
      </c>
      <c r="G19" s="109">
        <v>5661</v>
      </c>
      <c r="H19" s="108">
        <v>44301</v>
      </c>
      <c r="I19" s="108">
        <v>483</v>
      </c>
      <c r="J19" s="108">
        <v>15681</v>
      </c>
      <c r="K19" s="65"/>
      <c r="L19" s="107"/>
      <c r="M19" s="60"/>
      <c r="N19" s="60"/>
      <c r="O19" s="301" t="s">
        <v>195</v>
      </c>
      <c r="P19" s="301"/>
      <c r="R19" s="136">
        <f>IF(SUM(R20:R23)&gt;0,SUM(R20:R23),"－")</f>
        <v>201660</v>
      </c>
      <c r="S19" s="135">
        <f>IF(SUM(S20:S23)&gt;0,SUM(S20:S23),"－")</f>
        <v>1444674</v>
      </c>
      <c r="T19" s="135">
        <f>IF(SUM(T20:T23)&gt;0,SUM(T20:T23),"－")</f>
        <v>19135</v>
      </c>
      <c r="U19" s="135">
        <f>IF(SUM(U20:U23)&gt;0,SUM(U20:U23),"－")</f>
        <v>5981</v>
      </c>
      <c r="V19" s="57"/>
      <c r="W19" s="112"/>
      <c r="X19" s="60"/>
      <c r="Y19" s="60"/>
      <c r="Z19" s="60"/>
      <c r="AC19" s="110"/>
      <c r="AD19" s="66"/>
      <c r="AE19" s="66"/>
      <c r="AF19" s="66"/>
    </row>
    <row r="20" spans="4:32" ht="8.25" customHeight="1">
      <c r="D20" s="301" t="s">
        <v>1</v>
      </c>
      <c r="E20" s="301"/>
      <c r="G20" s="136" t="str">
        <f>G21</f>
        <v>-</v>
      </c>
      <c r="H20" s="135">
        <f>H21</f>
        <v>1406216</v>
      </c>
      <c r="I20" s="135">
        <f>I21</f>
        <v>414944</v>
      </c>
      <c r="J20" s="135">
        <f>J21</f>
        <v>21463</v>
      </c>
      <c r="K20" s="65"/>
      <c r="L20" s="107"/>
      <c r="M20" s="60"/>
      <c r="N20" s="60"/>
      <c r="O20" s="60"/>
      <c r="P20" s="64" t="s">
        <v>46</v>
      </c>
      <c r="R20" s="109">
        <v>135</v>
      </c>
      <c r="S20" s="108">
        <v>102</v>
      </c>
      <c r="T20" s="108">
        <v>9775</v>
      </c>
      <c r="U20" s="108">
        <v>5861</v>
      </c>
      <c r="V20" s="57"/>
      <c r="W20" s="107"/>
      <c r="X20" s="60"/>
      <c r="Y20" s="296" t="s">
        <v>198</v>
      </c>
      <c r="Z20" s="296"/>
      <c r="AA20" s="296"/>
      <c r="AC20" s="140">
        <f>SUM(AC21,AC24,AC26,AC28,AC30,AC32,AC34,AC37,AC39)</f>
        <v>410082</v>
      </c>
      <c r="AD20" s="139">
        <f>SUM(AD21,AD24,AD26,AD28,AD30,AD32,AD34,AD37,AD39)</f>
        <v>1984974</v>
      </c>
      <c r="AE20" s="139">
        <f>SUM(AE21,AE24,AE26,AE28,AE30,AE32,AE34,AE37,AE39)</f>
        <v>308242</v>
      </c>
      <c r="AF20" s="139">
        <f>SUM(AF21,AF24,AF26,AF28,AF30,AF32,AF34,AF37,AF39)</f>
        <v>479609</v>
      </c>
    </row>
    <row r="21" spans="4:32" ht="8.25" customHeight="1">
      <c r="E21" s="64" t="s">
        <v>1</v>
      </c>
      <c r="G21" s="109" t="s">
        <v>292</v>
      </c>
      <c r="H21" s="108">
        <v>1406216</v>
      </c>
      <c r="I21" s="108">
        <v>414944</v>
      </c>
      <c r="J21" s="108">
        <v>21463</v>
      </c>
      <c r="K21" s="65"/>
      <c r="L21" s="107"/>
      <c r="M21" s="60"/>
      <c r="N21" s="60"/>
      <c r="O21" s="60"/>
      <c r="P21" s="64" t="s">
        <v>48</v>
      </c>
      <c r="R21" s="109">
        <v>187192</v>
      </c>
      <c r="S21" s="108">
        <v>1305401</v>
      </c>
      <c r="T21" s="108">
        <v>8360</v>
      </c>
      <c r="U21" s="108">
        <v>120</v>
      </c>
      <c r="V21" s="57"/>
      <c r="W21" s="107"/>
      <c r="Z21" s="301" t="s">
        <v>196</v>
      </c>
      <c r="AA21" s="301"/>
      <c r="AC21" s="136">
        <f>SUM(AC22:AC23)</f>
        <v>118115</v>
      </c>
      <c r="AD21" s="135">
        <f>SUM(AD22:AD23)</f>
        <v>367302</v>
      </c>
      <c r="AE21" s="135">
        <f>SUM(AE22:AE23)</f>
        <v>43620</v>
      </c>
      <c r="AF21" s="135">
        <f>SUM(AF22:AF23)</f>
        <v>334771</v>
      </c>
    </row>
    <row r="22" spans="4:32" ht="8.25" customHeight="1">
      <c r="D22" s="301" t="s">
        <v>276</v>
      </c>
      <c r="E22" s="301"/>
      <c r="G22" s="136">
        <f>SUM(G23)</f>
        <v>372</v>
      </c>
      <c r="H22" s="135">
        <f>SUM(H23)</f>
        <v>587632</v>
      </c>
      <c r="I22" s="135">
        <f>SUM(I23)</f>
        <v>5566</v>
      </c>
      <c r="J22" s="135">
        <f>SUM(J23)</f>
        <v>31030</v>
      </c>
      <c r="K22" s="65"/>
      <c r="L22" s="107"/>
      <c r="M22" s="60"/>
      <c r="N22" s="60"/>
      <c r="O22" s="60"/>
      <c r="P22" s="64" t="s">
        <v>51</v>
      </c>
      <c r="R22" s="109">
        <v>13569</v>
      </c>
      <c r="S22" s="108">
        <v>26167</v>
      </c>
      <c r="T22" s="108" t="s">
        <v>292</v>
      </c>
      <c r="U22" s="108" t="s">
        <v>292</v>
      </c>
      <c r="V22" s="57"/>
      <c r="W22" s="107"/>
      <c r="X22" s="60"/>
      <c r="Y22" s="60"/>
      <c r="Z22" s="60"/>
      <c r="AA22" s="64" t="s">
        <v>38</v>
      </c>
      <c r="AC22" s="109">
        <v>17430</v>
      </c>
      <c r="AD22" s="108">
        <v>102061</v>
      </c>
      <c r="AE22" s="108">
        <v>6213</v>
      </c>
      <c r="AF22" s="108">
        <v>5665</v>
      </c>
    </row>
    <row r="23" spans="4:32" ht="8.25" customHeight="1">
      <c r="E23" s="76" t="s">
        <v>276</v>
      </c>
      <c r="G23" s="109">
        <v>372</v>
      </c>
      <c r="H23" s="108">
        <v>587632</v>
      </c>
      <c r="I23" s="108">
        <v>5566</v>
      </c>
      <c r="J23" s="108">
        <v>31030</v>
      </c>
      <c r="K23" s="65"/>
      <c r="L23" s="107"/>
      <c r="M23" s="60"/>
      <c r="N23" s="60"/>
      <c r="O23" s="60"/>
      <c r="P23" s="64" t="s">
        <v>53</v>
      </c>
      <c r="R23" s="109">
        <v>764</v>
      </c>
      <c r="S23" s="108">
        <v>113004</v>
      </c>
      <c r="T23" s="108">
        <v>1000</v>
      </c>
      <c r="U23" s="108" t="s">
        <v>292</v>
      </c>
      <c r="V23" s="57"/>
      <c r="W23" s="107"/>
      <c r="X23" s="60"/>
      <c r="Y23" s="60"/>
      <c r="Z23" s="60"/>
      <c r="AA23" s="71" t="s">
        <v>41</v>
      </c>
      <c r="AC23" s="109">
        <v>100685</v>
      </c>
      <c r="AD23" s="108">
        <v>265241</v>
      </c>
      <c r="AE23" s="108">
        <v>37407</v>
      </c>
      <c r="AF23" s="108">
        <v>329106</v>
      </c>
    </row>
    <row r="24" spans="4:32" ht="8.25" customHeight="1">
      <c r="D24" s="301" t="s">
        <v>275</v>
      </c>
      <c r="E24" s="301"/>
      <c r="G24" s="136">
        <f>SUM(G25)</f>
        <v>125</v>
      </c>
      <c r="H24" s="135">
        <f>SUM(H25)</f>
        <v>73375</v>
      </c>
      <c r="I24" s="135">
        <f>SUM(I25)</f>
        <v>98007</v>
      </c>
      <c r="J24" s="135">
        <f>SUM(J25)</f>
        <v>32444</v>
      </c>
      <c r="K24" s="65"/>
      <c r="L24" s="107"/>
      <c r="M24" s="60"/>
      <c r="N24" s="60"/>
      <c r="O24" s="301" t="s">
        <v>192</v>
      </c>
      <c r="P24" s="301"/>
      <c r="R24" s="136">
        <f>IF(SUM(R25:R29)&gt;0,SUM(R25:R29),"－")</f>
        <v>135405</v>
      </c>
      <c r="S24" s="135">
        <f>IF(SUM(S25:S29)&gt;0,SUM(S25:S29),"－")</f>
        <v>486607</v>
      </c>
      <c r="T24" s="135">
        <f>IF(SUM(T25:T29)&gt;0,SUM(T25:T29),"－")</f>
        <v>2091</v>
      </c>
      <c r="U24" s="135">
        <f>IF(SUM(U25:U29)&gt;0,SUM(U25:U29),"－")</f>
        <v>17433</v>
      </c>
      <c r="V24" s="57"/>
      <c r="W24" s="107"/>
      <c r="X24" s="60"/>
      <c r="Y24" s="60"/>
      <c r="Z24" s="301" t="s">
        <v>45</v>
      </c>
      <c r="AA24" s="301"/>
      <c r="AC24" s="136">
        <f>AC25</f>
        <v>98316</v>
      </c>
      <c r="AD24" s="135">
        <f>AD25</f>
        <v>345228</v>
      </c>
      <c r="AE24" s="135" t="str">
        <f>AE25</f>
        <v>-</v>
      </c>
      <c r="AF24" s="135" t="str">
        <f>AF25</f>
        <v>-</v>
      </c>
    </row>
    <row r="25" spans="4:32" ht="8.25" customHeight="1">
      <c r="E25" s="76" t="s">
        <v>274</v>
      </c>
      <c r="G25" s="109">
        <v>125</v>
      </c>
      <c r="H25" s="108">
        <v>73375</v>
      </c>
      <c r="I25" s="108">
        <v>98007</v>
      </c>
      <c r="J25" s="108">
        <v>32444</v>
      </c>
      <c r="K25" s="65"/>
      <c r="L25" s="107"/>
      <c r="M25" s="60"/>
      <c r="N25" s="60"/>
      <c r="O25" s="60"/>
      <c r="P25" s="64" t="s">
        <v>55</v>
      </c>
      <c r="R25" s="109">
        <v>2509</v>
      </c>
      <c r="S25" s="108">
        <v>79376</v>
      </c>
      <c r="T25" s="108" t="s">
        <v>292</v>
      </c>
      <c r="U25" s="108">
        <v>1929</v>
      </c>
      <c r="V25" s="57"/>
      <c r="W25" s="107"/>
      <c r="X25" s="60"/>
      <c r="Y25" s="60"/>
      <c r="Z25" s="60"/>
      <c r="AA25" s="64" t="s">
        <v>45</v>
      </c>
      <c r="AC25" s="109">
        <v>98316</v>
      </c>
      <c r="AD25" s="108">
        <v>345228</v>
      </c>
      <c r="AE25" s="108" t="s">
        <v>292</v>
      </c>
      <c r="AF25" s="108" t="s">
        <v>292</v>
      </c>
    </row>
    <row r="26" spans="4:32" ht="8.25" customHeight="1">
      <c r="D26" s="301" t="s">
        <v>194</v>
      </c>
      <c r="E26" s="301"/>
      <c r="G26" s="136">
        <f>SUM(G27:G29)</f>
        <v>4857</v>
      </c>
      <c r="H26" s="135">
        <f>SUM(H27:H29)</f>
        <v>450523</v>
      </c>
      <c r="I26" s="135">
        <f>SUM(I27:I29)</f>
        <v>1363</v>
      </c>
      <c r="J26" s="135">
        <f>SUM(J27:J29)</f>
        <v>19061</v>
      </c>
      <c r="K26" s="65"/>
      <c r="L26" s="107"/>
      <c r="M26" s="60"/>
      <c r="N26" s="60"/>
      <c r="O26" s="60"/>
      <c r="P26" s="64" t="s">
        <v>57</v>
      </c>
      <c r="R26" s="109">
        <v>2080</v>
      </c>
      <c r="S26" s="108">
        <v>46089</v>
      </c>
      <c r="T26" s="108" t="s">
        <v>292</v>
      </c>
      <c r="U26" s="108">
        <v>225</v>
      </c>
      <c r="V26" s="57"/>
      <c r="W26" s="107"/>
      <c r="X26" s="60"/>
      <c r="Y26" s="60"/>
      <c r="Z26" s="301" t="s">
        <v>193</v>
      </c>
      <c r="AA26" s="301"/>
      <c r="AC26" s="136">
        <f>AC27</f>
        <v>84464</v>
      </c>
      <c r="AD26" s="135">
        <f>AD27</f>
        <v>170487</v>
      </c>
      <c r="AE26" s="135" t="str">
        <f>AE27</f>
        <v>-</v>
      </c>
      <c r="AF26" s="135" t="str">
        <f>AF27</f>
        <v>-</v>
      </c>
    </row>
    <row r="27" spans="4:32" ht="8.25" customHeight="1">
      <c r="E27" s="64" t="s">
        <v>47</v>
      </c>
      <c r="G27" s="109">
        <v>283</v>
      </c>
      <c r="H27" s="108">
        <v>1105</v>
      </c>
      <c r="I27" s="108" t="s">
        <v>292</v>
      </c>
      <c r="J27" s="108">
        <v>1234</v>
      </c>
      <c r="K27" s="65"/>
      <c r="L27" s="107"/>
      <c r="M27" s="60"/>
      <c r="N27" s="60"/>
      <c r="O27" s="60"/>
      <c r="P27" s="64" t="s">
        <v>60</v>
      </c>
      <c r="R27" s="109">
        <v>21810</v>
      </c>
      <c r="S27" s="108">
        <v>50372</v>
      </c>
      <c r="T27" s="108" t="s">
        <v>292</v>
      </c>
      <c r="U27" s="108" t="s">
        <v>292</v>
      </c>
      <c r="V27" s="57"/>
      <c r="W27" s="107"/>
      <c r="X27" s="60"/>
      <c r="Y27" s="60"/>
      <c r="Z27" s="60"/>
      <c r="AA27" s="64" t="s">
        <v>49</v>
      </c>
      <c r="AC27" s="109">
        <v>84464</v>
      </c>
      <c r="AD27" s="108">
        <v>170487</v>
      </c>
      <c r="AE27" s="108" t="s">
        <v>292</v>
      </c>
      <c r="AF27" s="108" t="s">
        <v>292</v>
      </c>
    </row>
    <row r="28" spans="4:32" ht="8.25" customHeight="1">
      <c r="E28" s="64" t="s">
        <v>50</v>
      </c>
      <c r="G28" s="109">
        <v>3015</v>
      </c>
      <c r="H28" s="108">
        <v>185294</v>
      </c>
      <c r="I28" s="108">
        <v>1160</v>
      </c>
      <c r="J28" s="108">
        <v>17827</v>
      </c>
      <c r="K28" s="65"/>
      <c r="L28" s="107"/>
      <c r="M28" s="60"/>
      <c r="N28" s="60"/>
      <c r="O28" s="60"/>
      <c r="P28" s="64" t="s">
        <v>63</v>
      </c>
      <c r="R28" s="109">
        <v>26886</v>
      </c>
      <c r="S28" s="108">
        <v>60761</v>
      </c>
      <c r="T28" s="108" t="s">
        <v>292</v>
      </c>
      <c r="U28" s="108" t="s">
        <v>292</v>
      </c>
      <c r="V28" s="57"/>
      <c r="W28" s="107"/>
      <c r="X28" s="60"/>
      <c r="Y28" s="60"/>
      <c r="Z28" s="301" t="s">
        <v>54</v>
      </c>
      <c r="AA28" s="301"/>
      <c r="AC28" s="136">
        <f>AC29</f>
        <v>3324</v>
      </c>
      <c r="AD28" s="135">
        <f>AD29</f>
        <v>64419</v>
      </c>
      <c r="AE28" s="135">
        <f>AE29</f>
        <v>15590</v>
      </c>
      <c r="AF28" s="135">
        <f>AF29</f>
        <v>3638</v>
      </c>
    </row>
    <row r="29" spans="4:32" ht="8.25" customHeight="1">
      <c r="E29" s="64" t="s">
        <v>52</v>
      </c>
      <c r="G29" s="109">
        <v>1559</v>
      </c>
      <c r="H29" s="108">
        <v>264124</v>
      </c>
      <c r="I29" s="108">
        <v>203</v>
      </c>
      <c r="J29" s="108" t="s">
        <v>292</v>
      </c>
      <c r="K29" s="65"/>
      <c r="L29" s="107"/>
      <c r="M29" s="60"/>
      <c r="N29" s="60"/>
      <c r="O29" s="60"/>
      <c r="P29" s="64" t="s">
        <v>66</v>
      </c>
      <c r="R29" s="109">
        <v>82120</v>
      </c>
      <c r="S29" s="108">
        <v>250009</v>
      </c>
      <c r="T29" s="108">
        <v>2091</v>
      </c>
      <c r="U29" s="108">
        <v>15279</v>
      </c>
      <c r="V29" s="57"/>
      <c r="W29" s="107"/>
      <c r="X29" s="60"/>
      <c r="Y29" s="60"/>
      <c r="Z29" s="60"/>
      <c r="AA29" s="64" t="s">
        <v>54</v>
      </c>
      <c r="AC29" s="109">
        <v>3324</v>
      </c>
      <c r="AD29" s="108">
        <v>64419</v>
      </c>
      <c r="AE29" s="108">
        <v>15590</v>
      </c>
      <c r="AF29" s="108">
        <v>3638</v>
      </c>
    </row>
    <row r="30" spans="4:32" ht="8.25" customHeight="1">
      <c r="D30" s="301" t="s">
        <v>3</v>
      </c>
      <c r="E30" s="301"/>
      <c r="G30" s="136">
        <f>+G31</f>
        <v>468</v>
      </c>
      <c r="H30" s="135">
        <f>+H31</f>
        <v>166715</v>
      </c>
      <c r="I30" s="135" t="str">
        <f>I31</f>
        <v>-</v>
      </c>
      <c r="J30" s="135" t="str">
        <f>J31</f>
        <v>-</v>
      </c>
      <c r="K30" s="65"/>
      <c r="L30" s="107"/>
      <c r="M30" s="60"/>
      <c r="N30" s="60"/>
      <c r="O30" s="301" t="s">
        <v>273</v>
      </c>
      <c r="P30" s="301"/>
      <c r="R30" s="136">
        <f>R31</f>
        <v>2103</v>
      </c>
      <c r="S30" s="135">
        <f>S31</f>
        <v>2736</v>
      </c>
      <c r="T30" s="135">
        <f>T31</f>
        <v>75</v>
      </c>
      <c r="U30" s="135" t="str">
        <f>U31</f>
        <v>-</v>
      </c>
      <c r="V30" s="57"/>
      <c r="W30" s="107"/>
      <c r="X30" s="60"/>
      <c r="Y30" s="60"/>
      <c r="Z30" s="301" t="s">
        <v>272</v>
      </c>
      <c r="AA30" s="301"/>
      <c r="AC30" s="136">
        <f>AC31</f>
        <v>95934</v>
      </c>
      <c r="AD30" s="135">
        <f>AD31</f>
        <v>751521</v>
      </c>
      <c r="AE30" s="135">
        <f>AE31</f>
        <v>18410</v>
      </c>
      <c r="AF30" s="135">
        <f>AF31</f>
        <v>59203</v>
      </c>
    </row>
    <row r="31" spans="4:32" ht="8.25" customHeight="1">
      <c r="E31" s="64" t="s">
        <v>3</v>
      </c>
      <c r="G31" s="109">
        <v>468</v>
      </c>
      <c r="H31" s="108">
        <v>166715</v>
      </c>
      <c r="I31" s="108" t="s">
        <v>292</v>
      </c>
      <c r="J31" s="108" t="s">
        <v>292</v>
      </c>
      <c r="K31" s="65"/>
      <c r="L31" s="107"/>
      <c r="M31" s="60"/>
      <c r="N31" s="60"/>
      <c r="O31" s="60"/>
      <c r="P31" s="64" t="s">
        <v>70</v>
      </c>
      <c r="R31" s="109">
        <v>2103</v>
      </c>
      <c r="S31" s="108">
        <v>2736</v>
      </c>
      <c r="T31" s="108">
        <v>75</v>
      </c>
      <c r="U31" s="108" t="s">
        <v>292</v>
      </c>
      <c r="V31" s="57"/>
      <c r="W31" s="107"/>
      <c r="X31" s="60"/>
      <c r="Y31" s="60"/>
      <c r="Z31" s="60"/>
      <c r="AA31" s="64" t="s">
        <v>56</v>
      </c>
      <c r="AC31" s="109">
        <v>95934</v>
      </c>
      <c r="AD31" s="108">
        <v>751521</v>
      </c>
      <c r="AE31" s="108">
        <v>18410</v>
      </c>
      <c r="AF31" s="108">
        <v>59203</v>
      </c>
    </row>
    <row r="32" spans="4:32" ht="8.25" customHeight="1">
      <c r="D32" s="301" t="s">
        <v>214</v>
      </c>
      <c r="E32" s="301"/>
      <c r="G32" s="136">
        <f>SUM(G33:G37)</f>
        <v>2242</v>
      </c>
      <c r="H32" s="135">
        <f>SUM(H33:H37)</f>
        <v>827416</v>
      </c>
      <c r="I32" s="135">
        <f>SUM(I33:I37)</f>
        <v>2000</v>
      </c>
      <c r="J32" s="135">
        <f>IF(SUM(J33:J37)&gt;0,SUM(J33:J37),"－")</f>
        <v>11601</v>
      </c>
      <c r="K32" s="65"/>
      <c r="L32" s="107"/>
      <c r="M32" s="60"/>
      <c r="N32" s="60"/>
      <c r="O32" s="301" t="s">
        <v>271</v>
      </c>
      <c r="P32" s="301"/>
      <c r="R32" s="136">
        <f>R33</f>
        <v>22559841</v>
      </c>
      <c r="S32" s="137">
        <f>S33</f>
        <v>248444</v>
      </c>
      <c r="T32" s="137">
        <f>T33</f>
        <v>20143515</v>
      </c>
      <c r="U32" s="137">
        <f>U33</f>
        <v>9341660</v>
      </c>
      <c r="V32" s="57"/>
      <c r="W32" s="107"/>
      <c r="X32" s="60"/>
      <c r="Y32" s="60"/>
      <c r="Z32" s="301" t="s">
        <v>58</v>
      </c>
      <c r="AA32" s="301"/>
      <c r="AC32" s="136">
        <f>AC33</f>
        <v>7289</v>
      </c>
      <c r="AD32" s="137">
        <f>AD33</f>
        <v>58670</v>
      </c>
      <c r="AE32" s="137">
        <f>AE33</f>
        <v>985</v>
      </c>
      <c r="AF32" s="137">
        <f>AF33</f>
        <v>407</v>
      </c>
    </row>
    <row r="33" spans="4:32" ht="8.25" customHeight="1">
      <c r="E33" s="71" t="s">
        <v>59</v>
      </c>
      <c r="G33" s="109">
        <v>2</v>
      </c>
      <c r="H33" s="108">
        <v>1287</v>
      </c>
      <c r="I33" s="108" t="s">
        <v>292</v>
      </c>
      <c r="J33" s="108" t="s">
        <v>292</v>
      </c>
      <c r="K33" s="65"/>
      <c r="L33" s="107"/>
      <c r="M33" s="60"/>
      <c r="N33" s="60"/>
      <c r="O33" s="60"/>
      <c r="P33" s="64" t="s">
        <v>271</v>
      </c>
      <c r="R33" s="109">
        <v>22559841</v>
      </c>
      <c r="S33" s="108">
        <v>248444</v>
      </c>
      <c r="T33" s="108">
        <v>20143515</v>
      </c>
      <c r="U33" s="108">
        <v>9341660</v>
      </c>
      <c r="V33" s="57"/>
      <c r="W33" s="107"/>
      <c r="X33" s="60"/>
      <c r="Y33" s="60"/>
      <c r="Z33" s="60"/>
      <c r="AA33" s="64" t="s">
        <v>58</v>
      </c>
      <c r="AC33" s="110">
        <v>7289</v>
      </c>
      <c r="AD33" s="108">
        <v>58670</v>
      </c>
      <c r="AE33" s="108">
        <v>985</v>
      </c>
      <c r="AF33" s="108">
        <v>407</v>
      </c>
    </row>
    <row r="34" spans="4:32" ht="8.25" customHeight="1">
      <c r="E34" s="64" t="s">
        <v>62</v>
      </c>
      <c r="G34" s="109">
        <v>175</v>
      </c>
      <c r="H34" s="108">
        <v>483896</v>
      </c>
      <c r="I34" s="108">
        <v>2000</v>
      </c>
      <c r="J34" s="108" t="s">
        <v>292</v>
      </c>
      <c r="K34" s="65"/>
      <c r="L34" s="107"/>
      <c r="M34" s="60"/>
      <c r="N34" s="60"/>
      <c r="O34" s="301" t="s">
        <v>270</v>
      </c>
      <c r="P34" s="301"/>
      <c r="R34" s="136">
        <f>R35</f>
        <v>171056</v>
      </c>
      <c r="S34" s="137">
        <f>S35</f>
        <v>17272</v>
      </c>
      <c r="T34" s="137">
        <f>T35</f>
        <v>25165</v>
      </c>
      <c r="U34" s="137">
        <f>U35</f>
        <v>333</v>
      </c>
      <c r="V34" s="57"/>
      <c r="W34" s="107"/>
      <c r="X34" s="60"/>
      <c r="Y34" s="60"/>
      <c r="Z34" s="302" t="s">
        <v>268</v>
      </c>
      <c r="AA34" s="302"/>
      <c r="AC34" s="138">
        <f>IF(SUM(AC35:AC36)&gt;0,SUM(AC35:AC36),"－")</f>
        <v>280</v>
      </c>
      <c r="AD34" s="137">
        <f>IF(SUM(AD35:AD36)&gt;0,SUM(AD35:AD36),"－")</f>
        <v>100090</v>
      </c>
      <c r="AE34" s="137">
        <f>IF(SUM(AE35:AE36)&gt;0,SUM(AE35:AE36),"－")</f>
        <v>122541</v>
      </c>
      <c r="AF34" s="137" t="str">
        <f>IF(SUM(AF35:AF36)&gt;0,SUM(AF35:AF36),"－")</f>
        <v>－</v>
      </c>
    </row>
    <row r="35" spans="4:32" ht="8.25" customHeight="1">
      <c r="E35" s="64" t="s">
        <v>65</v>
      </c>
      <c r="G35" s="109">
        <v>1206</v>
      </c>
      <c r="H35" s="108">
        <v>157075</v>
      </c>
      <c r="I35" s="108" t="s">
        <v>292</v>
      </c>
      <c r="J35" s="108">
        <v>4955</v>
      </c>
      <c r="K35" s="65"/>
      <c r="L35" s="107"/>
      <c r="M35" s="60"/>
      <c r="N35" s="60"/>
      <c r="O35" s="60"/>
      <c r="P35" s="76" t="s">
        <v>269</v>
      </c>
      <c r="R35" s="109">
        <v>171056</v>
      </c>
      <c r="S35" s="108">
        <v>17272</v>
      </c>
      <c r="T35" s="108">
        <v>25165</v>
      </c>
      <c r="U35" s="108">
        <v>333</v>
      </c>
      <c r="V35" s="57"/>
      <c r="W35" s="107"/>
      <c r="X35" s="60"/>
      <c r="Y35" s="60"/>
      <c r="Z35" s="60"/>
      <c r="AA35" s="95" t="s">
        <v>268</v>
      </c>
      <c r="AC35" s="110">
        <v>280</v>
      </c>
      <c r="AD35" s="108">
        <v>100090</v>
      </c>
      <c r="AE35" s="108">
        <v>43650</v>
      </c>
      <c r="AF35" s="108" t="s">
        <v>292</v>
      </c>
    </row>
    <row r="36" spans="4:32" ht="8.25" customHeight="1">
      <c r="E36" s="64" t="s">
        <v>68</v>
      </c>
      <c r="G36" s="109">
        <v>309</v>
      </c>
      <c r="H36" s="108">
        <v>108035</v>
      </c>
      <c r="I36" s="108" t="s">
        <v>292</v>
      </c>
      <c r="J36" s="108">
        <v>6496</v>
      </c>
      <c r="K36" s="65"/>
      <c r="L36" s="107"/>
      <c r="M36" s="60"/>
      <c r="N36" s="60"/>
      <c r="O36" s="301" t="s">
        <v>267</v>
      </c>
      <c r="P36" s="301"/>
      <c r="R36" s="136">
        <f>R37</f>
        <v>69526</v>
      </c>
      <c r="S36" s="137">
        <f>S37</f>
        <v>210059</v>
      </c>
      <c r="T36" s="137">
        <f>T37</f>
        <v>379</v>
      </c>
      <c r="U36" s="137">
        <f>U37</f>
        <v>238</v>
      </c>
      <c r="V36" s="57"/>
      <c r="W36" s="107"/>
      <c r="X36" s="60"/>
      <c r="Y36" s="60"/>
      <c r="Z36" s="60"/>
      <c r="AA36" s="64" t="s">
        <v>188</v>
      </c>
      <c r="AC36" s="110" t="s">
        <v>292</v>
      </c>
      <c r="AD36" s="108" t="s">
        <v>292</v>
      </c>
      <c r="AE36" s="108">
        <v>78891</v>
      </c>
      <c r="AF36" s="108" t="s">
        <v>292</v>
      </c>
    </row>
    <row r="37" spans="4:32" ht="8.25" customHeight="1">
      <c r="E37" s="144" t="s">
        <v>69</v>
      </c>
      <c r="G37" s="109">
        <v>550</v>
      </c>
      <c r="H37" s="108">
        <v>77123</v>
      </c>
      <c r="I37" s="108" t="s">
        <v>292</v>
      </c>
      <c r="J37" s="108">
        <v>150</v>
      </c>
      <c r="K37" s="65"/>
      <c r="L37" s="107"/>
      <c r="M37" s="60"/>
      <c r="N37" s="60"/>
      <c r="O37" s="60"/>
      <c r="P37" s="76" t="s">
        <v>267</v>
      </c>
      <c r="R37" s="109">
        <v>69526</v>
      </c>
      <c r="S37" s="108">
        <v>210059</v>
      </c>
      <c r="T37" s="108">
        <v>379</v>
      </c>
      <c r="U37" s="108">
        <v>238</v>
      </c>
      <c r="V37" s="57"/>
      <c r="W37" s="107"/>
      <c r="X37" s="60"/>
      <c r="Y37" s="60"/>
      <c r="Z37" s="301" t="s">
        <v>266</v>
      </c>
      <c r="AA37" s="301"/>
      <c r="AC37" s="136">
        <f>AC38</f>
        <v>1147</v>
      </c>
      <c r="AD37" s="137">
        <f>AD38</f>
        <v>35468</v>
      </c>
      <c r="AE37" s="137" t="str">
        <f>AE38</f>
        <v>-</v>
      </c>
      <c r="AF37" s="137" t="str">
        <f>AF38</f>
        <v>-</v>
      </c>
    </row>
    <row r="38" spans="4:32" ht="8.25" customHeight="1">
      <c r="D38" s="301" t="s">
        <v>2</v>
      </c>
      <c r="E38" s="301"/>
      <c r="G38" s="136">
        <f>+G39</f>
        <v>84</v>
      </c>
      <c r="H38" s="135">
        <f>+H39</f>
        <v>19001</v>
      </c>
      <c r="I38" s="135" t="str">
        <f>+I39</f>
        <v>-</v>
      </c>
      <c r="J38" s="135" t="str">
        <f>+J39</f>
        <v>-</v>
      </c>
      <c r="K38" s="65"/>
      <c r="L38" s="107"/>
      <c r="M38" s="60"/>
      <c r="N38" s="60"/>
      <c r="O38" s="301" t="s">
        <v>264</v>
      </c>
      <c r="P38" s="301"/>
      <c r="R38" s="136">
        <f>R39</f>
        <v>7592692</v>
      </c>
      <c r="S38" s="137">
        <f>S39</f>
        <v>1474789</v>
      </c>
      <c r="T38" s="137">
        <f>T39</f>
        <v>1174519</v>
      </c>
      <c r="U38" s="137">
        <f>U39</f>
        <v>142238</v>
      </c>
      <c r="V38" s="57"/>
      <c r="W38" s="107"/>
      <c r="X38" s="60"/>
      <c r="Y38" s="60"/>
      <c r="Z38" s="60"/>
      <c r="AA38" s="76" t="s">
        <v>266</v>
      </c>
      <c r="AC38" s="110">
        <v>1147</v>
      </c>
      <c r="AD38" s="108">
        <v>35468</v>
      </c>
      <c r="AE38" s="108" t="s">
        <v>292</v>
      </c>
      <c r="AF38" s="108" t="s">
        <v>292</v>
      </c>
    </row>
    <row r="39" spans="4:32" ht="8.25" customHeight="1">
      <c r="E39" s="64" t="s">
        <v>2</v>
      </c>
      <c r="G39" s="109">
        <v>84</v>
      </c>
      <c r="H39" s="108">
        <v>19001</v>
      </c>
      <c r="I39" s="108" t="s">
        <v>292</v>
      </c>
      <c r="J39" s="108" t="s">
        <v>292</v>
      </c>
      <c r="K39" s="65"/>
      <c r="L39" s="107"/>
      <c r="M39" s="60"/>
      <c r="N39" s="60"/>
      <c r="O39" s="60"/>
      <c r="P39" s="76" t="s">
        <v>264</v>
      </c>
      <c r="R39" s="109">
        <v>7592692</v>
      </c>
      <c r="S39" s="108">
        <v>1474789</v>
      </c>
      <c r="T39" s="108">
        <v>1174519</v>
      </c>
      <c r="U39" s="108">
        <v>142238</v>
      </c>
      <c r="V39" s="57"/>
      <c r="W39" s="107"/>
      <c r="X39" s="60"/>
      <c r="Y39" s="60"/>
      <c r="Z39" s="301" t="s">
        <v>265</v>
      </c>
      <c r="AA39" s="301"/>
      <c r="AC39" s="136">
        <f>SUM(AC40:AC41)</f>
        <v>1213</v>
      </c>
      <c r="AD39" s="135">
        <f>SUM(AD40:AD41)</f>
        <v>91789</v>
      </c>
      <c r="AE39" s="135">
        <f>SUM(AE40:AE41)</f>
        <v>107096</v>
      </c>
      <c r="AF39" s="135">
        <f>SUM(AF40:AF41)</f>
        <v>81590</v>
      </c>
    </row>
    <row r="40" spans="4:32" ht="8.25" customHeight="1">
      <c r="D40" s="301" t="s">
        <v>213</v>
      </c>
      <c r="E40" s="301"/>
      <c r="G40" s="136">
        <f>IF(SUM(G41:G46)&gt;0,SUM(G41:G46),"－")</f>
        <v>8938</v>
      </c>
      <c r="H40" s="135">
        <f>IF(SUM(H41:H46)&gt;0,SUM(H41:H46),"－")</f>
        <v>109403</v>
      </c>
      <c r="I40" s="135" t="str">
        <f>IF(SUM(I41:I46)&gt;0,SUM(I41:I46),"－")</f>
        <v>－</v>
      </c>
      <c r="J40" s="135" t="str">
        <f>IF(SUM(J41:J46)&gt;0,SUM(J41:J46),"－")</f>
        <v>－</v>
      </c>
      <c r="K40" s="65"/>
      <c r="L40" s="107"/>
      <c r="M40" s="60"/>
      <c r="N40" s="60"/>
      <c r="O40" s="301" t="s">
        <v>262</v>
      </c>
      <c r="P40" s="301"/>
      <c r="R40" s="136">
        <f>IF(SUM(R41:R43)&gt;0,SUM(R41:R43),"－")</f>
        <v>119414</v>
      </c>
      <c r="S40" s="137">
        <f>IF(SUM(S41:S43)&gt;0,SUM(S41:S43),"－")</f>
        <v>215670</v>
      </c>
      <c r="T40" s="137">
        <f>IF(SUM(T41:T43)&gt;0,SUM(T41:T43),"－")</f>
        <v>186550</v>
      </c>
      <c r="U40" s="137">
        <f>IF(SUM(U41:U43)&gt;0,SUM(U41:U43),"－")</f>
        <v>194365</v>
      </c>
      <c r="V40" s="57"/>
      <c r="W40" s="107"/>
      <c r="X40" s="60"/>
      <c r="Y40" s="60"/>
      <c r="Z40" s="60"/>
      <c r="AA40" s="76" t="s">
        <v>263</v>
      </c>
      <c r="AC40" s="110">
        <v>1213</v>
      </c>
      <c r="AD40" s="108">
        <v>91789</v>
      </c>
      <c r="AE40" s="108">
        <v>107096</v>
      </c>
      <c r="AF40" s="108">
        <v>81590</v>
      </c>
    </row>
    <row r="41" spans="4:32" ht="8.25" customHeight="1">
      <c r="E41" s="64" t="s">
        <v>74</v>
      </c>
      <c r="G41" s="109">
        <v>892</v>
      </c>
      <c r="H41" s="108">
        <v>51315</v>
      </c>
      <c r="I41" s="108" t="s">
        <v>292</v>
      </c>
      <c r="J41" s="108" t="s">
        <v>292</v>
      </c>
      <c r="K41" s="65"/>
      <c r="L41" s="107"/>
      <c r="M41" s="60"/>
      <c r="N41" s="60"/>
      <c r="O41" s="60"/>
      <c r="P41" s="74" t="s">
        <v>71</v>
      </c>
      <c r="R41" s="109">
        <v>5127</v>
      </c>
      <c r="S41" s="108">
        <v>195088</v>
      </c>
      <c r="T41" s="108">
        <v>180608</v>
      </c>
      <c r="U41" s="108">
        <v>191880</v>
      </c>
      <c r="V41" s="57"/>
      <c r="W41" s="107"/>
      <c r="X41" s="60"/>
      <c r="Y41" s="60"/>
      <c r="Z41" s="60"/>
      <c r="AA41" s="64" t="s">
        <v>261</v>
      </c>
      <c r="AC41" s="110" t="s">
        <v>292</v>
      </c>
      <c r="AD41" s="108" t="s">
        <v>292</v>
      </c>
      <c r="AE41" s="108" t="s">
        <v>292</v>
      </c>
      <c r="AF41" s="108" t="s">
        <v>292</v>
      </c>
    </row>
    <row r="42" spans="4:32" ht="8.25" customHeight="1">
      <c r="E42" s="64" t="s">
        <v>77</v>
      </c>
      <c r="G42" s="109" t="s">
        <v>292</v>
      </c>
      <c r="H42" s="108">
        <v>417</v>
      </c>
      <c r="I42" s="108" t="s">
        <v>292</v>
      </c>
      <c r="J42" s="108" t="s">
        <v>292</v>
      </c>
      <c r="K42" s="65"/>
      <c r="L42" s="107"/>
      <c r="M42" s="60"/>
      <c r="N42" s="60"/>
      <c r="O42" s="60"/>
      <c r="P42" s="64" t="s">
        <v>73</v>
      </c>
      <c r="R42" s="109">
        <v>21738</v>
      </c>
      <c r="S42" s="108">
        <v>10300</v>
      </c>
      <c r="T42" s="108">
        <v>5582</v>
      </c>
      <c r="U42" s="108">
        <v>1585</v>
      </c>
      <c r="V42" s="57"/>
      <c r="W42" s="107"/>
      <c r="X42" s="60"/>
      <c r="Y42" s="60"/>
      <c r="Z42" s="60"/>
      <c r="AC42" s="110"/>
      <c r="AD42" s="66"/>
      <c r="AE42" s="66"/>
      <c r="AF42" s="66"/>
    </row>
    <row r="43" spans="4:32" ht="8.25" customHeight="1">
      <c r="E43" s="64" t="s">
        <v>79</v>
      </c>
      <c r="G43" s="109" t="s">
        <v>292</v>
      </c>
      <c r="H43" s="108" t="s">
        <v>292</v>
      </c>
      <c r="I43" s="108" t="s">
        <v>292</v>
      </c>
      <c r="J43" s="108" t="s">
        <v>292</v>
      </c>
      <c r="K43" s="65"/>
      <c r="L43" s="107"/>
      <c r="M43" s="60"/>
      <c r="N43" s="60"/>
      <c r="O43" s="60"/>
      <c r="P43" s="64" t="s">
        <v>75</v>
      </c>
      <c r="R43" s="109">
        <v>92549</v>
      </c>
      <c r="S43" s="108">
        <v>10282</v>
      </c>
      <c r="T43" s="108">
        <v>360</v>
      </c>
      <c r="U43" s="108">
        <v>900</v>
      </c>
      <c r="V43" s="57"/>
      <c r="W43" s="107"/>
      <c r="X43" s="60"/>
      <c r="Y43" s="296" t="s">
        <v>186</v>
      </c>
      <c r="Z43" s="296"/>
      <c r="AA43" s="296"/>
      <c r="AC43" s="140">
        <f>SUM(AC44,AC46,AC48,AC52,AC57,AC59,AC61,AC64)</f>
        <v>1792824</v>
      </c>
      <c r="AD43" s="139">
        <f>SUM(AD44,AD46,AD48,AD52,AD57,AD59,AD61,AD64)</f>
        <v>7208923</v>
      </c>
      <c r="AE43" s="139">
        <f>SUM(AE44,AE46,AE48,AE52,AE57,AE59,AE61,AE64)</f>
        <v>185207</v>
      </c>
      <c r="AF43" s="139">
        <f>SUM(AF44,AF46,AF48,AF52,AF57,AF59,AF61,AF64)</f>
        <v>65944</v>
      </c>
    </row>
    <row r="44" spans="4:32" ht="8.25" customHeight="1">
      <c r="E44" s="64" t="s">
        <v>82</v>
      </c>
      <c r="G44" s="109" t="s">
        <v>292</v>
      </c>
      <c r="H44" s="108">
        <v>759</v>
      </c>
      <c r="I44" s="108" t="s">
        <v>292</v>
      </c>
      <c r="J44" s="108" t="s">
        <v>292</v>
      </c>
      <c r="K44" s="65"/>
      <c r="L44" s="107"/>
      <c r="M44" s="60"/>
      <c r="N44" s="60"/>
      <c r="O44" s="301" t="s">
        <v>259</v>
      </c>
      <c r="P44" s="301"/>
      <c r="R44" s="136">
        <f>IF(SUM(R45:R46)&gt;0,SUM(R45:R46),"－")</f>
        <v>2255193</v>
      </c>
      <c r="S44" s="137">
        <f>IF(SUM(S45:S46)&gt;0,SUM(S45:S46),"－")</f>
        <v>382813</v>
      </c>
      <c r="T44" s="137">
        <f>IF(SUM(T45:T46)&gt;0,SUM(T45:T46),"－")</f>
        <v>107212</v>
      </c>
      <c r="U44" s="137">
        <f>IF(SUM(U45:U46)&gt;0,SUM(U45:U46),"－")</f>
        <v>36248</v>
      </c>
      <c r="V44" s="57"/>
      <c r="W44" s="107"/>
      <c r="X44" s="60"/>
      <c r="Y44" s="60"/>
      <c r="Z44" s="301" t="s">
        <v>72</v>
      </c>
      <c r="AA44" s="301"/>
      <c r="AC44" s="136">
        <f>AC45</f>
        <v>3852</v>
      </c>
      <c r="AD44" s="135">
        <f>AD45</f>
        <v>114300</v>
      </c>
      <c r="AE44" s="135" t="str">
        <f>AE45</f>
        <v>-</v>
      </c>
      <c r="AF44" s="135" t="str">
        <f>AF45</f>
        <v>-</v>
      </c>
    </row>
    <row r="45" spans="4:32" ht="8.25" customHeight="1">
      <c r="E45" s="74" t="s">
        <v>221</v>
      </c>
      <c r="G45" s="109">
        <v>7267</v>
      </c>
      <c r="H45" s="108">
        <v>30564</v>
      </c>
      <c r="I45" s="108" t="s">
        <v>292</v>
      </c>
      <c r="J45" s="108" t="s">
        <v>292</v>
      </c>
      <c r="K45" s="65"/>
      <c r="L45" s="107"/>
      <c r="M45" s="60"/>
      <c r="N45" s="60"/>
      <c r="O45" s="60"/>
      <c r="P45" s="76" t="s">
        <v>260</v>
      </c>
      <c r="R45" s="109">
        <v>285033</v>
      </c>
      <c r="S45" s="108">
        <v>24830</v>
      </c>
      <c r="T45" s="108" t="s">
        <v>292</v>
      </c>
      <c r="U45" s="108" t="s">
        <v>292</v>
      </c>
      <c r="V45" s="57"/>
      <c r="W45" s="107"/>
      <c r="X45" s="60"/>
      <c r="Y45" s="60"/>
      <c r="Z45" s="60"/>
      <c r="AA45" s="64" t="s">
        <v>72</v>
      </c>
      <c r="AC45" s="109">
        <v>3852</v>
      </c>
      <c r="AD45" s="108">
        <v>114300</v>
      </c>
      <c r="AE45" s="108" t="s">
        <v>292</v>
      </c>
      <c r="AF45" s="108" t="s">
        <v>292</v>
      </c>
    </row>
    <row r="46" spans="4:32" ht="8.25" customHeight="1">
      <c r="E46" s="143" t="s">
        <v>87</v>
      </c>
      <c r="G46" s="109">
        <v>779</v>
      </c>
      <c r="H46" s="108">
        <v>26348</v>
      </c>
      <c r="I46" s="108" t="s">
        <v>292</v>
      </c>
      <c r="J46" s="108" t="s">
        <v>292</v>
      </c>
      <c r="K46" s="65"/>
      <c r="L46" s="107"/>
      <c r="M46" s="60"/>
      <c r="N46" s="60"/>
      <c r="O46" s="60"/>
      <c r="P46" s="76" t="s">
        <v>259</v>
      </c>
      <c r="R46" s="109">
        <v>1970160</v>
      </c>
      <c r="S46" s="108">
        <v>357983</v>
      </c>
      <c r="T46" s="108">
        <v>107212</v>
      </c>
      <c r="U46" s="108">
        <v>36248</v>
      </c>
      <c r="V46" s="57"/>
      <c r="W46" s="107"/>
      <c r="X46" s="60"/>
      <c r="Y46" s="60"/>
      <c r="Z46" s="301" t="s">
        <v>258</v>
      </c>
      <c r="AA46" s="301"/>
      <c r="AC46" s="136">
        <f>AC47</f>
        <v>45354</v>
      </c>
      <c r="AD46" s="135">
        <f>AD47</f>
        <v>2475058</v>
      </c>
      <c r="AE46" s="135" t="str">
        <f>AE47</f>
        <v>-</v>
      </c>
      <c r="AF46" s="135" t="str">
        <f>AF47</f>
        <v>-</v>
      </c>
    </row>
    <row r="47" spans="4:32" ht="8.25" customHeight="1">
      <c r="D47" s="301" t="s">
        <v>181</v>
      </c>
      <c r="E47" s="301"/>
      <c r="G47" s="136">
        <f>IF(SUM(G48:G50)&gt;0,SUM(G48:G50),"－")</f>
        <v>5558</v>
      </c>
      <c r="H47" s="135">
        <f>IF(SUM(H48:H50)&gt;0,SUM(H48:H50),"－")</f>
        <v>102118</v>
      </c>
      <c r="I47" s="135">
        <f>IF(SUM(I48:I50)&gt;0,SUM(I48:I50),"－")</f>
        <v>20</v>
      </c>
      <c r="J47" s="135">
        <f>IF(SUM(J48:J50)&gt;0,SUM(J48:J50),"－")</f>
        <v>1780</v>
      </c>
      <c r="K47" s="65"/>
      <c r="L47" s="107"/>
      <c r="M47" s="60"/>
      <c r="N47" s="60"/>
      <c r="O47" s="301" t="s">
        <v>257</v>
      </c>
      <c r="P47" s="301"/>
      <c r="R47" s="136">
        <f>R48</f>
        <v>1126744</v>
      </c>
      <c r="S47" s="137">
        <f>S48</f>
        <v>1034679</v>
      </c>
      <c r="T47" s="137" t="str">
        <f>T48</f>
        <v>-</v>
      </c>
      <c r="U47" s="137">
        <f>U48</f>
        <v>360</v>
      </c>
      <c r="V47" s="57"/>
      <c r="W47" s="107"/>
      <c r="X47" s="60"/>
      <c r="Y47" s="60"/>
      <c r="Z47" s="60"/>
      <c r="AA47" s="64" t="s">
        <v>78</v>
      </c>
      <c r="AC47" s="109">
        <v>45354</v>
      </c>
      <c r="AD47" s="108">
        <v>2475058</v>
      </c>
      <c r="AE47" s="108" t="s">
        <v>292</v>
      </c>
      <c r="AF47" s="108" t="s">
        <v>292</v>
      </c>
    </row>
    <row r="48" spans="4:32" ht="8.25" customHeight="1">
      <c r="E48" s="74" t="s">
        <v>256</v>
      </c>
      <c r="G48" s="109">
        <v>4469</v>
      </c>
      <c r="H48" s="108">
        <v>77118</v>
      </c>
      <c r="I48" s="108">
        <v>20</v>
      </c>
      <c r="J48" s="108">
        <v>1780</v>
      </c>
      <c r="K48" s="65"/>
      <c r="L48" s="107"/>
      <c r="M48" s="60"/>
      <c r="N48" s="60"/>
      <c r="O48" s="60"/>
      <c r="P48" s="64" t="s">
        <v>85</v>
      </c>
      <c r="R48" s="109">
        <v>1126744</v>
      </c>
      <c r="S48" s="108">
        <v>1034679</v>
      </c>
      <c r="T48" s="108" t="s">
        <v>292</v>
      </c>
      <c r="U48" s="108">
        <v>360</v>
      </c>
      <c r="V48" s="57"/>
      <c r="W48" s="107"/>
      <c r="X48" s="60"/>
      <c r="Y48" s="60"/>
      <c r="Z48" s="301" t="s">
        <v>255</v>
      </c>
      <c r="AA48" s="301"/>
      <c r="AC48" s="138">
        <f>IF(SUM(AC49:AC51)&gt;0,SUM(AC49:AC51),"－")</f>
        <v>83100</v>
      </c>
      <c r="AD48" s="137">
        <f>IF(SUM(AD49:AD51)&gt;0,SUM(AD49:AD51),"－")</f>
        <v>310812</v>
      </c>
      <c r="AE48" s="137" t="str">
        <f>IF(SUM(AE49:AE51)&gt;0,SUM(AE49:AE51),"－")</f>
        <v>－</v>
      </c>
      <c r="AF48" s="137">
        <f>IF(SUM(AF49:AF51)&gt;0,SUM(AF49:AF51),"－")</f>
        <v>9828</v>
      </c>
    </row>
    <row r="49" spans="3:32" ht="8.25" customHeight="1">
      <c r="E49" s="74" t="s">
        <v>254</v>
      </c>
      <c r="G49" s="109">
        <v>356</v>
      </c>
      <c r="H49" s="108">
        <v>8934</v>
      </c>
      <c r="I49" s="108" t="s">
        <v>292</v>
      </c>
      <c r="J49" s="108" t="s">
        <v>292</v>
      </c>
      <c r="K49" s="65"/>
      <c r="L49" s="107"/>
      <c r="M49" s="60"/>
      <c r="N49" s="60"/>
      <c r="O49" s="301" t="s">
        <v>253</v>
      </c>
      <c r="P49" s="301"/>
      <c r="R49" s="136">
        <f>R50</f>
        <v>48319</v>
      </c>
      <c r="S49" s="137">
        <f>S50</f>
        <v>90548</v>
      </c>
      <c r="T49" s="137" t="str">
        <f>T50</f>
        <v>-</v>
      </c>
      <c r="U49" s="137" t="str">
        <f>U50</f>
        <v>-</v>
      </c>
      <c r="V49" s="57"/>
      <c r="W49" s="107"/>
      <c r="X49" s="60"/>
      <c r="Y49" s="60"/>
      <c r="Z49" s="60"/>
      <c r="AA49" s="64" t="s">
        <v>76</v>
      </c>
      <c r="AC49" s="109">
        <v>7082</v>
      </c>
      <c r="AD49" s="108">
        <v>5270</v>
      </c>
      <c r="AE49" s="108" t="s">
        <v>292</v>
      </c>
      <c r="AF49" s="108">
        <v>9828</v>
      </c>
    </row>
    <row r="50" spans="3:32" ht="8.25" customHeight="1">
      <c r="E50" s="64" t="s">
        <v>96</v>
      </c>
      <c r="G50" s="109">
        <v>733</v>
      </c>
      <c r="H50" s="108">
        <v>16066</v>
      </c>
      <c r="I50" s="108" t="s">
        <v>292</v>
      </c>
      <c r="J50" s="108" t="s">
        <v>292</v>
      </c>
      <c r="K50" s="65"/>
      <c r="L50" s="107"/>
      <c r="M50" s="60"/>
      <c r="N50" s="60"/>
      <c r="O50" s="60"/>
      <c r="P50" s="76" t="s">
        <v>253</v>
      </c>
      <c r="R50" s="109">
        <v>48319</v>
      </c>
      <c r="S50" s="108">
        <v>90548</v>
      </c>
      <c r="T50" s="108" t="s">
        <v>292</v>
      </c>
      <c r="U50" s="108" t="s">
        <v>292</v>
      </c>
      <c r="V50" s="57"/>
      <c r="W50" s="107"/>
      <c r="X50" s="60"/>
      <c r="Y50" s="60"/>
      <c r="Z50" s="60"/>
      <c r="AA50" s="76" t="s">
        <v>252</v>
      </c>
      <c r="AC50" s="110">
        <v>41792</v>
      </c>
      <c r="AD50" s="108">
        <v>240589</v>
      </c>
      <c r="AE50" s="108" t="s">
        <v>292</v>
      </c>
      <c r="AF50" s="108" t="s">
        <v>292</v>
      </c>
    </row>
    <row r="51" spans="3:32" ht="8.25" customHeight="1">
      <c r="G51" s="110"/>
      <c r="H51" s="66"/>
      <c r="I51" s="66" t="s">
        <v>8</v>
      </c>
      <c r="J51" s="66"/>
      <c r="K51" s="65"/>
      <c r="L51" s="107"/>
      <c r="M51" s="60"/>
      <c r="N51" s="60"/>
      <c r="O51" s="301" t="s">
        <v>250</v>
      </c>
      <c r="P51" s="301"/>
      <c r="R51" s="136">
        <f>R52</f>
        <v>443105</v>
      </c>
      <c r="S51" s="137">
        <f>S52</f>
        <v>163880</v>
      </c>
      <c r="T51" s="137" t="str">
        <f>T52</f>
        <v>-</v>
      </c>
      <c r="U51" s="137" t="str">
        <f>U52</f>
        <v>-</v>
      </c>
      <c r="V51" s="57"/>
      <c r="W51" s="107"/>
      <c r="X51" s="60"/>
      <c r="Y51" s="60"/>
      <c r="Z51" s="60"/>
      <c r="AA51" s="76" t="s">
        <v>251</v>
      </c>
      <c r="AC51" s="110">
        <v>34226</v>
      </c>
      <c r="AD51" s="108">
        <v>64953</v>
      </c>
      <c r="AE51" s="108" t="s">
        <v>292</v>
      </c>
      <c r="AF51" s="108" t="s">
        <v>292</v>
      </c>
    </row>
    <row r="52" spans="3:32" ht="8.25" customHeight="1">
      <c r="C52" s="296" t="s">
        <v>178</v>
      </c>
      <c r="D52" s="296"/>
      <c r="E52" s="296"/>
      <c r="G52" s="140">
        <f>SUM(G53,G57,G55,G59,G61,G63)</f>
        <v>12488</v>
      </c>
      <c r="H52" s="139">
        <f>SUM(H53,H57,H55,H59,H61,H63)</f>
        <v>3117988</v>
      </c>
      <c r="I52" s="139">
        <f>SUM(I53,I57,I55,I59,I61,I63)</f>
        <v>15118</v>
      </c>
      <c r="J52" s="139">
        <f>SUM(J53,J57,J55,J59,J61,J63)</f>
        <v>234705</v>
      </c>
      <c r="K52" s="65"/>
      <c r="L52" s="107"/>
      <c r="M52" s="60"/>
      <c r="N52" s="60"/>
      <c r="O52" s="60"/>
      <c r="P52" s="76" t="s">
        <v>250</v>
      </c>
      <c r="R52" s="109">
        <v>443105</v>
      </c>
      <c r="S52" s="108">
        <v>163880</v>
      </c>
      <c r="T52" s="108" t="s">
        <v>292</v>
      </c>
      <c r="U52" s="108" t="s">
        <v>292</v>
      </c>
      <c r="V52" s="57"/>
      <c r="W52" s="107"/>
      <c r="X52" s="60"/>
      <c r="Y52" s="60"/>
      <c r="Z52" s="301" t="s">
        <v>249</v>
      </c>
      <c r="AA52" s="301"/>
      <c r="AC52" s="136">
        <f>IF(SUM(AC53:AC56)&gt;0,SUM(AC53:AC56),"－")</f>
        <v>156905</v>
      </c>
      <c r="AD52" s="137">
        <f>IF(SUM(AD53:AD56)&gt;0,SUM(AD53:AD56),"－")</f>
        <v>1624917</v>
      </c>
      <c r="AE52" s="137" t="str">
        <f>IF(SUM(AE53:AE56)&gt;0,SUM(AE53:AE56),"－")</f>
        <v>－</v>
      </c>
      <c r="AF52" s="137" t="str">
        <f>IF(SUM(AF53:AF56)&gt;0,SUM(AF53:AF56),"－")</f>
        <v>－</v>
      </c>
    </row>
    <row r="53" spans="3:32" ht="8.25" customHeight="1">
      <c r="D53" s="301" t="s">
        <v>102</v>
      </c>
      <c r="E53" s="301"/>
      <c r="G53" s="136">
        <f>IF(SUM(G54)=0,"－",SUM(G54))</f>
        <v>23</v>
      </c>
      <c r="H53" s="135">
        <f>IF(SUM(H54)=0,"－",SUM(H54))</f>
        <v>238344</v>
      </c>
      <c r="I53" s="135">
        <f>IF(SUM(I54)=0,"－",SUM(I54))</f>
        <v>5006</v>
      </c>
      <c r="J53" s="135">
        <f>IF(SUM(J54)=0,"－",SUM(J54))</f>
        <v>9429</v>
      </c>
      <c r="K53" s="65"/>
      <c r="L53" s="107"/>
      <c r="M53" s="60"/>
      <c r="N53" s="60"/>
      <c r="O53" s="301" t="s">
        <v>183</v>
      </c>
      <c r="P53" s="301"/>
      <c r="R53" s="136">
        <f>IF(SUM(R54:R55)&gt;0,SUM(R54:R55),"－")</f>
        <v>7101</v>
      </c>
      <c r="S53" s="135">
        <f>IF(SUM(S54:S55)&gt;0,SUM(S54:S55),"－")</f>
        <v>18734</v>
      </c>
      <c r="T53" s="135">
        <f>IF(SUM(T54:T55)&gt;0,SUM(T54:T55),"－")</f>
        <v>3018</v>
      </c>
      <c r="U53" s="135">
        <f>IF(SUM(U54:U55)&gt;0,SUM(U54:U55),"－")</f>
        <v>3030</v>
      </c>
      <c r="V53" s="57"/>
      <c r="W53" s="107"/>
      <c r="X53" s="60"/>
      <c r="Y53" s="60"/>
      <c r="Z53" s="60"/>
      <c r="AA53" s="76" t="s">
        <v>248</v>
      </c>
      <c r="AC53" s="110">
        <v>17785</v>
      </c>
      <c r="AD53" s="108">
        <v>1251350</v>
      </c>
      <c r="AE53" s="108" t="s">
        <v>292</v>
      </c>
      <c r="AF53" s="108" t="s">
        <v>292</v>
      </c>
    </row>
    <row r="54" spans="3:32" ht="8.25" customHeight="1">
      <c r="E54" s="64" t="s">
        <v>102</v>
      </c>
      <c r="G54" s="109">
        <v>23</v>
      </c>
      <c r="H54" s="108">
        <v>238344</v>
      </c>
      <c r="I54" s="108">
        <v>5006</v>
      </c>
      <c r="J54" s="108">
        <v>9429</v>
      </c>
      <c r="K54" s="65"/>
      <c r="L54" s="107"/>
      <c r="M54" s="60"/>
      <c r="N54" s="60"/>
      <c r="O54" s="60"/>
      <c r="P54" s="64" t="s">
        <v>247</v>
      </c>
      <c r="R54" s="109">
        <v>7101</v>
      </c>
      <c r="S54" s="108">
        <v>18734</v>
      </c>
      <c r="T54" s="108">
        <v>3018</v>
      </c>
      <c r="U54" s="108">
        <v>3030</v>
      </c>
      <c r="V54" s="57"/>
      <c r="W54" s="107"/>
      <c r="X54" s="60"/>
      <c r="Y54" s="60"/>
      <c r="Z54" s="60"/>
      <c r="AA54" s="64" t="s">
        <v>89</v>
      </c>
      <c r="AC54" s="110">
        <v>117292</v>
      </c>
      <c r="AD54" s="108">
        <v>181195</v>
      </c>
      <c r="AE54" s="108" t="s">
        <v>292</v>
      </c>
      <c r="AF54" s="108" t="s">
        <v>292</v>
      </c>
    </row>
    <row r="55" spans="3:32" ht="8.25" customHeight="1">
      <c r="D55" s="301" t="s">
        <v>245</v>
      </c>
      <c r="E55" s="301"/>
      <c r="G55" s="136">
        <f>IF(SUM(G56)=0,"－",SUM(G56))</f>
        <v>2684</v>
      </c>
      <c r="H55" s="135">
        <f>IF(SUM(H56)=0,"－",SUM(H56))</f>
        <v>1091323</v>
      </c>
      <c r="I55" s="135">
        <f>IF(SUM(I56)=0,"－",SUM(I56))</f>
        <v>10112</v>
      </c>
      <c r="J55" s="135">
        <f>IF(SUM(J56)=0,"－",SUM(J56))</f>
        <v>225276</v>
      </c>
      <c r="K55" s="65"/>
      <c r="L55" s="107"/>
      <c r="M55" s="60"/>
      <c r="N55" s="60"/>
      <c r="O55" s="60"/>
      <c r="P55" s="76" t="s">
        <v>246</v>
      </c>
      <c r="R55" s="109" t="s">
        <v>292</v>
      </c>
      <c r="S55" s="108" t="s">
        <v>292</v>
      </c>
      <c r="T55" s="108" t="s">
        <v>292</v>
      </c>
      <c r="U55" s="108" t="s">
        <v>292</v>
      </c>
      <c r="V55" s="57"/>
      <c r="W55" s="107"/>
      <c r="X55" s="60"/>
      <c r="Y55" s="60"/>
      <c r="Z55" s="60"/>
      <c r="AA55" s="64" t="s">
        <v>91</v>
      </c>
      <c r="AC55" s="110">
        <v>20764</v>
      </c>
      <c r="AD55" s="108">
        <v>151230</v>
      </c>
      <c r="AE55" s="108" t="s">
        <v>292</v>
      </c>
      <c r="AF55" s="108" t="s">
        <v>292</v>
      </c>
    </row>
    <row r="56" spans="3:32" ht="8.25" customHeight="1">
      <c r="E56" s="64" t="s">
        <v>245</v>
      </c>
      <c r="G56" s="109">
        <v>2684</v>
      </c>
      <c r="H56" s="108">
        <v>1091323</v>
      </c>
      <c r="I56" s="108">
        <v>10112</v>
      </c>
      <c r="J56" s="108">
        <v>225276</v>
      </c>
      <c r="K56" s="65"/>
      <c r="L56" s="107"/>
      <c r="M56" s="60"/>
      <c r="N56" s="60"/>
      <c r="O56" s="60"/>
      <c r="R56" s="110"/>
      <c r="S56" s="66"/>
      <c r="T56" s="66"/>
      <c r="U56" s="66"/>
      <c r="V56" s="57"/>
      <c r="W56" s="107"/>
      <c r="X56" s="60"/>
      <c r="Y56" s="60"/>
      <c r="Z56" s="60"/>
      <c r="AA56" s="64" t="s">
        <v>93</v>
      </c>
      <c r="AC56" s="110">
        <v>1064</v>
      </c>
      <c r="AD56" s="108">
        <v>41142</v>
      </c>
      <c r="AE56" s="108" t="s">
        <v>292</v>
      </c>
      <c r="AF56" s="108" t="s">
        <v>292</v>
      </c>
    </row>
    <row r="57" spans="3:32" ht="8.25" customHeight="1">
      <c r="D57" s="301" t="s">
        <v>108</v>
      </c>
      <c r="E57" s="301"/>
      <c r="G57" s="136">
        <f>IF(SUM(G58)=0,"－",SUM(G58))</f>
        <v>8798</v>
      </c>
      <c r="H57" s="135">
        <f>IF(SUM(H58)=0,"－",SUM(H58))</f>
        <v>83437</v>
      </c>
      <c r="I57" s="135" t="str">
        <f>IF(SUM(I58)=0,"－",SUM(I58))</f>
        <v>－</v>
      </c>
      <c r="J57" s="135" t="str">
        <f>IF(SUM(J58)=0,"－",SUM(J58))</f>
        <v>－</v>
      </c>
      <c r="K57" s="65"/>
      <c r="L57" s="107"/>
      <c r="M57" s="60"/>
      <c r="N57" s="296" t="s">
        <v>180</v>
      </c>
      <c r="O57" s="296"/>
      <c r="P57" s="296"/>
      <c r="R57" s="140">
        <f>SUM(R58,R61,R63,R66,R71,R74,R78,R80,R82,R84,R86,R88,R92,AC14)</f>
        <v>3698152</v>
      </c>
      <c r="S57" s="139">
        <f>SUM(S58,S61,S63,S66,S71,S74,S78,S80,S82,S84,S86,S88,S92,AD14)</f>
        <v>21905867</v>
      </c>
      <c r="T57" s="139">
        <f>SUM(T58,T61,T63,T66,T71,T74,T78,T80,T82,T84,T86,T88,T92,AE14)</f>
        <v>4842709</v>
      </c>
      <c r="U57" s="139">
        <f>SUM(U58,U61,U63,U66,U71,U74,U78,U80,U82,U84,U86,U88,U92,AF14)</f>
        <v>11726286</v>
      </c>
      <c r="V57" s="57"/>
      <c r="W57" s="107"/>
      <c r="X57" s="60"/>
      <c r="Y57" s="60"/>
      <c r="Z57" s="301" t="s">
        <v>244</v>
      </c>
      <c r="AA57" s="301"/>
      <c r="AC57" s="136">
        <f>AC58</f>
        <v>89834</v>
      </c>
      <c r="AD57" s="137">
        <f>AD58</f>
        <v>760971</v>
      </c>
      <c r="AE57" s="137">
        <f>AE58</f>
        <v>12548</v>
      </c>
      <c r="AF57" s="137">
        <f>AF58</f>
        <v>22568</v>
      </c>
    </row>
    <row r="58" spans="3:32" ht="8.25" customHeight="1">
      <c r="E58" s="64" t="s">
        <v>108</v>
      </c>
      <c r="G58" s="109">
        <v>8798</v>
      </c>
      <c r="H58" s="108">
        <v>83437</v>
      </c>
      <c r="I58" s="108" t="s">
        <v>292</v>
      </c>
      <c r="J58" s="108" t="s">
        <v>292</v>
      </c>
      <c r="K58" s="65"/>
      <c r="L58" s="107"/>
      <c r="M58" s="60"/>
      <c r="N58" s="60"/>
      <c r="O58" s="301" t="s">
        <v>179</v>
      </c>
      <c r="P58" s="301"/>
      <c r="R58" s="136">
        <f>IF(SUM(R59:R60)&gt;0,SUM(R59:R60),"－")</f>
        <v>133694</v>
      </c>
      <c r="S58" s="135">
        <f>IF(SUM(S59:S60)&gt;0,SUM(S59:S60),"－")</f>
        <v>314434</v>
      </c>
      <c r="T58" s="135" t="str">
        <f>IF(SUM(T59:T60)&gt;0,SUM(T59:T60),"－")</f>
        <v>－</v>
      </c>
      <c r="U58" s="135" t="str">
        <f>IF(SUM(U59:U60)&gt;0,SUM(U59:U60),"－")</f>
        <v>－</v>
      </c>
      <c r="V58" s="57"/>
      <c r="W58" s="107"/>
      <c r="X58" s="60"/>
      <c r="Y58" s="60"/>
      <c r="Z58" s="60"/>
      <c r="AA58" s="76" t="s">
        <v>243</v>
      </c>
      <c r="AC58" s="109">
        <v>89834</v>
      </c>
      <c r="AD58" s="108">
        <v>760971</v>
      </c>
      <c r="AE58" s="108">
        <v>12548</v>
      </c>
      <c r="AF58" s="108">
        <v>22568</v>
      </c>
    </row>
    <row r="59" spans="3:32" ht="8.25" customHeight="1">
      <c r="D59" s="301" t="s">
        <v>241</v>
      </c>
      <c r="E59" s="301"/>
      <c r="G59" s="136" t="str">
        <f>IF(SUM(G60)=0,"－",SUM(G60))</f>
        <v>－</v>
      </c>
      <c r="H59" s="135">
        <f>IF(SUM(H60)=0,"－",SUM(H60))</f>
        <v>1611146</v>
      </c>
      <c r="I59" s="135" t="str">
        <f>IF(SUM(I60)=0,"－",SUM(I60))</f>
        <v>－</v>
      </c>
      <c r="J59" s="135" t="str">
        <f>IF(SUM(J60)=0,"－",SUM(J60))</f>
        <v>－</v>
      </c>
      <c r="K59" s="65"/>
      <c r="L59" s="107"/>
      <c r="M59" s="60"/>
      <c r="N59" s="60"/>
      <c r="O59" s="60"/>
      <c r="P59" s="76" t="s">
        <v>242</v>
      </c>
      <c r="R59" s="109">
        <v>45189</v>
      </c>
      <c r="S59" s="108">
        <v>5787</v>
      </c>
      <c r="T59" s="108" t="s">
        <v>292</v>
      </c>
      <c r="U59" s="108" t="s">
        <v>292</v>
      </c>
      <c r="V59" s="57"/>
      <c r="W59" s="107"/>
      <c r="X59" s="60"/>
      <c r="Y59" s="60"/>
      <c r="Z59" s="301" t="s">
        <v>98</v>
      </c>
      <c r="AA59" s="301"/>
      <c r="AC59" s="136">
        <f>AC60</f>
        <v>1328171</v>
      </c>
      <c r="AD59" s="135">
        <f>AD60</f>
        <v>371256</v>
      </c>
      <c r="AE59" s="135">
        <f>AE60</f>
        <v>31152</v>
      </c>
      <c r="AF59" s="135">
        <f>AF60</f>
        <v>1959</v>
      </c>
    </row>
    <row r="60" spans="3:32" ht="8.25" customHeight="1">
      <c r="E60" s="76" t="s">
        <v>241</v>
      </c>
      <c r="G60" s="109" t="s">
        <v>292</v>
      </c>
      <c r="H60" s="108">
        <v>1611146</v>
      </c>
      <c r="I60" s="108" t="s">
        <v>292</v>
      </c>
      <c r="J60" s="108" t="s">
        <v>292</v>
      </c>
      <c r="K60" s="65"/>
      <c r="L60" s="107"/>
      <c r="M60" s="60"/>
      <c r="N60" s="60"/>
      <c r="O60" s="60"/>
      <c r="P60" s="64" t="s">
        <v>99</v>
      </c>
      <c r="R60" s="109">
        <v>88505</v>
      </c>
      <c r="S60" s="108">
        <v>308647</v>
      </c>
      <c r="T60" s="108" t="s">
        <v>292</v>
      </c>
      <c r="U60" s="108" t="s">
        <v>292</v>
      </c>
      <c r="V60" s="57"/>
      <c r="W60" s="107"/>
      <c r="X60" s="60"/>
      <c r="Y60" s="60"/>
      <c r="Z60" s="60"/>
      <c r="AA60" s="64" t="s">
        <v>98</v>
      </c>
      <c r="AC60" s="109">
        <v>1328171</v>
      </c>
      <c r="AD60" s="108">
        <v>371256</v>
      </c>
      <c r="AE60" s="108">
        <v>31152</v>
      </c>
      <c r="AF60" s="108">
        <v>1959</v>
      </c>
    </row>
    <row r="61" spans="3:32" ht="8.25" customHeight="1">
      <c r="D61" s="301" t="s">
        <v>240</v>
      </c>
      <c r="E61" s="301"/>
      <c r="G61" s="136">
        <f>IF(SUM(G62)=0,"－",SUM(G62))</f>
        <v>841</v>
      </c>
      <c r="H61" s="135">
        <f>IF(SUM(H62)=0,"－",SUM(H62))</f>
        <v>61386</v>
      </c>
      <c r="I61" s="135" t="str">
        <f>IF(SUM(I62)=0,"－",SUM(I62))</f>
        <v>－</v>
      </c>
      <c r="J61" s="135" t="str">
        <f>IF(SUM(J62)=0,"－",SUM(J62))</f>
        <v>－</v>
      </c>
      <c r="K61" s="65"/>
      <c r="L61" s="107"/>
      <c r="M61" s="60"/>
      <c r="N61" s="60"/>
      <c r="O61" s="301" t="s">
        <v>103</v>
      </c>
      <c r="P61" s="301"/>
      <c r="R61" s="136">
        <f>R62</f>
        <v>292279</v>
      </c>
      <c r="S61" s="135">
        <f>S62</f>
        <v>175208</v>
      </c>
      <c r="T61" s="135">
        <f>T62</f>
        <v>87717</v>
      </c>
      <c r="U61" s="135">
        <f>U62</f>
        <v>2389586</v>
      </c>
      <c r="V61" s="57"/>
      <c r="W61" s="107"/>
      <c r="X61" s="60"/>
      <c r="Y61" s="60"/>
      <c r="Z61" s="301" t="s">
        <v>100</v>
      </c>
      <c r="AA61" s="301"/>
      <c r="AC61" s="136">
        <f>SUM(AC62:AC63)</f>
        <v>5961</v>
      </c>
      <c r="AD61" s="135">
        <f>SUM(AD62:AD63)</f>
        <v>1262169</v>
      </c>
      <c r="AE61" s="137" t="str">
        <f>IF(SUM(AE62:AE63)&gt;0,SUM(AE62:AE63),"－")</f>
        <v>－</v>
      </c>
      <c r="AF61" s="137">
        <f>IF(SUM(AF62:AF63)&gt;0,SUM(AF62:AF63),"－")</f>
        <v>1865</v>
      </c>
    </row>
    <row r="62" spans="3:32" ht="8.25" customHeight="1">
      <c r="E62" s="64" t="s">
        <v>240</v>
      </c>
      <c r="G62" s="109">
        <v>841</v>
      </c>
      <c r="H62" s="108">
        <v>61386</v>
      </c>
      <c r="I62" s="108" t="s">
        <v>292</v>
      </c>
      <c r="J62" s="108" t="s">
        <v>292</v>
      </c>
      <c r="K62" s="65"/>
      <c r="L62" s="107"/>
      <c r="M62" s="60"/>
      <c r="N62" s="60"/>
      <c r="O62" s="60"/>
      <c r="P62" s="64" t="s">
        <v>103</v>
      </c>
      <c r="R62" s="109">
        <v>292279</v>
      </c>
      <c r="S62" s="108">
        <v>175208</v>
      </c>
      <c r="T62" s="108">
        <v>87717</v>
      </c>
      <c r="U62" s="108">
        <v>2389586</v>
      </c>
      <c r="V62" s="57"/>
      <c r="W62" s="107"/>
      <c r="X62" s="60"/>
      <c r="Y62" s="60"/>
      <c r="Z62" s="60"/>
      <c r="AA62" s="64" t="s">
        <v>101</v>
      </c>
      <c r="AC62" s="109">
        <v>446</v>
      </c>
      <c r="AD62" s="108">
        <v>597615</v>
      </c>
      <c r="AE62" s="108" t="s">
        <v>292</v>
      </c>
      <c r="AF62" s="108">
        <v>1847</v>
      </c>
    </row>
    <row r="63" spans="3:32" ht="8.25" customHeight="1">
      <c r="D63" s="301" t="s">
        <v>172</v>
      </c>
      <c r="E63" s="301"/>
      <c r="G63" s="136">
        <f>IF(SUM(G64:G65)&gt;0,SUM(G64:G65),"－")</f>
        <v>142</v>
      </c>
      <c r="H63" s="135">
        <f>IF(SUM(H64:H65)&gt;0,SUM(H64:H65),"－")</f>
        <v>32352</v>
      </c>
      <c r="I63" s="135" t="str">
        <f>IF(SUM(I64:I65)&gt;0,SUM(I64:I65),"－")</f>
        <v>－</v>
      </c>
      <c r="J63" s="135" t="str">
        <f>IF(SUM(J64:J65)&gt;0,SUM(J64:J65),"－")</f>
        <v>－</v>
      </c>
      <c r="K63" s="65"/>
      <c r="L63" s="107"/>
      <c r="M63" s="60"/>
      <c r="N63" s="60"/>
      <c r="O63" s="301" t="s">
        <v>177</v>
      </c>
      <c r="P63" s="301"/>
      <c r="R63" s="136">
        <f>IF(SUM(R64:R65)&gt;0,SUM(R64:R65),"－")</f>
        <v>670847</v>
      </c>
      <c r="S63" s="135">
        <f>IF(SUM(S64:S65)&gt;0,SUM(S64:S65),"－")</f>
        <v>218345</v>
      </c>
      <c r="T63" s="135" t="str">
        <f>IF(SUM(T64:T65)&gt;0,SUM(T64:T65),"－")</f>
        <v>－</v>
      </c>
      <c r="U63" s="135">
        <f>IF(SUM(U64:U65)&gt;0,SUM(U64:U65),"－")</f>
        <v>6270</v>
      </c>
      <c r="V63" s="57"/>
      <c r="W63" s="107"/>
      <c r="X63" s="60"/>
      <c r="Y63" s="60"/>
      <c r="Z63" s="60"/>
      <c r="AA63" s="64" t="s">
        <v>104</v>
      </c>
      <c r="AC63" s="109">
        <v>5515</v>
      </c>
      <c r="AD63" s="108">
        <v>664554</v>
      </c>
      <c r="AE63" s="108" t="s">
        <v>292</v>
      </c>
      <c r="AF63" s="108">
        <v>18</v>
      </c>
    </row>
    <row r="64" spans="3:32" ht="8.25" customHeight="1">
      <c r="E64" s="71" t="s">
        <v>114</v>
      </c>
      <c r="G64" s="109" t="s">
        <v>292</v>
      </c>
      <c r="H64" s="108">
        <v>846</v>
      </c>
      <c r="I64" s="108" t="s">
        <v>292</v>
      </c>
      <c r="J64" s="108" t="s">
        <v>292</v>
      </c>
      <c r="K64" s="65"/>
      <c r="L64" s="107"/>
      <c r="M64" s="60"/>
      <c r="N64" s="60"/>
      <c r="O64" s="60"/>
      <c r="P64" s="64" t="s">
        <v>106</v>
      </c>
      <c r="R64" s="109">
        <v>28794</v>
      </c>
      <c r="S64" s="108">
        <v>110043</v>
      </c>
      <c r="T64" s="108" t="s">
        <v>292</v>
      </c>
      <c r="U64" s="108" t="s">
        <v>292</v>
      </c>
      <c r="V64" s="57"/>
      <c r="W64" s="107"/>
      <c r="X64" s="60"/>
      <c r="Y64" s="60"/>
      <c r="Z64" s="301" t="s">
        <v>239</v>
      </c>
      <c r="AA64" s="301"/>
      <c r="AC64" s="136">
        <f>SUM(AC65:AC66)</f>
        <v>79647</v>
      </c>
      <c r="AD64" s="135">
        <f>SUM(AD65:AD66)</f>
        <v>289440</v>
      </c>
      <c r="AE64" s="135">
        <f>SUM(AE65:AE66)</f>
        <v>141507</v>
      </c>
      <c r="AF64" s="135">
        <f>SUM(AF65:AF66)</f>
        <v>29724</v>
      </c>
    </row>
    <row r="65" spans="3:32" ht="8.25" customHeight="1">
      <c r="E65" s="64" t="s">
        <v>117</v>
      </c>
      <c r="G65" s="109">
        <v>142</v>
      </c>
      <c r="H65" s="108">
        <v>31506</v>
      </c>
      <c r="I65" s="108" t="s">
        <v>292</v>
      </c>
      <c r="J65" s="108" t="s">
        <v>292</v>
      </c>
      <c r="K65" s="65"/>
      <c r="L65" s="107"/>
      <c r="M65" s="60"/>
      <c r="N65" s="60"/>
      <c r="O65" s="60"/>
      <c r="P65" s="64" t="s">
        <v>109</v>
      </c>
      <c r="R65" s="109">
        <v>642053</v>
      </c>
      <c r="S65" s="108">
        <v>108302</v>
      </c>
      <c r="T65" s="108" t="s">
        <v>292</v>
      </c>
      <c r="U65" s="108">
        <v>6270</v>
      </c>
      <c r="V65" s="57"/>
      <c r="W65" s="107"/>
      <c r="X65" s="60"/>
      <c r="Y65" s="60"/>
      <c r="Z65" s="60"/>
      <c r="AA65" s="64" t="s">
        <v>107</v>
      </c>
      <c r="AC65" s="109">
        <v>389</v>
      </c>
      <c r="AD65" s="108">
        <v>2125</v>
      </c>
      <c r="AE65" s="108" t="s">
        <v>292</v>
      </c>
      <c r="AF65" s="108" t="s">
        <v>292</v>
      </c>
    </row>
    <row r="66" spans="3:32" ht="8.25" customHeight="1">
      <c r="G66" s="110"/>
      <c r="H66" s="66"/>
      <c r="I66" s="66" t="s">
        <v>8</v>
      </c>
      <c r="J66" s="66"/>
      <c r="K66" s="65"/>
      <c r="L66" s="107"/>
      <c r="M66" s="60"/>
      <c r="N66" s="60"/>
      <c r="O66" s="301" t="s">
        <v>238</v>
      </c>
      <c r="P66" s="301"/>
      <c r="R66" s="136">
        <f>IF(SUM(R67:R70)&gt;0,SUM(R67:R70),"－")</f>
        <v>191569</v>
      </c>
      <c r="S66" s="135">
        <f>IF(SUM(S67:S70)&gt;0,SUM(S67:S70),"－")</f>
        <v>223592</v>
      </c>
      <c r="T66" s="135">
        <f>IF(SUM(T67:T70)&gt;0,SUM(T67:T70),"－")</f>
        <v>1920</v>
      </c>
      <c r="U66" s="135">
        <f>IF(SUM(U67:U70)&gt;0,SUM(U67:U70),"－")</f>
        <v>8750</v>
      </c>
      <c r="V66" s="57"/>
      <c r="W66" s="107"/>
      <c r="X66" s="60"/>
      <c r="Y66" s="60"/>
      <c r="Z66" s="60"/>
      <c r="AA66" s="141" t="s">
        <v>237</v>
      </c>
      <c r="AC66" s="109">
        <v>79258</v>
      </c>
      <c r="AD66" s="108">
        <v>287315</v>
      </c>
      <c r="AE66" s="108">
        <v>141507</v>
      </c>
      <c r="AF66" s="108">
        <v>29724</v>
      </c>
    </row>
    <row r="67" spans="3:32" ht="8.25" customHeight="1">
      <c r="C67" s="296" t="s">
        <v>170</v>
      </c>
      <c r="D67" s="296"/>
      <c r="E67" s="296"/>
      <c r="G67" s="140">
        <f>SUM(G68,G71,G74,G77,G80,G82,G85,G87,G89,G91)</f>
        <v>351701</v>
      </c>
      <c r="H67" s="139">
        <f>SUM(H68,H71,H74,H77,H80,H82,H85,H87,H89,H91)</f>
        <v>27418869</v>
      </c>
      <c r="I67" s="139">
        <f>SUM(I68,I71,I74,I77,I80,I82,I85,I87,I89,I91)</f>
        <v>1733586</v>
      </c>
      <c r="J67" s="139">
        <f>SUM(J68,J71,J74,J77,J80,J82,J85,J87,J89,J91)</f>
        <v>2106737</v>
      </c>
      <c r="K67" s="65"/>
      <c r="L67" s="107"/>
      <c r="M67" s="60"/>
      <c r="N67" s="60"/>
      <c r="O67" s="60"/>
      <c r="P67" s="64" t="s">
        <v>112</v>
      </c>
      <c r="R67" s="109">
        <v>1616</v>
      </c>
      <c r="S67" s="108">
        <v>39601</v>
      </c>
      <c r="T67" s="108">
        <v>1920</v>
      </c>
      <c r="U67" s="108" t="s">
        <v>292</v>
      </c>
      <c r="V67" s="57"/>
      <c r="W67" s="107"/>
      <c r="X67" s="60"/>
      <c r="Y67" s="60"/>
      <c r="Z67" s="60"/>
      <c r="AC67" s="110"/>
      <c r="AD67" s="66"/>
      <c r="AE67" s="66"/>
      <c r="AF67" s="66"/>
    </row>
    <row r="68" spans="3:32" ht="8.25" customHeight="1">
      <c r="D68" s="301" t="s">
        <v>4</v>
      </c>
      <c r="E68" s="301"/>
      <c r="G68" s="136">
        <f>IF(SUM(G69:G70)&gt;0,SUM(G69:G70),"－")</f>
        <v>428</v>
      </c>
      <c r="H68" s="135">
        <f>IF(SUM(H69:H70)&gt;0,SUM(H69:H70),"－")</f>
        <v>5959024</v>
      </c>
      <c r="I68" s="135" t="str">
        <f>IF(SUM(I69:I70)&gt;0,SUM(I69:I70),"－")</f>
        <v>－</v>
      </c>
      <c r="J68" s="135">
        <f>IF(SUM(J69:J70)&gt;0,SUM(J69:J70),"－")</f>
        <v>25017</v>
      </c>
      <c r="K68" s="65"/>
      <c r="L68" s="107"/>
      <c r="M68" s="60"/>
      <c r="N68" s="60"/>
      <c r="O68" s="60"/>
      <c r="P68" s="64" t="s">
        <v>113</v>
      </c>
      <c r="R68" s="109">
        <v>2858</v>
      </c>
      <c r="S68" s="108">
        <v>22446</v>
      </c>
      <c r="T68" s="108" t="s">
        <v>292</v>
      </c>
      <c r="U68" s="108">
        <v>1500</v>
      </c>
      <c r="V68" s="57"/>
      <c r="W68" s="107"/>
      <c r="X68" s="60"/>
      <c r="Y68" s="296" t="s">
        <v>173</v>
      </c>
      <c r="Z68" s="296"/>
      <c r="AA68" s="296"/>
      <c r="AC68" s="140">
        <f>SUM(AC69,AC73,AC75,AC77,AC79,AC81,AC84,)</f>
        <v>1457965</v>
      </c>
      <c r="AD68" s="139">
        <f>SUM(AD69,AD73,AD75,AD77,AD79,AD81,AD84,)</f>
        <v>2202057</v>
      </c>
      <c r="AE68" s="139">
        <f>SUM(AE69,AE73,AE75,AE77,AE79,AE81,AE84,)</f>
        <v>567170</v>
      </c>
      <c r="AF68" s="139">
        <f>SUM(AF69,AF73,AF75,AF77,AF79,AF81,AF84,)</f>
        <v>261508</v>
      </c>
    </row>
    <row r="69" spans="3:32" ht="8.25" customHeight="1">
      <c r="E69" s="64" t="s">
        <v>4</v>
      </c>
      <c r="G69" s="109">
        <v>428</v>
      </c>
      <c r="H69" s="108">
        <v>5949485</v>
      </c>
      <c r="I69" s="108" t="s">
        <v>292</v>
      </c>
      <c r="J69" s="108">
        <v>25017</v>
      </c>
      <c r="K69" s="65"/>
      <c r="L69" s="107"/>
      <c r="M69" s="60"/>
      <c r="N69" s="60"/>
      <c r="O69" s="60"/>
      <c r="P69" s="64" t="s">
        <v>115</v>
      </c>
      <c r="R69" s="109" t="s">
        <v>292</v>
      </c>
      <c r="S69" s="108" t="s">
        <v>292</v>
      </c>
      <c r="T69" s="108" t="s">
        <v>292</v>
      </c>
      <c r="U69" s="108">
        <v>7250</v>
      </c>
      <c r="V69" s="57"/>
      <c r="W69" s="107"/>
      <c r="X69" s="60"/>
      <c r="Y69" s="60"/>
      <c r="Z69" s="301" t="s">
        <v>171</v>
      </c>
      <c r="AA69" s="301"/>
      <c r="AC69" s="136">
        <f>SUM(AC70:AC72)</f>
        <v>357053</v>
      </c>
      <c r="AD69" s="135">
        <f>SUM(AD70:AD72)</f>
        <v>117285</v>
      </c>
      <c r="AE69" s="135">
        <f>SUM(AE70:AE72)</f>
        <v>219985</v>
      </c>
      <c r="AF69" s="135">
        <f>SUM(AF70:AF72)</f>
        <v>4197</v>
      </c>
    </row>
    <row r="70" spans="3:32" ht="8.25" customHeight="1">
      <c r="E70" s="64" t="s">
        <v>123</v>
      </c>
      <c r="G70" s="109" t="s">
        <v>292</v>
      </c>
      <c r="H70" s="108">
        <v>9539</v>
      </c>
      <c r="I70" s="108" t="s">
        <v>292</v>
      </c>
      <c r="J70" s="108" t="s">
        <v>292</v>
      </c>
      <c r="K70" s="65"/>
      <c r="L70" s="107"/>
      <c r="M70" s="60"/>
      <c r="N70" s="60"/>
      <c r="O70" s="60"/>
      <c r="P70" s="141" t="s">
        <v>236</v>
      </c>
      <c r="R70" s="109">
        <v>187095</v>
      </c>
      <c r="S70" s="108">
        <v>161545</v>
      </c>
      <c r="T70" s="108" t="s">
        <v>292</v>
      </c>
      <c r="U70" s="108" t="s">
        <v>292</v>
      </c>
      <c r="V70" s="57"/>
      <c r="W70" s="107"/>
      <c r="X70" s="60"/>
      <c r="Y70" s="60"/>
      <c r="Z70" s="60"/>
      <c r="AA70" s="64" t="s">
        <v>116</v>
      </c>
      <c r="AC70" s="109">
        <v>323996</v>
      </c>
      <c r="AD70" s="108">
        <v>18001</v>
      </c>
      <c r="AE70" s="108">
        <v>219930</v>
      </c>
      <c r="AF70" s="108">
        <v>4197</v>
      </c>
    </row>
    <row r="71" spans="3:32" ht="8.25" customHeight="1">
      <c r="D71" s="301" t="s">
        <v>211</v>
      </c>
      <c r="E71" s="301"/>
      <c r="G71" s="136">
        <f>IF(SUM(G72:G73)&gt;0,SUM(G72:G73),"－")</f>
        <v>6</v>
      </c>
      <c r="H71" s="135">
        <f>SUM(H72:H73)</f>
        <v>11266805</v>
      </c>
      <c r="I71" s="135" t="str">
        <f>IF(SUM(I72:I73)&gt;0,SUM(I72:I73),"－")</f>
        <v>－</v>
      </c>
      <c r="J71" s="135">
        <f>IF(SUM(J72:J73)&gt;0,SUM(J72:J73),"－")</f>
        <v>2500</v>
      </c>
      <c r="K71" s="65"/>
      <c r="L71" s="107"/>
      <c r="M71" s="60"/>
      <c r="N71" s="60"/>
      <c r="O71" s="301" t="s">
        <v>121</v>
      </c>
      <c r="P71" s="301"/>
      <c r="R71" s="136">
        <f>IF(SUM(R72:R73)&gt;0,SUM(R72:R73),"－")</f>
        <v>11200</v>
      </c>
      <c r="S71" s="135">
        <f>IF(SUM(S72:S73)&gt;0,SUM(S72:S73),"－")</f>
        <v>64980</v>
      </c>
      <c r="T71" s="135">
        <f>IF(SUM(T72:T73)&gt;0,SUM(T72:T73),"－")</f>
        <v>1031718</v>
      </c>
      <c r="U71" s="135">
        <f>IF(SUM(U72:U73)&gt;0,SUM(U72:U73),"－")</f>
        <v>2044148</v>
      </c>
      <c r="V71" s="57"/>
      <c r="W71" s="107"/>
      <c r="X71" s="60"/>
      <c r="Y71" s="60"/>
      <c r="Z71" s="60"/>
      <c r="AA71" s="64" t="s">
        <v>119</v>
      </c>
      <c r="AC71" s="109">
        <v>33057</v>
      </c>
      <c r="AD71" s="108">
        <v>99284</v>
      </c>
      <c r="AE71" s="108">
        <v>55</v>
      </c>
      <c r="AF71" s="108" t="s">
        <v>292</v>
      </c>
    </row>
    <row r="72" spans="3:32" ht="8.25" customHeight="1">
      <c r="E72" s="64" t="s">
        <v>128</v>
      </c>
      <c r="G72" s="109">
        <v>6</v>
      </c>
      <c r="H72" s="108">
        <v>11266086</v>
      </c>
      <c r="I72" s="108" t="s">
        <v>292</v>
      </c>
      <c r="J72" s="108">
        <v>2500</v>
      </c>
      <c r="K72" s="65"/>
      <c r="L72" s="107"/>
      <c r="M72" s="60"/>
      <c r="N72" s="60"/>
      <c r="O72" s="60"/>
      <c r="P72" s="64" t="s">
        <v>121</v>
      </c>
      <c r="R72" s="109">
        <v>11200</v>
      </c>
      <c r="S72" s="108">
        <v>64980</v>
      </c>
      <c r="T72" s="108">
        <v>729034</v>
      </c>
      <c r="U72" s="108">
        <v>2044148</v>
      </c>
      <c r="V72" s="57"/>
      <c r="W72" s="107"/>
      <c r="X72" s="60"/>
      <c r="Y72" s="60"/>
      <c r="Z72" s="60"/>
      <c r="AA72" s="64" t="s">
        <v>120</v>
      </c>
      <c r="AC72" s="109" t="s">
        <v>292</v>
      </c>
      <c r="AD72" s="108" t="s">
        <v>292</v>
      </c>
      <c r="AE72" s="108" t="s">
        <v>292</v>
      </c>
      <c r="AF72" s="108" t="s">
        <v>292</v>
      </c>
    </row>
    <row r="73" spans="3:32" ht="8.25" customHeight="1">
      <c r="E73" s="64" t="s">
        <v>130</v>
      </c>
      <c r="G73" s="109" t="s">
        <v>292</v>
      </c>
      <c r="H73" s="108">
        <v>719</v>
      </c>
      <c r="I73" s="108" t="s">
        <v>292</v>
      </c>
      <c r="J73" s="108" t="s">
        <v>292</v>
      </c>
      <c r="K73" s="65"/>
      <c r="L73" s="107"/>
      <c r="M73" s="60"/>
      <c r="N73" s="60"/>
      <c r="O73" s="60"/>
      <c r="P73" s="64" t="s">
        <v>235</v>
      </c>
      <c r="R73" s="109" t="s">
        <v>292</v>
      </c>
      <c r="S73" s="108" t="s">
        <v>292</v>
      </c>
      <c r="T73" s="108">
        <v>302684</v>
      </c>
      <c r="U73" s="108" t="s">
        <v>292</v>
      </c>
      <c r="V73" s="57"/>
      <c r="W73" s="107"/>
      <c r="X73" s="60"/>
      <c r="Y73" s="60"/>
      <c r="Z73" s="301" t="s">
        <v>233</v>
      </c>
      <c r="AA73" s="301"/>
      <c r="AC73" s="136">
        <f>AC74</f>
        <v>710782</v>
      </c>
      <c r="AD73" s="135">
        <f>AD74</f>
        <v>55854</v>
      </c>
      <c r="AE73" s="135">
        <f>AE74</f>
        <v>14860</v>
      </c>
      <c r="AF73" s="135">
        <f>AF74</f>
        <v>180</v>
      </c>
    </row>
    <row r="74" spans="3:32" ht="8.25" customHeight="1">
      <c r="D74" s="301" t="s">
        <v>234</v>
      </c>
      <c r="E74" s="301"/>
      <c r="G74" s="136">
        <f>IF(SUM(G75:G76)&gt;0,SUM(G75:G76),"－")</f>
        <v>108</v>
      </c>
      <c r="H74" s="135">
        <f>SUM(H75:H76)</f>
        <v>101914</v>
      </c>
      <c r="I74" s="135">
        <f>IF(SUM(I75:I76)&gt;0,SUM(I75:I76),"－")</f>
        <v>46932</v>
      </c>
      <c r="J74" s="135">
        <f>IF(SUM(J75:J76)&gt;0,SUM(J75:J76),"－")</f>
        <v>9064</v>
      </c>
      <c r="K74" s="65"/>
      <c r="L74" s="107"/>
      <c r="M74" s="60"/>
      <c r="N74" s="60"/>
      <c r="O74" s="301" t="s">
        <v>169</v>
      </c>
      <c r="P74" s="301"/>
      <c r="R74" s="136">
        <f>IF(SUM(R75:R77)&gt;0,SUM(R75:R77),"－")</f>
        <v>54974</v>
      </c>
      <c r="S74" s="135">
        <f>IF(SUM(S75:S77)&gt;0,SUM(S75:S77),"－")</f>
        <v>1846614</v>
      </c>
      <c r="T74" s="135">
        <f>IF(SUM(T75:T77)&gt;0,SUM(T75:T77),"－")</f>
        <v>1723143</v>
      </c>
      <c r="U74" s="135">
        <f>IF(SUM(U75:U77)&gt;0,SUM(U75:U77),"－")</f>
        <v>4486130</v>
      </c>
      <c r="V74" s="57"/>
      <c r="W74" s="107"/>
      <c r="X74" s="60"/>
      <c r="Y74" s="60"/>
      <c r="Z74" s="60"/>
      <c r="AA74" s="76" t="s">
        <v>233</v>
      </c>
      <c r="AC74" s="109">
        <v>710782</v>
      </c>
      <c r="AD74" s="108">
        <v>55854</v>
      </c>
      <c r="AE74" s="108">
        <v>14860</v>
      </c>
      <c r="AF74" s="108">
        <v>180</v>
      </c>
    </row>
    <row r="75" spans="3:32" ht="8.25" customHeight="1">
      <c r="E75" s="64" t="s">
        <v>135</v>
      </c>
      <c r="G75" s="109">
        <v>108</v>
      </c>
      <c r="H75" s="108">
        <v>3429</v>
      </c>
      <c r="I75" s="108">
        <v>46932</v>
      </c>
      <c r="J75" s="108">
        <v>7134</v>
      </c>
      <c r="K75" s="65"/>
      <c r="L75" s="107"/>
      <c r="M75" s="60"/>
      <c r="N75" s="60"/>
      <c r="O75" s="60"/>
      <c r="P75" s="64" t="s">
        <v>124</v>
      </c>
      <c r="R75" s="109">
        <v>4369</v>
      </c>
      <c r="S75" s="108">
        <v>1247228</v>
      </c>
      <c r="T75" s="108">
        <v>1279292</v>
      </c>
      <c r="U75" s="108">
        <v>2157516</v>
      </c>
      <c r="V75" s="57"/>
      <c r="W75" s="107"/>
      <c r="X75" s="60"/>
      <c r="Y75" s="60"/>
      <c r="Z75" s="301" t="s">
        <v>168</v>
      </c>
      <c r="AA75" s="301"/>
      <c r="AC75" s="136">
        <f>AC76</f>
        <v>17836</v>
      </c>
      <c r="AD75" s="135">
        <f>AD76</f>
        <v>944272</v>
      </c>
      <c r="AE75" s="135">
        <f>AE76</f>
        <v>155508</v>
      </c>
      <c r="AF75" s="135">
        <f>AF76</f>
        <v>33309</v>
      </c>
    </row>
    <row r="76" spans="3:32" ht="8.25" customHeight="1">
      <c r="E76" s="64" t="s">
        <v>137</v>
      </c>
      <c r="G76" s="109" t="s">
        <v>292</v>
      </c>
      <c r="H76" s="108">
        <v>98485</v>
      </c>
      <c r="I76" s="108" t="s">
        <v>292</v>
      </c>
      <c r="J76" s="108">
        <v>1930</v>
      </c>
      <c r="K76" s="65"/>
      <c r="L76" s="107"/>
      <c r="M76" s="60"/>
      <c r="N76" s="60"/>
      <c r="O76" s="60"/>
      <c r="P76" s="64" t="s">
        <v>126</v>
      </c>
      <c r="R76" s="109">
        <v>50605</v>
      </c>
      <c r="S76" s="108">
        <v>599386</v>
      </c>
      <c r="T76" s="108">
        <v>442428</v>
      </c>
      <c r="U76" s="108">
        <v>2328614</v>
      </c>
      <c r="V76" s="57"/>
      <c r="W76" s="107"/>
      <c r="X76" s="60"/>
      <c r="Y76" s="60"/>
      <c r="Z76" s="60"/>
      <c r="AA76" s="64" t="s">
        <v>127</v>
      </c>
      <c r="AC76" s="109">
        <v>17836</v>
      </c>
      <c r="AD76" s="108">
        <v>944272</v>
      </c>
      <c r="AE76" s="108">
        <v>155508</v>
      </c>
      <c r="AF76" s="108">
        <v>33309</v>
      </c>
    </row>
    <row r="77" spans="3:32" ht="8.25" customHeight="1">
      <c r="D77" s="301" t="s">
        <v>232</v>
      </c>
      <c r="E77" s="301"/>
      <c r="G77" s="136">
        <f>IF(SUM(G78:G79)&gt;0,SUM(G78:G79),"－")</f>
        <v>29010</v>
      </c>
      <c r="H77" s="135">
        <f>SUM(H78:H79)</f>
        <v>94663</v>
      </c>
      <c r="I77" s="135">
        <f>IF(SUM(I78:I79)&gt;0,SUM(I78:I79),"－")</f>
        <v>1286628</v>
      </c>
      <c r="J77" s="135">
        <f>IF(SUM(J78:J79)&gt;0,SUM(J78:J79),"－")</f>
        <v>412896</v>
      </c>
      <c r="K77" s="65"/>
      <c r="L77" s="107"/>
      <c r="M77" s="60"/>
      <c r="N77" s="60"/>
      <c r="O77" s="60"/>
      <c r="P77" s="64" t="s">
        <v>290</v>
      </c>
      <c r="R77" s="109" t="s">
        <v>292</v>
      </c>
      <c r="S77" s="108" t="s">
        <v>292</v>
      </c>
      <c r="T77" s="108">
        <v>1423</v>
      </c>
      <c r="U77" s="108" t="s">
        <v>292</v>
      </c>
      <c r="V77" s="57"/>
      <c r="W77" s="107"/>
      <c r="X77" s="60"/>
      <c r="Y77" s="60"/>
      <c r="Z77" s="301" t="s">
        <v>167</v>
      </c>
      <c r="AA77" s="301"/>
      <c r="AC77" s="136" t="str">
        <f>AC78</f>
        <v>-</v>
      </c>
      <c r="AD77" s="135">
        <f>AD78</f>
        <v>325</v>
      </c>
      <c r="AE77" s="135">
        <f>AE78</f>
        <v>899</v>
      </c>
      <c r="AF77" s="135" t="str">
        <f>AF78</f>
        <v>-</v>
      </c>
    </row>
    <row r="78" spans="3:32" ht="8.25" customHeight="1">
      <c r="E78" s="64" t="s">
        <v>140</v>
      </c>
      <c r="G78" s="109">
        <v>27740</v>
      </c>
      <c r="H78" s="108">
        <v>2747</v>
      </c>
      <c r="I78" s="108">
        <v>454388</v>
      </c>
      <c r="J78" s="108">
        <v>398656</v>
      </c>
      <c r="K78" s="65"/>
      <c r="L78" s="107"/>
      <c r="M78" s="60"/>
      <c r="N78" s="60"/>
      <c r="O78" s="301" t="s">
        <v>231</v>
      </c>
      <c r="P78" s="301"/>
      <c r="R78" s="136" t="str">
        <f>R79</f>
        <v>-</v>
      </c>
      <c r="S78" s="137">
        <f>S79</f>
        <v>15760969</v>
      </c>
      <c r="T78" s="137" t="str">
        <f>T79</f>
        <v>-</v>
      </c>
      <c r="U78" s="137" t="str">
        <f>U79</f>
        <v>-</v>
      </c>
      <c r="V78" s="57"/>
      <c r="W78" s="107"/>
      <c r="X78" s="60"/>
      <c r="Y78" s="60"/>
      <c r="Z78" s="60"/>
      <c r="AA78" s="76" t="s">
        <v>230</v>
      </c>
      <c r="AC78" s="109" t="s">
        <v>292</v>
      </c>
      <c r="AD78" s="108">
        <v>325</v>
      </c>
      <c r="AE78" s="108">
        <v>899</v>
      </c>
      <c r="AF78" s="108" t="s">
        <v>292</v>
      </c>
    </row>
    <row r="79" spans="3:32" ht="8.25" customHeight="1">
      <c r="E79" s="71" t="s">
        <v>142</v>
      </c>
      <c r="G79" s="109">
        <v>1270</v>
      </c>
      <c r="H79" s="108">
        <v>91916</v>
      </c>
      <c r="I79" s="108">
        <v>832240</v>
      </c>
      <c r="J79" s="108">
        <v>14240</v>
      </c>
      <c r="K79" s="65"/>
      <c r="L79" s="107"/>
      <c r="M79" s="60"/>
      <c r="N79" s="60"/>
      <c r="O79" s="60"/>
      <c r="P79" s="64" t="s">
        <v>231</v>
      </c>
      <c r="R79" s="109" t="s">
        <v>292</v>
      </c>
      <c r="S79" s="108">
        <v>15760969</v>
      </c>
      <c r="T79" s="108" t="s">
        <v>292</v>
      </c>
      <c r="U79" s="108" t="s">
        <v>292</v>
      </c>
      <c r="V79" s="57"/>
      <c r="W79" s="107"/>
      <c r="X79" s="60"/>
      <c r="Y79" s="60"/>
      <c r="Z79" s="301" t="s">
        <v>227</v>
      </c>
      <c r="AA79" s="301"/>
      <c r="AC79" s="136" t="str">
        <f>AC80</f>
        <v>-</v>
      </c>
      <c r="AD79" s="137" t="str">
        <f>AD80</f>
        <v>-</v>
      </c>
      <c r="AE79" s="135" t="str">
        <f>AE80</f>
        <v>-</v>
      </c>
      <c r="AF79" s="137" t="str">
        <f>AF80</f>
        <v>-</v>
      </c>
    </row>
    <row r="80" spans="3:32" ht="8.25" customHeight="1">
      <c r="D80" s="301" t="s">
        <v>229</v>
      </c>
      <c r="E80" s="301"/>
      <c r="G80" s="136">
        <f>G81</f>
        <v>9278</v>
      </c>
      <c r="H80" s="135">
        <f>H81</f>
        <v>521131</v>
      </c>
      <c r="I80" s="135" t="str">
        <f>I81</f>
        <v>-</v>
      </c>
      <c r="J80" s="135" t="str">
        <f>J81</f>
        <v>-</v>
      </c>
      <c r="K80" s="65"/>
      <c r="L80" s="107"/>
      <c r="M80" s="60"/>
      <c r="N80" s="60"/>
      <c r="O80" s="301" t="s">
        <v>228</v>
      </c>
      <c r="P80" s="301"/>
      <c r="R80" s="136">
        <f>R81</f>
        <v>3771</v>
      </c>
      <c r="S80" s="137">
        <f>S81</f>
        <v>1065443</v>
      </c>
      <c r="T80" s="137">
        <f>T81</f>
        <v>226271</v>
      </c>
      <c r="U80" s="137">
        <f>U81</f>
        <v>451751</v>
      </c>
      <c r="V80" s="57"/>
      <c r="W80" s="107"/>
      <c r="X80" s="60"/>
      <c r="Y80" s="60"/>
      <c r="Z80" s="60"/>
      <c r="AA80" s="76" t="s">
        <v>227</v>
      </c>
      <c r="AC80" s="109" t="s">
        <v>292</v>
      </c>
      <c r="AD80" s="108" t="s">
        <v>292</v>
      </c>
      <c r="AE80" s="108" t="s">
        <v>292</v>
      </c>
      <c r="AF80" s="108" t="s">
        <v>292</v>
      </c>
    </row>
    <row r="81" spans="1:32" ht="8.25" customHeight="1">
      <c r="E81" s="64" t="s">
        <v>144</v>
      </c>
      <c r="G81" s="109">
        <v>9278</v>
      </c>
      <c r="H81" s="108">
        <v>521131</v>
      </c>
      <c r="I81" s="108" t="s">
        <v>292</v>
      </c>
      <c r="J81" s="108" t="s">
        <v>292</v>
      </c>
      <c r="K81" s="65"/>
      <c r="L81" s="107"/>
      <c r="M81" s="60"/>
      <c r="N81" s="60"/>
      <c r="O81" s="60"/>
      <c r="P81" s="76" t="s">
        <v>228</v>
      </c>
      <c r="R81" s="109">
        <v>3771</v>
      </c>
      <c r="S81" s="108">
        <v>1065443</v>
      </c>
      <c r="T81" s="108">
        <v>226271</v>
      </c>
      <c r="U81" s="108">
        <v>451751</v>
      </c>
      <c r="V81" s="128"/>
      <c r="W81" s="107"/>
      <c r="X81" s="60"/>
      <c r="Y81" s="60"/>
      <c r="Z81" s="301" t="s">
        <v>165</v>
      </c>
      <c r="AA81" s="301"/>
      <c r="AC81" s="136">
        <f>IF(SUM(AC82:AC83)&gt;0,SUM(AC82:AC83),"－")</f>
        <v>220411</v>
      </c>
      <c r="AD81" s="135">
        <f>IF(SUM(AD82:AD83)&gt;0,SUM(AD82:AD83),"－")</f>
        <v>996866</v>
      </c>
      <c r="AE81" s="135">
        <f>IF(SUM(AE82:AE83)&gt;0,SUM(AE82:AE83),"－")</f>
        <v>16208</v>
      </c>
      <c r="AF81" s="135">
        <f>IF(SUM(AF82:AF83)&gt;0,SUM(AF82:AF83),"－")</f>
        <v>197469</v>
      </c>
    </row>
    <row r="82" spans="1:32" ht="8.25" customHeight="1">
      <c r="D82" s="301" t="s">
        <v>148</v>
      </c>
      <c r="E82" s="301"/>
      <c r="G82" s="136">
        <f>IF(SUM(G83:G84)&gt;0,SUM(G83:G84),"－")</f>
        <v>32</v>
      </c>
      <c r="H82" s="135">
        <f>IF(SUM(H83:H84)&gt;0,SUM(H83:H84),"－")</f>
        <v>8726024</v>
      </c>
      <c r="I82" s="135">
        <f>IF(SUM(I83:I84)&gt;0,SUM(I83:I84),"－")</f>
        <v>125650</v>
      </c>
      <c r="J82" s="135">
        <f>IF(SUM(J83:J84)&gt;0,SUM(J83:J84),"－")</f>
        <v>114385</v>
      </c>
      <c r="K82" s="65"/>
      <c r="L82" s="107"/>
      <c r="M82" s="133"/>
      <c r="N82" s="60"/>
      <c r="O82" s="301" t="s">
        <v>226</v>
      </c>
      <c r="P82" s="301"/>
      <c r="R82" s="136">
        <f>IF(SUM(R83:R83)&gt;0,SUM(R83:R83),"－")</f>
        <v>39089</v>
      </c>
      <c r="S82" s="135">
        <f>IF(SUM(S83:S83)&gt;0,SUM(S83:S83),"－")</f>
        <v>197418</v>
      </c>
      <c r="T82" s="135">
        <f>IF(SUM(T83:T83)&gt;0,SUM(T83:T83),"－")</f>
        <v>1105532</v>
      </c>
      <c r="U82" s="135">
        <f>IF(SUM(U83:U83)&gt;0,SUM(U83:U83),"－")</f>
        <v>176759</v>
      </c>
      <c r="V82" s="57"/>
      <c r="W82" s="107"/>
      <c r="X82" s="60"/>
      <c r="Y82" s="60"/>
      <c r="Z82" s="60"/>
      <c r="AA82" s="64" t="s">
        <v>163</v>
      </c>
      <c r="AC82" s="109">
        <v>82765</v>
      </c>
      <c r="AD82" s="108">
        <v>207330</v>
      </c>
      <c r="AE82" s="108" t="s">
        <v>292</v>
      </c>
      <c r="AF82" s="108" t="s">
        <v>292</v>
      </c>
    </row>
    <row r="83" spans="1:32" ht="8.25" customHeight="1">
      <c r="E83" s="64" t="s">
        <v>148</v>
      </c>
      <c r="G83" s="109">
        <v>32</v>
      </c>
      <c r="H83" s="108">
        <v>8726021</v>
      </c>
      <c r="I83" s="108">
        <v>125650</v>
      </c>
      <c r="J83" s="108">
        <v>114385</v>
      </c>
      <c r="K83" s="65"/>
      <c r="L83" s="107"/>
      <c r="M83" s="60"/>
      <c r="N83" s="60"/>
      <c r="O83" s="60"/>
      <c r="P83" s="64" t="s">
        <v>133</v>
      </c>
      <c r="R83" s="109">
        <v>39089</v>
      </c>
      <c r="S83" s="108">
        <v>197418</v>
      </c>
      <c r="T83" s="108">
        <v>1105532</v>
      </c>
      <c r="U83" s="108">
        <v>176759</v>
      </c>
      <c r="V83" s="57"/>
      <c r="W83" s="107"/>
      <c r="X83" s="60"/>
      <c r="Y83" s="60"/>
      <c r="Z83" s="60"/>
      <c r="AA83" s="64" t="s">
        <v>141</v>
      </c>
      <c r="AC83" s="109">
        <v>137646</v>
      </c>
      <c r="AD83" s="108">
        <v>789536</v>
      </c>
      <c r="AE83" s="108">
        <v>16208</v>
      </c>
      <c r="AF83" s="108">
        <v>197469</v>
      </c>
    </row>
    <row r="84" spans="1:32" ht="8.25" customHeight="1">
      <c r="E84" s="64" t="s">
        <v>131</v>
      </c>
      <c r="G84" s="109" t="s">
        <v>292</v>
      </c>
      <c r="H84" s="108">
        <v>3</v>
      </c>
      <c r="I84" s="108" t="s">
        <v>292</v>
      </c>
      <c r="J84" s="108" t="s">
        <v>292</v>
      </c>
      <c r="K84" s="65"/>
      <c r="L84" s="107"/>
      <c r="M84" s="60"/>
      <c r="N84" s="60"/>
      <c r="O84" s="301" t="s">
        <v>138</v>
      </c>
      <c r="P84" s="301"/>
      <c r="R84" s="136">
        <f>R85</f>
        <v>102</v>
      </c>
      <c r="S84" s="135">
        <f>S85</f>
        <v>448274</v>
      </c>
      <c r="T84" s="135">
        <f>T85</f>
        <v>3962</v>
      </c>
      <c r="U84" s="135">
        <f>U85</f>
        <v>147985</v>
      </c>
      <c r="V84" s="57"/>
      <c r="W84" s="107"/>
      <c r="X84" s="60"/>
      <c r="Y84" s="60"/>
      <c r="Z84" s="301" t="s">
        <v>162</v>
      </c>
      <c r="AA84" s="301"/>
      <c r="AC84" s="136">
        <f>IF(SUM(AC85:AC87)&gt;0,SUM(AC85:AC87),"－")</f>
        <v>151883</v>
      </c>
      <c r="AD84" s="135">
        <f>IF(SUM(AD85:AD87)&gt;0,SUM(AD85:AD87),"－")</f>
        <v>87455</v>
      </c>
      <c r="AE84" s="135">
        <f>IF(SUM(AE85:AE87)&gt;0,SUM(AE85:AE87),"－")</f>
        <v>159710</v>
      </c>
      <c r="AF84" s="135">
        <f>IF(SUM(AF85:AF87)&gt;0,SUM(AF85:AF87),"－")</f>
        <v>26353</v>
      </c>
    </row>
    <row r="85" spans="1:32" ht="8.25" customHeight="1">
      <c r="D85" s="301" t="s">
        <v>153</v>
      </c>
      <c r="E85" s="301"/>
      <c r="G85" s="136" t="str">
        <f>G86</f>
        <v>-</v>
      </c>
      <c r="H85" s="135">
        <f>H86</f>
        <v>3038</v>
      </c>
      <c r="I85" s="135" t="str">
        <f>I86</f>
        <v>-</v>
      </c>
      <c r="J85" s="135" t="str">
        <f>J86</f>
        <v>-</v>
      </c>
      <c r="K85" s="65"/>
      <c r="L85" s="107"/>
      <c r="M85" s="60"/>
      <c r="N85" s="60"/>
      <c r="O85" s="60"/>
      <c r="P85" s="64" t="s">
        <v>138</v>
      </c>
      <c r="R85" s="109">
        <v>102</v>
      </c>
      <c r="S85" s="108">
        <v>448274</v>
      </c>
      <c r="T85" s="108">
        <v>3962</v>
      </c>
      <c r="U85" s="108">
        <v>147985</v>
      </c>
      <c r="V85" s="57"/>
      <c r="W85" s="107"/>
      <c r="X85" s="60"/>
      <c r="Y85" s="60"/>
      <c r="Z85" s="60"/>
      <c r="AA85" s="64" t="s">
        <v>145</v>
      </c>
      <c r="AC85" s="109" t="s">
        <v>292</v>
      </c>
      <c r="AD85" s="108" t="s">
        <v>292</v>
      </c>
      <c r="AE85" s="108" t="s">
        <v>292</v>
      </c>
      <c r="AF85" s="108" t="s">
        <v>292</v>
      </c>
    </row>
    <row r="86" spans="1:32" ht="8.25" customHeight="1">
      <c r="E86" s="64" t="s">
        <v>153</v>
      </c>
      <c r="G86" s="109" t="s">
        <v>292</v>
      </c>
      <c r="H86" s="108">
        <v>3038</v>
      </c>
      <c r="I86" s="108" t="s">
        <v>292</v>
      </c>
      <c r="J86" s="108" t="s">
        <v>292</v>
      </c>
      <c r="K86" s="65"/>
      <c r="L86" s="107"/>
      <c r="M86" s="60"/>
      <c r="N86" s="60"/>
      <c r="O86" s="301" t="s">
        <v>225</v>
      </c>
      <c r="P86" s="301"/>
      <c r="R86" s="136">
        <f>R87</f>
        <v>232</v>
      </c>
      <c r="S86" s="135">
        <f>S87</f>
        <v>134</v>
      </c>
      <c r="T86" s="135">
        <f>T87</f>
        <v>5232</v>
      </c>
      <c r="U86" s="135" t="str">
        <f>U87</f>
        <v>-</v>
      </c>
      <c r="V86" s="57"/>
      <c r="W86" s="107"/>
      <c r="X86" s="60"/>
      <c r="Y86" s="60"/>
      <c r="Z86" s="60"/>
      <c r="AA86" s="64" t="s">
        <v>150</v>
      </c>
      <c r="AC86" s="109" t="s">
        <v>292</v>
      </c>
      <c r="AD86" s="108" t="s">
        <v>292</v>
      </c>
      <c r="AE86" s="108" t="s">
        <v>292</v>
      </c>
      <c r="AF86" s="108" t="s">
        <v>292</v>
      </c>
    </row>
    <row r="87" spans="1:32" ht="8.25" customHeight="1">
      <c r="D87" s="301" t="s">
        <v>157</v>
      </c>
      <c r="E87" s="301"/>
      <c r="G87" s="136">
        <f>G88</f>
        <v>1206</v>
      </c>
      <c r="H87" s="135">
        <f>H88</f>
        <v>9555</v>
      </c>
      <c r="I87" s="135" t="str">
        <f>I88</f>
        <v>-</v>
      </c>
      <c r="J87" s="135">
        <f>J88</f>
        <v>1068515</v>
      </c>
      <c r="K87" s="65"/>
      <c r="L87" s="107"/>
      <c r="M87" s="60"/>
      <c r="N87" s="60"/>
      <c r="O87" s="60"/>
      <c r="P87" s="76" t="s">
        <v>225</v>
      </c>
      <c r="R87" s="109">
        <v>232</v>
      </c>
      <c r="S87" s="108">
        <v>134</v>
      </c>
      <c r="T87" s="108">
        <v>5232</v>
      </c>
      <c r="U87" s="108" t="s">
        <v>292</v>
      </c>
      <c r="V87" s="57"/>
      <c r="W87" s="107"/>
      <c r="X87" s="60"/>
      <c r="Y87" s="60"/>
      <c r="Z87" s="60"/>
      <c r="AA87" s="64" t="s">
        <v>152</v>
      </c>
      <c r="AC87" s="109">
        <v>151883</v>
      </c>
      <c r="AD87" s="108">
        <v>87455</v>
      </c>
      <c r="AE87" s="108">
        <v>159710</v>
      </c>
      <c r="AF87" s="108">
        <v>26353</v>
      </c>
    </row>
    <row r="88" spans="1:32" ht="8.25" customHeight="1">
      <c r="E88" s="64" t="s">
        <v>157</v>
      </c>
      <c r="G88" s="109">
        <v>1206</v>
      </c>
      <c r="H88" s="108">
        <v>9555</v>
      </c>
      <c r="I88" s="108" t="s">
        <v>292</v>
      </c>
      <c r="J88" s="108">
        <v>1068515</v>
      </c>
      <c r="K88" s="65"/>
      <c r="L88" s="107"/>
      <c r="M88" s="60"/>
      <c r="N88" s="60"/>
      <c r="O88" s="301" t="s">
        <v>161</v>
      </c>
      <c r="P88" s="301"/>
      <c r="R88" s="136">
        <f>IF(SUM(R89:R91)&gt;0,SUM(R89:R91),"－")</f>
        <v>1027885</v>
      </c>
      <c r="S88" s="135">
        <f>IF(SUM(S89:S91)&gt;0,SUM(S89:S91),"－")</f>
        <v>704060</v>
      </c>
      <c r="T88" s="135">
        <f>IF(SUM(T89:T91)&gt;0,SUM(T89:T91),"－")</f>
        <v>443927</v>
      </c>
      <c r="U88" s="135">
        <f>IF(SUM(U89:U91)&gt;0,SUM(U89:U91),"－")</f>
        <v>1829084</v>
      </c>
      <c r="V88" s="57"/>
      <c r="W88" s="107"/>
      <c r="X88" s="60"/>
      <c r="Y88" s="60"/>
      <c r="Z88" s="60"/>
      <c r="AC88" s="110" t="s">
        <v>8</v>
      </c>
      <c r="AD88" s="66" t="s">
        <v>8</v>
      </c>
      <c r="AE88" s="66" t="s">
        <v>8</v>
      </c>
      <c r="AF88" s="66" t="s">
        <v>8</v>
      </c>
    </row>
    <row r="89" spans="1:32" ht="8.25" customHeight="1">
      <c r="D89" s="301" t="s">
        <v>25</v>
      </c>
      <c r="E89" s="301"/>
      <c r="G89" s="136">
        <f>G90</f>
        <v>18</v>
      </c>
      <c r="H89" s="135">
        <f>H90</f>
        <v>37061</v>
      </c>
      <c r="I89" s="135" t="str">
        <f>I90</f>
        <v>-</v>
      </c>
      <c r="J89" s="135">
        <f>J90</f>
        <v>46799</v>
      </c>
      <c r="K89" s="65"/>
      <c r="L89" s="107"/>
      <c r="M89" s="60"/>
      <c r="N89" s="60"/>
      <c r="O89" s="60"/>
      <c r="P89" s="64" t="s">
        <v>146</v>
      </c>
      <c r="R89" s="109">
        <v>612</v>
      </c>
      <c r="S89" s="108">
        <v>41</v>
      </c>
      <c r="T89" s="108">
        <v>81673</v>
      </c>
      <c r="U89" s="108">
        <v>94180</v>
      </c>
      <c r="V89" s="57"/>
      <c r="W89" s="107"/>
      <c r="X89" s="60"/>
      <c r="Y89" s="296" t="s">
        <v>156</v>
      </c>
      <c r="Z89" s="296"/>
      <c r="AA89" s="296"/>
      <c r="AC89" s="140" t="str">
        <f t="shared" ref="AC89:AF90" si="0">AC90</f>
        <v>-</v>
      </c>
      <c r="AD89" s="139" t="str">
        <f t="shared" si="0"/>
        <v>-</v>
      </c>
      <c r="AE89" s="185" t="str">
        <f t="shared" si="0"/>
        <v>-</v>
      </c>
      <c r="AF89" s="185" t="str">
        <f t="shared" si="0"/>
        <v>-</v>
      </c>
    </row>
    <row r="90" spans="1:32" ht="8.25" customHeight="1">
      <c r="E90" s="64" t="s">
        <v>25</v>
      </c>
      <c r="G90" s="109">
        <v>18</v>
      </c>
      <c r="H90" s="108">
        <v>37061</v>
      </c>
      <c r="I90" s="108" t="s">
        <v>292</v>
      </c>
      <c r="J90" s="108">
        <v>46799</v>
      </c>
      <c r="K90" s="65"/>
      <c r="L90" s="107"/>
      <c r="M90" s="60"/>
      <c r="N90" s="60"/>
      <c r="O90" s="60"/>
      <c r="P90" s="64" t="s">
        <v>149</v>
      </c>
      <c r="R90" s="109">
        <v>34</v>
      </c>
      <c r="S90" s="108">
        <v>6838</v>
      </c>
      <c r="T90" s="108">
        <v>2543</v>
      </c>
      <c r="U90" s="108">
        <v>415621</v>
      </c>
      <c r="V90" s="57"/>
      <c r="W90" s="107"/>
      <c r="X90" s="60"/>
      <c r="Y90" s="60"/>
      <c r="Z90" s="301" t="s">
        <v>156</v>
      </c>
      <c r="AA90" s="301"/>
      <c r="AC90" s="138" t="str">
        <f t="shared" si="0"/>
        <v>-</v>
      </c>
      <c r="AD90" s="137" t="str">
        <f t="shared" si="0"/>
        <v>-</v>
      </c>
      <c r="AE90" s="184" t="str">
        <f t="shared" si="0"/>
        <v>-</v>
      </c>
      <c r="AF90" s="184" t="str">
        <f t="shared" si="0"/>
        <v>-</v>
      </c>
    </row>
    <row r="91" spans="1:32" ht="8.25" customHeight="1">
      <c r="D91" s="301" t="s">
        <v>224</v>
      </c>
      <c r="E91" s="301"/>
      <c r="G91" s="136">
        <f>IF(SUM(G92:G93,R11)&gt;0,SUM(G92:G93,R11),"－")</f>
        <v>311615</v>
      </c>
      <c r="H91" s="135">
        <f>IF(SUM(H92:H93,S11)&gt;0,SUM(H92:H93,S11),"－")</f>
        <v>699654</v>
      </c>
      <c r="I91" s="135">
        <f>IF(SUM(I92:I93,T11)&gt;0,SUM(I92:I93,T11),"－")</f>
        <v>274376</v>
      </c>
      <c r="J91" s="135">
        <f>IF(SUM(J92:J93,U11)&gt;0,SUM(J92:J93,U11),"－")</f>
        <v>427561</v>
      </c>
      <c r="K91" s="65"/>
      <c r="L91" s="107"/>
      <c r="M91" s="60"/>
      <c r="N91" s="60"/>
      <c r="O91" s="60"/>
      <c r="P91" s="64" t="s">
        <v>151</v>
      </c>
      <c r="R91" s="109">
        <v>1027239</v>
      </c>
      <c r="S91" s="108">
        <v>697181</v>
      </c>
      <c r="T91" s="108">
        <v>359711</v>
      </c>
      <c r="U91" s="108">
        <v>1319283</v>
      </c>
      <c r="V91" s="57"/>
      <c r="W91" s="107"/>
      <c r="X91" s="60"/>
      <c r="Y91" s="60"/>
      <c r="Z91" s="60"/>
      <c r="AA91" s="76" t="s">
        <v>223</v>
      </c>
      <c r="AC91" s="109" t="s">
        <v>292</v>
      </c>
      <c r="AD91" s="108" t="s">
        <v>292</v>
      </c>
      <c r="AE91" s="183" t="s">
        <v>292</v>
      </c>
      <c r="AF91" s="183" t="s">
        <v>292</v>
      </c>
    </row>
    <row r="92" spans="1:32" ht="8.25" customHeight="1">
      <c r="E92" s="64" t="s">
        <v>27</v>
      </c>
      <c r="G92" s="109">
        <v>12</v>
      </c>
      <c r="H92" s="108">
        <v>472</v>
      </c>
      <c r="I92" s="108">
        <v>180487</v>
      </c>
      <c r="J92" s="108">
        <v>5100</v>
      </c>
      <c r="K92" s="65"/>
      <c r="L92" s="107"/>
      <c r="M92" s="60"/>
      <c r="N92" s="60"/>
      <c r="O92" s="301" t="s">
        <v>160</v>
      </c>
      <c r="P92" s="301"/>
      <c r="R92" s="136">
        <f>SUM(R93:R93,AC11:AC13)</f>
        <v>72855</v>
      </c>
      <c r="S92" s="135">
        <f>SUM(S93:S93,AD11:AD13)</f>
        <v>102992</v>
      </c>
      <c r="T92" s="135">
        <f>SUM(T93:T93,AE11:AE13)</f>
        <v>39489</v>
      </c>
      <c r="U92" s="135">
        <f>SUM(U93:U93,AF11:AF13)</f>
        <v>55114</v>
      </c>
      <c r="V92" s="134"/>
      <c r="W92" s="107"/>
      <c r="X92" s="60"/>
      <c r="Y92" s="60"/>
      <c r="Z92" s="60"/>
      <c r="AA92" s="64"/>
      <c r="AC92" s="109"/>
      <c r="AD92" s="108"/>
      <c r="AE92" s="108"/>
      <c r="AF92" s="108"/>
    </row>
    <row r="93" spans="1:32" ht="8.25" customHeight="1">
      <c r="D93" s="60"/>
      <c r="E93" s="64" t="s">
        <v>30</v>
      </c>
      <c r="G93" s="109">
        <v>315</v>
      </c>
      <c r="H93" s="108">
        <v>808</v>
      </c>
      <c r="I93" s="108">
        <v>15065</v>
      </c>
      <c r="J93" s="108">
        <v>1000</v>
      </c>
      <c r="K93" s="65"/>
      <c r="L93" s="107"/>
      <c r="M93" s="60"/>
      <c r="N93" s="60"/>
      <c r="O93" s="60"/>
      <c r="P93" s="64" t="s">
        <v>154</v>
      </c>
      <c r="R93" s="109">
        <v>71900</v>
      </c>
      <c r="S93" s="108">
        <v>39942</v>
      </c>
      <c r="T93" s="108">
        <v>1512</v>
      </c>
      <c r="U93" s="108" t="s">
        <v>292</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7:AA37"/>
    <mergeCell ref="Z39:AA39"/>
    <mergeCell ref="Z61:AA61"/>
    <mergeCell ref="O44:P44"/>
    <mergeCell ref="Y89:AA89"/>
    <mergeCell ref="Z75:AA75"/>
    <mergeCell ref="O88:P88"/>
    <mergeCell ref="O92:P92"/>
    <mergeCell ref="O86:P86"/>
    <mergeCell ref="O82:P82"/>
    <mergeCell ref="Z77:AA77"/>
    <mergeCell ref="Z90:AA90"/>
    <mergeCell ref="Z81:AA81"/>
    <mergeCell ref="Z84:AA84"/>
    <mergeCell ref="Z79:AA79"/>
    <mergeCell ref="O84:P84"/>
    <mergeCell ref="O80:P80"/>
    <mergeCell ref="O78:P78"/>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97"/>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291</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82"/>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81"/>
      <c r="H10" s="179"/>
      <c r="I10" s="179"/>
      <c r="J10" s="179"/>
      <c r="K10" s="79"/>
      <c r="L10" s="114"/>
      <c r="M10" s="79"/>
      <c r="N10" s="79"/>
      <c r="O10" s="79"/>
      <c r="P10" s="79"/>
      <c r="Q10" s="79"/>
      <c r="R10" s="180"/>
      <c r="S10" s="179"/>
      <c r="T10" s="179"/>
      <c r="U10" s="179"/>
      <c r="V10" s="79"/>
      <c r="W10" s="114"/>
      <c r="X10" s="79"/>
      <c r="Y10" s="79"/>
      <c r="Z10" s="79"/>
      <c r="AA10" s="79"/>
      <c r="AB10" s="79"/>
      <c r="AC10" s="180"/>
      <c r="AD10" s="179"/>
      <c r="AE10" s="179"/>
      <c r="AF10" s="179"/>
    </row>
    <row r="11" spans="1:32" ht="8.25" customHeight="1">
      <c r="B11" s="296" t="s">
        <v>205</v>
      </c>
      <c r="C11" s="296"/>
      <c r="D11" s="296"/>
      <c r="E11" s="296"/>
      <c r="G11" s="174">
        <f>SUM(G13,G52,G67,R13,R57,AC20,AC43,AC68,AC89)</f>
        <v>40809508</v>
      </c>
      <c r="H11" s="173">
        <f>SUM(H13,H52,H67,S13,S57,AD20,AD43,AD68,AD89)</f>
        <v>73186370</v>
      </c>
      <c r="I11" s="173">
        <f>SUM(I13,I52,I67,T13,T57,AE20,AE43,AE68,AE89)</f>
        <v>27925776</v>
      </c>
      <c r="J11" s="173">
        <f>SUM(J13,J52,J67,U13,U57,AF20,AF43,AF68,AF89)</f>
        <v>30117211</v>
      </c>
      <c r="K11" s="65"/>
      <c r="L11" s="112"/>
      <c r="M11" s="60"/>
      <c r="N11" s="60"/>
      <c r="O11" s="60"/>
      <c r="P11" s="64" t="s">
        <v>33</v>
      </c>
      <c r="R11" s="168">
        <v>269897</v>
      </c>
      <c r="S11" s="167">
        <v>645681</v>
      </c>
      <c r="T11" s="167">
        <v>53249</v>
      </c>
      <c r="U11" s="167">
        <v>370066</v>
      </c>
      <c r="V11" s="57"/>
      <c r="W11" s="107"/>
      <c r="X11" s="60"/>
      <c r="Y11" s="60"/>
      <c r="Z11" s="60"/>
      <c r="AA11" s="64" t="s">
        <v>155</v>
      </c>
      <c r="AC11" s="168">
        <v>0</v>
      </c>
      <c r="AD11" s="167">
        <v>9292</v>
      </c>
      <c r="AE11" s="167">
        <v>7633</v>
      </c>
      <c r="AF11" s="167">
        <v>3488</v>
      </c>
    </row>
    <row r="12" spans="1:32" ht="8.25" customHeight="1">
      <c r="G12" s="178"/>
      <c r="H12" s="177"/>
      <c r="I12" s="177"/>
      <c r="J12" s="177"/>
      <c r="K12" s="65"/>
      <c r="L12" s="112"/>
      <c r="M12" s="60"/>
      <c r="N12" s="60"/>
      <c r="O12" s="60"/>
      <c r="P12" s="78"/>
      <c r="R12" s="176"/>
      <c r="S12" s="175"/>
      <c r="T12" s="175"/>
      <c r="U12" s="175"/>
      <c r="V12" s="57"/>
      <c r="W12" s="107"/>
      <c r="X12" s="60"/>
      <c r="Y12" s="60"/>
      <c r="Z12" s="60"/>
      <c r="AA12" s="76" t="s">
        <v>279</v>
      </c>
      <c r="AC12" s="168">
        <v>0</v>
      </c>
      <c r="AD12" s="167">
        <v>13756</v>
      </c>
      <c r="AE12" s="167">
        <v>200</v>
      </c>
      <c r="AF12" s="167">
        <v>500</v>
      </c>
    </row>
    <row r="13" spans="1:32" ht="8.25" customHeight="1">
      <c r="C13" s="296" t="s">
        <v>203</v>
      </c>
      <c r="D13" s="296"/>
      <c r="E13" s="296"/>
      <c r="G13" s="174">
        <f>SUM(G14,G18,G20,G22,G24,G26,G30,G32,G38,G40,G47)</f>
        <v>34059</v>
      </c>
      <c r="H13" s="173">
        <f>SUM(H14,H18,H20,H22,H24,H26,H30,H32,H38,H40,H47)</f>
        <v>4163556</v>
      </c>
      <c r="I13" s="173">
        <f>SUM(I14,I18,I20,I22,I24,I26,I30,I32,I38,I40,I47)</f>
        <v>398044</v>
      </c>
      <c r="J13" s="173">
        <f>SUM(J14,J18,J20,J22,J24,J26,J30,J32,J38,J40,J47)</f>
        <v>257232</v>
      </c>
      <c r="K13" s="68">
        <f>SUM(K14,K18,K20,K22,K24,K26,K30,K32,K38,K40,K47)</f>
        <v>0</v>
      </c>
      <c r="L13" s="112"/>
      <c r="N13" s="296" t="s">
        <v>199</v>
      </c>
      <c r="O13" s="296"/>
      <c r="P13" s="296"/>
      <c r="R13" s="174">
        <f>SUM(R14,R17,R19,R24,R30,R32,R34,R36,R38,R40,R44,R47,R49,R51,R53,)</f>
        <v>33920024</v>
      </c>
      <c r="S13" s="173">
        <f>SUM(S14,S17,S19,S24,S30,S32,S34,S36,S38,S40,S44,S47,S49,S51,S53,)</f>
        <v>5918489</v>
      </c>
      <c r="T13" s="173">
        <f>SUM(T14,T17,T19,T24,T30,T32,T34,T36,T38,T40,T44,T47,T49,T51,T53,)</f>
        <v>19255521</v>
      </c>
      <c r="U13" s="173">
        <f>SUM(U14,U17,U19,U24,U30,U32,U34,U36,U38,U40,U44,U47,U49,U51,U53,)</f>
        <v>13737301</v>
      </c>
      <c r="V13" s="57"/>
      <c r="W13" s="107"/>
      <c r="X13" s="60"/>
      <c r="Y13" s="60"/>
      <c r="Z13" s="60"/>
      <c r="AA13" s="64" t="s">
        <v>24</v>
      </c>
      <c r="AC13" s="168">
        <v>800</v>
      </c>
      <c r="AD13" s="167">
        <v>14727</v>
      </c>
      <c r="AE13" s="167">
        <v>24370</v>
      </c>
      <c r="AF13" s="167">
        <v>47998</v>
      </c>
    </row>
    <row r="14" spans="1:32" ht="8.25" customHeight="1">
      <c r="D14" s="302" t="s">
        <v>201</v>
      </c>
      <c r="E14" s="302"/>
      <c r="G14" s="170">
        <f>SUM(G15:G17)</f>
        <v>49</v>
      </c>
      <c r="H14" s="169">
        <f>SUM(H15:H17)</f>
        <v>557762</v>
      </c>
      <c r="I14" s="169">
        <f>SUM(I15:I17)</f>
        <v>7475</v>
      </c>
      <c r="J14" s="169">
        <f>SUM(J15:J17)</f>
        <v>72667</v>
      </c>
      <c r="K14" s="65"/>
      <c r="L14" s="112"/>
      <c r="M14" s="60"/>
      <c r="N14" s="60"/>
      <c r="O14" s="301" t="s">
        <v>197</v>
      </c>
      <c r="P14" s="301"/>
      <c r="R14" s="170">
        <f>IF(SUM(R15:R16)&gt;0,SUM(R15:R16),"－")</f>
        <v>31651</v>
      </c>
      <c r="S14" s="169">
        <f>IF(SUM(S15:S16)&gt;0,SUM(S15:S16),"－")</f>
        <v>164014</v>
      </c>
      <c r="T14" s="169">
        <f>IF(SUM(T15:T16)&gt;0,SUM(T15:T16),"－")</f>
        <v>1487417</v>
      </c>
      <c r="U14" s="169">
        <f>IF(SUM(U15:U16)&gt;0,SUM(U15:U16),"－")</f>
        <v>102272</v>
      </c>
      <c r="V14" s="57"/>
      <c r="W14" s="107"/>
      <c r="X14" s="60"/>
      <c r="Y14" s="60"/>
      <c r="Z14" s="301" t="s">
        <v>278</v>
      </c>
      <c r="AA14" s="301"/>
      <c r="AC14" s="170">
        <f>SUM(AC15:AC18)</f>
        <v>1057669</v>
      </c>
      <c r="AD14" s="169">
        <f>SUM(AD15:AD18)</f>
        <v>728636</v>
      </c>
      <c r="AE14" s="169">
        <f>SUM(AE15:AE18)</f>
        <v>110611</v>
      </c>
      <c r="AF14" s="169">
        <f>SUM(AF15:AF18)</f>
        <v>150713</v>
      </c>
    </row>
    <row r="15" spans="1:32" ht="8.25" customHeight="1">
      <c r="E15" s="64" t="s">
        <v>29</v>
      </c>
      <c r="G15" s="168">
        <v>26</v>
      </c>
      <c r="H15" s="167">
        <v>39782</v>
      </c>
      <c r="I15" s="167">
        <v>6518</v>
      </c>
      <c r="J15" s="167">
        <v>11730</v>
      </c>
      <c r="K15" s="65"/>
      <c r="L15" s="107"/>
      <c r="M15" s="60"/>
      <c r="N15" s="60"/>
      <c r="O15" s="60"/>
      <c r="P15" s="71" t="s">
        <v>37</v>
      </c>
      <c r="R15" s="168">
        <v>26106</v>
      </c>
      <c r="S15" s="167">
        <v>163974</v>
      </c>
      <c r="T15" s="167">
        <v>154685</v>
      </c>
      <c r="U15" s="167">
        <v>97760</v>
      </c>
      <c r="V15" s="57"/>
      <c r="W15" s="107"/>
      <c r="X15" s="60"/>
      <c r="Y15" s="60"/>
      <c r="Z15" s="60"/>
      <c r="AA15" s="64" t="s">
        <v>26</v>
      </c>
      <c r="AC15" s="168">
        <v>37341</v>
      </c>
      <c r="AD15" s="167">
        <v>29221</v>
      </c>
      <c r="AE15" s="167">
        <v>21</v>
      </c>
      <c r="AF15" s="167">
        <v>0</v>
      </c>
    </row>
    <row r="16" spans="1:32" ht="8.25" customHeight="1">
      <c r="E16" s="64" t="s">
        <v>32</v>
      </c>
      <c r="G16" s="168">
        <v>23</v>
      </c>
      <c r="H16" s="167">
        <v>512388</v>
      </c>
      <c r="I16" s="167">
        <v>0</v>
      </c>
      <c r="J16" s="167">
        <v>51908</v>
      </c>
      <c r="K16" s="65"/>
      <c r="L16" s="107"/>
      <c r="M16" s="60"/>
      <c r="N16" s="60"/>
      <c r="O16" s="60"/>
      <c r="P16" s="71" t="s">
        <v>40</v>
      </c>
      <c r="R16" s="168">
        <v>5545</v>
      </c>
      <c r="S16" s="167">
        <v>40</v>
      </c>
      <c r="T16" s="167">
        <v>1332732</v>
      </c>
      <c r="U16" s="167">
        <v>4512</v>
      </c>
      <c r="V16" s="57"/>
      <c r="W16" s="107"/>
      <c r="X16" s="60"/>
      <c r="Y16" s="60"/>
      <c r="Z16" s="60"/>
      <c r="AA16" s="64" t="s">
        <v>28</v>
      </c>
      <c r="AC16" s="168">
        <v>758388</v>
      </c>
      <c r="AD16" s="167">
        <v>385480</v>
      </c>
      <c r="AE16" s="167">
        <v>43819</v>
      </c>
      <c r="AF16" s="167">
        <v>51611</v>
      </c>
    </row>
    <row r="17" spans="4:32" ht="8.25" customHeight="1">
      <c r="E17" s="64" t="s">
        <v>35</v>
      </c>
      <c r="G17" s="168">
        <v>0</v>
      </c>
      <c r="H17" s="167">
        <v>5592</v>
      </c>
      <c r="I17" s="167">
        <v>957</v>
      </c>
      <c r="J17" s="167">
        <v>9029</v>
      </c>
      <c r="K17" s="65"/>
      <c r="L17" s="107"/>
      <c r="M17" s="60"/>
      <c r="N17" s="60"/>
      <c r="O17" s="301" t="s">
        <v>43</v>
      </c>
      <c r="P17" s="301"/>
      <c r="R17" s="170">
        <f>IF(SUM(R18)&gt;0,SUM(R18),"－")</f>
        <v>1732629</v>
      </c>
      <c r="S17" s="171">
        <f>IF(SUM(S18)&gt;0,SUM(S18),"－")</f>
        <v>356268</v>
      </c>
      <c r="T17" s="171">
        <f>IF(SUM(T18)&gt;0,SUM(T18),"－")</f>
        <v>1430102</v>
      </c>
      <c r="U17" s="171">
        <f>IF(SUM(U18)&gt;0,SUM(U18),"－")</f>
        <v>5327760</v>
      </c>
      <c r="V17" s="57"/>
      <c r="W17" s="107"/>
      <c r="X17" s="60"/>
      <c r="Y17" s="60"/>
      <c r="Z17" s="60"/>
      <c r="AA17" s="64" t="s">
        <v>31</v>
      </c>
      <c r="AC17" s="168">
        <v>10773</v>
      </c>
      <c r="AD17" s="167">
        <v>86870</v>
      </c>
      <c r="AE17" s="167">
        <v>65979</v>
      </c>
      <c r="AF17" s="167">
        <v>6763</v>
      </c>
    </row>
    <row r="18" spans="4:32" ht="8.25" customHeight="1">
      <c r="D18" s="302" t="s">
        <v>277</v>
      </c>
      <c r="E18" s="302"/>
      <c r="G18" s="170">
        <f>SUM(G19)</f>
        <v>5757</v>
      </c>
      <c r="H18" s="169">
        <f>SUM(H19)</f>
        <v>109375</v>
      </c>
      <c r="I18" s="169">
        <f>SUM(I19)</f>
        <v>634</v>
      </c>
      <c r="J18" s="169">
        <f>SUM(J19)</f>
        <v>35530</v>
      </c>
      <c r="K18" s="65"/>
      <c r="L18" s="112"/>
      <c r="M18" s="60"/>
      <c r="N18" s="60"/>
      <c r="O18" s="60"/>
      <c r="P18" s="64" t="s">
        <v>43</v>
      </c>
      <c r="R18" s="168">
        <v>1732629</v>
      </c>
      <c r="S18" s="167">
        <v>356268</v>
      </c>
      <c r="T18" s="167">
        <v>1430102</v>
      </c>
      <c r="U18" s="167">
        <v>5327760</v>
      </c>
      <c r="V18" s="57"/>
      <c r="W18" s="107"/>
      <c r="X18" s="60"/>
      <c r="Y18" s="60"/>
      <c r="Z18" s="60"/>
      <c r="AA18" s="74" t="s">
        <v>34</v>
      </c>
      <c r="AC18" s="168">
        <v>251167</v>
      </c>
      <c r="AD18" s="167">
        <v>227065</v>
      </c>
      <c r="AE18" s="167">
        <v>792</v>
      </c>
      <c r="AF18" s="167">
        <v>92339</v>
      </c>
    </row>
    <row r="19" spans="4:32" ht="8.25" customHeight="1">
      <c r="E19" s="71" t="s">
        <v>36</v>
      </c>
      <c r="G19" s="168">
        <v>5757</v>
      </c>
      <c r="H19" s="167">
        <v>109375</v>
      </c>
      <c r="I19" s="167">
        <v>634</v>
      </c>
      <c r="J19" s="167">
        <v>35530</v>
      </c>
      <c r="K19" s="65"/>
      <c r="L19" s="107"/>
      <c r="M19" s="60"/>
      <c r="N19" s="60"/>
      <c r="O19" s="301" t="s">
        <v>195</v>
      </c>
      <c r="P19" s="301"/>
      <c r="R19" s="170">
        <f>IF(SUM(R20:R23)&gt;0,SUM(R20:R23),"－")</f>
        <v>205103</v>
      </c>
      <c r="S19" s="169">
        <f>IF(SUM(S20:S23)&gt;0,SUM(S20:S23),"－")</f>
        <v>1296413</v>
      </c>
      <c r="T19" s="169">
        <f>IF(SUM(T20:T23)&gt;0,SUM(T20:T23),"－")</f>
        <v>11085</v>
      </c>
      <c r="U19" s="169">
        <f>IF(SUM(U20:U23)&gt;0,SUM(U20:U23),"－")</f>
        <v>17435</v>
      </c>
      <c r="V19" s="57"/>
      <c r="W19" s="112"/>
      <c r="X19" s="60"/>
      <c r="Y19" s="60"/>
      <c r="Z19" s="60"/>
      <c r="AC19" s="176"/>
      <c r="AD19" s="175"/>
      <c r="AE19" s="175"/>
      <c r="AF19" s="175"/>
    </row>
    <row r="20" spans="4:32" ht="8.25" customHeight="1">
      <c r="D20" s="301" t="s">
        <v>1</v>
      </c>
      <c r="E20" s="301"/>
      <c r="G20" s="170">
        <f>G21</f>
        <v>11123</v>
      </c>
      <c r="H20" s="169">
        <f>H21</f>
        <v>1351413</v>
      </c>
      <c r="I20" s="169">
        <f>I21</f>
        <v>263142</v>
      </c>
      <c r="J20" s="169">
        <f>J21</f>
        <v>15343</v>
      </c>
      <c r="K20" s="65"/>
      <c r="L20" s="107"/>
      <c r="M20" s="60"/>
      <c r="N20" s="60"/>
      <c r="O20" s="60"/>
      <c r="P20" s="64" t="s">
        <v>46</v>
      </c>
      <c r="R20" s="168">
        <v>0</v>
      </c>
      <c r="S20" s="167">
        <v>277</v>
      </c>
      <c r="T20" s="167">
        <v>11066</v>
      </c>
      <c r="U20" s="167">
        <v>15722</v>
      </c>
      <c r="V20" s="57"/>
      <c r="W20" s="107"/>
      <c r="X20" s="60"/>
      <c r="Y20" s="296" t="s">
        <v>198</v>
      </c>
      <c r="Z20" s="296"/>
      <c r="AA20" s="296"/>
      <c r="AC20" s="174">
        <f>SUM(AC21,AC24,AC26,AC28,AC30,AC32,AC34,AC36,AC38)</f>
        <v>394349</v>
      </c>
      <c r="AD20" s="173">
        <f>SUM(AD21,AD24,AD26,AD28,AD30,AD32,AD34,AD36,AD38)</f>
        <v>1845620</v>
      </c>
      <c r="AE20" s="173">
        <f>SUM(AE21,AE24,AE26,AE28,AE30,AE32,AE34,AE36,AE38)</f>
        <v>370977</v>
      </c>
      <c r="AF20" s="173">
        <f>SUM(AF21,AF24,AF26,AF28,AF30,AF32,AF34,AF36,AF38)</f>
        <v>441116</v>
      </c>
    </row>
    <row r="21" spans="4:32" ht="8.25" customHeight="1">
      <c r="E21" s="64" t="s">
        <v>1</v>
      </c>
      <c r="G21" s="168">
        <v>11123</v>
      </c>
      <c r="H21" s="167">
        <v>1351413</v>
      </c>
      <c r="I21" s="167">
        <v>263142</v>
      </c>
      <c r="J21" s="167">
        <v>15343</v>
      </c>
      <c r="K21" s="65"/>
      <c r="L21" s="107"/>
      <c r="M21" s="60"/>
      <c r="N21" s="60"/>
      <c r="O21" s="60"/>
      <c r="P21" s="64" t="s">
        <v>48</v>
      </c>
      <c r="R21" s="168">
        <v>195088</v>
      </c>
      <c r="S21" s="167">
        <v>1186632</v>
      </c>
      <c r="T21" s="167">
        <v>19</v>
      </c>
      <c r="U21" s="167">
        <v>518</v>
      </c>
      <c r="V21" s="57"/>
      <c r="W21" s="107"/>
      <c r="Z21" s="301" t="s">
        <v>196</v>
      </c>
      <c r="AA21" s="301"/>
      <c r="AC21" s="170">
        <f>SUM(AC22:AC23)</f>
        <v>101235</v>
      </c>
      <c r="AD21" s="169">
        <f>SUM(AD22:AD23)</f>
        <v>348163</v>
      </c>
      <c r="AE21" s="169">
        <f>SUM(AE22:AE23)</f>
        <v>68169</v>
      </c>
      <c r="AF21" s="169">
        <f>SUM(AF22:AF23)</f>
        <v>331157</v>
      </c>
    </row>
    <row r="22" spans="4:32" ht="8.25" customHeight="1">
      <c r="D22" s="301" t="s">
        <v>276</v>
      </c>
      <c r="E22" s="301"/>
      <c r="G22" s="170">
        <f>SUM(G23)</f>
        <v>269</v>
      </c>
      <c r="H22" s="169">
        <f>SUM(H23)</f>
        <v>624159</v>
      </c>
      <c r="I22" s="169">
        <f>SUM(I23)</f>
        <v>18007</v>
      </c>
      <c r="J22" s="169">
        <f>SUM(J23)</f>
        <v>39829</v>
      </c>
      <c r="K22" s="65"/>
      <c r="L22" s="107"/>
      <c r="M22" s="60"/>
      <c r="N22" s="60"/>
      <c r="O22" s="60"/>
      <c r="P22" s="64" t="s">
        <v>51</v>
      </c>
      <c r="R22" s="168">
        <v>6991</v>
      </c>
      <c r="S22" s="167">
        <v>21935</v>
      </c>
      <c r="T22" s="167">
        <v>0</v>
      </c>
      <c r="U22" s="167">
        <v>0</v>
      </c>
      <c r="V22" s="57"/>
      <c r="W22" s="107"/>
      <c r="X22" s="60"/>
      <c r="Y22" s="60"/>
      <c r="Z22" s="60"/>
      <c r="AA22" s="64" t="s">
        <v>38</v>
      </c>
      <c r="AC22" s="168">
        <v>2187</v>
      </c>
      <c r="AD22" s="167">
        <v>129886</v>
      </c>
      <c r="AE22" s="167">
        <v>18549</v>
      </c>
      <c r="AF22" s="167">
        <v>4671</v>
      </c>
    </row>
    <row r="23" spans="4:32" ht="8.25" customHeight="1">
      <c r="E23" s="76" t="s">
        <v>276</v>
      </c>
      <c r="G23" s="168">
        <v>269</v>
      </c>
      <c r="H23" s="167">
        <v>624159</v>
      </c>
      <c r="I23" s="167">
        <v>18007</v>
      </c>
      <c r="J23" s="167">
        <v>39829</v>
      </c>
      <c r="K23" s="65"/>
      <c r="L23" s="107"/>
      <c r="M23" s="60"/>
      <c r="N23" s="60"/>
      <c r="O23" s="60"/>
      <c r="P23" s="64" t="s">
        <v>53</v>
      </c>
      <c r="R23" s="168">
        <v>3024</v>
      </c>
      <c r="S23" s="167">
        <v>87569</v>
      </c>
      <c r="T23" s="167">
        <v>0</v>
      </c>
      <c r="U23" s="167">
        <v>1195</v>
      </c>
      <c r="V23" s="57"/>
      <c r="W23" s="107"/>
      <c r="X23" s="60"/>
      <c r="Y23" s="60"/>
      <c r="Z23" s="60"/>
      <c r="AA23" s="71" t="s">
        <v>41</v>
      </c>
      <c r="AC23" s="168">
        <v>99048</v>
      </c>
      <c r="AD23" s="167">
        <v>218277</v>
      </c>
      <c r="AE23" s="167">
        <v>49620</v>
      </c>
      <c r="AF23" s="167">
        <v>326486</v>
      </c>
    </row>
    <row r="24" spans="4:32" ht="8.25" customHeight="1">
      <c r="D24" s="301" t="s">
        <v>275</v>
      </c>
      <c r="E24" s="301"/>
      <c r="G24" s="170">
        <f>SUM(G25)</f>
        <v>253</v>
      </c>
      <c r="H24" s="169">
        <f>SUM(H25)</f>
        <v>64697</v>
      </c>
      <c r="I24" s="169">
        <f>SUM(I25)</f>
        <v>108017</v>
      </c>
      <c r="J24" s="169">
        <f>SUM(J25)</f>
        <v>51897</v>
      </c>
      <c r="K24" s="65"/>
      <c r="L24" s="107"/>
      <c r="M24" s="60"/>
      <c r="N24" s="60"/>
      <c r="O24" s="301" t="s">
        <v>192</v>
      </c>
      <c r="P24" s="301"/>
      <c r="R24" s="170">
        <f>IF(SUM(R25:R29)&gt;0,SUM(R25:R29),"－")</f>
        <v>111745</v>
      </c>
      <c r="S24" s="169">
        <f>IF(SUM(S25:S29)&gt;0,SUM(S25:S29),"－")</f>
        <v>331438</v>
      </c>
      <c r="T24" s="169">
        <f>IF(SUM(T25:T29)&gt;0,SUM(T25:T29),"－")</f>
        <v>4640</v>
      </c>
      <c r="U24" s="169">
        <f>IF(SUM(U25:U29)&gt;0,SUM(U25:U29),"－")</f>
        <v>20880</v>
      </c>
      <c r="V24" s="57"/>
      <c r="W24" s="107"/>
      <c r="X24" s="60"/>
      <c r="Y24" s="60"/>
      <c r="Z24" s="301" t="s">
        <v>45</v>
      </c>
      <c r="AA24" s="301"/>
      <c r="AC24" s="170">
        <f>AC25</f>
        <v>92587</v>
      </c>
      <c r="AD24" s="169">
        <f>AD25</f>
        <v>353858</v>
      </c>
      <c r="AE24" s="169">
        <f>AE25</f>
        <v>0</v>
      </c>
      <c r="AF24" s="169">
        <f>AF25</f>
        <v>0</v>
      </c>
    </row>
    <row r="25" spans="4:32" ht="8.25" customHeight="1">
      <c r="E25" s="76" t="s">
        <v>274</v>
      </c>
      <c r="G25" s="168">
        <v>253</v>
      </c>
      <c r="H25" s="167">
        <v>64697</v>
      </c>
      <c r="I25" s="167">
        <v>108017</v>
      </c>
      <c r="J25" s="167">
        <v>51897</v>
      </c>
      <c r="K25" s="65"/>
      <c r="L25" s="107"/>
      <c r="M25" s="60"/>
      <c r="N25" s="60"/>
      <c r="O25" s="60"/>
      <c r="P25" s="64" t="s">
        <v>55</v>
      </c>
      <c r="R25" s="168">
        <v>22468</v>
      </c>
      <c r="S25" s="167">
        <v>68765</v>
      </c>
      <c r="T25" s="167">
        <v>205</v>
      </c>
      <c r="U25" s="167">
        <v>3551</v>
      </c>
      <c r="V25" s="57"/>
      <c r="W25" s="107"/>
      <c r="X25" s="60"/>
      <c r="Y25" s="60"/>
      <c r="Z25" s="60"/>
      <c r="AA25" s="64" t="s">
        <v>45</v>
      </c>
      <c r="AC25" s="168">
        <v>92587</v>
      </c>
      <c r="AD25" s="167">
        <v>353858</v>
      </c>
      <c r="AE25" s="167">
        <v>0</v>
      </c>
      <c r="AF25" s="167">
        <v>0</v>
      </c>
    </row>
    <row r="26" spans="4:32" ht="8.25" customHeight="1">
      <c r="D26" s="301" t="s">
        <v>194</v>
      </c>
      <c r="E26" s="301"/>
      <c r="G26" s="170">
        <f>SUM(G27:G29)</f>
        <v>3105</v>
      </c>
      <c r="H26" s="169">
        <f>SUM(H27:H29)</f>
        <v>359877</v>
      </c>
      <c r="I26" s="169">
        <f>SUM(I27:I29)</f>
        <v>667</v>
      </c>
      <c r="J26" s="169">
        <f>SUM(J27:J29)</f>
        <v>27766</v>
      </c>
      <c r="K26" s="65"/>
      <c r="L26" s="107"/>
      <c r="M26" s="60"/>
      <c r="N26" s="60"/>
      <c r="O26" s="60"/>
      <c r="P26" s="64" t="s">
        <v>57</v>
      </c>
      <c r="R26" s="168">
        <v>1503</v>
      </c>
      <c r="S26" s="167">
        <v>50854</v>
      </c>
      <c r="T26" s="167">
        <v>0</v>
      </c>
      <c r="U26" s="167">
        <v>1039</v>
      </c>
      <c r="V26" s="57"/>
      <c r="W26" s="107"/>
      <c r="X26" s="60"/>
      <c r="Y26" s="60"/>
      <c r="Z26" s="301" t="s">
        <v>193</v>
      </c>
      <c r="AA26" s="301"/>
      <c r="AC26" s="170">
        <f>AC27</f>
        <v>91053</v>
      </c>
      <c r="AD26" s="169">
        <f>AD27</f>
        <v>174839</v>
      </c>
      <c r="AE26" s="169">
        <f>AE27</f>
        <v>0</v>
      </c>
      <c r="AF26" s="169">
        <f>AF27</f>
        <v>0</v>
      </c>
    </row>
    <row r="27" spans="4:32" ht="8.25" customHeight="1">
      <c r="E27" s="64" t="s">
        <v>47</v>
      </c>
      <c r="G27" s="168">
        <v>37</v>
      </c>
      <c r="H27" s="167">
        <v>1485</v>
      </c>
      <c r="I27" s="167">
        <v>0</v>
      </c>
      <c r="J27" s="167">
        <v>795</v>
      </c>
      <c r="K27" s="65"/>
      <c r="L27" s="107"/>
      <c r="M27" s="60"/>
      <c r="N27" s="60"/>
      <c r="O27" s="60"/>
      <c r="P27" s="64" t="s">
        <v>60</v>
      </c>
      <c r="R27" s="168">
        <v>20509</v>
      </c>
      <c r="S27" s="167">
        <v>51775</v>
      </c>
      <c r="T27" s="167">
        <v>0</v>
      </c>
      <c r="U27" s="167">
        <v>0</v>
      </c>
      <c r="V27" s="57"/>
      <c r="W27" s="107"/>
      <c r="X27" s="60"/>
      <c r="Y27" s="60"/>
      <c r="Z27" s="60"/>
      <c r="AA27" s="64" t="s">
        <v>49</v>
      </c>
      <c r="AC27" s="168">
        <v>91053</v>
      </c>
      <c r="AD27" s="167">
        <v>174839</v>
      </c>
      <c r="AE27" s="167">
        <v>0</v>
      </c>
      <c r="AF27" s="167">
        <v>0</v>
      </c>
    </row>
    <row r="28" spans="4:32" ht="8.25" customHeight="1">
      <c r="E28" s="64" t="s">
        <v>50</v>
      </c>
      <c r="G28" s="168">
        <v>1267</v>
      </c>
      <c r="H28" s="167">
        <v>156857</v>
      </c>
      <c r="I28" s="167">
        <v>445</v>
      </c>
      <c r="J28" s="167">
        <v>26971</v>
      </c>
      <c r="K28" s="65"/>
      <c r="L28" s="107"/>
      <c r="M28" s="60"/>
      <c r="N28" s="60"/>
      <c r="O28" s="60"/>
      <c r="P28" s="64" t="s">
        <v>63</v>
      </c>
      <c r="R28" s="168">
        <v>20216</v>
      </c>
      <c r="S28" s="167">
        <v>26505</v>
      </c>
      <c r="T28" s="167">
        <v>0</v>
      </c>
      <c r="U28" s="167">
        <v>0</v>
      </c>
      <c r="V28" s="57"/>
      <c r="W28" s="107"/>
      <c r="X28" s="60"/>
      <c r="Y28" s="60"/>
      <c r="Z28" s="301" t="s">
        <v>54</v>
      </c>
      <c r="AA28" s="301"/>
      <c r="AC28" s="170">
        <f>AC29</f>
        <v>2430</v>
      </c>
      <c r="AD28" s="169">
        <f>AD29</f>
        <v>48297</v>
      </c>
      <c r="AE28" s="169">
        <f>AE29</f>
        <v>14338</v>
      </c>
      <c r="AF28" s="169">
        <f>AF29</f>
        <v>4549</v>
      </c>
    </row>
    <row r="29" spans="4:32" ht="8.25" customHeight="1">
      <c r="E29" s="64" t="s">
        <v>52</v>
      </c>
      <c r="G29" s="168">
        <v>1801</v>
      </c>
      <c r="H29" s="167">
        <v>201535</v>
      </c>
      <c r="I29" s="167">
        <v>222</v>
      </c>
      <c r="J29" s="167">
        <v>0</v>
      </c>
      <c r="K29" s="65"/>
      <c r="L29" s="107"/>
      <c r="M29" s="60"/>
      <c r="N29" s="60"/>
      <c r="O29" s="60"/>
      <c r="P29" s="64" t="s">
        <v>66</v>
      </c>
      <c r="R29" s="168">
        <v>47049</v>
      </c>
      <c r="S29" s="167">
        <v>133539</v>
      </c>
      <c r="T29" s="167">
        <v>4435</v>
      </c>
      <c r="U29" s="167">
        <v>16290</v>
      </c>
      <c r="V29" s="57"/>
      <c r="W29" s="107"/>
      <c r="X29" s="60"/>
      <c r="Y29" s="60"/>
      <c r="Z29" s="60"/>
      <c r="AA29" s="64" t="s">
        <v>54</v>
      </c>
      <c r="AC29" s="168">
        <v>2430</v>
      </c>
      <c r="AD29" s="167">
        <v>48297</v>
      </c>
      <c r="AE29" s="167">
        <v>14338</v>
      </c>
      <c r="AF29" s="167">
        <v>4549</v>
      </c>
    </row>
    <row r="30" spans="4:32" ht="8.25" customHeight="1">
      <c r="D30" s="301" t="s">
        <v>3</v>
      </c>
      <c r="E30" s="301"/>
      <c r="G30" s="170">
        <f>+G31</f>
        <v>270</v>
      </c>
      <c r="H30" s="169">
        <f>+H31</f>
        <v>223342</v>
      </c>
      <c r="I30" s="169">
        <f>+I31</f>
        <v>0</v>
      </c>
      <c r="J30" s="169">
        <f>+J31</f>
        <v>0</v>
      </c>
      <c r="K30" s="65"/>
      <c r="L30" s="107"/>
      <c r="M30" s="60"/>
      <c r="N30" s="60"/>
      <c r="O30" s="301" t="s">
        <v>273</v>
      </c>
      <c r="P30" s="301"/>
      <c r="R30" s="170">
        <f>R31</f>
        <v>761</v>
      </c>
      <c r="S30" s="169">
        <f>S31</f>
        <v>3060</v>
      </c>
      <c r="T30" s="169">
        <f>T31</f>
        <v>320</v>
      </c>
      <c r="U30" s="169">
        <f>U31</f>
        <v>180</v>
      </c>
      <c r="V30" s="57"/>
      <c r="W30" s="107"/>
      <c r="X30" s="60"/>
      <c r="Y30" s="60"/>
      <c r="Z30" s="301" t="s">
        <v>272</v>
      </c>
      <c r="AA30" s="301"/>
      <c r="AC30" s="170">
        <f>AC31</f>
        <v>98122</v>
      </c>
      <c r="AD30" s="169">
        <f>AD31</f>
        <v>696917</v>
      </c>
      <c r="AE30" s="169">
        <f>AE31</f>
        <v>18092</v>
      </c>
      <c r="AF30" s="169">
        <f>AF31</f>
        <v>53452</v>
      </c>
    </row>
    <row r="31" spans="4:32" ht="8.25" customHeight="1">
      <c r="E31" s="64" t="s">
        <v>3</v>
      </c>
      <c r="G31" s="168">
        <v>270</v>
      </c>
      <c r="H31" s="167">
        <v>223342</v>
      </c>
      <c r="I31" s="167">
        <v>0</v>
      </c>
      <c r="J31" s="167">
        <v>0</v>
      </c>
      <c r="K31" s="65"/>
      <c r="L31" s="107"/>
      <c r="M31" s="60"/>
      <c r="N31" s="60"/>
      <c r="O31" s="60"/>
      <c r="P31" s="64" t="s">
        <v>70</v>
      </c>
      <c r="R31" s="168">
        <v>761</v>
      </c>
      <c r="S31" s="167">
        <v>3060</v>
      </c>
      <c r="T31" s="167">
        <v>320</v>
      </c>
      <c r="U31" s="167">
        <v>180</v>
      </c>
      <c r="V31" s="57"/>
      <c r="W31" s="107"/>
      <c r="X31" s="60"/>
      <c r="Y31" s="60"/>
      <c r="Z31" s="60"/>
      <c r="AA31" s="64" t="s">
        <v>56</v>
      </c>
      <c r="AC31" s="168">
        <v>98122</v>
      </c>
      <c r="AD31" s="167">
        <v>696917</v>
      </c>
      <c r="AE31" s="167">
        <v>18092</v>
      </c>
      <c r="AF31" s="167">
        <v>53452</v>
      </c>
    </row>
    <row r="32" spans="4:32" ht="8.25" customHeight="1">
      <c r="D32" s="301" t="s">
        <v>214</v>
      </c>
      <c r="E32" s="301"/>
      <c r="G32" s="170">
        <f>SUM(G33:G37)</f>
        <v>1486</v>
      </c>
      <c r="H32" s="169">
        <f>SUM(H33:H37)</f>
        <v>647871</v>
      </c>
      <c r="I32" s="169">
        <f>SUM(I33:I37)</f>
        <v>40</v>
      </c>
      <c r="J32" s="169">
        <f>IF(SUM(J33:J37)&gt;0,SUM(J33:J37),"－")</f>
        <v>12858</v>
      </c>
      <c r="K32" s="65"/>
      <c r="L32" s="107"/>
      <c r="M32" s="60"/>
      <c r="N32" s="60"/>
      <c r="O32" s="301" t="s">
        <v>271</v>
      </c>
      <c r="P32" s="301"/>
      <c r="R32" s="170">
        <f>R33</f>
        <v>21527798</v>
      </c>
      <c r="S32" s="171">
        <f>S33</f>
        <v>488059</v>
      </c>
      <c r="T32" s="171">
        <f>T33</f>
        <v>14812450</v>
      </c>
      <c r="U32" s="171">
        <f>U33</f>
        <v>7865870</v>
      </c>
      <c r="V32" s="57"/>
      <c r="W32" s="107"/>
      <c r="X32" s="60"/>
      <c r="Y32" s="60"/>
      <c r="Z32" s="301" t="s">
        <v>58</v>
      </c>
      <c r="AA32" s="301"/>
      <c r="AC32" s="170">
        <f>AC33</f>
        <v>5464</v>
      </c>
      <c r="AD32" s="171">
        <f>AD33</f>
        <v>49467</v>
      </c>
      <c r="AE32" s="171">
        <f>AE33</f>
        <v>1880</v>
      </c>
      <c r="AF32" s="171">
        <f>AF33</f>
        <v>186</v>
      </c>
    </row>
    <row r="33" spans="4:32" ht="8.25" customHeight="1">
      <c r="E33" s="71" t="s">
        <v>59</v>
      </c>
      <c r="G33" s="168">
        <v>0</v>
      </c>
      <c r="H33" s="167">
        <v>991</v>
      </c>
      <c r="I33" s="167">
        <v>0</v>
      </c>
      <c r="J33" s="167">
        <v>0</v>
      </c>
      <c r="K33" s="65"/>
      <c r="L33" s="107"/>
      <c r="M33" s="60"/>
      <c r="N33" s="60"/>
      <c r="O33" s="60"/>
      <c r="P33" s="64" t="s">
        <v>271</v>
      </c>
      <c r="R33" s="168">
        <v>21527798</v>
      </c>
      <c r="S33" s="167">
        <v>488059</v>
      </c>
      <c r="T33" s="167">
        <v>14812450</v>
      </c>
      <c r="U33" s="167">
        <v>7865870</v>
      </c>
      <c r="V33" s="57"/>
      <c r="W33" s="107"/>
      <c r="X33" s="60"/>
      <c r="Y33" s="60"/>
      <c r="Z33" s="60"/>
      <c r="AA33" s="64" t="s">
        <v>58</v>
      </c>
      <c r="AC33" s="176">
        <v>5464</v>
      </c>
      <c r="AD33" s="167">
        <v>49467</v>
      </c>
      <c r="AE33" s="167">
        <v>1880</v>
      </c>
      <c r="AF33" s="167">
        <v>186</v>
      </c>
    </row>
    <row r="34" spans="4:32" ht="8.25" customHeight="1">
      <c r="E34" s="64" t="s">
        <v>62</v>
      </c>
      <c r="G34" s="168">
        <v>64</v>
      </c>
      <c r="H34" s="167">
        <v>293060</v>
      </c>
      <c r="I34" s="167">
        <v>0</v>
      </c>
      <c r="J34" s="167">
        <v>0</v>
      </c>
      <c r="K34" s="65"/>
      <c r="L34" s="107"/>
      <c r="M34" s="60"/>
      <c r="N34" s="60"/>
      <c r="O34" s="301" t="s">
        <v>270</v>
      </c>
      <c r="P34" s="301"/>
      <c r="R34" s="170">
        <f>R35</f>
        <v>140429</v>
      </c>
      <c r="S34" s="171">
        <f>S35</f>
        <v>5398</v>
      </c>
      <c r="T34" s="171">
        <f>T35</f>
        <v>229216</v>
      </c>
      <c r="U34" s="171">
        <f>U35</f>
        <v>189971</v>
      </c>
      <c r="V34" s="57"/>
      <c r="W34" s="107"/>
      <c r="X34" s="60"/>
      <c r="Y34" s="60"/>
      <c r="Z34" s="302" t="s">
        <v>268</v>
      </c>
      <c r="AA34" s="302"/>
      <c r="AC34" s="170">
        <f>AC35</f>
        <v>212</v>
      </c>
      <c r="AD34" s="171">
        <f>AD35</f>
        <v>34255</v>
      </c>
      <c r="AE34" s="171">
        <f>AE35</f>
        <v>79920</v>
      </c>
      <c r="AF34" s="171">
        <f>AF35</f>
        <v>95</v>
      </c>
    </row>
    <row r="35" spans="4:32" ht="8.25" customHeight="1">
      <c r="E35" s="64" t="s">
        <v>65</v>
      </c>
      <c r="G35" s="168">
        <v>703</v>
      </c>
      <c r="H35" s="167">
        <v>165092</v>
      </c>
      <c r="I35" s="167">
        <v>40</v>
      </c>
      <c r="J35" s="167">
        <v>5220</v>
      </c>
      <c r="K35" s="65"/>
      <c r="L35" s="107"/>
      <c r="M35" s="60"/>
      <c r="N35" s="60"/>
      <c r="O35" s="60"/>
      <c r="P35" s="76" t="s">
        <v>269</v>
      </c>
      <c r="R35" s="168">
        <v>140429</v>
      </c>
      <c r="S35" s="167">
        <v>5398</v>
      </c>
      <c r="T35" s="167">
        <v>229216</v>
      </c>
      <c r="U35" s="167">
        <v>189971</v>
      </c>
      <c r="V35" s="57"/>
      <c r="W35" s="107"/>
      <c r="X35" s="60"/>
      <c r="Y35" s="60"/>
      <c r="Z35" s="60"/>
      <c r="AA35" s="95" t="s">
        <v>268</v>
      </c>
      <c r="AC35" s="176">
        <v>212</v>
      </c>
      <c r="AD35" s="167">
        <v>34255</v>
      </c>
      <c r="AE35" s="167">
        <v>79920</v>
      </c>
      <c r="AF35" s="167">
        <v>95</v>
      </c>
    </row>
    <row r="36" spans="4:32" ht="8.25" customHeight="1">
      <c r="E36" s="64" t="s">
        <v>68</v>
      </c>
      <c r="G36" s="168">
        <v>56</v>
      </c>
      <c r="H36" s="167">
        <v>113958</v>
      </c>
      <c r="I36" s="167">
        <v>0</v>
      </c>
      <c r="J36" s="167">
        <v>7618</v>
      </c>
      <c r="K36" s="65"/>
      <c r="L36" s="107"/>
      <c r="M36" s="60"/>
      <c r="N36" s="60"/>
      <c r="O36" s="301" t="s">
        <v>267</v>
      </c>
      <c r="P36" s="301"/>
      <c r="R36" s="170">
        <f>R37</f>
        <v>66762</v>
      </c>
      <c r="S36" s="171">
        <f>S37</f>
        <v>180760</v>
      </c>
      <c r="T36" s="171">
        <f>T37</f>
        <v>864</v>
      </c>
      <c r="U36" s="171">
        <f>U37</f>
        <v>226</v>
      </c>
      <c r="V36" s="57"/>
      <c r="W36" s="107"/>
      <c r="X36" s="60"/>
      <c r="Y36" s="60"/>
      <c r="Z36" s="301" t="s">
        <v>266</v>
      </c>
      <c r="AA36" s="301"/>
      <c r="AC36" s="170">
        <f>AC37</f>
        <v>377</v>
      </c>
      <c r="AD36" s="171">
        <f>AD37</f>
        <v>31230</v>
      </c>
      <c r="AE36" s="171">
        <f>AE37</f>
        <v>0</v>
      </c>
      <c r="AF36" s="171">
        <f>AF37</f>
        <v>0</v>
      </c>
    </row>
    <row r="37" spans="4:32" ht="8.25" customHeight="1">
      <c r="E37" s="144" t="s">
        <v>69</v>
      </c>
      <c r="G37" s="168">
        <v>663</v>
      </c>
      <c r="H37" s="167">
        <v>74770</v>
      </c>
      <c r="I37" s="167">
        <v>0</v>
      </c>
      <c r="J37" s="167">
        <v>20</v>
      </c>
      <c r="K37" s="65"/>
      <c r="L37" s="107"/>
      <c r="M37" s="60"/>
      <c r="N37" s="60"/>
      <c r="O37" s="60"/>
      <c r="P37" s="76" t="s">
        <v>267</v>
      </c>
      <c r="R37" s="168">
        <v>66762</v>
      </c>
      <c r="S37" s="167">
        <v>180760</v>
      </c>
      <c r="T37" s="167">
        <v>864</v>
      </c>
      <c r="U37" s="167">
        <v>226</v>
      </c>
      <c r="V37" s="57"/>
      <c r="W37" s="107"/>
      <c r="X37" s="60"/>
      <c r="Y37" s="60"/>
      <c r="Z37" s="60"/>
      <c r="AA37" s="76" t="s">
        <v>266</v>
      </c>
      <c r="AC37" s="176">
        <v>377</v>
      </c>
      <c r="AD37" s="167">
        <v>31230</v>
      </c>
      <c r="AE37" s="167">
        <v>0</v>
      </c>
      <c r="AF37" s="167">
        <v>0</v>
      </c>
    </row>
    <row r="38" spans="4:32" ht="8.25" customHeight="1">
      <c r="D38" s="301" t="s">
        <v>2</v>
      </c>
      <c r="E38" s="301"/>
      <c r="G38" s="170">
        <f>+G39</f>
        <v>76</v>
      </c>
      <c r="H38" s="169">
        <f>+H39</f>
        <v>20829</v>
      </c>
      <c r="I38" s="169">
        <f>+I39</f>
        <v>0</v>
      </c>
      <c r="J38" s="169">
        <f>+J39</f>
        <v>0</v>
      </c>
      <c r="K38" s="65"/>
      <c r="L38" s="107"/>
      <c r="M38" s="60"/>
      <c r="N38" s="60"/>
      <c r="O38" s="301" t="s">
        <v>264</v>
      </c>
      <c r="P38" s="301"/>
      <c r="R38" s="170">
        <f>R39</f>
        <v>6431479</v>
      </c>
      <c r="S38" s="171">
        <f>S39</f>
        <v>1433496</v>
      </c>
      <c r="T38" s="171">
        <f>T39</f>
        <v>1155457</v>
      </c>
      <c r="U38" s="171">
        <f>U39</f>
        <v>164274</v>
      </c>
      <c r="V38" s="57"/>
      <c r="W38" s="107"/>
      <c r="X38" s="60"/>
      <c r="Y38" s="60"/>
      <c r="Z38" s="301" t="s">
        <v>265</v>
      </c>
      <c r="AA38" s="301"/>
      <c r="AC38" s="170">
        <f>SUM(AC39:AC41)</f>
        <v>2869</v>
      </c>
      <c r="AD38" s="169">
        <f>SUM(AD39:AD41)</f>
        <v>108594</v>
      </c>
      <c r="AE38" s="169">
        <f>SUM(AE39:AE41)</f>
        <v>188578</v>
      </c>
      <c r="AF38" s="169">
        <f>SUM(AF39:AF41)</f>
        <v>51677</v>
      </c>
    </row>
    <row r="39" spans="4:32" ht="8.25" customHeight="1">
      <c r="E39" s="64" t="s">
        <v>2</v>
      </c>
      <c r="G39" s="168">
        <v>76</v>
      </c>
      <c r="H39" s="167">
        <v>20829</v>
      </c>
      <c r="I39" s="167">
        <v>0</v>
      </c>
      <c r="J39" s="167">
        <v>0</v>
      </c>
      <c r="K39" s="65"/>
      <c r="L39" s="107"/>
      <c r="M39" s="60"/>
      <c r="N39" s="60"/>
      <c r="O39" s="60"/>
      <c r="P39" s="76" t="s">
        <v>264</v>
      </c>
      <c r="R39" s="168">
        <v>6431479</v>
      </c>
      <c r="S39" s="167">
        <v>1433496</v>
      </c>
      <c r="T39" s="167">
        <v>1155457</v>
      </c>
      <c r="U39" s="167">
        <v>164274</v>
      </c>
      <c r="V39" s="57"/>
      <c r="W39" s="107"/>
      <c r="X39" s="60"/>
      <c r="Y39" s="60"/>
      <c r="Z39" s="60"/>
      <c r="AA39" s="76" t="s">
        <v>263</v>
      </c>
      <c r="AC39" s="176">
        <v>2869</v>
      </c>
      <c r="AD39" s="167">
        <v>108594</v>
      </c>
      <c r="AE39" s="167">
        <v>89955</v>
      </c>
      <c r="AF39" s="167">
        <v>51677</v>
      </c>
    </row>
    <row r="40" spans="4:32" ht="8.25" customHeight="1">
      <c r="D40" s="301" t="s">
        <v>213</v>
      </c>
      <c r="E40" s="301"/>
      <c r="G40" s="170">
        <f>IF(SUM(G41:G46)&gt;0,SUM(G41:G46),"－")</f>
        <v>8069</v>
      </c>
      <c r="H40" s="169">
        <f>IF(SUM(H41:H46)&gt;0,SUM(H41:H46),"－")</f>
        <v>113455</v>
      </c>
      <c r="I40" s="169" t="str">
        <f>IF(SUM(I41:I46)&gt;0,SUM(I41:I46),"－")</f>
        <v>－</v>
      </c>
      <c r="J40" s="169" t="str">
        <f>IF(SUM(J41:J46)&gt;0,SUM(J41:J46),"－")</f>
        <v>－</v>
      </c>
      <c r="K40" s="65"/>
      <c r="L40" s="107"/>
      <c r="M40" s="60"/>
      <c r="N40" s="60"/>
      <c r="O40" s="301" t="s">
        <v>262</v>
      </c>
      <c r="P40" s="301"/>
      <c r="R40" s="170">
        <f>IF(SUM(R41:R43)&gt;0,SUM(R41:R43),"－")</f>
        <v>130908</v>
      </c>
      <c r="S40" s="171">
        <f>IF(SUM(S41:S43)&gt;0,SUM(S41:S43),"－")</f>
        <v>232637</v>
      </c>
      <c r="T40" s="171">
        <f>IF(SUM(T41:T43)&gt;0,SUM(T41:T43),"－")</f>
        <v>7430</v>
      </c>
      <c r="U40" s="171">
        <f>IF(SUM(U41:U43)&gt;0,SUM(U41:U43),"－")</f>
        <v>2040</v>
      </c>
      <c r="V40" s="57"/>
      <c r="W40" s="107"/>
      <c r="X40" s="60"/>
      <c r="Y40" s="60"/>
      <c r="Z40" s="60"/>
      <c r="AA40" s="64" t="s">
        <v>261</v>
      </c>
      <c r="AC40" s="168">
        <v>0</v>
      </c>
      <c r="AD40" s="167">
        <v>0</v>
      </c>
      <c r="AE40" s="167">
        <v>0</v>
      </c>
      <c r="AF40" s="167">
        <v>0</v>
      </c>
    </row>
    <row r="41" spans="4:32" ht="8.25" customHeight="1">
      <c r="E41" s="64" t="s">
        <v>74</v>
      </c>
      <c r="G41" s="168">
        <v>946</v>
      </c>
      <c r="H41" s="167">
        <v>70335</v>
      </c>
      <c r="I41" s="167">
        <v>0</v>
      </c>
      <c r="J41" s="167">
        <v>0</v>
      </c>
      <c r="K41" s="65"/>
      <c r="L41" s="107"/>
      <c r="M41" s="60"/>
      <c r="N41" s="60"/>
      <c r="O41" s="60"/>
      <c r="P41" s="74" t="s">
        <v>71</v>
      </c>
      <c r="R41" s="168">
        <v>13124</v>
      </c>
      <c r="S41" s="167">
        <v>216102</v>
      </c>
      <c r="T41" s="167">
        <v>61</v>
      </c>
      <c r="U41" s="167">
        <v>0</v>
      </c>
      <c r="V41" s="57"/>
      <c r="W41" s="107"/>
      <c r="X41" s="60"/>
      <c r="Y41" s="60"/>
      <c r="Z41" s="60"/>
      <c r="AA41" s="64" t="s">
        <v>188</v>
      </c>
      <c r="AC41" s="168">
        <v>0</v>
      </c>
      <c r="AD41" s="167">
        <v>0</v>
      </c>
      <c r="AE41" s="167">
        <v>98623</v>
      </c>
      <c r="AF41" s="167">
        <v>0</v>
      </c>
    </row>
    <row r="42" spans="4:32" ht="8.25" customHeight="1">
      <c r="E42" s="64" t="s">
        <v>77</v>
      </c>
      <c r="G42" s="168">
        <v>28</v>
      </c>
      <c r="H42" s="167">
        <v>134</v>
      </c>
      <c r="I42" s="167">
        <v>0</v>
      </c>
      <c r="J42" s="167">
        <v>0</v>
      </c>
      <c r="K42" s="65"/>
      <c r="L42" s="107"/>
      <c r="M42" s="60"/>
      <c r="N42" s="60"/>
      <c r="O42" s="60"/>
      <c r="P42" s="64" t="s">
        <v>73</v>
      </c>
      <c r="R42" s="168">
        <v>37555</v>
      </c>
      <c r="S42" s="167">
        <v>9806</v>
      </c>
      <c r="T42" s="167">
        <v>7144</v>
      </c>
      <c r="U42" s="167">
        <v>510</v>
      </c>
      <c r="V42" s="57"/>
      <c r="W42" s="107"/>
      <c r="X42" s="60"/>
      <c r="Y42" s="60"/>
      <c r="Z42" s="60"/>
      <c r="AC42" s="176"/>
      <c r="AD42" s="175"/>
      <c r="AE42" s="175"/>
      <c r="AF42" s="175"/>
    </row>
    <row r="43" spans="4:32" ht="8.25" customHeight="1">
      <c r="E43" s="64" t="s">
        <v>79</v>
      </c>
      <c r="G43" s="168">
        <v>0</v>
      </c>
      <c r="H43" s="167">
        <v>0</v>
      </c>
      <c r="I43" s="167">
        <v>0</v>
      </c>
      <c r="J43" s="167">
        <v>0</v>
      </c>
      <c r="K43" s="65"/>
      <c r="L43" s="107"/>
      <c r="M43" s="60"/>
      <c r="N43" s="60"/>
      <c r="O43" s="60"/>
      <c r="P43" s="64" t="s">
        <v>75</v>
      </c>
      <c r="R43" s="168">
        <v>80229</v>
      </c>
      <c r="S43" s="167">
        <v>6729</v>
      </c>
      <c r="T43" s="167">
        <v>225</v>
      </c>
      <c r="U43" s="167">
        <v>1530</v>
      </c>
      <c r="V43" s="57"/>
      <c r="W43" s="107"/>
      <c r="X43" s="60"/>
      <c r="Y43" s="296" t="s">
        <v>186</v>
      </c>
      <c r="Z43" s="296"/>
      <c r="AA43" s="296"/>
      <c r="AC43" s="174">
        <f>SUM(AC44,AC46,AC48,AC52,AC57,AC59,AC61,AC64)</f>
        <v>1660627</v>
      </c>
      <c r="AD43" s="173">
        <f>SUM(AD44,AD46,AD48,AD52,AD57,AD59,AD61,AD64)</f>
        <v>6591252</v>
      </c>
      <c r="AE43" s="173">
        <f>SUM(AE44,AE46,AE48,AE52,AE57,AE59,AE61,AE64)</f>
        <v>176836</v>
      </c>
      <c r="AF43" s="173">
        <f>SUM(AF44,AF46,AF48,AF52,AF57,AF59,AF61,AF64)</f>
        <v>61347</v>
      </c>
    </row>
    <row r="44" spans="4:32" ht="8.25" customHeight="1">
      <c r="E44" s="64" t="s">
        <v>82</v>
      </c>
      <c r="G44" s="168">
        <v>0</v>
      </c>
      <c r="H44" s="167">
        <v>651</v>
      </c>
      <c r="I44" s="167">
        <v>0</v>
      </c>
      <c r="J44" s="167">
        <v>0</v>
      </c>
      <c r="K44" s="65"/>
      <c r="L44" s="107"/>
      <c r="M44" s="60"/>
      <c r="N44" s="60"/>
      <c r="O44" s="301" t="s">
        <v>259</v>
      </c>
      <c r="P44" s="301"/>
      <c r="R44" s="170">
        <f>IF(SUM(R45:R46)&gt;0,SUM(R45:R46),"－")</f>
        <v>2091250</v>
      </c>
      <c r="S44" s="171">
        <f>IF(SUM(S45:S46)&gt;0,SUM(S45:S46),"－")</f>
        <v>304881</v>
      </c>
      <c r="T44" s="171">
        <f>IF(SUM(T45:T46)&gt;0,SUM(T45:T46),"－")</f>
        <v>114811</v>
      </c>
      <c r="U44" s="171">
        <f>IF(SUM(U45:U46)&gt;0,SUM(U45:U46),"－")</f>
        <v>46003</v>
      </c>
      <c r="V44" s="57"/>
      <c r="W44" s="107"/>
      <c r="X44" s="60"/>
      <c r="Y44" s="60"/>
      <c r="Z44" s="301" t="s">
        <v>72</v>
      </c>
      <c r="AA44" s="301"/>
      <c r="AC44" s="170">
        <f>AC45</f>
        <v>952</v>
      </c>
      <c r="AD44" s="169">
        <f>AD45</f>
        <v>112265</v>
      </c>
      <c r="AE44" s="169">
        <f>AE45</f>
        <v>15</v>
      </c>
      <c r="AF44" s="169">
        <f>AF45</f>
        <v>0</v>
      </c>
    </row>
    <row r="45" spans="4:32" ht="8.25" customHeight="1">
      <c r="E45" s="74" t="s">
        <v>221</v>
      </c>
      <c r="G45" s="168">
        <v>6452</v>
      </c>
      <c r="H45" s="167">
        <v>23146</v>
      </c>
      <c r="I45" s="167">
        <v>0</v>
      </c>
      <c r="J45" s="167">
        <v>0</v>
      </c>
      <c r="K45" s="65"/>
      <c r="L45" s="107"/>
      <c r="M45" s="60"/>
      <c r="N45" s="60"/>
      <c r="O45" s="60"/>
      <c r="P45" s="76" t="s">
        <v>260</v>
      </c>
      <c r="R45" s="168">
        <v>325652</v>
      </c>
      <c r="S45" s="167">
        <v>26962</v>
      </c>
      <c r="T45" s="167">
        <v>0</v>
      </c>
      <c r="U45" s="167">
        <v>0</v>
      </c>
      <c r="V45" s="57"/>
      <c r="W45" s="107"/>
      <c r="X45" s="60"/>
      <c r="Y45" s="60"/>
      <c r="Z45" s="60"/>
      <c r="AA45" s="64" t="s">
        <v>72</v>
      </c>
      <c r="AC45" s="168">
        <v>952</v>
      </c>
      <c r="AD45" s="167">
        <v>112265</v>
      </c>
      <c r="AE45" s="167">
        <v>15</v>
      </c>
      <c r="AF45" s="167">
        <v>0</v>
      </c>
    </row>
    <row r="46" spans="4:32" ht="8.25" customHeight="1">
      <c r="E46" s="143" t="s">
        <v>87</v>
      </c>
      <c r="G46" s="168">
        <v>643</v>
      </c>
      <c r="H46" s="167">
        <v>19189</v>
      </c>
      <c r="I46" s="167">
        <v>0</v>
      </c>
      <c r="J46" s="167">
        <v>0</v>
      </c>
      <c r="K46" s="65"/>
      <c r="L46" s="107"/>
      <c r="M46" s="60"/>
      <c r="N46" s="60"/>
      <c r="O46" s="60"/>
      <c r="P46" s="76" t="s">
        <v>259</v>
      </c>
      <c r="R46" s="168">
        <v>1765598</v>
      </c>
      <c r="S46" s="167">
        <v>277919</v>
      </c>
      <c r="T46" s="167">
        <v>114811</v>
      </c>
      <c r="U46" s="167">
        <v>46003</v>
      </c>
      <c r="V46" s="57"/>
      <c r="W46" s="107"/>
      <c r="X46" s="60"/>
      <c r="Y46" s="60"/>
      <c r="Z46" s="301" t="s">
        <v>258</v>
      </c>
      <c r="AA46" s="301"/>
      <c r="AC46" s="170">
        <f>AC47</f>
        <v>29134</v>
      </c>
      <c r="AD46" s="169">
        <f>AD47</f>
        <v>2323789</v>
      </c>
      <c r="AE46" s="169">
        <f>AE47</f>
        <v>32</v>
      </c>
      <c r="AF46" s="169">
        <f>AF47</f>
        <v>0</v>
      </c>
    </row>
    <row r="47" spans="4:32" ht="8.25" customHeight="1">
      <c r="D47" s="301" t="s">
        <v>181</v>
      </c>
      <c r="E47" s="301"/>
      <c r="G47" s="170">
        <f>IF(SUM(G48:G50)&gt;0,SUM(G48:G50),"－")</f>
        <v>3602</v>
      </c>
      <c r="H47" s="169">
        <f>IF(SUM(H48:H50)&gt;0,SUM(H48:H50),"－")</f>
        <v>90776</v>
      </c>
      <c r="I47" s="169">
        <f>IF(SUM(I48:I50)&gt;0,SUM(I48:I50),"－")</f>
        <v>62</v>
      </c>
      <c r="J47" s="169">
        <f>IF(SUM(J48:J50)&gt;0,SUM(J48:J50),"－")</f>
        <v>1342</v>
      </c>
      <c r="K47" s="65"/>
      <c r="L47" s="107"/>
      <c r="M47" s="60"/>
      <c r="N47" s="60"/>
      <c r="O47" s="301" t="s">
        <v>257</v>
      </c>
      <c r="P47" s="301"/>
      <c r="R47" s="170">
        <f>R48</f>
        <v>1030224</v>
      </c>
      <c r="S47" s="171">
        <f>S48</f>
        <v>913523</v>
      </c>
      <c r="T47" s="171">
        <f>T48</f>
        <v>20</v>
      </c>
      <c r="U47" s="171">
        <f>U48</f>
        <v>0</v>
      </c>
      <c r="V47" s="57"/>
      <c r="W47" s="107"/>
      <c r="X47" s="60"/>
      <c r="Y47" s="60"/>
      <c r="Z47" s="60"/>
      <c r="AA47" s="64" t="s">
        <v>78</v>
      </c>
      <c r="AC47" s="168">
        <v>29134</v>
      </c>
      <c r="AD47" s="167">
        <v>2323789</v>
      </c>
      <c r="AE47" s="167">
        <v>32</v>
      </c>
      <c r="AF47" s="167">
        <v>0</v>
      </c>
    </row>
    <row r="48" spans="4:32" ht="8.25" customHeight="1">
      <c r="E48" s="74" t="s">
        <v>256</v>
      </c>
      <c r="G48" s="168">
        <v>3004</v>
      </c>
      <c r="H48" s="167">
        <v>69954</v>
      </c>
      <c r="I48" s="167">
        <v>62</v>
      </c>
      <c r="J48" s="167">
        <v>1342</v>
      </c>
      <c r="K48" s="65"/>
      <c r="L48" s="107"/>
      <c r="M48" s="60"/>
      <c r="N48" s="60"/>
      <c r="O48" s="60"/>
      <c r="P48" s="64" t="s">
        <v>85</v>
      </c>
      <c r="R48" s="168">
        <v>1030224</v>
      </c>
      <c r="S48" s="167">
        <v>913523</v>
      </c>
      <c r="T48" s="167">
        <v>20</v>
      </c>
      <c r="U48" s="167">
        <v>0</v>
      </c>
      <c r="V48" s="57"/>
      <c r="W48" s="107"/>
      <c r="X48" s="60"/>
      <c r="Y48" s="60"/>
      <c r="Z48" s="301" t="s">
        <v>255</v>
      </c>
      <c r="AA48" s="301"/>
      <c r="AC48" s="172">
        <f>IF(SUM(AC49:AC51)&gt;0,SUM(AC49:AC51),"－")</f>
        <v>75805</v>
      </c>
      <c r="AD48" s="171">
        <f>IF(SUM(AD49:AD51)&gt;0,SUM(AD49:AD51),"－")</f>
        <v>253852</v>
      </c>
      <c r="AE48" s="171">
        <f>IF(SUM(AE49:AE51)&gt;0,SUM(AE49:AE51),"－")</f>
        <v>25</v>
      </c>
      <c r="AF48" s="171">
        <f>IF(SUM(AF49:AF51)&gt;0,SUM(AF49:AF51),"－")</f>
        <v>11268</v>
      </c>
    </row>
    <row r="49" spans="3:32" ht="8.25" customHeight="1">
      <c r="E49" s="74" t="s">
        <v>254</v>
      </c>
      <c r="G49" s="168">
        <v>148</v>
      </c>
      <c r="H49" s="167">
        <v>7360</v>
      </c>
      <c r="I49" s="167">
        <v>0</v>
      </c>
      <c r="J49" s="167">
        <v>0</v>
      </c>
      <c r="K49" s="65"/>
      <c r="L49" s="107"/>
      <c r="M49" s="60"/>
      <c r="N49" s="60"/>
      <c r="O49" s="301" t="s">
        <v>253</v>
      </c>
      <c r="P49" s="301"/>
      <c r="R49" s="170">
        <f>R50</f>
        <v>31913</v>
      </c>
      <c r="S49" s="171">
        <f>S50</f>
        <v>74249</v>
      </c>
      <c r="T49" s="171">
        <f>T50</f>
        <v>0</v>
      </c>
      <c r="U49" s="171">
        <f>U50</f>
        <v>0</v>
      </c>
      <c r="V49" s="57"/>
      <c r="W49" s="107"/>
      <c r="X49" s="60"/>
      <c r="Y49" s="60"/>
      <c r="Z49" s="60"/>
      <c r="AA49" s="64" t="s">
        <v>76</v>
      </c>
      <c r="AC49" s="168">
        <v>6699</v>
      </c>
      <c r="AD49" s="167">
        <v>13408</v>
      </c>
      <c r="AE49" s="167">
        <v>5</v>
      </c>
      <c r="AF49" s="167">
        <v>11268</v>
      </c>
    </row>
    <row r="50" spans="3:32" ht="8.25" customHeight="1">
      <c r="E50" s="64" t="s">
        <v>96</v>
      </c>
      <c r="G50" s="168">
        <v>450</v>
      </c>
      <c r="H50" s="167">
        <v>13462</v>
      </c>
      <c r="I50" s="167">
        <v>0</v>
      </c>
      <c r="J50" s="167">
        <v>0</v>
      </c>
      <c r="K50" s="65"/>
      <c r="L50" s="107"/>
      <c r="M50" s="60"/>
      <c r="N50" s="60"/>
      <c r="O50" s="60"/>
      <c r="P50" s="76" t="s">
        <v>253</v>
      </c>
      <c r="R50" s="168">
        <v>31913</v>
      </c>
      <c r="S50" s="167">
        <v>74249</v>
      </c>
      <c r="T50" s="167">
        <v>0</v>
      </c>
      <c r="U50" s="167">
        <v>0</v>
      </c>
      <c r="V50" s="57"/>
      <c r="W50" s="107"/>
      <c r="X50" s="60"/>
      <c r="Y50" s="60"/>
      <c r="Z50" s="60"/>
      <c r="AA50" s="76" t="s">
        <v>252</v>
      </c>
      <c r="AC50" s="176">
        <v>35859</v>
      </c>
      <c r="AD50" s="167">
        <v>195158</v>
      </c>
      <c r="AE50" s="167">
        <v>20</v>
      </c>
      <c r="AF50" s="167">
        <v>0</v>
      </c>
    </row>
    <row r="51" spans="3:32" ht="8.25" customHeight="1">
      <c r="G51" s="176"/>
      <c r="H51" s="175"/>
      <c r="I51" s="175" t="s">
        <v>8</v>
      </c>
      <c r="J51" s="175"/>
      <c r="K51" s="65"/>
      <c r="L51" s="107"/>
      <c r="M51" s="60"/>
      <c r="N51" s="60"/>
      <c r="O51" s="301" t="s">
        <v>250</v>
      </c>
      <c r="P51" s="301"/>
      <c r="R51" s="170">
        <f>R52</f>
        <v>383645</v>
      </c>
      <c r="S51" s="171">
        <f>S52</f>
        <v>127351</v>
      </c>
      <c r="T51" s="171">
        <f>T52</f>
        <v>175</v>
      </c>
      <c r="U51" s="171">
        <f>U52</f>
        <v>0</v>
      </c>
      <c r="V51" s="57"/>
      <c r="W51" s="107"/>
      <c r="X51" s="60"/>
      <c r="Y51" s="60"/>
      <c r="Z51" s="60"/>
      <c r="AA51" s="76" t="s">
        <v>251</v>
      </c>
      <c r="AC51" s="176">
        <v>33247</v>
      </c>
      <c r="AD51" s="167">
        <v>45286</v>
      </c>
      <c r="AE51" s="167">
        <v>0</v>
      </c>
      <c r="AF51" s="167">
        <v>0</v>
      </c>
    </row>
    <row r="52" spans="3:32" ht="8.25" customHeight="1">
      <c r="C52" s="296" t="s">
        <v>178</v>
      </c>
      <c r="D52" s="296"/>
      <c r="E52" s="296"/>
      <c r="G52" s="174">
        <f>SUM(G53,G57,G55,G59,G61,G63)</f>
        <v>16045</v>
      </c>
      <c r="H52" s="173">
        <f>SUM(H53,H57,H55,H59,H61,H63)</f>
        <v>2835249</v>
      </c>
      <c r="I52" s="173">
        <f>SUM(I53,I57,I55,I59,I61,I63)</f>
        <v>10994</v>
      </c>
      <c r="J52" s="173">
        <f>SUM(J53,J57,J55,J59,J61,J63)</f>
        <v>191127</v>
      </c>
      <c r="K52" s="65"/>
      <c r="L52" s="107"/>
      <c r="M52" s="60"/>
      <c r="N52" s="60"/>
      <c r="O52" s="60"/>
      <c r="P52" s="76" t="s">
        <v>250</v>
      </c>
      <c r="R52" s="168">
        <v>383645</v>
      </c>
      <c r="S52" s="167">
        <v>127351</v>
      </c>
      <c r="T52" s="167">
        <v>175</v>
      </c>
      <c r="U52" s="167">
        <v>0</v>
      </c>
      <c r="V52" s="57"/>
      <c r="W52" s="107"/>
      <c r="X52" s="60"/>
      <c r="Y52" s="60"/>
      <c r="Z52" s="301" t="s">
        <v>249</v>
      </c>
      <c r="AA52" s="301"/>
      <c r="AC52" s="170">
        <f>IF(SUM(AC53:AC56)&gt;0,SUM(AC53:AC56),"－")</f>
        <v>115089</v>
      </c>
      <c r="AD52" s="171">
        <f>IF(SUM(AD53:AD56)&gt;0,SUM(AD53:AD56),"－")</f>
        <v>1476582</v>
      </c>
      <c r="AE52" s="171" t="str">
        <f>IF(SUM(AE53:AE56)&gt;0,SUM(AE53:AE56),"－")</f>
        <v>－</v>
      </c>
      <c r="AF52" s="171" t="str">
        <f>IF(SUM(AF53:AF56)&gt;0,SUM(AF53:AF56),"－")</f>
        <v>－</v>
      </c>
    </row>
    <row r="53" spans="3:32" ht="8.25" customHeight="1">
      <c r="D53" s="301" t="s">
        <v>102</v>
      </c>
      <c r="E53" s="301"/>
      <c r="G53" s="170">
        <f>IF(SUM(G54)=0,"－",SUM(G54))</f>
        <v>145</v>
      </c>
      <c r="H53" s="169">
        <f>IF(SUM(H54)=0,"－",SUM(H54))</f>
        <v>225550</v>
      </c>
      <c r="I53" s="169">
        <f>IF(SUM(I54)=0,"－",SUM(I54))</f>
        <v>4378</v>
      </c>
      <c r="J53" s="169">
        <f>IF(SUM(J54)=0,"－",SUM(J54))</f>
        <v>9234</v>
      </c>
      <c r="K53" s="65"/>
      <c r="L53" s="107"/>
      <c r="M53" s="60"/>
      <c r="N53" s="60"/>
      <c r="O53" s="301" t="s">
        <v>183</v>
      </c>
      <c r="P53" s="301"/>
      <c r="R53" s="170">
        <f>IF(SUM(R54:R55)&gt;0,SUM(R54:R55),"－")</f>
        <v>3727</v>
      </c>
      <c r="S53" s="169">
        <f>IF(SUM(S54:S55)&gt;0,SUM(S54:S55),"－")</f>
        <v>6942</v>
      </c>
      <c r="T53" s="169">
        <f>IF(SUM(T54:T55)&gt;0,SUM(T54:T55),"－")</f>
        <v>1534</v>
      </c>
      <c r="U53" s="169">
        <f>IF(SUM(U54:U55)&gt;0,SUM(U54:U55),"－")</f>
        <v>390</v>
      </c>
      <c r="V53" s="57"/>
      <c r="W53" s="107"/>
      <c r="X53" s="60"/>
      <c r="Y53" s="60"/>
      <c r="Z53" s="60"/>
      <c r="AA53" s="76" t="s">
        <v>248</v>
      </c>
      <c r="AC53" s="176">
        <v>13704</v>
      </c>
      <c r="AD53" s="167">
        <v>1111806</v>
      </c>
      <c r="AE53" s="167">
        <v>0</v>
      </c>
      <c r="AF53" s="167">
        <v>0</v>
      </c>
    </row>
    <row r="54" spans="3:32" ht="8.25" customHeight="1">
      <c r="E54" s="64" t="s">
        <v>102</v>
      </c>
      <c r="G54" s="168">
        <v>145</v>
      </c>
      <c r="H54" s="167">
        <v>225550</v>
      </c>
      <c r="I54" s="167">
        <v>4378</v>
      </c>
      <c r="J54" s="167">
        <v>9234</v>
      </c>
      <c r="K54" s="65"/>
      <c r="L54" s="107"/>
      <c r="M54" s="60"/>
      <c r="N54" s="60"/>
      <c r="O54" s="60"/>
      <c r="P54" s="64" t="s">
        <v>247</v>
      </c>
      <c r="R54" s="168">
        <v>3727</v>
      </c>
      <c r="S54" s="167">
        <v>6942</v>
      </c>
      <c r="T54" s="167">
        <v>1534</v>
      </c>
      <c r="U54" s="167">
        <v>390</v>
      </c>
      <c r="V54" s="57"/>
      <c r="W54" s="107"/>
      <c r="X54" s="60"/>
      <c r="Y54" s="60"/>
      <c r="Z54" s="60"/>
      <c r="AA54" s="64" t="s">
        <v>89</v>
      </c>
      <c r="AC54" s="176">
        <v>78831</v>
      </c>
      <c r="AD54" s="167">
        <v>162501</v>
      </c>
      <c r="AE54" s="167">
        <v>0</v>
      </c>
      <c r="AF54" s="167">
        <v>0</v>
      </c>
    </row>
    <row r="55" spans="3:32" ht="8.25" customHeight="1">
      <c r="D55" s="301" t="s">
        <v>245</v>
      </c>
      <c r="E55" s="301"/>
      <c r="G55" s="170">
        <f>IF(SUM(G56)=0,"－",SUM(G56))</f>
        <v>1577</v>
      </c>
      <c r="H55" s="169">
        <f>IF(SUM(H56)=0,"－",SUM(H56))</f>
        <v>1002448</v>
      </c>
      <c r="I55" s="169">
        <f>IF(SUM(I56)=0,"－",SUM(I56))</f>
        <v>6616</v>
      </c>
      <c r="J55" s="169">
        <f>IF(SUM(J56)=0,"－",SUM(J56))</f>
        <v>181873</v>
      </c>
      <c r="K55" s="65"/>
      <c r="L55" s="107"/>
      <c r="M55" s="60"/>
      <c r="N55" s="60"/>
      <c r="O55" s="60"/>
      <c r="P55" s="76" t="s">
        <v>246</v>
      </c>
      <c r="R55" s="168">
        <v>0</v>
      </c>
      <c r="S55" s="167">
        <v>0</v>
      </c>
      <c r="T55" s="167">
        <v>0</v>
      </c>
      <c r="U55" s="167">
        <v>0</v>
      </c>
      <c r="V55" s="57"/>
      <c r="W55" s="107"/>
      <c r="X55" s="60"/>
      <c r="Y55" s="60"/>
      <c r="Z55" s="60"/>
      <c r="AA55" s="64" t="s">
        <v>91</v>
      </c>
      <c r="AC55" s="176">
        <v>21537</v>
      </c>
      <c r="AD55" s="167">
        <v>158005</v>
      </c>
      <c r="AE55" s="167">
        <v>0</v>
      </c>
      <c r="AF55" s="167">
        <v>0</v>
      </c>
    </row>
    <row r="56" spans="3:32" ht="8.25" customHeight="1">
      <c r="E56" s="64" t="s">
        <v>245</v>
      </c>
      <c r="G56" s="168">
        <v>1577</v>
      </c>
      <c r="H56" s="167">
        <v>1002448</v>
      </c>
      <c r="I56" s="167">
        <v>6616</v>
      </c>
      <c r="J56" s="167">
        <v>181873</v>
      </c>
      <c r="K56" s="65"/>
      <c r="L56" s="107"/>
      <c r="M56" s="60"/>
      <c r="N56" s="60"/>
      <c r="O56" s="60"/>
      <c r="R56" s="176"/>
      <c r="S56" s="175"/>
      <c r="T56" s="175"/>
      <c r="U56" s="175"/>
      <c r="V56" s="57"/>
      <c r="W56" s="107"/>
      <c r="X56" s="60"/>
      <c r="Y56" s="60"/>
      <c r="Z56" s="60"/>
      <c r="AA56" s="64" t="s">
        <v>93</v>
      </c>
      <c r="AC56" s="176">
        <v>1017</v>
      </c>
      <c r="AD56" s="167">
        <v>44270</v>
      </c>
      <c r="AE56" s="167">
        <v>0</v>
      </c>
      <c r="AF56" s="167">
        <v>0</v>
      </c>
    </row>
    <row r="57" spans="3:32" ht="8.25" customHeight="1">
      <c r="D57" s="301" t="s">
        <v>108</v>
      </c>
      <c r="E57" s="301"/>
      <c r="G57" s="170">
        <f>IF(SUM(G58)=0,"－",SUM(G58))</f>
        <v>7857</v>
      </c>
      <c r="H57" s="169">
        <f>IF(SUM(H58)=0,"－",SUM(H58))</f>
        <v>75657</v>
      </c>
      <c r="I57" s="169" t="str">
        <f>IF(SUM(I58)=0,"－",SUM(I58))</f>
        <v>－</v>
      </c>
      <c r="J57" s="169" t="str">
        <f>IF(SUM(J58)=0,"－",SUM(J58))</f>
        <v>－</v>
      </c>
      <c r="K57" s="65"/>
      <c r="L57" s="107"/>
      <c r="M57" s="60"/>
      <c r="N57" s="296" t="s">
        <v>180</v>
      </c>
      <c r="O57" s="296"/>
      <c r="P57" s="296"/>
      <c r="R57" s="174">
        <f>SUM(R58,R61,R63,R66,R71,R74,R77,R79,R81,R84,R86,R88,R92,AC14)</f>
        <v>3479078</v>
      </c>
      <c r="S57" s="173">
        <f>SUM(S58,S61,S63,S66,S71,S74,S77,S79,S81,S84,S86,S88,S92,AD14)</f>
        <v>21831926</v>
      </c>
      <c r="T57" s="173">
        <f>SUM(T58,T61,T63,T66,T71,T74,T77,T79,T81,T84,T86,T88,T92,AE14)</f>
        <v>4941061</v>
      </c>
      <c r="U57" s="173">
        <f>SUM(U58,U61,U63,U66,U71,U74,U77,U79,U81,U84,U86,U88,U92,AF14)</f>
        <v>13008324</v>
      </c>
      <c r="V57" s="57"/>
      <c r="W57" s="107"/>
      <c r="X57" s="60"/>
      <c r="Y57" s="60"/>
      <c r="Z57" s="301" t="s">
        <v>244</v>
      </c>
      <c r="AA57" s="301"/>
      <c r="AC57" s="170">
        <f>AC58</f>
        <v>105772</v>
      </c>
      <c r="AD57" s="171">
        <f>AD58</f>
        <v>697845</v>
      </c>
      <c r="AE57" s="171">
        <f>AE58</f>
        <v>10567</v>
      </c>
      <c r="AF57" s="171">
        <f>AF58</f>
        <v>14535</v>
      </c>
    </row>
    <row r="58" spans="3:32" ht="8.25" customHeight="1">
      <c r="E58" s="64" t="s">
        <v>108</v>
      </c>
      <c r="G58" s="168">
        <v>7857</v>
      </c>
      <c r="H58" s="167">
        <v>75657</v>
      </c>
      <c r="I58" s="167">
        <v>0</v>
      </c>
      <c r="J58" s="167">
        <v>0</v>
      </c>
      <c r="K58" s="65"/>
      <c r="L58" s="107"/>
      <c r="M58" s="60"/>
      <c r="N58" s="60"/>
      <c r="O58" s="301" t="s">
        <v>179</v>
      </c>
      <c r="P58" s="301"/>
      <c r="R58" s="170">
        <f>IF(SUM(R59:R60)&gt;0,SUM(R59:R60),"－")</f>
        <v>134306</v>
      </c>
      <c r="S58" s="169">
        <f>IF(SUM(S59:S60)&gt;0,SUM(S59:S60),"－")</f>
        <v>250771</v>
      </c>
      <c r="T58" s="169">
        <f>IF(SUM(T59:T60)&gt;0,SUM(T59:T60),"－")</f>
        <v>38</v>
      </c>
      <c r="U58" s="169" t="str">
        <f>IF(SUM(U59:U60)&gt;0,SUM(U59:U60),"－")</f>
        <v>－</v>
      </c>
      <c r="V58" s="57"/>
      <c r="W58" s="107"/>
      <c r="X58" s="60"/>
      <c r="Y58" s="60"/>
      <c r="Z58" s="60"/>
      <c r="AA58" s="76" t="s">
        <v>243</v>
      </c>
      <c r="AC58" s="168">
        <v>105772</v>
      </c>
      <c r="AD58" s="167">
        <v>697845</v>
      </c>
      <c r="AE58" s="167">
        <v>10567</v>
      </c>
      <c r="AF58" s="167">
        <v>14535</v>
      </c>
    </row>
    <row r="59" spans="3:32" ht="8.25" customHeight="1">
      <c r="D59" s="301" t="s">
        <v>241</v>
      </c>
      <c r="E59" s="301"/>
      <c r="G59" s="170">
        <f>IF(SUM(G60)=0,"－",SUM(G60))</f>
        <v>404</v>
      </c>
      <c r="H59" s="169">
        <f>IF(SUM(H60)=0,"－",SUM(H60))</f>
        <v>1437709</v>
      </c>
      <c r="I59" s="169" t="str">
        <f>IF(SUM(I60)=0,"－",SUM(I60))</f>
        <v>－</v>
      </c>
      <c r="J59" s="169" t="str">
        <f>IF(SUM(J60)=0,"－",SUM(J60))</f>
        <v>－</v>
      </c>
      <c r="K59" s="65"/>
      <c r="L59" s="107"/>
      <c r="M59" s="60"/>
      <c r="N59" s="60"/>
      <c r="O59" s="60"/>
      <c r="P59" s="76" t="s">
        <v>242</v>
      </c>
      <c r="R59" s="168">
        <v>43121</v>
      </c>
      <c r="S59" s="167">
        <v>3042</v>
      </c>
      <c r="T59" s="167">
        <v>0</v>
      </c>
      <c r="U59" s="167">
        <v>0</v>
      </c>
      <c r="V59" s="57"/>
      <c r="W59" s="107"/>
      <c r="X59" s="60"/>
      <c r="Y59" s="60"/>
      <c r="Z59" s="301" t="s">
        <v>98</v>
      </c>
      <c r="AA59" s="301"/>
      <c r="AC59" s="170">
        <f>AC60</f>
        <v>1266761</v>
      </c>
      <c r="AD59" s="169">
        <f>AD60</f>
        <v>326286</v>
      </c>
      <c r="AE59" s="169">
        <f>AE60</f>
        <v>23953</v>
      </c>
      <c r="AF59" s="169">
        <f>AF60</f>
        <v>1782</v>
      </c>
    </row>
    <row r="60" spans="3:32" ht="8.25" customHeight="1">
      <c r="E60" s="76" t="s">
        <v>241</v>
      </c>
      <c r="G60" s="168">
        <v>404</v>
      </c>
      <c r="H60" s="167">
        <v>1437709</v>
      </c>
      <c r="I60" s="167">
        <v>0</v>
      </c>
      <c r="J60" s="167">
        <v>0</v>
      </c>
      <c r="K60" s="65"/>
      <c r="L60" s="107"/>
      <c r="M60" s="60"/>
      <c r="N60" s="60"/>
      <c r="O60" s="60"/>
      <c r="P60" s="64" t="s">
        <v>99</v>
      </c>
      <c r="R60" s="168">
        <v>91185</v>
      </c>
      <c r="S60" s="167">
        <v>247729</v>
      </c>
      <c r="T60" s="167">
        <v>38</v>
      </c>
      <c r="U60" s="167">
        <v>0</v>
      </c>
      <c r="V60" s="57"/>
      <c r="W60" s="107"/>
      <c r="X60" s="60"/>
      <c r="Y60" s="60"/>
      <c r="Z60" s="60"/>
      <c r="AA60" s="64" t="s">
        <v>98</v>
      </c>
      <c r="AC60" s="168">
        <v>1266761</v>
      </c>
      <c r="AD60" s="167">
        <v>326286</v>
      </c>
      <c r="AE60" s="167">
        <v>23953</v>
      </c>
      <c r="AF60" s="167">
        <v>1782</v>
      </c>
    </row>
    <row r="61" spans="3:32" ht="8.25" customHeight="1">
      <c r="D61" s="301" t="s">
        <v>240</v>
      </c>
      <c r="E61" s="301"/>
      <c r="G61" s="170">
        <f>IF(SUM(G62)=0,"－",SUM(G62))</f>
        <v>483</v>
      </c>
      <c r="H61" s="169">
        <f>IF(SUM(H62)=0,"－",SUM(H62))</f>
        <v>59355</v>
      </c>
      <c r="I61" s="169" t="str">
        <f>IF(SUM(I62)=0,"－",SUM(I62))</f>
        <v>－</v>
      </c>
      <c r="J61" s="169">
        <f>IF(SUM(J62)=0,"－",SUM(J62))</f>
        <v>20</v>
      </c>
      <c r="K61" s="65"/>
      <c r="L61" s="107"/>
      <c r="M61" s="60"/>
      <c r="N61" s="60"/>
      <c r="O61" s="301" t="s">
        <v>103</v>
      </c>
      <c r="P61" s="301"/>
      <c r="R61" s="170">
        <f>R62</f>
        <v>202230</v>
      </c>
      <c r="S61" s="169">
        <f>S62</f>
        <v>174244</v>
      </c>
      <c r="T61" s="169">
        <f>T62</f>
        <v>225712</v>
      </c>
      <c r="U61" s="169">
        <f>U62</f>
        <v>2548649</v>
      </c>
      <c r="V61" s="57"/>
      <c r="W61" s="107"/>
      <c r="X61" s="60"/>
      <c r="Y61" s="60"/>
      <c r="Z61" s="301" t="s">
        <v>100</v>
      </c>
      <c r="AA61" s="301"/>
      <c r="AC61" s="170">
        <f>SUM(AC62:AC63)</f>
        <v>5757</v>
      </c>
      <c r="AD61" s="169">
        <f>SUM(AD62:AD63)</f>
        <v>1157470</v>
      </c>
      <c r="AE61" s="169">
        <f>SUM(AE62:AE63)</f>
        <v>24</v>
      </c>
      <c r="AF61" s="169">
        <f>SUM(AF62:AF63)</f>
        <v>1956</v>
      </c>
    </row>
    <row r="62" spans="3:32" ht="8.25" customHeight="1">
      <c r="E62" s="64" t="s">
        <v>240</v>
      </c>
      <c r="G62" s="168">
        <v>483</v>
      </c>
      <c r="H62" s="167">
        <v>59355</v>
      </c>
      <c r="I62" s="167">
        <v>0</v>
      </c>
      <c r="J62" s="167">
        <v>20</v>
      </c>
      <c r="K62" s="65"/>
      <c r="L62" s="107"/>
      <c r="M62" s="60"/>
      <c r="N62" s="60"/>
      <c r="O62" s="60"/>
      <c r="P62" s="64" t="s">
        <v>103</v>
      </c>
      <c r="R62" s="168">
        <v>202230</v>
      </c>
      <c r="S62" s="167">
        <v>174244</v>
      </c>
      <c r="T62" s="167">
        <v>225712</v>
      </c>
      <c r="U62" s="167">
        <v>2548649</v>
      </c>
      <c r="V62" s="57"/>
      <c r="W62" s="107"/>
      <c r="X62" s="60"/>
      <c r="Y62" s="60"/>
      <c r="Z62" s="60"/>
      <c r="AA62" s="64" t="s">
        <v>101</v>
      </c>
      <c r="AC62" s="168">
        <v>293</v>
      </c>
      <c r="AD62" s="167">
        <v>547139</v>
      </c>
      <c r="AE62" s="167">
        <v>24</v>
      </c>
      <c r="AF62" s="167">
        <v>1956</v>
      </c>
    </row>
    <row r="63" spans="3:32" ht="8.25" customHeight="1">
      <c r="D63" s="301" t="s">
        <v>172</v>
      </c>
      <c r="E63" s="301"/>
      <c r="G63" s="170">
        <f>IF(SUM(G64:G65)&gt;0,SUM(G64:G65),"－")</f>
        <v>5579</v>
      </c>
      <c r="H63" s="169">
        <f>IF(SUM(H64:H65)&gt;0,SUM(H64:H65),"－")</f>
        <v>34530</v>
      </c>
      <c r="I63" s="169" t="str">
        <f>IF(SUM(I64:I65)&gt;0,SUM(I64:I65),"－")</f>
        <v>－</v>
      </c>
      <c r="J63" s="169" t="str">
        <f>IF(SUM(J64:J65)&gt;0,SUM(J64:J65),"－")</f>
        <v>－</v>
      </c>
      <c r="K63" s="65"/>
      <c r="L63" s="107"/>
      <c r="M63" s="60"/>
      <c r="N63" s="60"/>
      <c r="O63" s="301" t="s">
        <v>177</v>
      </c>
      <c r="P63" s="301"/>
      <c r="R63" s="170">
        <f>IF(SUM(R64:R65)&gt;0,SUM(R64:R65),"－")</f>
        <v>726934</v>
      </c>
      <c r="S63" s="169">
        <f>IF(SUM(S64:S65)&gt;0,SUM(S64:S65),"－")</f>
        <v>198858</v>
      </c>
      <c r="T63" s="169" t="str">
        <f>IF(SUM(T64:T65)&gt;0,SUM(T64:T65),"－")</f>
        <v>－</v>
      </c>
      <c r="U63" s="169">
        <f>IF(SUM(U64:U65)&gt;0,SUM(U64:U65),"－")</f>
        <v>7402</v>
      </c>
      <c r="V63" s="57"/>
      <c r="W63" s="107"/>
      <c r="X63" s="60"/>
      <c r="Y63" s="60"/>
      <c r="Z63" s="60"/>
      <c r="AA63" s="64" t="s">
        <v>104</v>
      </c>
      <c r="AC63" s="168">
        <v>5464</v>
      </c>
      <c r="AD63" s="167">
        <v>610331</v>
      </c>
      <c r="AE63" s="167">
        <v>0</v>
      </c>
      <c r="AF63" s="167">
        <v>0</v>
      </c>
    </row>
    <row r="64" spans="3:32" ht="8.25" customHeight="1">
      <c r="E64" s="71" t="s">
        <v>114</v>
      </c>
      <c r="G64" s="168">
        <v>16</v>
      </c>
      <c r="H64" s="167">
        <v>1294</v>
      </c>
      <c r="I64" s="167">
        <v>0</v>
      </c>
      <c r="J64" s="167">
        <v>0</v>
      </c>
      <c r="K64" s="65"/>
      <c r="L64" s="107"/>
      <c r="M64" s="60"/>
      <c r="N64" s="60"/>
      <c r="O64" s="60"/>
      <c r="P64" s="64" t="s">
        <v>106</v>
      </c>
      <c r="R64" s="168">
        <v>17363</v>
      </c>
      <c r="S64" s="167">
        <v>83879</v>
      </c>
      <c r="T64" s="167">
        <v>0</v>
      </c>
      <c r="U64" s="167">
        <v>0</v>
      </c>
      <c r="V64" s="57"/>
      <c r="W64" s="107"/>
      <c r="X64" s="60"/>
      <c r="Y64" s="60"/>
      <c r="Z64" s="301" t="s">
        <v>239</v>
      </c>
      <c r="AA64" s="301"/>
      <c r="AC64" s="170">
        <f>SUM(AC65:AC66)</f>
        <v>61357</v>
      </c>
      <c r="AD64" s="169">
        <f>SUM(AD65:AD66)</f>
        <v>243163</v>
      </c>
      <c r="AE64" s="169">
        <f>SUM(AE65:AE66)</f>
        <v>142220</v>
      </c>
      <c r="AF64" s="169">
        <f>SUM(AF65:AF66)</f>
        <v>31806</v>
      </c>
    </row>
    <row r="65" spans="3:32" ht="8.25" customHeight="1">
      <c r="E65" s="64" t="s">
        <v>117</v>
      </c>
      <c r="G65" s="168">
        <v>5563</v>
      </c>
      <c r="H65" s="167">
        <v>33236</v>
      </c>
      <c r="I65" s="167">
        <v>0</v>
      </c>
      <c r="J65" s="167">
        <v>0</v>
      </c>
      <c r="K65" s="65"/>
      <c r="L65" s="107"/>
      <c r="M65" s="60"/>
      <c r="N65" s="60"/>
      <c r="O65" s="60"/>
      <c r="P65" s="64" t="s">
        <v>109</v>
      </c>
      <c r="R65" s="168">
        <v>709571</v>
      </c>
      <c r="S65" s="167">
        <v>114979</v>
      </c>
      <c r="T65" s="167">
        <v>0</v>
      </c>
      <c r="U65" s="167">
        <v>7402</v>
      </c>
      <c r="V65" s="57"/>
      <c r="W65" s="107"/>
      <c r="X65" s="60"/>
      <c r="Y65" s="60"/>
      <c r="Z65" s="60"/>
      <c r="AA65" s="64" t="s">
        <v>107</v>
      </c>
      <c r="AC65" s="168">
        <v>245</v>
      </c>
      <c r="AD65" s="167">
        <v>2526</v>
      </c>
      <c r="AE65" s="167">
        <v>0</v>
      </c>
      <c r="AF65" s="167">
        <v>0</v>
      </c>
    </row>
    <row r="66" spans="3:32" ht="8.25" customHeight="1">
      <c r="G66" s="176"/>
      <c r="H66" s="175"/>
      <c r="I66" s="175" t="s">
        <v>8</v>
      </c>
      <c r="J66" s="175"/>
      <c r="K66" s="65"/>
      <c r="L66" s="107"/>
      <c r="M66" s="60"/>
      <c r="N66" s="60"/>
      <c r="O66" s="301" t="s">
        <v>238</v>
      </c>
      <c r="P66" s="301"/>
      <c r="R66" s="170">
        <f>IF(SUM(R67:R70)&gt;0,SUM(R67:R70),"－")</f>
        <v>158112</v>
      </c>
      <c r="S66" s="169">
        <f>IF(SUM(S67:S70)&gt;0,SUM(S67:S70),"－")</f>
        <v>176586</v>
      </c>
      <c r="T66" s="169">
        <f>IF(SUM(T67:T70)&gt;0,SUM(T67:T70),"－")</f>
        <v>788</v>
      </c>
      <c r="U66" s="169">
        <f>IF(SUM(U67:U70)&gt;0,SUM(U67:U70),"－")</f>
        <v>600</v>
      </c>
      <c r="V66" s="57"/>
      <c r="W66" s="107"/>
      <c r="X66" s="60"/>
      <c r="Y66" s="60"/>
      <c r="Z66" s="60"/>
      <c r="AA66" s="141" t="s">
        <v>237</v>
      </c>
      <c r="AC66" s="168">
        <v>61112</v>
      </c>
      <c r="AD66" s="167">
        <v>240637</v>
      </c>
      <c r="AE66" s="167">
        <v>142220</v>
      </c>
      <c r="AF66" s="167">
        <v>31806</v>
      </c>
    </row>
    <row r="67" spans="3:32" ht="8.25" customHeight="1">
      <c r="C67" s="296" t="s">
        <v>170</v>
      </c>
      <c r="D67" s="296"/>
      <c r="E67" s="296"/>
      <c r="G67" s="174">
        <f>SUM(G68,G71,G74,G77,G80,G82,G85,G87,G89,G91)</f>
        <v>280090</v>
      </c>
      <c r="H67" s="173">
        <f>SUM(H68,H71,H74,H77,H80,H82,H85,H87,H89,H91)</f>
        <v>27929934</v>
      </c>
      <c r="I67" s="173">
        <f>SUM(I68,I71,I74,I77,I80,I82,I85,I87,I89,I91)</f>
        <v>2373178</v>
      </c>
      <c r="J67" s="173">
        <f>SUM(J68,J71,J74,J77,J80,J82,J85,J87,J89,J91)</f>
        <v>2191224</v>
      </c>
      <c r="K67" s="65"/>
      <c r="L67" s="107"/>
      <c r="M67" s="60"/>
      <c r="N67" s="60"/>
      <c r="O67" s="60"/>
      <c r="P67" s="64" t="s">
        <v>112</v>
      </c>
      <c r="R67" s="168">
        <v>869</v>
      </c>
      <c r="S67" s="167">
        <v>41060</v>
      </c>
      <c r="T67" s="167">
        <v>0</v>
      </c>
      <c r="U67" s="167">
        <v>0</v>
      </c>
      <c r="V67" s="57"/>
      <c r="W67" s="107"/>
      <c r="X67" s="60"/>
      <c r="Y67" s="60"/>
      <c r="Z67" s="60"/>
      <c r="AC67" s="176"/>
      <c r="AD67" s="175"/>
      <c r="AE67" s="175"/>
      <c r="AF67" s="175"/>
    </row>
    <row r="68" spans="3:32" ht="8.25" customHeight="1">
      <c r="D68" s="301" t="s">
        <v>4</v>
      </c>
      <c r="E68" s="301"/>
      <c r="G68" s="170">
        <f>IF(SUM(G69:G70)&gt;0,SUM(G69:G70),"－")</f>
        <v>137</v>
      </c>
      <c r="H68" s="169">
        <f>IF(SUM(H69:H70)&gt;0,SUM(H69:H70),"－")</f>
        <v>6406404</v>
      </c>
      <c r="I68" s="169" t="str">
        <f>IF(SUM(I69:I70)&gt;0,SUM(I69:I70),"－")</f>
        <v>－</v>
      </c>
      <c r="J68" s="169">
        <f>IF(SUM(J69:J70)&gt;0,SUM(J69:J70),"－")</f>
        <v>49414</v>
      </c>
      <c r="K68" s="65"/>
      <c r="L68" s="107"/>
      <c r="M68" s="60"/>
      <c r="N68" s="60"/>
      <c r="O68" s="60"/>
      <c r="P68" s="64" t="s">
        <v>113</v>
      </c>
      <c r="R68" s="168">
        <v>2781</v>
      </c>
      <c r="S68" s="167">
        <v>18394</v>
      </c>
      <c r="T68" s="167">
        <v>0</v>
      </c>
      <c r="U68" s="167">
        <v>0</v>
      </c>
      <c r="V68" s="57"/>
      <c r="W68" s="107"/>
      <c r="X68" s="60"/>
      <c r="Y68" s="296" t="s">
        <v>173</v>
      </c>
      <c r="Z68" s="296"/>
      <c r="AA68" s="296"/>
      <c r="AC68" s="174">
        <f>SUM(AC69,AC73,AC75,AC77,AC79,AC81,AC84,)</f>
        <v>1016005</v>
      </c>
      <c r="AD68" s="173">
        <f>SUM(AD69,AD73,AD75,AD77,AD79,AD81,AD84,)</f>
        <v>2010999</v>
      </c>
      <c r="AE68" s="173">
        <f>SUM(AE69,AE73,AE75,AE77,AE79,AE81,AE84,)</f>
        <v>399165</v>
      </c>
      <c r="AF68" s="173">
        <f>SUM(AF69,AF73,AF75,AF77,AF79,AF81,AF84,)</f>
        <v>229540</v>
      </c>
    </row>
    <row r="69" spans="3:32" ht="8.25" customHeight="1">
      <c r="E69" s="64" t="s">
        <v>4</v>
      </c>
      <c r="G69" s="168">
        <v>137</v>
      </c>
      <c r="H69" s="167">
        <v>6397234</v>
      </c>
      <c r="I69" s="167">
        <v>0</v>
      </c>
      <c r="J69" s="167">
        <v>49414</v>
      </c>
      <c r="K69" s="65"/>
      <c r="L69" s="107"/>
      <c r="M69" s="60"/>
      <c r="N69" s="60"/>
      <c r="O69" s="60"/>
      <c r="P69" s="64" t="s">
        <v>115</v>
      </c>
      <c r="R69" s="168">
        <v>4</v>
      </c>
      <c r="S69" s="167">
        <v>0</v>
      </c>
      <c r="T69" s="167">
        <v>0</v>
      </c>
      <c r="U69" s="167">
        <v>0</v>
      </c>
      <c r="V69" s="57"/>
      <c r="W69" s="107"/>
      <c r="X69" s="60"/>
      <c r="Y69" s="60"/>
      <c r="Z69" s="301" t="s">
        <v>171</v>
      </c>
      <c r="AA69" s="301"/>
      <c r="AC69" s="170">
        <f>SUM(AC70:AC72)</f>
        <v>207629</v>
      </c>
      <c r="AD69" s="169">
        <f>SUM(AD70:AD72)</f>
        <v>106432</v>
      </c>
      <c r="AE69" s="169">
        <f>SUM(AE70:AE72)</f>
        <v>108519</v>
      </c>
      <c r="AF69" s="169">
        <f>SUM(AF70:AF72)</f>
        <v>6422</v>
      </c>
    </row>
    <row r="70" spans="3:32" ht="8.25" customHeight="1">
      <c r="E70" s="64" t="s">
        <v>123</v>
      </c>
      <c r="G70" s="168">
        <v>0</v>
      </c>
      <c r="H70" s="167">
        <v>9170</v>
      </c>
      <c r="I70" s="167">
        <v>0</v>
      </c>
      <c r="J70" s="167">
        <v>0</v>
      </c>
      <c r="K70" s="65"/>
      <c r="L70" s="107"/>
      <c r="M70" s="60"/>
      <c r="N70" s="60"/>
      <c r="O70" s="60"/>
      <c r="P70" s="141" t="s">
        <v>236</v>
      </c>
      <c r="R70" s="168">
        <v>154458</v>
      </c>
      <c r="S70" s="167">
        <v>117132</v>
      </c>
      <c r="T70" s="167">
        <v>788</v>
      </c>
      <c r="U70" s="167">
        <v>600</v>
      </c>
      <c r="V70" s="57"/>
      <c r="W70" s="107"/>
      <c r="X70" s="60"/>
      <c r="Y70" s="60"/>
      <c r="Z70" s="60"/>
      <c r="AA70" s="64" t="s">
        <v>116</v>
      </c>
      <c r="AC70" s="168">
        <v>174496</v>
      </c>
      <c r="AD70" s="167">
        <v>6752</v>
      </c>
      <c r="AE70" s="167">
        <v>107763</v>
      </c>
      <c r="AF70" s="167">
        <v>5843</v>
      </c>
    </row>
    <row r="71" spans="3:32" ht="8.25" customHeight="1">
      <c r="D71" s="301" t="s">
        <v>211</v>
      </c>
      <c r="E71" s="301"/>
      <c r="G71" s="170">
        <f>IF(SUM(G72:G73)&gt;0,SUM(G72:G73),"－")</f>
        <v>397</v>
      </c>
      <c r="H71" s="169">
        <f>SUM(H72:H73)</f>
        <v>11697069</v>
      </c>
      <c r="I71" s="169">
        <f>IF(SUM(I72:I73)&gt;0,SUM(I72:I73),"－")</f>
        <v>1578</v>
      </c>
      <c r="J71" s="169">
        <f>IF(SUM(J72:J73)&gt;0,SUM(J72:J73),"－")</f>
        <v>910</v>
      </c>
      <c r="K71" s="65"/>
      <c r="L71" s="107"/>
      <c r="M71" s="60"/>
      <c r="N71" s="60"/>
      <c r="O71" s="301" t="s">
        <v>121</v>
      </c>
      <c r="P71" s="301"/>
      <c r="R71" s="170">
        <f>IF(SUM(R72:R73)&gt;0,SUM(R72:R73),"－")</f>
        <v>58393</v>
      </c>
      <c r="S71" s="169">
        <f>IF(SUM(S72:S73)&gt;0,SUM(S72:S73),"－")</f>
        <v>67188</v>
      </c>
      <c r="T71" s="169">
        <f>IF(SUM(T72:T73)&gt;0,SUM(T72:T73),"－")</f>
        <v>1119024</v>
      </c>
      <c r="U71" s="169">
        <f>IF(SUM(U72:U73)&gt;0,SUM(U72:U73),"－")</f>
        <v>2683301</v>
      </c>
      <c r="V71" s="57"/>
      <c r="W71" s="107"/>
      <c r="X71" s="60"/>
      <c r="Y71" s="60"/>
      <c r="Z71" s="60"/>
      <c r="AA71" s="64" t="s">
        <v>119</v>
      </c>
      <c r="AC71" s="168">
        <v>33133</v>
      </c>
      <c r="AD71" s="167">
        <v>99667</v>
      </c>
      <c r="AE71" s="167">
        <v>756</v>
      </c>
      <c r="AF71" s="167">
        <v>579</v>
      </c>
    </row>
    <row r="72" spans="3:32" ht="8.25" customHeight="1">
      <c r="E72" s="64" t="s">
        <v>128</v>
      </c>
      <c r="G72" s="168">
        <v>397</v>
      </c>
      <c r="H72" s="167">
        <v>11696312</v>
      </c>
      <c r="I72" s="167">
        <v>1578</v>
      </c>
      <c r="J72" s="167">
        <v>910</v>
      </c>
      <c r="K72" s="65"/>
      <c r="L72" s="107"/>
      <c r="M72" s="60"/>
      <c r="N72" s="60"/>
      <c r="O72" s="60"/>
      <c r="P72" s="64" t="s">
        <v>121</v>
      </c>
      <c r="R72" s="168">
        <v>58393</v>
      </c>
      <c r="S72" s="167">
        <v>67188</v>
      </c>
      <c r="T72" s="167">
        <v>845796</v>
      </c>
      <c r="U72" s="167">
        <v>2683298</v>
      </c>
      <c r="V72" s="57"/>
      <c r="W72" s="107"/>
      <c r="X72" s="60"/>
      <c r="Y72" s="60"/>
      <c r="Z72" s="60"/>
      <c r="AA72" s="64" t="s">
        <v>120</v>
      </c>
      <c r="AC72" s="168">
        <v>0</v>
      </c>
      <c r="AD72" s="167">
        <v>13</v>
      </c>
      <c r="AE72" s="167">
        <v>0</v>
      </c>
      <c r="AF72" s="167">
        <v>0</v>
      </c>
    </row>
    <row r="73" spans="3:32" ht="8.25" customHeight="1">
      <c r="E73" s="64" t="s">
        <v>130</v>
      </c>
      <c r="G73" s="168">
        <v>0</v>
      </c>
      <c r="H73" s="167">
        <v>757</v>
      </c>
      <c r="I73" s="167">
        <v>0</v>
      </c>
      <c r="J73" s="167">
        <v>0</v>
      </c>
      <c r="K73" s="65"/>
      <c r="L73" s="107"/>
      <c r="M73" s="60"/>
      <c r="N73" s="60"/>
      <c r="O73" s="60"/>
      <c r="P73" s="64" t="s">
        <v>235</v>
      </c>
      <c r="R73" s="168">
        <v>0</v>
      </c>
      <c r="S73" s="167">
        <v>0</v>
      </c>
      <c r="T73" s="167">
        <v>273228</v>
      </c>
      <c r="U73" s="167">
        <v>3</v>
      </c>
      <c r="V73" s="57"/>
      <c r="W73" s="107"/>
      <c r="X73" s="60"/>
      <c r="Y73" s="60"/>
      <c r="Z73" s="301" t="s">
        <v>233</v>
      </c>
      <c r="AA73" s="301"/>
      <c r="AC73" s="170">
        <f>AC74</f>
        <v>541270</v>
      </c>
      <c r="AD73" s="169">
        <f>AD74</f>
        <v>55288</v>
      </c>
      <c r="AE73" s="169">
        <f>AE74</f>
        <v>14860</v>
      </c>
      <c r="AF73" s="169">
        <f>AF74</f>
        <v>1380</v>
      </c>
    </row>
    <row r="74" spans="3:32" ht="8.25" customHeight="1">
      <c r="D74" s="301" t="s">
        <v>234</v>
      </c>
      <c r="E74" s="301"/>
      <c r="G74" s="170">
        <f>IF(SUM(G75:G76)&gt;0,SUM(G75:G76),"－")</f>
        <v>2</v>
      </c>
      <c r="H74" s="169">
        <f>SUM(H75:H76)</f>
        <v>2585</v>
      </c>
      <c r="I74" s="169">
        <f>IF(SUM(I75:I76)&gt;0,SUM(I75:I76),"－")</f>
        <v>10900</v>
      </c>
      <c r="J74" s="169">
        <f>IF(SUM(J75:J76)&gt;0,SUM(J75:J76),"－")</f>
        <v>808</v>
      </c>
      <c r="K74" s="65"/>
      <c r="L74" s="107"/>
      <c r="M74" s="60"/>
      <c r="N74" s="60"/>
      <c r="O74" s="301" t="s">
        <v>169</v>
      </c>
      <c r="P74" s="301"/>
      <c r="R74" s="170">
        <f>IF(SUM(R75:R76)&gt;0,SUM(R75:R76),"－")</f>
        <v>49767</v>
      </c>
      <c r="S74" s="169">
        <f>IF(SUM(S75:S76)&gt;0,SUM(S75:S76),"－")</f>
        <v>2005548</v>
      </c>
      <c r="T74" s="169">
        <f>IF(SUM(T75:T76)&gt;0,SUM(T75:T76),"－")</f>
        <v>1741652</v>
      </c>
      <c r="U74" s="169">
        <f>IF(SUM(U75:U76)&gt;0,SUM(U75:U76),"－")</f>
        <v>4938583</v>
      </c>
      <c r="V74" s="57"/>
      <c r="W74" s="107"/>
      <c r="X74" s="60"/>
      <c r="Y74" s="60"/>
      <c r="Z74" s="60"/>
      <c r="AA74" s="76" t="s">
        <v>233</v>
      </c>
      <c r="AC74" s="168">
        <v>541270</v>
      </c>
      <c r="AD74" s="167">
        <v>55288</v>
      </c>
      <c r="AE74" s="167">
        <v>14860</v>
      </c>
      <c r="AF74" s="167">
        <v>1380</v>
      </c>
    </row>
    <row r="75" spans="3:32" ht="8.25" customHeight="1">
      <c r="E75" s="64" t="s">
        <v>135</v>
      </c>
      <c r="G75" s="168">
        <v>2</v>
      </c>
      <c r="H75" s="167">
        <v>1992</v>
      </c>
      <c r="I75" s="167">
        <v>9000</v>
      </c>
      <c r="J75" s="167">
        <v>60</v>
      </c>
      <c r="K75" s="65"/>
      <c r="L75" s="107"/>
      <c r="M75" s="60"/>
      <c r="N75" s="60"/>
      <c r="O75" s="60"/>
      <c r="P75" s="64" t="s">
        <v>124</v>
      </c>
      <c r="R75" s="168">
        <v>45094</v>
      </c>
      <c r="S75" s="167">
        <v>1325287</v>
      </c>
      <c r="T75" s="167">
        <v>1253699</v>
      </c>
      <c r="U75" s="167">
        <v>2394077</v>
      </c>
      <c r="V75" s="57"/>
      <c r="W75" s="107"/>
      <c r="X75" s="60"/>
      <c r="Y75" s="60"/>
      <c r="Z75" s="301" t="s">
        <v>168</v>
      </c>
      <c r="AA75" s="301"/>
      <c r="AC75" s="170">
        <f>AC76</f>
        <v>14687</v>
      </c>
      <c r="AD75" s="169">
        <f>AD76</f>
        <v>924319</v>
      </c>
      <c r="AE75" s="169">
        <f>AE76</f>
        <v>101811</v>
      </c>
      <c r="AF75" s="169">
        <f>AF76</f>
        <v>31553</v>
      </c>
    </row>
    <row r="76" spans="3:32" ht="8.25" customHeight="1">
      <c r="E76" s="64" t="s">
        <v>137</v>
      </c>
      <c r="G76" s="168">
        <v>0</v>
      </c>
      <c r="H76" s="167">
        <v>593</v>
      </c>
      <c r="I76" s="167">
        <v>1900</v>
      </c>
      <c r="J76" s="167">
        <v>748</v>
      </c>
      <c r="K76" s="65"/>
      <c r="L76" s="107"/>
      <c r="M76" s="60"/>
      <c r="N76" s="60"/>
      <c r="O76" s="60"/>
      <c r="P76" s="64" t="s">
        <v>126</v>
      </c>
      <c r="R76" s="168">
        <v>4673</v>
      </c>
      <c r="S76" s="167">
        <v>680261</v>
      </c>
      <c r="T76" s="167">
        <v>487953</v>
      </c>
      <c r="U76" s="167">
        <v>2544506</v>
      </c>
      <c r="V76" s="57"/>
      <c r="W76" s="107"/>
      <c r="X76" s="60"/>
      <c r="Y76" s="60"/>
      <c r="Z76" s="60"/>
      <c r="AA76" s="64" t="s">
        <v>127</v>
      </c>
      <c r="AC76" s="168">
        <v>14687</v>
      </c>
      <c r="AD76" s="167">
        <v>924319</v>
      </c>
      <c r="AE76" s="167">
        <v>101811</v>
      </c>
      <c r="AF76" s="167">
        <v>31553</v>
      </c>
    </row>
    <row r="77" spans="3:32" ht="8.25" customHeight="1">
      <c r="D77" s="301" t="s">
        <v>232</v>
      </c>
      <c r="E77" s="301"/>
      <c r="G77" s="170">
        <f>IF(SUM(G78:G79)&gt;0,SUM(G78:G79),"－")</f>
        <v>1307</v>
      </c>
      <c r="H77" s="169">
        <f>SUM(H78:H79)</f>
        <v>30751</v>
      </c>
      <c r="I77" s="169">
        <f>IF(SUM(I78:I79)&gt;0,SUM(I78:I79),"－")</f>
        <v>1933346</v>
      </c>
      <c r="J77" s="169">
        <f>IF(SUM(J78:J79)&gt;0,SUM(J78:J79),"－")</f>
        <v>422984</v>
      </c>
      <c r="K77" s="65"/>
      <c r="L77" s="107"/>
      <c r="M77" s="60"/>
      <c r="N77" s="60"/>
      <c r="O77" s="301" t="s">
        <v>231</v>
      </c>
      <c r="P77" s="301"/>
      <c r="R77" s="170">
        <f>R78</f>
        <v>0</v>
      </c>
      <c r="S77" s="171">
        <f>S78</f>
        <v>15973250</v>
      </c>
      <c r="T77" s="171">
        <f>T78</f>
        <v>0</v>
      </c>
      <c r="U77" s="171">
        <f>U78</f>
        <v>0</v>
      </c>
      <c r="V77" s="57"/>
      <c r="W77" s="107"/>
      <c r="X77" s="60"/>
      <c r="Y77" s="60"/>
      <c r="Z77" s="301" t="s">
        <v>167</v>
      </c>
      <c r="AA77" s="301"/>
      <c r="AC77" s="170">
        <f>AC78</f>
        <v>0</v>
      </c>
      <c r="AD77" s="169">
        <f>AD78</f>
        <v>56</v>
      </c>
      <c r="AE77" s="169">
        <f>AE78</f>
        <v>802</v>
      </c>
      <c r="AF77" s="169">
        <f>AF78</f>
        <v>0</v>
      </c>
    </row>
    <row r="78" spans="3:32" ht="8.25" customHeight="1">
      <c r="E78" s="64" t="s">
        <v>140</v>
      </c>
      <c r="G78" s="168">
        <v>0</v>
      </c>
      <c r="H78" s="167">
        <v>4152</v>
      </c>
      <c r="I78" s="167">
        <v>926581</v>
      </c>
      <c r="J78" s="167">
        <v>410564</v>
      </c>
      <c r="K78" s="65"/>
      <c r="L78" s="107"/>
      <c r="M78" s="60"/>
      <c r="N78" s="60"/>
      <c r="O78" s="60"/>
      <c r="P78" s="64" t="s">
        <v>231</v>
      </c>
      <c r="R78" s="168">
        <v>0</v>
      </c>
      <c r="S78" s="167">
        <v>15973250</v>
      </c>
      <c r="T78" s="167">
        <v>0</v>
      </c>
      <c r="U78" s="167">
        <v>0</v>
      </c>
      <c r="V78" s="57"/>
      <c r="W78" s="107"/>
      <c r="X78" s="60"/>
      <c r="Y78" s="60"/>
      <c r="Z78" s="60"/>
      <c r="AA78" s="76" t="s">
        <v>230</v>
      </c>
      <c r="AC78" s="168">
        <v>0</v>
      </c>
      <c r="AD78" s="167">
        <v>56</v>
      </c>
      <c r="AE78" s="167">
        <v>802</v>
      </c>
      <c r="AF78" s="167">
        <v>0</v>
      </c>
    </row>
    <row r="79" spans="3:32" ht="8.25" customHeight="1">
      <c r="E79" s="71" t="s">
        <v>142</v>
      </c>
      <c r="G79" s="168">
        <v>1307</v>
      </c>
      <c r="H79" s="167">
        <v>26599</v>
      </c>
      <c r="I79" s="167">
        <v>1006765</v>
      </c>
      <c r="J79" s="167">
        <v>12420</v>
      </c>
      <c r="K79" s="65"/>
      <c r="L79" s="107"/>
      <c r="M79" s="60"/>
      <c r="N79" s="60"/>
      <c r="O79" s="301" t="s">
        <v>228</v>
      </c>
      <c r="P79" s="301"/>
      <c r="R79" s="170">
        <f>R80</f>
        <v>5901</v>
      </c>
      <c r="S79" s="171">
        <f>S80</f>
        <v>1132390</v>
      </c>
      <c r="T79" s="171">
        <f>T80</f>
        <v>283720</v>
      </c>
      <c r="U79" s="171">
        <f>U80</f>
        <v>516515</v>
      </c>
      <c r="V79" s="57"/>
      <c r="W79" s="107"/>
      <c r="X79" s="60"/>
      <c r="Y79" s="60"/>
      <c r="Z79" s="301" t="s">
        <v>227</v>
      </c>
      <c r="AA79" s="301"/>
      <c r="AC79" s="170">
        <f>AC80</f>
        <v>0</v>
      </c>
      <c r="AD79" s="171">
        <f>AD80</f>
        <v>0</v>
      </c>
      <c r="AE79" s="169">
        <f>AE80</f>
        <v>0</v>
      </c>
      <c r="AF79" s="171">
        <f>AF80</f>
        <v>0</v>
      </c>
    </row>
    <row r="80" spans="3:32" ht="8.25" customHeight="1">
      <c r="D80" s="301" t="s">
        <v>229</v>
      </c>
      <c r="E80" s="301"/>
      <c r="G80" s="170">
        <f>G81</f>
        <v>5392</v>
      </c>
      <c r="H80" s="169">
        <f>H81</f>
        <v>545876</v>
      </c>
      <c r="I80" s="169">
        <f>I81</f>
        <v>640</v>
      </c>
      <c r="J80" s="169">
        <f>J81</f>
        <v>0</v>
      </c>
      <c r="K80" s="65"/>
      <c r="L80" s="107"/>
      <c r="M80" s="60"/>
      <c r="N80" s="60"/>
      <c r="O80" s="60"/>
      <c r="P80" s="76" t="s">
        <v>228</v>
      </c>
      <c r="R80" s="168">
        <v>5901</v>
      </c>
      <c r="S80" s="167">
        <v>1132390</v>
      </c>
      <c r="T80" s="167">
        <v>283720</v>
      </c>
      <c r="U80" s="167">
        <v>516515</v>
      </c>
      <c r="V80" s="128"/>
      <c r="W80" s="107"/>
      <c r="X80" s="60"/>
      <c r="Y80" s="60"/>
      <c r="Z80" s="60"/>
      <c r="AA80" s="76" t="s">
        <v>227</v>
      </c>
      <c r="AC80" s="168">
        <v>0</v>
      </c>
      <c r="AD80" s="167">
        <v>0</v>
      </c>
      <c r="AE80" s="167">
        <v>0</v>
      </c>
      <c r="AF80" s="167">
        <v>0</v>
      </c>
    </row>
    <row r="81" spans="1:32" ht="8.25" customHeight="1">
      <c r="E81" s="64" t="s">
        <v>144</v>
      </c>
      <c r="G81" s="168">
        <v>5392</v>
      </c>
      <c r="H81" s="167">
        <v>545876</v>
      </c>
      <c r="I81" s="167">
        <v>640</v>
      </c>
      <c r="J81" s="167">
        <v>0</v>
      </c>
      <c r="K81" s="65"/>
      <c r="L81" s="107"/>
      <c r="M81" s="133"/>
      <c r="N81" s="60"/>
      <c r="O81" s="301" t="s">
        <v>226</v>
      </c>
      <c r="P81" s="301"/>
      <c r="R81" s="170">
        <f>IF(SUM(R82:R83)&gt;0,SUM(R82:R83),"－")</f>
        <v>1071</v>
      </c>
      <c r="S81" s="169">
        <f>IF(SUM(S82:S83)&gt;0,SUM(S82:S83),"－")</f>
        <v>103692</v>
      </c>
      <c r="T81" s="169">
        <f>IF(SUM(T82:T83)&gt;0,SUM(T82:T83),"－")</f>
        <v>919878</v>
      </c>
      <c r="U81" s="169">
        <f>IF(SUM(U82:U83)&gt;0,SUM(U82:U83),"－")</f>
        <v>199132</v>
      </c>
      <c r="V81" s="57"/>
      <c r="W81" s="107"/>
      <c r="X81" s="60"/>
      <c r="Y81" s="60"/>
      <c r="Z81" s="301" t="s">
        <v>165</v>
      </c>
      <c r="AA81" s="301"/>
      <c r="AC81" s="170">
        <f>IF(SUM(AC82:AC83)&gt;0,SUM(AC82:AC83),"－")</f>
        <v>168160</v>
      </c>
      <c r="AD81" s="169">
        <f>IF(SUM(AD82:AD83)&gt;0,SUM(AD82:AD83),"－")</f>
        <v>869600</v>
      </c>
      <c r="AE81" s="169">
        <f>IF(SUM(AE82:AE83)&gt;0,SUM(AE82:AE83),"－")</f>
        <v>14315</v>
      </c>
      <c r="AF81" s="169">
        <f>IF(SUM(AF82:AF83)&gt;0,SUM(AF82:AF83),"－")</f>
        <v>164736</v>
      </c>
    </row>
    <row r="82" spans="1:32" ht="8.25" customHeight="1">
      <c r="D82" s="301" t="s">
        <v>148</v>
      </c>
      <c r="E82" s="301"/>
      <c r="G82" s="170" t="str">
        <f>IF(SUM(G83:G84)&gt;0,SUM(G83:G84),"－")</f>
        <v>－</v>
      </c>
      <c r="H82" s="169">
        <f>IF(SUM(H83:H84)&gt;0,SUM(H83:H84),"－")</f>
        <v>8530326</v>
      </c>
      <c r="I82" s="169">
        <f>IF(SUM(I83:I84)&gt;0,SUM(I83:I84),"－")</f>
        <v>131104</v>
      </c>
      <c r="J82" s="169">
        <f>IF(SUM(J83:J84)&gt;0,SUM(J83:J84),"－")</f>
        <v>155813</v>
      </c>
      <c r="K82" s="65"/>
      <c r="L82" s="107"/>
      <c r="M82" s="60"/>
      <c r="N82" s="60"/>
      <c r="O82" s="60"/>
      <c r="P82" s="64" t="s">
        <v>133</v>
      </c>
      <c r="R82" s="168">
        <v>1071</v>
      </c>
      <c r="S82" s="167">
        <v>103692</v>
      </c>
      <c r="T82" s="167">
        <v>916526</v>
      </c>
      <c r="U82" s="167">
        <v>199062</v>
      </c>
      <c r="V82" s="57"/>
      <c r="W82" s="107"/>
      <c r="X82" s="60"/>
      <c r="Y82" s="60"/>
      <c r="Z82" s="60"/>
      <c r="AA82" s="64" t="s">
        <v>163</v>
      </c>
      <c r="AC82" s="168">
        <v>67663</v>
      </c>
      <c r="AD82" s="167">
        <v>176649</v>
      </c>
      <c r="AE82" s="167">
        <v>1020</v>
      </c>
      <c r="AF82" s="167">
        <v>0</v>
      </c>
    </row>
    <row r="83" spans="1:32" ht="8.25" customHeight="1">
      <c r="E83" s="64" t="s">
        <v>148</v>
      </c>
      <c r="G83" s="168">
        <v>0</v>
      </c>
      <c r="H83" s="167">
        <v>8530326</v>
      </c>
      <c r="I83" s="167">
        <v>131104</v>
      </c>
      <c r="J83" s="167">
        <v>155813</v>
      </c>
      <c r="K83" s="65"/>
      <c r="L83" s="107"/>
      <c r="M83" s="60"/>
      <c r="N83" s="60"/>
      <c r="O83" s="60"/>
      <c r="P83" s="64" t="s">
        <v>290</v>
      </c>
      <c r="R83" s="168">
        <v>0</v>
      </c>
      <c r="S83" s="167">
        <v>0</v>
      </c>
      <c r="T83" s="167">
        <v>3352</v>
      </c>
      <c r="U83" s="167">
        <v>70</v>
      </c>
      <c r="V83" s="57"/>
      <c r="W83" s="107"/>
      <c r="X83" s="60"/>
      <c r="Y83" s="60"/>
      <c r="Z83" s="60"/>
      <c r="AA83" s="64" t="s">
        <v>141</v>
      </c>
      <c r="AC83" s="168">
        <v>100497</v>
      </c>
      <c r="AD83" s="167">
        <v>692951</v>
      </c>
      <c r="AE83" s="167">
        <v>13295</v>
      </c>
      <c r="AF83" s="167">
        <v>164736</v>
      </c>
    </row>
    <row r="84" spans="1:32" ht="8.25" customHeight="1">
      <c r="E84" s="64" t="s">
        <v>131</v>
      </c>
      <c r="G84" s="168">
        <v>0</v>
      </c>
      <c r="H84" s="167">
        <v>0</v>
      </c>
      <c r="I84" s="167">
        <v>0</v>
      </c>
      <c r="J84" s="167">
        <v>0</v>
      </c>
      <c r="K84" s="65"/>
      <c r="L84" s="107"/>
      <c r="M84" s="60"/>
      <c r="N84" s="60"/>
      <c r="O84" s="301" t="s">
        <v>138</v>
      </c>
      <c r="P84" s="301"/>
      <c r="R84" s="170">
        <f>R85</f>
        <v>0</v>
      </c>
      <c r="S84" s="169">
        <f>S85</f>
        <v>231923</v>
      </c>
      <c r="T84" s="169">
        <f>T85</f>
        <v>2472</v>
      </c>
      <c r="U84" s="169">
        <f>U85</f>
        <v>94988</v>
      </c>
      <c r="V84" s="57"/>
      <c r="W84" s="107"/>
      <c r="X84" s="60"/>
      <c r="Y84" s="60"/>
      <c r="Z84" s="301" t="s">
        <v>162</v>
      </c>
      <c r="AA84" s="301"/>
      <c r="AC84" s="170">
        <f>IF(SUM(AC85:AC87)&gt;0,SUM(AC85:AC87),"－")</f>
        <v>84259</v>
      </c>
      <c r="AD84" s="169">
        <f>IF(SUM(AD85:AD87)&gt;0,SUM(AD85:AD87),"－")</f>
        <v>55304</v>
      </c>
      <c r="AE84" s="169">
        <f>IF(SUM(AE85:AE87)&gt;0,SUM(AE85:AE87),"－")</f>
        <v>158858</v>
      </c>
      <c r="AF84" s="169">
        <f>IF(SUM(AF85:AF87)&gt;0,SUM(AF85:AF87),"－")</f>
        <v>25449</v>
      </c>
    </row>
    <row r="85" spans="1:32" ht="8.25" customHeight="1">
      <c r="D85" s="301" t="s">
        <v>153</v>
      </c>
      <c r="E85" s="301"/>
      <c r="G85" s="170">
        <f>G86</f>
        <v>0</v>
      </c>
      <c r="H85" s="169">
        <f>H86</f>
        <v>10200</v>
      </c>
      <c r="I85" s="169">
        <f>I86</f>
        <v>626</v>
      </c>
      <c r="J85" s="169">
        <f>J86</f>
        <v>0</v>
      </c>
      <c r="K85" s="65"/>
      <c r="L85" s="107"/>
      <c r="M85" s="60"/>
      <c r="N85" s="60"/>
      <c r="O85" s="60"/>
      <c r="P85" s="64" t="s">
        <v>138</v>
      </c>
      <c r="R85" s="168">
        <v>0</v>
      </c>
      <c r="S85" s="167">
        <v>231923</v>
      </c>
      <c r="T85" s="167">
        <v>2472</v>
      </c>
      <c r="U85" s="167">
        <v>94988</v>
      </c>
      <c r="V85" s="57"/>
      <c r="W85" s="107"/>
      <c r="X85" s="60"/>
      <c r="Y85" s="60"/>
      <c r="Z85" s="60"/>
      <c r="AA85" s="64" t="s">
        <v>145</v>
      </c>
      <c r="AC85" s="168">
        <v>0</v>
      </c>
      <c r="AD85" s="167">
        <v>455</v>
      </c>
      <c r="AE85" s="167">
        <v>24</v>
      </c>
      <c r="AF85" s="167">
        <v>10</v>
      </c>
    </row>
    <row r="86" spans="1:32" ht="8.25" customHeight="1">
      <c r="E86" s="64" t="s">
        <v>153</v>
      </c>
      <c r="G86" s="168">
        <v>0</v>
      </c>
      <c r="H86" s="167">
        <v>10200</v>
      </c>
      <c r="I86" s="167">
        <v>626</v>
      </c>
      <c r="J86" s="167">
        <v>0</v>
      </c>
      <c r="K86" s="65"/>
      <c r="L86" s="107"/>
      <c r="M86" s="60"/>
      <c r="N86" s="60"/>
      <c r="O86" s="301" t="s">
        <v>225</v>
      </c>
      <c r="P86" s="301"/>
      <c r="R86" s="170">
        <f>R87</f>
        <v>56</v>
      </c>
      <c r="S86" s="169">
        <f>S87</f>
        <v>403</v>
      </c>
      <c r="T86" s="169">
        <f>T87</f>
        <v>7845</v>
      </c>
      <c r="U86" s="169">
        <f>U87</f>
        <v>0</v>
      </c>
      <c r="V86" s="57"/>
      <c r="W86" s="107"/>
      <c r="X86" s="60"/>
      <c r="Y86" s="60"/>
      <c r="Z86" s="60"/>
      <c r="AA86" s="64" t="s">
        <v>150</v>
      </c>
      <c r="AC86" s="168">
        <v>0</v>
      </c>
      <c r="AD86" s="167">
        <v>0</v>
      </c>
      <c r="AE86" s="167">
        <v>0</v>
      </c>
      <c r="AF86" s="167">
        <v>0</v>
      </c>
    </row>
    <row r="87" spans="1:32" ht="8.25" customHeight="1">
      <c r="D87" s="301" t="s">
        <v>157</v>
      </c>
      <c r="E87" s="301"/>
      <c r="G87" s="170">
        <f>G88</f>
        <v>2353</v>
      </c>
      <c r="H87" s="169">
        <f>H88</f>
        <v>3081</v>
      </c>
      <c r="I87" s="169">
        <f>I88</f>
        <v>1200</v>
      </c>
      <c r="J87" s="169">
        <f>J88</f>
        <v>1142821</v>
      </c>
      <c r="K87" s="65"/>
      <c r="L87" s="107"/>
      <c r="M87" s="60"/>
      <c r="N87" s="60"/>
      <c r="O87" s="60"/>
      <c r="P87" s="76" t="s">
        <v>225</v>
      </c>
      <c r="R87" s="168">
        <v>56</v>
      </c>
      <c r="S87" s="167">
        <v>403</v>
      </c>
      <c r="T87" s="167">
        <v>7845</v>
      </c>
      <c r="U87" s="167">
        <v>0</v>
      </c>
      <c r="V87" s="57"/>
      <c r="W87" s="107"/>
      <c r="X87" s="60"/>
      <c r="Y87" s="60"/>
      <c r="Z87" s="60"/>
      <c r="AA87" s="64" t="s">
        <v>152</v>
      </c>
      <c r="AC87" s="168">
        <v>84259</v>
      </c>
      <c r="AD87" s="167">
        <v>54849</v>
      </c>
      <c r="AE87" s="167">
        <v>158834</v>
      </c>
      <c r="AF87" s="167">
        <v>25439</v>
      </c>
    </row>
    <row r="88" spans="1:32" ht="8.25" customHeight="1">
      <c r="E88" s="64" t="s">
        <v>157</v>
      </c>
      <c r="G88" s="168">
        <v>2353</v>
      </c>
      <c r="H88" s="167">
        <v>3081</v>
      </c>
      <c r="I88" s="167">
        <v>1200</v>
      </c>
      <c r="J88" s="167">
        <v>1142821</v>
      </c>
      <c r="K88" s="65"/>
      <c r="L88" s="107"/>
      <c r="M88" s="60"/>
      <c r="N88" s="60"/>
      <c r="O88" s="301" t="s">
        <v>161</v>
      </c>
      <c r="P88" s="301"/>
      <c r="R88" s="170">
        <f>IF(SUM(R89:R91)&gt;0,SUM(R89:R91),"－")</f>
        <v>946738</v>
      </c>
      <c r="S88" s="169">
        <f>IF(SUM(S89:S91)&gt;0,SUM(S89:S91),"－")</f>
        <v>734097</v>
      </c>
      <c r="T88" s="169">
        <f>IF(SUM(T89:T91)&gt;0,SUM(T89:T91),"－")</f>
        <v>496484</v>
      </c>
      <c r="U88" s="169">
        <f>IF(SUM(U89:U91)&gt;0,SUM(U89:U91),"－")</f>
        <v>1816455</v>
      </c>
      <c r="V88" s="57"/>
      <c r="W88" s="107"/>
      <c r="X88" s="60"/>
      <c r="Y88" s="60"/>
      <c r="Z88" s="60"/>
      <c r="AC88" s="176" t="s">
        <v>8</v>
      </c>
      <c r="AD88" s="175" t="s">
        <v>8</v>
      </c>
      <c r="AE88" s="175" t="s">
        <v>8</v>
      </c>
      <c r="AF88" s="175" t="s">
        <v>8</v>
      </c>
    </row>
    <row r="89" spans="1:32" ht="8.25" customHeight="1">
      <c r="D89" s="301" t="s">
        <v>25</v>
      </c>
      <c r="E89" s="301"/>
      <c r="G89" s="170">
        <f>G90</f>
        <v>0</v>
      </c>
      <c r="H89" s="169">
        <f>H90</f>
        <v>50222</v>
      </c>
      <c r="I89" s="169">
        <f>I90</f>
        <v>1500</v>
      </c>
      <c r="J89" s="169">
        <f>J90</f>
        <v>42708</v>
      </c>
      <c r="K89" s="65"/>
      <c r="L89" s="107"/>
      <c r="M89" s="60"/>
      <c r="N89" s="60"/>
      <c r="O89" s="60"/>
      <c r="P89" s="64" t="s">
        <v>146</v>
      </c>
      <c r="R89" s="168">
        <v>1211</v>
      </c>
      <c r="S89" s="167">
        <v>105</v>
      </c>
      <c r="T89" s="167">
        <v>56110</v>
      </c>
      <c r="U89" s="167">
        <v>70070</v>
      </c>
      <c r="V89" s="57"/>
      <c r="W89" s="107"/>
      <c r="X89" s="60"/>
      <c r="Y89" s="296" t="s">
        <v>156</v>
      </c>
      <c r="Z89" s="296"/>
      <c r="AA89" s="296"/>
      <c r="AC89" s="174">
        <f t="shared" ref="AC89:AF90" si="0">AC90</f>
        <v>9231</v>
      </c>
      <c r="AD89" s="173">
        <f t="shared" si="0"/>
        <v>59345</v>
      </c>
      <c r="AE89" s="173">
        <f t="shared" si="0"/>
        <v>0</v>
      </c>
      <c r="AF89" s="173">
        <f t="shared" si="0"/>
        <v>0</v>
      </c>
    </row>
    <row r="90" spans="1:32" ht="8.25" customHeight="1">
      <c r="E90" s="64" t="s">
        <v>25</v>
      </c>
      <c r="G90" s="168">
        <v>0</v>
      </c>
      <c r="H90" s="167">
        <v>50222</v>
      </c>
      <c r="I90" s="167">
        <v>1500</v>
      </c>
      <c r="J90" s="167">
        <v>42708</v>
      </c>
      <c r="K90" s="65"/>
      <c r="L90" s="107"/>
      <c r="M90" s="60"/>
      <c r="N90" s="60"/>
      <c r="O90" s="60"/>
      <c r="P90" s="64" t="s">
        <v>149</v>
      </c>
      <c r="R90" s="168">
        <v>55</v>
      </c>
      <c r="S90" s="167">
        <v>5286</v>
      </c>
      <c r="T90" s="167">
        <v>1277</v>
      </c>
      <c r="U90" s="167">
        <v>403974</v>
      </c>
      <c r="V90" s="57"/>
      <c r="W90" s="107"/>
      <c r="X90" s="60"/>
      <c r="Y90" s="60"/>
      <c r="Z90" s="301" t="s">
        <v>156</v>
      </c>
      <c r="AA90" s="301"/>
      <c r="AC90" s="172">
        <f t="shared" si="0"/>
        <v>9231</v>
      </c>
      <c r="AD90" s="171">
        <f t="shared" si="0"/>
        <v>59345</v>
      </c>
      <c r="AE90" s="171">
        <f t="shared" si="0"/>
        <v>0</v>
      </c>
      <c r="AF90" s="171">
        <f t="shared" si="0"/>
        <v>0</v>
      </c>
    </row>
    <row r="91" spans="1:32" ht="8.25" customHeight="1">
      <c r="D91" s="301" t="s">
        <v>224</v>
      </c>
      <c r="E91" s="301"/>
      <c r="G91" s="170">
        <f>IF(SUM(G92:G93,R11)&gt;0,SUM(G92:G93,R11),"－")</f>
        <v>270502</v>
      </c>
      <c r="H91" s="169">
        <f>IF(SUM(H92:H93,S11)&gt;0,SUM(H92:H93,S11),"－")</f>
        <v>653420</v>
      </c>
      <c r="I91" s="169">
        <f>IF(SUM(I92:I93,T11)&gt;0,SUM(I92:I93,T11),"－")</f>
        <v>292284</v>
      </c>
      <c r="J91" s="169">
        <f>IF(SUM(J92:J93,U11)&gt;0,SUM(J92:J93,U11),"－")</f>
        <v>375766</v>
      </c>
      <c r="K91" s="65"/>
      <c r="L91" s="107"/>
      <c r="M91" s="60"/>
      <c r="N91" s="60"/>
      <c r="O91" s="60"/>
      <c r="P91" s="64" t="s">
        <v>151</v>
      </c>
      <c r="R91" s="168">
        <v>945472</v>
      </c>
      <c r="S91" s="167">
        <v>728706</v>
      </c>
      <c r="T91" s="167">
        <v>439097</v>
      </c>
      <c r="U91" s="167">
        <v>1342411</v>
      </c>
      <c r="V91" s="57"/>
      <c r="W91" s="107"/>
      <c r="X91" s="60"/>
      <c r="Y91" s="60"/>
      <c r="Z91" s="60"/>
      <c r="AA91" s="76" t="s">
        <v>223</v>
      </c>
      <c r="AC91" s="168">
        <v>9231</v>
      </c>
      <c r="AD91" s="167">
        <v>59345</v>
      </c>
      <c r="AE91" s="167">
        <v>0</v>
      </c>
      <c r="AF91" s="167">
        <v>0</v>
      </c>
    </row>
    <row r="92" spans="1:32" ht="8.25" customHeight="1">
      <c r="E92" s="64" t="s">
        <v>27</v>
      </c>
      <c r="G92" s="168">
        <v>114</v>
      </c>
      <c r="H92" s="167">
        <v>1125</v>
      </c>
      <c r="I92" s="167">
        <v>221065</v>
      </c>
      <c r="J92" s="167">
        <v>5200</v>
      </c>
      <c r="K92" s="65"/>
      <c r="L92" s="107"/>
      <c r="M92" s="60"/>
      <c r="N92" s="60"/>
      <c r="O92" s="301" t="s">
        <v>160</v>
      </c>
      <c r="P92" s="301"/>
      <c r="R92" s="170">
        <f>SUM(R93:R93,AC11:AC13)</f>
        <v>137901</v>
      </c>
      <c r="S92" s="169">
        <f>SUM(S93:S93,AD11:AD13)</f>
        <v>54340</v>
      </c>
      <c r="T92" s="169">
        <f>SUM(T93:T93,AE11:AE13)</f>
        <v>32837</v>
      </c>
      <c r="U92" s="169">
        <f>SUM(U93:U93,AF11:AF13)</f>
        <v>51986</v>
      </c>
      <c r="V92" s="134"/>
      <c r="W92" s="107"/>
      <c r="X92" s="60"/>
      <c r="Y92" s="60"/>
      <c r="Z92" s="60"/>
      <c r="AA92" s="64"/>
      <c r="AC92" s="168"/>
      <c r="AD92" s="167"/>
      <c r="AE92" s="167"/>
      <c r="AF92" s="167"/>
    </row>
    <row r="93" spans="1:32" ht="8.25" customHeight="1">
      <c r="D93" s="60"/>
      <c r="E93" s="64" t="s">
        <v>30</v>
      </c>
      <c r="G93" s="168">
        <v>491</v>
      </c>
      <c r="H93" s="167">
        <v>6614</v>
      </c>
      <c r="I93" s="167">
        <v>17970</v>
      </c>
      <c r="J93" s="167">
        <v>500</v>
      </c>
      <c r="K93" s="65"/>
      <c r="L93" s="107"/>
      <c r="M93" s="60"/>
      <c r="N93" s="60"/>
      <c r="O93" s="60"/>
      <c r="P93" s="64" t="s">
        <v>154</v>
      </c>
      <c r="R93" s="168">
        <v>137101</v>
      </c>
      <c r="S93" s="167">
        <v>16565</v>
      </c>
      <c r="T93" s="167">
        <v>634</v>
      </c>
      <c r="U93" s="167">
        <v>0</v>
      </c>
      <c r="W93" s="133"/>
      <c r="X93" s="133"/>
      <c r="Y93" s="60"/>
      <c r="Z93" s="60"/>
      <c r="AA93" s="59"/>
      <c r="AC93" s="166"/>
      <c r="AD93" s="165"/>
      <c r="AE93" s="165"/>
      <c r="AF93" s="165"/>
    </row>
    <row r="94" spans="1:32" ht="6" customHeight="1">
      <c r="A94" s="104"/>
      <c r="B94" s="104"/>
      <c r="C94" s="104"/>
      <c r="D94" s="104"/>
      <c r="E94" s="104"/>
      <c r="F94" s="104"/>
      <c r="G94" s="164"/>
      <c r="H94" s="163"/>
      <c r="I94" s="162"/>
      <c r="J94" s="162"/>
      <c r="K94" s="102"/>
      <c r="L94" s="103"/>
      <c r="M94" s="105"/>
      <c r="N94" s="102"/>
      <c r="O94" s="102"/>
      <c r="P94" s="132"/>
      <c r="Q94" s="104"/>
      <c r="R94" s="161"/>
      <c r="S94" s="160"/>
      <c r="T94" s="160"/>
      <c r="U94" s="160"/>
      <c r="V94" s="129"/>
      <c r="W94" s="104"/>
      <c r="X94" s="105"/>
      <c r="Y94" s="102"/>
      <c r="Z94" s="102"/>
      <c r="AA94" s="100"/>
      <c r="AB94" s="100"/>
      <c r="AC94" s="159"/>
      <c r="AD94" s="158"/>
      <c r="AE94" s="158"/>
      <c r="AF94" s="158"/>
    </row>
    <row r="95" spans="1:32" ht="12.75" customHeight="1">
      <c r="A95" s="50" t="s">
        <v>159</v>
      </c>
      <c r="L95" s="60"/>
      <c r="S95" s="50" t="s">
        <v>9</v>
      </c>
      <c r="T95" s="50" t="s">
        <v>8</v>
      </c>
      <c r="U95" s="50" t="s">
        <v>8</v>
      </c>
    </row>
    <row r="97" spans="32:32">
      <c r="AF97" s="157"/>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6:AA36"/>
    <mergeCell ref="Z38:AA38"/>
    <mergeCell ref="Z61:AA61"/>
    <mergeCell ref="O44:P44"/>
    <mergeCell ref="Y89:AA89"/>
    <mergeCell ref="Z75:AA75"/>
    <mergeCell ref="O88:P88"/>
    <mergeCell ref="O92:P92"/>
    <mergeCell ref="O86:P86"/>
    <mergeCell ref="O81:P81"/>
    <mergeCell ref="Z77:AA77"/>
    <mergeCell ref="Z90:AA90"/>
    <mergeCell ref="Z81:AA81"/>
    <mergeCell ref="Z84:AA84"/>
    <mergeCell ref="Z79:AA79"/>
    <mergeCell ref="O84:P84"/>
    <mergeCell ref="O79:P79"/>
    <mergeCell ref="O77:P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96"/>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52">
        <v>38648279</v>
      </c>
      <c r="H11" s="151">
        <v>69861073</v>
      </c>
      <c r="I11" s="151">
        <v>22403547</v>
      </c>
      <c r="J11" s="151">
        <v>27106981</v>
      </c>
      <c r="K11" s="65"/>
      <c r="L11" s="112"/>
      <c r="M11" s="60"/>
      <c r="N11" s="60"/>
      <c r="O11" s="60"/>
      <c r="P11" s="64" t="s">
        <v>33</v>
      </c>
      <c r="R11" s="149">
        <v>408645</v>
      </c>
      <c r="S11" s="148">
        <v>608709</v>
      </c>
      <c r="T11" s="148">
        <v>20292</v>
      </c>
      <c r="U11" s="148">
        <v>351998</v>
      </c>
      <c r="V11" s="57"/>
      <c r="W11" s="107"/>
      <c r="X11" s="60"/>
      <c r="Y11" s="60"/>
      <c r="Z11" s="60"/>
      <c r="AA11" s="64" t="s">
        <v>155</v>
      </c>
      <c r="AC11" s="149">
        <v>50</v>
      </c>
      <c r="AD11" s="148">
        <v>9744</v>
      </c>
      <c r="AE11" s="148">
        <v>7841</v>
      </c>
      <c r="AF11" s="148">
        <v>5625</v>
      </c>
    </row>
    <row r="12" spans="1:32" ht="8.25" customHeight="1">
      <c r="G12" s="156"/>
      <c r="H12" s="155"/>
      <c r="I12" s="155"/>
      <c r="J12" s="155"/>
      <c r="K12" s="65"/>
      <c r="L12" s="112"/>
      <c r="M12" s="60"/>
      <c r="N12" s="60"/>
      <c r="O12" s="60"/>
      <c r="P12" s="78"/>
      <c r="R12" s="154"/>
      <c r="S12" s="153"/>
      <c r="T12" s="153"/>
      <c r="U12" s="153"/>
      <c r="V12" s="57"/>
      <c r="W12" s="107"/>
      <c r="X12" s="60"/>
      <c r="Y12" s="60"/>
      <c r="Z12" s="60"/>
      <c r="AA12" s="76" t="s">
        <v>279</v>
      </c>
      <c r="AC12" s="149">
        <v>0</v>
      </c>
      <c r="AD12" s="148">
        <v>2110</v>
      </c>
      <c r="AE12" s="148">
        <v>1743</v>
      </c>
      <c r="AF12" s="148">
        <v>1922</v>
      </c>
    </row>
    <row r="13" spans="1:32" ht="8.25" customHeight="1">
      <c r="C13" s="296" t="s">
        <v>203</v>
      </c>
      <c r="D13" s="296"/>
      <c r="E13" s="296"/>
      <c r="G13" s="152">
        <v>55342</v>
      </c>
      <c r="H13" s="151">
        <v>4396201</v>
      </c>
      <c r="I13" s="151">
        <v>384965</v>
      </c>
      <c r="J13" s="151">
        <v>236843</v>
      </c>
      <c r="K13" s="68">
        <f>SUM(K14,K18,K20,K22,K24,K26,K30,K32,K38,K40,K47)</f>
        <v>0</v>
      </c>
      <c r="L13" s="112"/>
      <c r="N13" s="296" t="s">
        <v>199</v>
      </c>
      <c r="O13" s="296"/>
      <c r="P13" s="296"/>
      <c r="R13" s="152">
        <v>32219476</v>
      </c>
      <c r="S13" s="151">
        <v>5365027</v>
      </c>
      <c r="T13" s="151">
        <v>15909876</v>
      </c>
      <c r="U13" s="151">
        <v>10838263</v>
      </c>
      <c r="V13" s="57"/>
      <c r="W13" s="107"/>
      <c r="X13" s="60"/>
      <c r="Y13" s="60"/>
      <c r="Z13" s="60"/>
      <c r="AA13" s="64" t="s">
        <v>24</v>
      </c>
      <c r="AC13" s="149">
        <v>903</v>
      </c>
      <c r="AD13" s="148">
        <v>8824</v>
      </c>
      <c r="AE13" s="148">
        <v>18950</v>
      </c>
      <c r="AF13" s="148">
        <v>47720</v>
      </c>
    </row>
    <row r="14" spans="1:32" ht="8.25" customHeight="1">
      <c r="D14" s="302" t="s">
        <v>201</v>
      </c>
      <c r="E14" s="302"/>
      <c r="G14" s="145">
        <v>234</v>
      </c>
      <c r="H14" s="150">
        <v>663497</v>
      </c>
      <c r="I14" s="150">
        <v>4120</v>
      </c>
      <c r="J14" s="150">
        <v>46591</v>
      </c>
      <c r="K14" s="65"/>
      <c r="L14" s="112"/>
      <c r="M14" s="60"/>
      <c r="N14" s="60"/>
      <c r="O14" s="301" t="s">
        <v>197</v>
      </c>
      <c r="P14" s="301"/>
      <c r="R14" s="145">
        <v>207091</v>
      </c>
      <c r="S14" s="150">
        <v>108900</v>
      </c>
      <c r="T14" s="150">
        <v>1164324</v>
      </c>
      <c r="U14" s="150">
        <v>81662</v>
      </c>
      <c r="V14" s="57"/>
      <c r="W14" s="107"/>
      <c r="X14" s="60"/>
      <c r="Y14" s="60"/>
      <c r="Z14" s="301" t="s">
        <v>278</v>
      </c>
      <c r="AA14" s="301"/>
      <c r="AC14" s="145">
        <v>999433</v>
      </c>
      <c r="AD14" s="150">
        <v>631118</v>
      </c>
      <c r="AE14" s="150">
        <v>65118</v>
      </c>
      <c r="AF14" s="150">
        <v>145474</v>
      </c>
    </row>
    <row r="15" spans="1:32" ht="8.25" customHeight="1">
      <c r="E15" s="64" t="s">
        <v>29</v>
      </c>
      <c r="G15" s="149">
        <v>0</v>
      </c>
      <c r="H15" s="148">
        <v>30202</v>
      </c>
      <c r="I15" s="148">
        <v>1417</v>
      </c>
      <c r="J15" s="148">
        <v>320</v>
      </c>
      <c r="K15" s="65"/>
      <c r="L15" s="107"/>
      <c r="M15" s="60"/>
      <c r="N15" s="60"/>
      <c r="O15" s="60"/>
      <c r="P15" s="71" t="s">
        <v>37</v>
      </c>
      <c r="R15" s="149">
        <v>51270</v>
      </c>
      <c r="S15" s="148">
        <v>108900</v>
      </c>
      <c r="T15" s="148">
        <v>137683</v>
      </c>
      <c r="U15" s="148">
        <v>73281</v>
      </c>
      <c r="V15" s="57"/>
      <c r="W15" s="107"/>
      <c r="X15" s="60"/>
      <c r="Y15" s="60"/>
      <c r="Z15" s="60"/>
      <c r="AA15" s="64" t="s">
        <v>26</v>
      </c>
      <c r="AC15" s="149">
        <v>50800</v>
      </c>
      <c r="AD15" s="148">
        <v>28426</v>
      </c>
      <c r="AE15" s="148">
        <v>0</v>
      </c>
      <c r="AF15" s="148">
        <v>0</v>
      </c>
    </row>
    <row r="16" spans="1:32" ht="8.25" customHeight="1">
      <c r="E16" s="64" t="s">
        <v>32</v>
      </c>
      <c r="G16" s="149">
        <v>234</v>
      </c>
      <c r="H16" s="148">
        <v>627718</v>
      </c>
      <c r="I16" s="148">
        <v>1500</v>
      </c>
      <c r="J16" s="148">
        <v>42739</v>
      </c>
      <c r="K16" s="65"/>
      <c r="L16" s="107"/>
      <c r="M16" s="60"/>
      <c r="N16" s="60"/>
      <c r="O16" s="60"/>
      <c r="P16" s="71" t="s">
        <v>40</v>
      </c>
      <c r="R16" s="149">
        <v>155821</v>
      </c>
      <c r="S16" s="148">
        <v>0</v>
      </c>
      <c r="T16" s="148">
        <v>1026641</v>
      </c>
      <c r="U16" s="148">
        <v>8381</v>
      </c>
      <c r="V16" s="57"/>
      <c r="W16" s="107"/>
      <c r="X16" s="60"/>
      <c r="Y16" s="60"/>
      <c r="Z16" s="60"/>
      <c r="AA16" s="64" t="s">
        <v>28</v>
      </c>
      <c r="AC16" s="149">
        <v>746939</v>
      </c>
      <c r="AD16" s="148">
        <v>399640</v>
      </c>
      <c r="AE16" s="148">
        <v>2292</v>
      </c>
      <c r="AF16" s="148">
        <v>48782</v>
      </c>
    </row>
    <row r="17" spans="4:32" ht="8.25" customHeight="1">
      <c r="E17" s="64" t="s">
        <v>35</v>
      </c>
      <c r="G17" s="149">
        <v>0</v>
      </c>
      <c r="H17" s="148">
        <v>5577</v>
      </c>
      <c r="I17" s="148">
        <v>1203</v>
      </c>
      <c r="J17" s="148">
        <v>3532</v>
      </c>
      <c r="K17" s="65"/>
      <c r="L17" s="107"/>
      <c r="M17" s="60"/>
      <c r="N17" s="60"/>
      <c r="O17" s="301" t="s">
        <v>43</v>
      </c>
      <c r="P17" s="301"/>
      <c r="R17" s="145">
        <v>1801261</v>
      </c>
      <c r="S17" s="150">
        <v>332607</v>
      </c>
      <c r="T17" s="150">
        <v>1215902</v>
      </c>
      <c r="U17" s="150">
        <v>5015451</v>
      </c>
      <c r="V17" s="57"/>
      <c r="W17" s="107"/>
      <c r="X17" s="60"/>
      <c r="Y17" s="60"/>
      <c r="Z17" s="60"/>
      <c r="AA17" s="64" t="s">
        <v>31</v>
      </c>
      <c r="AC17" s="149">
        <v>12281</v>
      </c>
      <c r="AD17" s="148">
        <v>34203</v>
      </c>
      <c r="AE17" s="148">
        <v>61697</v>
      </c>
      <c r="AF17" s="148">
        <v>4917</v>
      </c>
    </row>
    <row r="18" spans="4:32" ht="8.25" customHeight="1">
      <c r="D18" s="302" t="s">
        <v>277</v>
      </c>
      <c r="E18" s="302"/>
      <c r="G18" s="145">
        <v>35905</v>
      </c>
      <c r="H18" s="150">
        <v>98722</v>
      </c>
      <c r="I18" s="150">
        <v>1339</v>
      </c>
      <c r="J18" s="150">
        <v>35863</v>
      </c>
      <c r="K18" s="65"/>
      <c r="L18" s="112"/>
      <c r="M18" s="60"/>
      <c r="N18" s="60"/>
      <c r="O18" s="60"/>
      <c r="P18" s="64" t="s">
        <v>43</v>
      </c>
      <c r="R18" s="149">
        <v>1801261</v>
      </c>
      <c r="S18" s="148">
        <v>332607</v>
      </c>
      <c r="T18" s="148">
        <v>1215902</v>
      </c>
      <c r="U18" s="148">
        <v>5015451</v>
      </c>
      <c r="V18" s="57"/>
      <c r="W18" s="107"/>
      <c r="X18" s="60"/>
      <c r="Y18" s="60"/>
      <c r="Z18" s="60"/>
      <c r="AA18" s="74" t="s">
        <v>34</v>
      </c>
      <c r="AC18" s="149">
        <v>189413</v>
      </c>
      <c r="AD18" s="148">
        <v>168849</v>
      </c>
      <c r="AE18" s="148">
        <v>1129</v>
      </c>
      <c r="AF18" s="148">
        <v>91775</v>
      </c>
    </row>
    <row r="19" spans="4:32" ht="8.25" customHeight="1">
      <c r="E19" s="71" t="s">
        <v>36</v>
      </c>
      <c r="G19" s="149">
        <v>35905</v>
      </c>
      <c r="H19" s="148">
        <v>98722</v>
      </c>
      <c r="I19" s="148">
        <v>1339</v>
      </c>
      <c r="J19" s="148">
        <v>35863</v>
      </c>
      <c r="K19" s="65"/>
      <c r="L19" s="107"/>
      <c r="M19" s="60"/>
      <c r="N19" s="60"/>
      <c r="O19" s="301" t="s">
        <v>195</v>
      </c>
      <c r="P19" s="301"/>
      <c r="R19" s="145">
        <v>207694</v>
      </c>
      <c r="S19" s="150">
        <v>1200157</v>
      </c>
      <c r="T19" s="150">
        <v>8870</v>
      </c>
      <c r="U19" s="150">
        <v>33461</v>
      </c>
      <c r="V19" s="57"/>
      <c r="W19" s="112"/>
      <c r="X19" s="60"/>
      <c r="Y19" s="60"/>
      <c r="Z19" s="60"/>
      <c r="AC19" s="154"/>
      <c r="AD19" s="153"/>
      <c r="AE19" s="153"/>
      <c r="AF19" s="153"/>
    </row>
    <row r="20" spans="4:32" ht="8.25" customHeight="1">
      <c r="D20" s="301" t="s">
        <v>1</v>
      </c>
      <c r="E20" s="301"/>
      <c r="G20" s="145">
        <v>0</v>
      </c>
      <c r="H20" s="150">
        <v>1490632</v>
      </c>
      <c r="I20" s="150">
        <v>246676</v>
      </c>
      <c r="J20" s="150">
        <v>36454</v>
      </c>
      <c r="K20" s="65"/>
      <c r="L20" s="107"/>
      <c r="M20" s="60"/>
      <c r="N20" s="60"/>
      <c r="O20" s="60"/>
      <c r="P20" s="64" t="s">
        <v>46</v>
      </c>
      <c r="R20" s="149">
        <v>0</v>
      </c>
      <c r="S20" s="148">
        <v>114</v>
      </c>
      <c r="T20" s="148">
        <v>7617</v>
      </c>
      <c r="U20" s="148">
        <v>25085</v>
      </c>
      <c r="V20" s="57"/>
      <c r="W20" s="107"/>
      <c r="X20" s="60"/>
      <c r="Y20" s="296" t="s">
        <v>198</v>
      </c>
      <c r="Z20" s="296"/>
      <c r="AA20" s="296"/>
      <c r="AC20" s="152">
        <v>450234</v>
      </c>
      <c r="AD20" s="151">
        <v>1791876</v>
      </c>
      <c r="AE20" s="151">
        <v>297596</v>
      </c>
      <c r="AF20" s="151">
        <v>435684</v>
      </c>
    </row>
    <row r="21" spans="4:32" ht="8.25" customHeight="1">
      <c r="E21" s="64" t="s">
        <v>1</v>
      </c>
      <c r="G21" s="149">
        <v>0</v>
      </c>
      <c r="H21" s="148">
        <v>1490632</v>
      </c>
      <c r="I21" s="148">
        <v>246676</v>
      </c>
      <c r="J21" s="148">
        <v>36454</v>
      </c>
      <c r="K21" s="65"/>
      <c r="L21" s="107"/>
      <c r="M21" s="60"/>
      <c r="N21" s="60"/>
      <c r="O21" s="60"/>
      <c r="P21" s="64" t="s">
        <v>48</v>
      </c>
      <c r="R21" s="149">
        <v>195623</v>
      </c>
      <c r="S21" s="148">
        <v>1103211</v>
      </c>
      <c r="T21" s="148">
        <v>0</v>
      </c>
      <c r="U21" s="148">
        <v>60</v>
      </c>
      <c r="V21" s="57"/>
      <c r="W21" s="107"/>
      <c r="Z21" s="301" t="s">
        <v>196</v>
      </c>
      <c r="AA21" s="301"/>
      <c r="AC21" s="145">
        <v>144367</v>
      </c>
      <c r="AD21" s="150">
        <v>323990</v>
      </c>
      <c r="AE21" s="150">
        <v>67087</v>
      </c>
      <c r="AF21" s="150">
        <v>335946</v>
      </c>
    </row>
    <row r="22" spans="4:32" ht="8.25" customHeight="1">
      <c r="D22" s="301" t="s">
        <v>276</v>
      </c>
      <c r="E22" s="301"/>
      <c r="G22" s="145">
        <v>354</v>
      </c>
      <c r="H22" s="150">
        <v>573838</v>
      </c>
      <c r="I22" s="150">
        <v>12377</v>
      </c>
      <c r="J22" s="150">
        <v>33681</v>
      </c>
      <c r="K22" s="65"/>
      <c r="L22" s="107"/>
      <c r="M22" s="60"/>
      <c r="N22" s="60"/>
      <c r="O22" s="60"/>
      <c r="P22" s="64" t="s">
        <v>51</v>
      </c>
      <c r="R22" s="149">
        <v>10461</v>
      </c>
      <c r="S22" s="148">
        <v>23039</v>
      </c>
      <c r="T22" s="148">
        <v>0</v>
      </c>
      <c r="U22" s="148">
        <v>357</v>
      </c>
      <c r="V22" s="57"/>
      <c r="W22" s="107"/>
      <c r="X22" s="60"/>
      <c r="Y22" s="60"/>
      <c r="Z22" s="60"/>
      <c r="AA22" s="64" t="s">
        <v>38</v>
      </c>
      <c r="AC22" s="149">
        <v>1618</v>
      </c>
      <c r="AD22" s="148">
        <v>131093</v>
      </c>
      <c r="AE22" s="148">
        <v>11637</v>
      </c>
      <c r="AF22" s="148">
        <v>10882</v>
      </c>
    </row>
    <row r="23" spans="4:32" ht="8.25" customHeight="1">
      <c r="E23" s="76" t="s">
        <v>276</v>
      </c>
      <c r="G23" s="149">
        <v>354</v>
      </c>
      <c r="H23" s="148">
        <v>573838</v>
      </c>
      <c r="I23" s="148">
        <v>12377</v>
      </c>
      <c r="J23" s="148">
        <v>33681</v>
      </c>
      <c r="K23" s="65"/>
      <c r="L23" s="107"/>
      <c r="M23" s="60"/>
      <c r="N23" s="60"/>
      <c r="O23" s="60"/>
      <c r="P23" s="64" t="s">
        <v>53</v>
      </c>
      <c r="R23" s="149">
        <v>1610</v>
      </c>
      <c r="S23" s="148">
        <v>73793</v>
      </c>
      <c r="T23" s="148">
        <v>1253</v>
      </c>
      <c r="U23" s="148">
        <v>7959</v>
      </c>
      <c r="V23" s="57"/>
      <c r="W23" s="107"/>
      <c r="X23" s="60"/>
      <c r="Y23" s="60"/>
      <c r="Z23" s="60"/>
      <c r="AA23" s="71" t="s">
        <v>41</v>
      </c>
      <c r="AC23" s="149">
        <v>142749</v>
      </c>
      <c r="AD23" s="148">
        <v>192897</v>
      </c>
      <c r="AE23" s="148">
        <v>55450</v>
      </c>
      <c r="AF23" s="148">
        <v>325064</v>
      </c>
    </row>
    <row r="24" spans="4:32" ht="8.25" customHeight="1">
      <c r="D24" s="301" t="s">
        <v>275</v>
      </c>
      <c r="E24" s="301"/>
      <c r="G24" s="145">
        <v>24</v>
      </c>
      <c r="H24" s="150">
        <v>93822</v>
      </c>
      <c r="I24" s="150">
        <v>116583</v>
      </c>
      <c r="J24" s="150">
        <v>44883</v>
      </c>
      <c r="K24" s="65"/>
      <c r="L24" s="107"/>
      <c r="M24" s="60"/>
      <c r="N24" s="60"/>
      <c r="O24" s="301" t="s">
        <v>192</v>
      </c>
      <c r="P24" s="301"/>
      <c r="R24" s="145">
        <v>101718</v>
      </c>
      <c r="S24" s="150">
        <v>321984</v>
      </c>
      <c r="T24" s="150">
        <v>1085</v>
      </c>
      <c r="U24" s="150">
        <v>11734</v>
      </c>
      <c r="V24" s="57"/>
      <c r="W24" s="107"/>
      <c r="X24" s="60"/>
      <c r="Y24" s="60"/>
      <c r="Z24" s="301" t="s">
        <v>45</v>
      </c>
      <c r="AA24" s="301"/>
      <c r="AC24" s="145">
        <v>106498</v>
      </c>
      <c r="AD24" s="150">
        <v>348236</v>
      </c>
      <c r="AE24" s="150">
        <v>0</v>
      </c>
      <c r="AF24" s="150">
        <v>0</v>
      </c>
    </row>
    <row r="25" spans="4:32" ht="8.25" customHeight="1">
      <c r="E25" s="76" t="s">
        <v>274</v>
      </c>
      <c r="G25" s="149">
        <v>24</v>
      </c>
      <c r="H25" s="148">
        <v>93822</v>
      </c>
      <c r="I25" s="148">
        <v>116583</v>
      </c>
      <c r="J25" s="148">
        <v>44883</v>
      </c>
      <c r="K25" s="65"/>
      <c r="L25" s="107"/>
      <c r="M25" s="60"/>
      <c r="N25" s="60"/>
      <c r="O25" s="60"/>
      <c r="P25" s="64" t="s">
        <v>55</v>
      </c>
      <c r="R25" s="149">
        <v>28071</v>
      </c>
      <c r="S25" s="148">
        <v>72212</v>
      </c>
      <c r="T25" s="148">
        <v>345</v>
      </c>
      <c r="U25" s="148">
        <v>6654</v>
      </c>
      <c r="V25" s="57"/>
      <c r="W25" s="107"/>
      <c r="X25" s="60"/>
      <c r="Y25" s="60"/>
      <c r="Z25" s="60"/>
      <c r="AA25" s="64" t="s">
        <v>45</v>
      </c>
      <c r="AC25" s="149">
        <v>106498</v>
      </c>
      <c r="AD25" s="148">
        <v>348236</v>
      </c>
      <c r="AE25" s="148">
        <v>0</v>
      </c>
      <c r="AF25" s="148">
        <v>0</v>
      </c>
    </row>
    <row r="26" spans="4:32" ht="8.25" customHeight="1">
      <c r="D26" s="301" t="s">
        <v>194</v>
      </c>
      <c r="E26" s="301"/>
      <c r="G26" s="145">
        <v>3704</v>
      </c>
      <c r="H26" s="150">
        <v>337499</v>
      </c>
      <c r="I26" s="150">
        <v>1821</v>
      </c>
      <c r="J26" s="150">
        <v>33775</v>
      </c>
      <c r="K26" s="65"/>
      <c r="L26" s="107"/>
      <c r="M26" s="60"/>
      <c r="N26" s="60"/>
      <c r="O26" s="60"/>
      <c r="P26" s="64" t="s">
        <v>57</v>
      </c>
      <c r="R26" s="149">
        <v>1305</v>
      </c>
      <c r="S26" s="148">
        <v>58512</v>
      </c>
      <c r="T26" s="148">
        <v>0</v>
      </c>
      <c r="U26" s="148">
        <v>0</v>
      </c>
      <c r="V26" s="57"/>
      <c r="W26" s="107"/>
      <c r="X26" s="60"/>
      <c r="Y26" s="60"/>
      <c r="Z26" s="301" t="s">
        <v>193</v>
      </c>
      <c r="AA26" s="301"/>
      <c r="AC26" s="145">
        <v>70974</v>
      </c>
      <c r="AD26" s="150">
        <v>172470</v>
      </c>
      <c r="AE26" s="150">
        <v>0</v>
      </c>
      <c r="AF26" s="150">
        <v>0</v>
      </c>
    </row>
    <row r="27" spans="4:32" ht="8.25" customHeight="1">
      <c r="E27" s="64" t="s">
        <v>47</v>
      </c>
      <c r="G27" s="149">
        <v>83</v>
      </c>
      <c r="H27" s="148">
        <v>1928</v>
      </c>
      <c r="I27" s="148">
        <v>1060</v>
      </c>
      <c r="J27" s="148">
        <v>0</v>
      </c>
      <c r="K27" s="65"/>
      <c r="L27" s="107"/>
      <c r="M27" s="60"/>
      <c r="N27" s="60"/>
      <c r="O27" s="60"/>
      <c r="P27" s="64" t="s">
        <v>60</v>
      </c>
      <c r="R27" s="149">
        <v>20038</v>
      </c>
      <c r="S27" s="148">
        <v>47588</v>
      </c>
      <c r="T27" s="148">
        <v>0</v>
      </c>
      <c r="U27" s="148">
        <v>0</v>
      </c>
      <c r="V27" s="57"/>
      <c r="W27" s="107"/>
      <c r="X27" s="60"/>
      <c r="Y27" s="60"/>
      <c r="Z27" s="60"/>
      <c r="AA27" s="64" t="s">
        <v>49</v>
      </c>
      <c r="AC27" s="149">
        <v>70974</v>
      </c>
      <c r="AD27" s="148">
        <v>172470</v>
      </c>
      <c r="AE27" s="148">
        <v>0</v>
      </c>
      <c r="AF27" s="148">
        <v>0</v>
      </c>
    </row>
    <row r="28" spans="4:32" ht="8.25" customHeight="1">
      <c r="E28" s="64" t="s">
        <v>50</v>
      </c>
      <c r="G28" s="149">
        <v>387</v>
      </c>
      <c r="H28" s="148">
        <v>143006</v>
      </c>
      <c r="I28" s="148">
        <v>498</v>
      </c>
      <c r="J28" s="148">
        <v>33775</v>
      </c>
      <c r="K28" s="65"/>
      <c r="L28" s="107"/>
      <c r="M28" s="60"/>
      <c r="N28" s="60"/>
      <c r="O28" s="60"/>
      <c r="P28" s="64" t="s">
        <v>63</v>
      </c>
      <c r="R28" s="149">
        <v>21493</v>
      </c>
      <c r="S28" s="148">
        <v>21162</v>
      </c>
      <c r="T28" s="148">
        <v>0</v>
      </c>
      <c r="U28" s="148">
        <v>1</v>
      </c>
      <c r="V28" s="57"/>
      <c r="W28" s="107"/>
      <c r="X28" s="60"/>
      <c r="Y28" s="60"/>
      <c r="Z28" s="301" t="s">
        <v>54</v>
      </c>
      <c r="AA28" s="301"/>
      <c r="AC28" s="145">
        <v>1691</v>
      </c>
      <c r="AD28" s="150">
        <v>47559</v>
      </c>
      <c r="AE28" s="150">
        <v>15400</v>
      </c>
      <c r="AF28" s="150">
        <v>6429</v>
      </c>
    </row>
    <row r="29" spans="4:32" ht="8.25" customHeight="1">
      <c r="E29" s="64" t="s">
        <v>52</v>
      </c>
      <c r="G29" s="149">
        <v>3234</v>
      </c>
      <c r="H29" s="148">
        <v>192565</v>
      </c>
      <c r="I29" s="148">
        <v>263</v>
      </c>
      <c r="J29" s="148">
        <v>0</v>
      </c>
      <c r="K29" s="65"/>
      <c r="L29" s="107"/>
      <c r="M29" s="60"/>
      <c r="N29" s="60"/>
      <c r="O29" s="60"/>
      <c r="P29" s="64" t="s">
        <v>66</v>
      </c>
      <c r="R29" s="149">
        <v>30811</v>
      </c>
      <c r="S29" s="148">
        <v>122510</v>
      </c>
      <c r="T29" s="148">
        <v>740</v>
      </c>
      <c r="U29" s="148">
        <v>5079</v>
      </c>
      <c r="V29" s="57"/>
      <c r="W29" s="107"/>
      <c r="X29" s="60"/>
      <c r="Y29" s="60"/>
      <c r="Z29" s="60"/>
      <c r="AA29" s="64" t="s">
        <v>54</v>
      </c>
      <c r="AC29" s="149">
        <v>1691</v>
      </c>
      <c r="AD29" s="148">
        <v>47559</v>
      </c>
      <c r="AE29" s="148">
        <v>15400</v>
      </c>
      <c r="AF29" s="148">
        <v>6429</v>
      </c>
    </row>
    <row r="30" spans="4:32" ht="8.25" customHeight="1">
      <c r="D30" s="301" t="s">
        <v>3</v>
      </c>
      <c r="E30" s="301"/>
      <c r="G30" s="145">
        <v>981</v>
      </c>
      <c r="H30" s="150">
        <v>230431</v>
      </c>
      <c r="I30" s="150">
        <v>0</v>
      </c>
      <c r="J30" s="150">
        <v>0</v>
      </c>
      <c r="K30" s="65"/>
      <c r="L30" s="107"/>
      <c r="M30" s="60"/>
      <c r="N30" s="60"/>
      <c r="O30" s="301" t="s">
        <v>273</v>
      </c>
      <c r="P30" s="301"/>
      <c r="R30" s="145">
        <v>91</v>
      </c>
      <c r="S30" s="150">
        <v>6039</v>
      </c>
      <c r="T30" s="150">
        <v>0</v>
      </c>
      <c r="U30" s="150">
        <v>25</v>
      </c>
      <c r="V30" s="57"/>
      <c r="W30" s="107"/>
      <c r="X30" s="60"/>
      <c r="Y30" s="60"/>
      <c r="Z30" s="301" t="s">
        <v>272</v>
      </c>
      <c r="AA30" s="301"/>
      <c r="AC30" s="145">
        <v>117034</v>
      </c>
      <c r="AD30" s="150">
        <v>678281</v>
      </c>
      <c r="AE30" s="150">
        <v>15355</v>
      </c>
      <c r="AF30" s="150">
        <v>55768</v>
      </c>
    </row>
    <row r="31" spans="4:32" ht="8.25" customHeight="1">
      <c r="E31" s="64" t="s">
        <v>3</v>
      </c>
      <c r="G31" s="149">
        <v>981</v>
      </c>
      <c r="H31" s="148">
        <v>230431</v>
      </c>
      <c r="I31" s="148">
        <v>0</v>
      </c>
      <c r="J31" s="148">
        <v>0</v>
      </c>
      <c r="K31" s="65"/>
      <c r="L31" s="107"/>
      <c r="M31" s="60"/>
      <c r="N31" s="60"/>
      <c r="O31" s="60"/>
      <c r="P31" s="64" t="s">
        <v>70</v>
      </c>
      <c r="R31" s="149">
        <v>91</v>
      </c>
      <c r="S31" s="148">
        <v>6039</v>
      </c>
      <c r="T31" s="148">
        <v>0</v>
      </c>
      <c r="U31" s="148">
        <v>25</v>
      </c>
      <c r="V31" s="57"/>
      <c r="W31" s="107"/>
      <c r="X31" s="60"/>
      <c r="Y31" s="60"/>
      <c r="Z31" s="60"/>
      <c r="AA31" s="64" t="s">
        <v>56</v>
      </c>
      <c r="AC31" s="149">
        <v>117034</v>
      </c>
      <c r="AD31" s="148">
        <v>678281</v>
      </c>
      <c r="AE31" s="148">
        <v>15355</v>
      </c>
      <c r="AF31" s="148">
        <v>55768</v>
      </c>
    </row>
    <row r="32" spans="4:32" ht="8.25" customHeight="1">
      <c r="D32" s="301" t="s">
        <v>214</v>
      </c>
      <c r="E32" s="301"/>
      <c r="G32" s="145">
        <v>1654</v>
      </c>
      <c r="H32" s="150">
        <v>648811</v>
      </c>
      <c r="I32" s="150">
        <v>1210</v>
      </c>
      <c r="J32" s="150">
        <v>5337</v>
      </c>
      <c r="K32" s="65"/>
      <c r="L32" s="107"/>
      <c r="M32" s="60"/>
      <c r="N32" s="60"/>
      <c r="O32" s="301" t="s">
        <v>271</v>
      </c>
      <c r="P32" s="301"/>
      <c r="R32" s="145">
        <v>20296410</v>
      </c>
      <c r="S32" s="150">
        <v>409126</v>
      </c>
      <c r="T32" s="150">
        <v>12163755</v>
      </c>
      <c r="U32" s="150">
        <v>5278930</v>
      </c>
      <c r="V32" s="57"/>
      <c r="W32" s="107"/>
      <c r="X32" s="60"/>
      <c r="Y32" s="60"/>
      <c r="Z32" s="301" t="s">
        <v>58</v>
      </c>
      <c r="AA32" s="301"/>
      <c r="AC32" s="145">
        <v>5179</v>
      </c>
      <c r="AD32" s="150">
        <v>47429</v>
      </c>
      <c r="AE32" s="150">
        <v>1760</v>
      </c>
      <c r="AF32" s="150">
        <v>97</v>
      </c>
    </row>
    <row r="33" spans="4:32" ht="8.25" customHeight="1">
      <c r="E33" s="71" t="s">
        <v>59</v>
      </c>
      <c r="G33" s="149">
        <v>5</v>
      </c>
      <c r="H33" s="148">
        <v>258</v>
      </c>
      <c r="I33" s="148">
        <v>0</v>
      </c>
      <c r="J33" s="148">
        <v>0</v>
      </c>
      <c r="K33" s="65"/>
      <c r="L33" s="107"/>
      <c r="M33" s="60"/>
      <c r="N33" s="60"/>
      <c r="O33" s="60"/>
      <c r="P33" s="64" t="s">
        <v>271</v>
      </c>
      <c r="R33" s="149">
        <v>20296410</v>
      </c>
      <c r="S33" s="148">
        <v>409126</v>
      </c>
      <c r="T33" s="148">
        <v>12163755</v>
      </c>
      <c r="U33" s="148">
        <v>5278930</v>
      </c>
      <c r="V33" s="57"/>
      <c r="W33" s="107"/>
      <c r="X33" s="60"/>
      <c r="Y33" s="60"/>
      <c r="Z33" s="60"/>
      <c r="AA33" s="64" t="s">
        <v>58</v>
      </c>
      <c r="AC33" s="154">
        <v>5179</v>
      </c>
      <c r="AD33" s="148">
        <v>47429</v>
      </c>
      <c r="AE33" s="148">
        <v>1760</v>
      </c>
      <c r="AF33" s="148">
        <v>97</v>
      </c>
    </row>
    <row r="34" spans="4:32" ht="8.25" customHeight="1">
      <c r="E34" s="64" t="s">
        <v>62</v>
      </c>
      <c r="G34" s="149">
        <v>339</v>
      </c>
      <c r="H34" s="148">
        <v>332502</v>
      </c>
      <c r="I34" s="148">
        <v>1210</v>
      </c>
      <c r="J34" s="148">
        <v>0</v>
      </c>
      <c r="K34" s="65"/>
      <c r="L34" s="107"/>
      <c r="M34" s="60"/>
      <c r="N34" s="60"/>
      <c r="O34" s="301" t="s">
        <v>270</v>
      </c>
      <c r="P34" s="301"/>
      <c r="R34" s="145">
        <v>133250</v>
      </c>
      <c r="S34" s="150">
        <v>1132</v>
      </c>
      <c r="T34" s="150">
        <v>244217</v>
      </c>
      <c r="U34" s="150">
        <v>177694</v>
      </c>
      <c r="V34" s="57"/>
      <c r="W34" s="107"/>
      <c r="X34" s="60"/>
      <c r="Y34" s="60"/>
      <c r="Z34" s="302" t="s">
        <v>268</v>
      </c>
      <c r="AA34" s="302"/>
      <c r="AC34" s="145">
        <v>28</v>
      </c>
      <c r="AD34" s="150">
        <v>16660</v>
      </c>
      <c r="AE34" s="150">
        <v>23220</v>
      </c>
      <c r="AF34" s="150">
        <v>70</v>
      </c>
    </row>
    <row r="35" spans="4:32" ht="8.25" customHeight="1">
      <c r="E35" s="64" t="s">
        <v>287</v>
      </c>
      <c r="G35" s="149">
        <v>762</v>
      </c>
      <c r="H35" s="148">
        <v>144004</v>
      </c>
      <c r="I35" s="148">
        <v>0</v>
      </c>
      <c r="J35" s="148">
        <v>0</v>
      </c>
      <c r="K35" s="65"/>
      <c r="L35" s="107"/>
      <c r="M35" s="60"/>
      <c r="N35" s="60"/>
      <c r="O35" s="60"/>
      <c r="P35" s="76" t="s">
        <v>269</v>
      </c>
      <c r="R35" s="149">
        <v>133250</v>
      </c>
      <c r="S35" s="148">
        <v>1132</v>
      </c>
      <c r="T35" s="148">
        <v>244217</v>
      </c>
      <c r="U35" s="148">
        <v>177694</v>
      </c>
      <c r="V35" s="57"/>
      <c r="W35" s="107"/>
      <c r="X35" s="60"/>
      <c r="Y35" s="60"/>
      <c r="Z35" s="60"/>
      <c r="AA35" s="95" t="s">
        <v>268</v>
      </c>
      <c r="AC35" s="154">
        <v>28</v>
      </c>
      <c r="AD35" s="148">
        <v>16660</v>
      </c>
      <c r="AE35" s="148">
        <v>23220</v>
      </c>
      <c r="AF35" s="148">
        <v>70</v>
      </c>
    </row>
    <row r="36" spans="4:32" ht="8.25" customHeight="1">
      <c r="E36" s="64" t="s">
        <v>68</v>
      </c>
      <c r="G36" s="149">
        <v>372</v>
      </c>
      <c r="H36" s="148">
        <v>93754</v>
      </c>
      <c r="I36" s="148">
        <v>0</v>
      </c>
      <c r="J36" s="148">
        <v>5337</v>
      </c>
      <c r="K36" s="65"/>
      <c r="L36" s="107"/>
      <c r="M36" s="60"/>
      <c r="N36" s="60"/>
      <c r="O36" s="301" t="s">
        <v>267</v>
      </c>
      <c r="P36" s="301"/>
      <c r="R36" s="145">
        <v>52633</v>
      </c>
      <c r="S36" s="150">
        <v>68409</v>
      </c>
      <c r="T36" s="150">
        <v>1402</v>
      </c>
      <c r="U36" s="150">
        <v>229</v>
      </c>
      <c r="V36" s="57"/>
      <c r="W36" s="107"/>
      <c r="X36" s="60"/>
      <c r="Y36" s="60"/>
      <c r="Z36" s="301" t="s">
        <v>266</v>
      </c>
      <c r="AA36" s="301"/>
      <c r="AC36" s="145">
        <v>159</v>
      </c>
      <c r="AD36" s="150">
        <v>31214</v>
      </c>
      <c r="AE36" s="150">
        <v>0</v>
      </c>
      <c r="AF36" s="150">
        <v>0</v>
      </c>
    </row>
    <row r="37" spans="4:32" ht="8.25" customHeight="1">
      <c r="E37" s="144" t="s">
        <v>69</v>
      </c>
      <c r="G37" s="149">
        <v>176</v>
      </c>
      <c r="H37" s="148">
        <v>78293</v>
      </c>
      <c r="I37" s="148">
        <v>0</v>
      </c>
      <c r="J37" s="148">
        <v>0</v>
      </c>
      <c r="K37" s="65"/>
      <c r="L37" s="107"/>
      <c r="M37" s="60"/>
      <c r="N37" s="60"/>
      <c r="O37" s="60"/>
      <c r="P37" s="76" t="s">
        <v>267</v>
      </c>
      <c r="R37" s="149">
        <v>52633</v>
      </c>
      <c r="S37" s="148">
        <v>68409</v>
      </c>
      <c r="T37" s="148">
        <v>1402</v>
      </c>
      <c r="U37" s="148">
        <v>229</v>
      </c>
      <c r="V37" s="57"/>
      <c r="W37" s="107"/>
      <c r="X37" s="60"/>
      <c r="Y37" s="60"/>
      <c r="Z37" s="60"/>
      <c r="AA37" s="76" t="s">
        <v>266</v>
      </c>
      <c r="AC37" s="154">
        <v>159</v>
      </c>
      <c r="AD37" s="148">
        <v>31214</v>
      </c>
      <c r="AE37" s="148">
        <v>0</v>
      </c>
      <c r="AF37" s="148">
        <v>0</v>
      </c>
    </row>
    <row r="38" spans="4:32" ht="8.25" customHeight="1">
      <c r="D38" s="301" t="s">
        <v>2</v>
      </c>
      <c r="E38" s="301"/>
      <c r="G38" s="145">
        <v>44</v>
      </c>
      <c r="H38" s="150">
        <v>27567</v>
      </c>
      <c r="I38" s="150">
        <v>0</v>
      </c>
      <c r="J38" s="150">
        <v>0</v>
      </c>
      <c r="K38" s="65"/>
      <c r="L38" s="107"/>
      <c r="M38" s="60"/>
      <c r="N38" s="60"/>
      <c r="O38" s="301" t="s">
        <v>264</v>
      </c>
      <c r="P38" s="301"/>
      <c r="R38" s="145">
        <v>6089454</v>
      </c>
      <c r="S38" s="150">
        <v>1296810</v>
      </c>
      <c r="T38" s="150">
        <v>997437</v>
      </c>
      <c r="U38" s="150">
        <v>186287</v>
      </c>
      <c r="V38" s="57"/>
      <c r="W38" s="107"/>
      <c r="X38" s="60"/>
      <c r="Y38" s="60"/>
      <c r="Z38" s="301" t="s">
        <v>265</v>
      </c>
      <c r="AA38" s="301"/>
      <c r="AC38" s="145">
        <v>4304</v>
      </c>
      <c r="AD38" s="150">
        <v>126037</v>
      </c>
      <c r="AE38" s="150">
        <v>174774</v>
      </c>
      <c r="AF38" s="150">
        <v>37374</v>
      </c>
    </row>
    <row r="39" spans="4:32" ht="8.25" customHeight="1">
      <c r="E39" s="64" t="s">
        <v>2</v>
      </c>
      <c r="G39" s="149">
        <v>44</v>
      </c>
      <c r="H39" s="148">
        <v>27567</v>
      </c>
      <c r="I39" s="148">
        <v>0</v>
      </c>
      <c r="J39" s="148">
        <v>0</v>
      </c>
      <c r="K39" s="65"/>
      <c r="L39" s="107"/>
      <c r="M39" s="60"/>
      <c r="N39" s="60"/>
      <c r="O39" s="60"/>
      <c r="P39" s="76" t="s">
        <v>264</v>
      </c>
      <c r="R39" s="149">
        <v>6089454</v>
      </c>
      <c r="S39" s="148">
        <v>1296810</v>
      </c>
      <c r="T39" s="148">
        <v>997437</v>
      </c>
      <c r="U39" s="148">
        <v>186287</v>
      </c>
      <c r="V39" s="57"/>
      <c r="W39" s="107"/>
      <c r="X39" s="60"/>
      <c r="Y39" s="60"/>
      <c r="Z39" s="60"/>
      <c r="AA39" s="76" t="s">
        <v>263</v>
      </c>
      <c r="AC39" s="154">
        <v>4304</v>
      </c>
      <c r="AD39" s="148">
        <v>126037</v>
      </c>
      <c r="AE39" s="148">
        <v>54691</v>
      </c>
      <c r="AF39" s="148">
        <v>37048</v>
      </c>
    </row>
    <row r="40" spans="4:32" ht="8.25" customHeight="1">
      <c r="D40" s="301" t="s">
        <v>213</v>
      </c>
      <c r="E40" s="301"/>
      <c r="G40" s="145">
        <v>9791</v>
      </c>
      <c r="H40" s="150">
        <v>134590</v>
      </c>
      <c r="I40" s="150">
        <v>0</v>
      </c>
      <c r="J40" s="150">
        <v>0</v>
      </c>
      <c r="K40" s="65"/>
      <c r="L40" s="107"/>
      <c r="M40" s="60"/>
      <c r="N40" s="60"/>
      <c r="O40" s="301" t="s">
        <v>262</v>
      </c>
      <c r="P40" s="301"/>
      <c r="R40" s="145">
        <v>154658</v>
      </c>
      <c r="S40" s="150">
        <v>222959</v>
      </c>
      <c r="T40" s="150">
        <v>3834</v>
      </c>
      <c r="U40" s="150">
        <v>2073</v>
      </c>
      <c r="V40" s="57"/>
      <c r="W40" s="107"/>
      <c r="X40" s="60"/>
      <c r="Y40" s="60"/>
      <c r="Z40" s="60"/>
      <c r="AA40" s="64" t="s">
        <v>261</v>
      </c>
      <c r="AC40" s="154">
        <v>0</v>
      </c>
      <c r="AD40" s="148">
        <v>0</v>
      </c>
      <c r="AE40" s="148">
        <v>0</v>
      </c>
      <c r="AF40" s="148">
        <v>0</v>
      </c>
    </row>
    <row r="41" spans="4:32" ht="8.25" customHeight="1">
      <c r="E41" s="64" t="s">
        <v>74</v>
      </c>
      <c r="G41" s="149">
        <v>1102</v>
      </c>
      <c r="H41" s="148">
        <v>76868</v>
      </c>
      <c r="I41" s="148">
        <v>0</v>
      </c>
      <c r="J41" s="148">
        <v>0</v>
      </c>
      <c r="K41" s="65"/>
      <c r="L41" s="107"/>
      <c r="M41" s="60"/>
      <c r="N41" s="60"/>
      <c r="O41" s="60"/>
      <c r="P41" s="74" t="s">
        <v>285</v>
      </c>
      <c r="R41" s="149">
        <v>28906</v>
      </c>
      <c r="S41" s="148">
        <v>203621</v>
      </c>
      <c r="T41" s="148">
        <v>0</v>
      </c>
      <c r="U41" s="148">
        <v>0</v>
      </c>
      <c r="V41" s="57"/>
      <c r="W41" s="107"/>
      <c r="X41" s="60"/>
      <c r="Y41" s="60"/>
      <c r="Z41" s="60"/>
      <c r="AA41" s="64" t="s">
        <v>286</v>
      </c>
      <c r="AC41" s="154">
        <v>0</v>
      </c>
      <c r="AD41" s="148">
        <v>0</v>
      </c>
      <c r="AE41" s="148">
        <v>120083</v>
      </c>
      <c r="AF41" s="148">
        <v>326</v>
      </c>
    </row>
    <row r="42" spans="4:32" ht="8.25" customHeight="1">
      <c r="E42" s="64" t="s">
        <v>77</v>
      </c>
      <c r="G42" s="149">
        <v>0</v>
      </c>
      <c r="H42" s="148">
        <v>104</v>
      </c>
      <c r="I42" s="148">
        <v>0</v>
      </c>
      <c r="J42" s="148">
        <v>0</v>
      </c>
      <c r="K42" s="65"/>
      <c r="L42" s="107"/>
      <c r="M42" s="60"/>
      <c r="N42" s="60"/>
      <c r="O42" s="60"/>
      <c r="P42" s="64" t="s">
        <v>73</v>
      </c>
      <c r="R42" s="149">
        <v>22705</v>
      </c>
      <c r="S42" s="148">
        <v>10091</v>
      </c>
      <c r="T42" s="148">
        <v>3540</v>
      </c>
      <c r="U42" s="148">
        <v>1326</v>
      </c>
      <c r="V42" s="57"/>
      <c r="W42" s="107"/>
      <c r="X42" s="60"/>
      <c r="Y42" s="60"/>
      <c r="Z42" s="60"/>
      <c r="AC42" s="154"/>
      <c r="AD42" s="153"/>
      <c r="AE42" s="153"/>
      <c r="AF42" s="153"/>
    </row>
    <row r="43" spans="4:32" ht="8.25" customHeight="1">
      <c r="E43" s="64" t="s">
        <v>79</v>
      </c>
      <c r="G43" s="149">
        <v>0</v>
      </c>
      <c r="H43" s="148">
        <v>0</v>
      </c>
      <c r="I43" s="148">
        <v>0</v>
      </c>
      <c r="J43" s="148">
        <v>0</v>
      </c>
      <c r="K43" s="65"/>
      <c r="L43" s="107"/>
      <c r="M43" s="60"/>
      <c r="N43" s="60"/>
      <c r="O43" s="60"/>
      <c r="P43" s="64" t="s">
        <v>75</v>
      </c>
      <c r="R43" s="149">
        <v>103047</v>
      </c>
      <c r="S43" s="148">
        <v>9247</v>
      </c>
      <c r="T43" s="148">
        <v>294</v>
      </c>
      <c r="U43" s="148">
        <v>747</v>
      </c>
      <c r="V43" s="57"/>
      <c r="W43" s="107"/>
      <c r="X43" s="60"/>
      <c r="Y43" s="296" t="s">
        <v>186</v>
      </c>
      <c r="Z43" s="296"/>
      <c r="AA43" s="296"/>
      <c r="AC43" s="152">
        <v>1396142</v>
      </c>
      <c r="AD43" s="151">
        <v>6009337</v>
      </c>
      <c r="AE43" s="151">
        <v>120503</v>
      </c>
      <c r="AF43" s="151">
        <v>59388</v>
      </c>
    </row>
    <row r="44" spans="4:32" ht="8.25" customHeight="1">
      <c r="E44" s="64" t="s">
        <v>82</v>
      </c>
      <c r="G44" s="149">
        <v>0</v>
      </c>
      <c r="H44" s="148">
        <v>888</v>
      </c>
      <c r="I44" s="148">
        <v>0</v>
      </c>
      <c r="J44" s="148">
        <v>0</v>
      </c>
      <c r="K44" s="65"/>
      <c r="L44" s="107"/>
      <c r="M44" s="60"/>
      <c r="N44" s="60"/>
      <c r="O44" s="301" t="s">
        <v>259</v>
      </c>
      <c r="P44" s="301"/>
      <c r="R44" s="145">
        <v>1709863</v>
      </c>
      <c r="S44" s="150">
        <v>309784</v>
      </c>
      <c r="T44" s="150">
        <v>107540</v>
      </c>
      <c r="U44" s="150">
        <v>49077</v>
      </c>
      <c r="V44" s="57"/>
      <c r="W44" s="107"/>
      <c r="X44" s="60"/>
      <c r="Y44" s="60"/>
      <c r="Z44" s="301" t="s">
        <v>72</v>
      </c>
      <c r="AA44" s="301"/>
      <c r="AC44" s="145">
        <v>3991</v>
      </c>
      <c r="AD44" s="150">
        <v>102150</v>
      </c>
      <c r="AE44" s="150">
        <v>0</v>
      </c>
      <c r="AF44" s="150">
        <v>0</v>
      </c>
    </row>
    <row r="45" spans="4:32" ht="8.25" customHeight="1">
      <c r="E45" s="74" t="s">
        <v>221</v>
      </c>
      <c r="G45" s="149">
        <v>7874</v>
      </c>
      <c r="H45" s="148">
        <v>22814</v>
      </c>
      <c r="I45" s="148">
        <v>0</v>
      </c>
      <c r="J45" s="148">
        <v>0</v>
      </c>
      <c r="K45" s="65"/>
      <c r="L45" s="107"/>
      <c r="M45" s="60"/>
      <c r="N45" s="60"/>
      <c r="O45" s="60"/>
      <c r="P45" s="76" t="s">
        <v>260</v>
      </c>
      <c r="R45" s="149">
        <v>338608</v>
      </c>
      <c r="S45" s="148">
        <v>30692</v>
      </c>
      <c r="T45" s="148">
        <v>0</v>
      </c>
      <c r="U45" s="148">
        <v>0</v>
      </c>
      <c r="V45" s="57"/>
      <c r="W45" s="107"/>
      <c r="X45" s="60"/>
      <c r="Y45" s="60"/>
      <c r="Z45" s="60"/>
      <c r="AA45" s="64" t="s">
        <v>72</v>
      </c>
      <c r="AC45" s="149">
        <v>3991</v>
      </c>
      <c r="AD45" s="148">
        <v>102150</v>
      </c>
      <c r="AE45" s="148">
        <v>0</v>
      </c>
      <c r="AF45" s="148">
        <v>0</v>
      </c>
    </row>
    <row r="46" spans="4:32" ht="8.25" customHeight="1">
      <c r="E46" s="143" t="s">
        <v>87</v>
      </c>
      <c r="G46" s="149">
        <v>815</v>
      </c>
      <c r="H46" s="148">
        <v>33916</v>
      </c>
      <c r="I46" s="148">
        <v>0</v>
      </c>
      <c r="J46" s="148">
        <v>0</v>
      </c>
      <c r="K46" s="65"/>
      <c r="L46" s="107"/>
      <c r="M46" s="60"/>
      <c r="N46" s="60"/>
      <c r="O46" s="60"/>
      <c r="P46" s="76" t="s">
        <v>259</v>
      </c>
      <c r="R46" s="149">
        <v>1371255</v>
      </c>
      <c r="S46" s="148">
        <v>279092</v>
      </c>
      <c r="T46" s="148">
        <v>107540</v>
      </c>
      <c r="U46" s="148">
        <v>49077</v>
      </c>
      <c r="V46" s="57"/>
      <c r="W46" s="107"/>
      <c r="X46" s="60"/>
      <c r="Y46" s="60"/>
      <c r="Z46" s="301" t="s">
        <v>258</v>
      </c>
      <c r="AA46" s="301"/>
      <c r="AC46" s="145">
        <v>48278</v>
      </c>
      <c r="AD46" s="150">
        <v>2213817</v>
      </c>
      <c r="AE46" s="150">
        <v>0</v>
      </c>
      <c r="AF46" s="150">
        <v>0</v>
      </c>
    </row>
    <row r="47" spans="4:32" ht="8.25" customHeight="1">
      <c r="D47" s="301" t="s">
        <v>181</v>
      </c>
      <c r="E47" s="301"/>
      <c r="G47" s="145">
        <v>2651</v>
      </c>
      <c r="H47" s="150">
        <v>96792</v>
      </c>
      <c r="I47" s="150">
        <v>839</v>
      </c>
      <c r="J47" s="150">
        <v>259</v>
      </c>
      <c r="K47" s="65"/>
      <c r="L47" s="107"/>
      <c r="M47" s="60"/>
      <c r="N47" s="60"/>
      <c r="O47" s="301" t="s">
        <v>257</v>
      </c>
      <c r="P47" s="301"/>
      <c r="R47" s="145">
        <v>1097992</v>
      </c>
      <c r="S47" s="150">
        <v>863588</v>
      </c>
      <c r="T47" s="150">
        <v>19</v>
      </c>
      <c r="U47" s="150">
        <v>799</v>
      </c>
      <c r="V47" s="57"/>
      <c r="W47" s="107"/>
      <c r="X47" s="60"/>
      <c r="Y47" s="60"/>
      <c r="Z47" s="60"/>
      <c r="AA47" s="64" t="s">
        <v>78</v>
      </c>
      <c r="AC47" s="149">
        <v>48278</v>
      </c>
      <c r="AD47" s="148">
        <v>2213817</v>
      </c>
      <c r="AE47" s="148">
        <v>0</v>
      </c>
      <c r="AF47" s="148">
        <v>0</v>
      </c>
    </row>
    <row r="48" spans="4:32" ht="8.25" customHeight="1">
      <c r="E48" s="74" t="s">
        <v>256</v>
      </c>
      <c r="G48" s="149">
        <v>2143</v>
      </c>
      <c r="H48" s="148">
        <v>82252</v>
      </c>
      <c r="I48" s="148">
        <v>219</v>
      </c>
      <c r="J48" s="148">
        <v>259</v>
      </c>
      <c r="K48" s="65"/>
      <c r="L48" s="107"/>
      <c r="M48" s="60"/>
      <c r="N48" s="60"/>
      <c r="O48" s="60"/>
      <c r="P48" s="64" t="s">
        <v>85</v>
      </c>
      <c r="R48" s="149">
        <v>1097992</v>
      </c>
      <c r="S48" s="148">
        <v>863588</v>
      </c>
      <c r="T48" s="148">
        <v>19</v>
      </c>
      <c r="U48" s="148">
        <v>799</v>
      </c>
      <c r="V48" s="57"/>
      <c r="W48" s="107"/>
      <c r="X48" s="60"/>
      <c r="Y48" s="60"/>
      <c r="Z48" s="301" t="s">
        <v>255</v>
      </c>
      <c r="AA48" s="301"/>
      <c r="AC48" s="145">
        <v>73332</v>
      </c>
      <c r="AD48" s="150">
        <v>218862</v>
      </c>
      <c r="AE48" s="150">
        <v>1</v>
      </c>
      <c r="AF48" s="150">
        <v>11035</v>
      </c>
    </row>
    <row r="49" spans="3:32" ht="8.25" customHeight="1">
      <c r="E49" s="74" t="s">
        <v>254</v>
      </c>
      <c r="G49" s="149">
        <v>35</v>
      </c>
      <c r="H49" s="148">
        <v>4999</v>
      </c>
      <c r="I49" s="148">
        <v>600</v>
      </c>
      <c r="J49" s="148">
        <v>0</v>
      </c>
      <c r="K49" s="65"/>
      <c r="L49" s="107"/>
      <c r="M49" s="60"/>
      <c r="N49" s="60"/>
      <c r="O49" s="301" t="s">
        <v>253</v>
      </c>
      <c r="P49" s="301"/>
      <c r="R49" s="145">
        <v>24117</v>
      </c>
      <c r="S49" s="150">
        <v>67216</v>
      </c>
      <c r="T49" s="150">
        <v>0</v>
      </c>
      <c r="U49" s="150">
        <v>0</v>
      </c>
      <c r="V49" s="57"/>
      <c r="W49" s="107"/>
      <c r="X49" s="60"/>
      <c r="Y49" s="60"/>
      <c r="Z49" s="60"/>
      <c r="AA49" s="64" t="s">
        <v>76</v>
      </c>
      <c r="AC49" s="149">
        <v>8655</v>
      </c>
      <c r="AD49" s="148">
        <v>11330</v>
      </c>
      <c r="AE49" s="148">
        <v>1</v>
      </c>
      <c r="AF49" s="148">
        <v>11033</v>
      </c>
    </row>
    <row r="50" spans="3:32" ht="8.25" customHeight="1">
      <c r="E50" s="64" t="s">
        <v>96</v>
      </c>
      <c r="G50" s="149">
        <v>473</v>
      </c>
      <c r="H50" s="148">
        <v>9541</v>
      </c>
      <c r="I50" s="148">
        <v>20</v>
      </c>
      <c r="J50" s="148">
        <v>0</v>
      </c>
      <c r="K50" s="65"/>
      <c r="L50" s="107"/>
      <c r="M50" s="60"/>
      <c r="N50" s="60"/>
      <c r="O50" s="60"/>
      <c r="P50" s="76" t="s">
        <v>253</v>
      </c>
      <c r="R50" s="149">
        <v>24117</v>
      </c>
      <c r="S50" s="148">
        <v>67216</v>
      </c>
      <c r="T50" s="148">
        <v>0</v>
      </c>
      <c r="U50" s="148">
        <v>0</v>
      </c>
      <c r="V50" s="57"/>
      <c r="W50" s="107"/>
      <c r="X50" s="60"/>
      <c r="Y50" s="60"/>
      <c r="Z50" s="60"/>
      <c r="AA50" s="76" t="s">
        <v>252</v>
      </c>
      <c r="AC50" s="154">
        <v>30579</v>
      </c>
      <c r="AD50" s="148">
        <v>159976</v>
      </c>
      <c r="AE50" s="148">
        <v>0</v>
      </c>
      <c r="AF50" s="148">
        <v>2</v>
      </c>
    </row>
    <row r="51" spans="3:32" ht="8.25" customHeight="1">
      <c r="G51" s="154"/>
      <c r="H51" s="153"/>
      <c r="I51" s="153" t="s">
        <v>8</v>
      </c>
      <c r="J51" s="153"/>
      <c r="K51" s="65"/>
      <c r="L51" s="107"/>
      <c r="M51" s="60"/>
      <c r="N51" s="60"/>
      <c r="O51" s="301" t="s">
        <v>250</v>
      </c>
      <c r="P51" s="301"/>
      <c r="R51" s="145">
        <v>341531</v>
      </c>
      <c r="S51" s="150">
        <v>151978</v>
      </c>
      <c r="T51" s="150">
        <v>0</v>
      </c>
      <c r="U51" s="150">
        <v>0</v>
      </c>
      <c r="V51" s="57"/>
      <c r="W51" s="107"/>
      <c r="X51" s="60"/>
      <c r="Y51" s="60"/>
      <c r="Z51" s="60"/>
      <c r="AA51" s="76" t="s">
        <v>251</v>
      </c>
      <c r="AC51" s="154">
        <v>34098</v>
      </c>
      <c r="AD51" s="148">
        <v>47556</v>
      </c>
      <c r="AE51" s="148">
        <v>0</v>
      </c>
      <c r="AF51" s="148">
        <v>0</v>
      </c>
    </row>
    <row r="52" spans="3:32" ht="8.25" customHeight="1">
      <c r="C52" s="296" t="s">
        <v>178</v>
      </c>
      <c r="D52" s="296"/>
      <c r="E52" s="296"/>
      <c r="G52" s="152">
        <v>13436</v>
      </c>
      <c r="H52" s="151">
        <v>3080863</v>
      </c>
      <c r="I52" s="151">
        <v>20482</v>
      </c>
      <c r="J52" s="151">
        <v>191556</v>
      </c>
      <c r="K52" s="65"/>
      <c r="L52" s="107"/>
      <c r="M52" s="60"/>
      <c r="N52" s="60"/>
      <c r="O52" s="60"/>
      <c r="P52" s="76" t="s">
        <v>250</v>
      </c>
      <c r="R52" s="149">
        <v>341531</v>
      </c>
      <c r="S52" s="148">
        <v>151978</v>
      </c>
      <c r="T52" s="148">
        <v>0</v>
      </c>
      <c r="U52" s="148">
        <v>0</v>
      </c>
      <c r="V52" s="57"/>
      <c r="W52" s="107"/>
      <c r="X52" s="60"/>
      <c r="Y52" s="60"/>
      <c r="Z52" s="301" t="s">
        <v>249</v>
      </c>
      <c r="AA52" s="301"/>
      <c r="AC52" s="145">
        <v>97183</v>
      </c>
      <c r="AD52" s="150">
        <v>1233903</v>
      </c>
      <c r="AE52" s="150">
        <v>62</v>
      </c>
      <c r="AF52" s="150">
        <v>10</v>
      </c>
    </row>
    <row r="53" spans="3:32" ht="8.25" customHeight="1">
      <c r="D53" s="301" t="s">
        <v>102</v>
      </c>
      <c r="E53" s="301"/>
      <c r="G53" s="145">
        <v>0</v>
      </c>
      <c r="H53" s="150">
        <v>306914</v>
      </c>
      <c r="I53" s="150">
        <v>8806</v>
      </c>
      <c r="J53" s="150">
        <v>13331</v>
      </c>
      <c r="K53" s="65"/>
      <c r="L53" s="107"/>
      <c r="M53" s="60"/>
      <c r="N53" s="60"/>
      <c r="O53" s="301" t="s">
        <v>183</v>
      </c>
      <c r="P53" s="301"/>
      <c r="R53" s="145">
        <v>1713</v>
      </c>
      <c r="S53" s="150">
        <v>4338</v>
      </c>
      <c r="T53" s="150">
        <v>1491</v>
      </c>
      <c r="U53" s="150">
        <v>841</v>
      </c>
      <c r="V53" s="57"/>
      <c r="W53" s="107"/>
      <c r="X53" s="60"/>
      <c r="Y53" s="60"/>
      <c r="Z53" s="60"/>
      <c r="AA53" s="76" t="s">
        <v>248</v>
      </c>
      <c r="AC53" s="154">
        <v>11864</v>
      </c>
      <c r="AD53" s="148">
        <v>915327</v>
      </c>
      <c r="AE53" s="148">
        <v>52</v>
      </c>
      <c r="AF53" s="148">
        <v>10</v>
      </c>
    </row>
    <row r="54" spans="3:32" ht="8.25" customHeight="1">
      <c r="E54" s="64" t="s">
        <v>102</v>
      </c>
      <c r="G54" s="149">
        <v>0</v>
      </c>
      <c r="H54" s="148">
        <v>306914</v>
      </c>
      <c r="I54" s="148">
        <v>8806</v>
      </c>
      <c r="J54" s="148">
        <v>13331</v>
      </c>
      <c r="K54" s="65"/>
      <c r="L54" s="107"/>
      <c r="M54" s="60"/>
      <c r="N54" s="60"/>
      <c r="O54" s="60"/>
      <c r="P54" s="64" t="s">
        <v>247</v>
      </c>
      <c r="R54" s="149">
        <v>1713</v>
      </c>
      <c r="S54" s="148">
        <v>4338</v>
      </c>
      <c r="T54" s="148">
        <v>1491</v>
      </c>
      <c r="U54" s="148">
        <v>841</v>
      </c>
      <c r="V54" s="57"/>
      <c r="W54" s="107"/>
      <c r="X54" s="60"/>
      <c r="Y54" s="60"/>
      <c r="Z54" s="60"/>
      <c r="AA54" s="64" t="s">
        <v>89</v>
      </c>
      <c r="AC54" s="154">
        <v>64574</v>
      </c>
      <c r="AD54" s="148">
        <v>139750</v>
      </c>
      <c r="AE54" s="148">
        <v>0</v>
      </c>
      <c r="AF54" s="148">
        <v>0</v>
      </c>
    </row>
    <row r="55" spans="3:32" ht="8.25" customHeight="1">
      <c r="D55" s="301" t="s">
        <v>245</v>
      </c>
      <c r="E55" s="301"/>
      <c r="G55" s="145">
        <v>2869</v>
      </c>
      <c r="H55" s="150">
        <v>999648</v>
      </c>
      <c r="I55" s="150">
        <v>9796</v>
      </c>
      <c r="J55" s="150">
        <v>178225</v>
      </c>
      <c r="K55" s="65"/>
      <c r="L55" s="107"/>
      <c r="M55" s="60"/>
      <c r="N55" s="60"/>
      <c r="O55" s="60"/>
      <c r="P55" s="76" t="s">
        <v>246</v>
      </c>
      <c r="R55" s="149">
        <v>0</v>
      </c>
      <c r="S55" s="148">
        <v>0</v>
      </c>
      <c r="T55" s="148">
        <v>0</v>
      </c>
      <c r="U55" s="148">
        <v>0</v>
      </c>
      <c r="V55" s="57"/>
      <c r="W55" s="107"/>
      <c r="X55" s="60"/>
      <c r="Y55" s="60"/>
      <c r="Z55" s="60"/>
      <c r="AA55" s="64" t="s">
        <v>91</v>
      </c>
      <c r="AC55" s="154">
        <v>19575</v>
      </c>
      <c r="AD55" s="148">
        <v>143497</v>
      </c>
      <c r="AE55" s="148">
        <v>0</v>
      </c>
      <c r="AF55" s="148">
        <v>0</v>
      </c>
    </row>
    <row r="56" spans="3:32" ht="8.25" customHeight="1">
      <c r="E56" s="64" t="s">
        <v>245</v>
      </c>
      <c r="G56" s="149">
        <v>2869</v>
      </c>
      <c r="H56" s="148">
        <v>999648</v>
      </c>
      <c r="I56" s="148">
        <v>9796</v>
      </c>
      <c r="J56" s="148">
        <v>178225</v>
      </c>
      <c r="K56" s="65"/>
      <c r="L56" s="107"/>
      <c r="M56" s="60"/>
      <c r="N56" s="60"/>
      <c r="O56" s="60"/>
      <c r="R56" s="154"/>
      <c r="S56" s="153"/>
      <c r="T56" s="153"/>
      <c r="U56" s="153"/>
      <c r="V56" s="57"/>
      <c r="W56" s="107"/>
      <c r="X56" s="60"/>
      <c r="Y56" s="60"/>
      <c r="Z56" s="60"/>
      <c r="AA56" s="64" t="s">
        <v>93</v>
      </c>
      <c r="AC56" s="154">
        <v>1170</v>
      </c>
      <c r="AD56" s="148">
        <v>35329</v>
      </c>
      <c r="AE56" s="148">
        <v>10</v>
      </c>
      <c r="AF56" s="148">
        <v>0</v>
      </c>
    </row>
    <row r="57" spans="3:32" ht="8.25" customHeight="1">
      <c r="D57" s="301" t="s">
        <v>108</v>
      </c>
      <c r="E57" s="301"/>
      <c r="G57" s="145">
        <v>4885</v>
      </c>
      <c r="H57" s="150">
        <v>69664</v>
      </c>
      <c r="I57" s="150">
        <v>1380</v>
      </c>
      <c r="J57" s="150">
        <v>0</v>
      </c>
      <c r="K57" s="65"/>
      <c r="L57" s="107"/>
      <c r="M57" s="60"/>
      <c r="N57" s="296" t="s">
        <v>180</v>
      </c>
      <c r="O57" s="296"/>
      <c r="P57" s="296"/>
      <c r="R57" s="152">
        <v>3304102</v>
      </c>
      <c r="S57" s="151">
        <v>22276585</v>
      </c>
      <c r="T57" s="151">
        <v>4034962</v>
      </c>
      <c r="U57" s="151">
        <v>13147875</v>
      </c>
      <c r="V57" s="57"/>
      <c r="W57" s="107"/>
      <c r="X57" s="60"/>
      <c r="Y57" s="60"/>
      <c r="Z57" s="301" t="s">
        <v>244</v>
      </c>
      <c r="AA57" s="301"/>
      <c r="AC57" s="145">
        <v>71024</v>
      </c>
      <c r="AD57" s="150">
        <v>652858</v>
      </c>
      <c r="AE57" s="150">
        <v>7882</v>
      </c>
      <c r="AF57" s="150">
        <v>7287</v>
      </c>
    </row>
    <row r="58" spans="3:32" ht="8.25" customHeight="1">
      <c r="E58" s="64" t="s">
        <v>108</v>
      </c>
      <c r="G58" s="149">
        <v>4885</v>
      </c>
      <c r="H58" s="148">
        <v>69664</v>
      </c>
      <c r="I58" s="148">
        <v>1380</v>
      </c>
      <c r="J58" s="148">
        <v>0</v>
      </c>
      <c r="K58" s="65"/>
      <c r="L58" s="107"/>
      <c r="M58" s="60"/>
      <c r="N58" s="60"/>
      <c r="O58" s="301" t="s">
        <v>179</v>
      </c>
      <c r="P58" s="301"/>
      <c r="R58" s="145">
        <v>164218</v>
      </c>
      <c r="S58" s="150">
        <v>193980</v>
      </c>
      <c r="T58" s="150">
        <v>96</v>
      </c>
      <c r="U58" s="150">
        <v>0</v>
      </c>
      <c r="V58" s="57"/>
      <c r="W58" s="107"/>
      <c r="X58" s="60"/>
      <c r="Y58" s="60"/>
      <c r="Z58" s="60"/>
      <c r="AA58" s="76" t="s">
        <v>243</v>
      </c>
      <c r="AC58" s="149">
        <v>71024</v>
      </c>
      <c r="AD58" s="148">
        <v>652858</v>
      </c>
      <c r="AE58" s="148">
        <v>7882</v>
      </c>
      <c r="AF58" s="148">
        <v>7287</v>
      </c>
    </row>
    <row r="59" spans="3:32" ht="8.25" customHeight="1">
      <c r="D59" s="301" t="s">
        <v>241</v>
      </c>
      <c r="E59" s="301"/>
      <c r="G59" s="145">
        <v>1062</v>
      </c>
      <c r="H59" s="150">
        <v>1615452</v>
      </c>
      <c r="I59" s="150">
        <v>500</v>
      </c>
      <c r="J59" s="150">
        <v>0</v>
      </c>
      <c r="K59" s="65"/>
      <c r="L59" s="107"/>
      <c r="M59" s="60"/>
      <c r="N59" s="60"/>
      <c r="O59" s="60"/>
      <c r="P59" s="76" t="s">
        <v>242</v>
      </c>
      <c r="R59" s="149">
        <v>56303</v>
      </c>
      <c r="S59" s="148">
        <v>5607</v>
      </c>
      <c r="T59" s="148">
        <v>0</v>
      </c>
      <c r="U59" s="148">
        <v>0</v>
      </c>
      <c r="V59" s="57"/>
      <c r="W59" s="107"/>
      <c r="X59" s="60"/>
      <c r="Y59" s="60"/>
      <c r="Z59" s="301" t="s">
        <v>98</v>
      </c>
      <c r="AA59" s="301"/>
      <c r="AC59" s="145">
        <v>1070766</v>
      </c>
      <c r="AD59" s="150">
        <v>307391</v>
      </c>
      <c r="AE59" s="150">
        <v>21861</v>
      </c>
      <c r="AF59" s="150">
        <v>1926</v>
      </c>
    </row>
    <row r="60" spans="3:32" ht="8.25" customHeight="1">
      <c r="E60" s="76" t="s">
        <v>241</v>
      </c>
      <c r="G60" s="149">
        <v>1062</v>
      </c>
      <c r="H60" s="148">
        <v>1615452</v>
      </c>
      <c r="I60" s="148">
        <v>500</v>
      </c>
      <c r="J60" s="148">
        <v>0</v>
      </c>
      <c r="K60" s="65"/>
      <c r="L60" s="107"/>
      <c r="M60" s="60"/>
      <c r="N60" s="60"/>
      <c r="O60" s="60"/>
      <c r="P60" s="64" t="s">
        <v>99</v>
      </c>
      <c r="R60" s="149">
        <v>107915</v>
      </c>
      <c r="S60" s="148">
        <v>188373</v>
      </c>
      <c r="T60" s="148">
        <v>96</v>
      </c>
      <c r="U60" s="148">
        <v>0</v>
      </c>
      <c r="V60" s="57"/>
      <c r="W60" s="107"/>
      <c r="X60" s="60"/>
      <c r="Y60" s="60"/>
      <c r="Z60" s="60"/>
      <c r="AA60" s="64" t="s">
        <v>98</v>
      </c>
      <c r="AC60" s="149">
        <v>1070766</v>
      </c>
      <c r="AD60" s="148">
        <v>307391</v>
      </c>
      <c r="AE60" s="148">
        <v>21861</v>
      </c>
      <c r="AF60" s="148">
        <v>1926</v>
      </c>
    </row>
    <row r="61" spans="3:32" ht="8.25" customHeight="1">
      <c r="D61" s="301" t="s">
        <v>284</v>
      </c>
      <c r="E61" s="301"/>
      <c r="G61" s="145">
        <v>624</v>
      </c>
      <c r="H61" s="150">
        <v>56644</v>
      </c>
      <c r="I61" s="150">
        <v>0</v>
      </c>
      <c r="J61" s="150">
        <v>0</v>
      </c>
      <c r="K61" s="65"/>
      <c r="L61" s="107"/>
      <c r="M61" s="60"/>
      <c r="N61" s="60"/>
      <c r="O61" s="301" t="s">
        <v>103</v>
      </c>
      <c r="P61" s="301"/>
      <c r="R61" s="145">
        <v>200139</v>
      </c>
      <c r="S61" s="150">
        <v>144600</v>
      </c>
      <c r="T61" s="150">
        <v>415882</v>
      </c>
      <c r="U61" s="150">
        <v>2378448</v>
      </c>
      <c r="V61" s="57"/>
      <c r="W61" s="107"/>
      <c r="X61" s="60"/>
      <c r="Y61" s="60"/>
      <c r="Z61" s="301" t="s">
        <v>100</v>
      </c>
      <c r="AA61" s="301"/>
      <c r="AC61" s="145">
        <v>7856</v>
      </c>
      <c r="AD61" s="150">
        <v>1107677</v>
      </c>
      <c r="AE61" s="150">
        <v>589</v>
      </c>
      <c r="AF61" s="150">
        <v>2662</v>
      </c>
    </row>
    <row r="62" spans="3:32" ht="8.25" customHeight="1">
      <c r="E62" s="64" t="s">
        <v>240</v>
      </c>
      <c r="G62" s="149">
        <v>624</v>
      </c>
      <c r="H62" s="148">
        <v>56644</v>
      </c>
      <c r="I62" s="148">
        <v>0</v>
      </c>
      <c r="J62" s="148">
        <v>0</v>
      </c>
      <c r="K62" s="65"/>
      <c r="L62" s="107"/>
      <c r="M62" s="60"/>
      <c r="N62" s="60"/>
      <c r="O62" s="60"/>
      <c r="P62" s="64" t="s">
        <v>103</v>
      </c>
      <c r="R62" s="149">
        <v>200139</v>
      </c>
      <c r="S62" s="148">
        <v>144600</v>
      </c>
      <c r="T62" s="148">
        <v>415882</v>
      </c>
      <c r="U62" s="148">
        <v>2378448</v>
      </c>
      <c r="V62" s="57"/>
      <c r="W62" s="107"/>
      <c r="X62" s="60"/>
      <c r="Y62" s="60"/>
      <c r="Z62" s="60"/>
      <c r="AA62" s="64" t="s">
        <v>283</v>
      </c>
      <c r="AC62" s="149">
        <v>167</v>
      </c>
      <c r="AD62" s="148">
        <v>607369</v>
      </c>
      <c r="AE62" s="148">
        <v>163</v>
      </c>
      <c r="AF62" s="148">
        <v>2302</v>
      </c>
    </row>
    <row r="63" spans="3:32" ht="8.25" customHeight="1">
      <c r="D63" s="301" t="s">
        <v>172</v>
      </c>
      <c r="E63" s="301"/>
      <c r="G63" s="145">
        <v>3996</v>
      </c>
      <c r="H63" s="150">
        <v>32541</v>
      </c>
      <c r="I63" s="150">
        <v>0</v>
      </c>
      <c r="J63" s="150">
        <v>0</v>
      </c>
      <c r="K63" s="65"/>
      <c r="L63" s="107"/>
      <c r="M63" s="60"/>
      <c r="N63" s="60"/>
      <c r="O63" s="301" t="s">
        <v>177</v>
      </c>
      <c r="P63" s="301"/>
      <c r="R63" s="145">
        <v>812487</v>
      </c>
      <c r="S63" s="150">
        <v>194060</v>
      </c>
      <c r="T63" s="150">
        <v>26793</v>
      </c>
      <c r="U63" s="150">
        <v>7070</v>
      </c>
      <c r="V63" s="57"/>
      <c r="W63" s="107"/>
      <c r="X63" s="60"/>
      <c r="Y63" s="60"/>
      <c r="Z63" s="60"/>
      <c r="AA63" s="64" t="s">
        <v>104</v>
      </c>
      <c r="AC63" s="149">
        <v>7689</v>
      </c>
      <c r="AD63" s="148">
        <v>500308</v>
      </c>
      <c r="AE63" s="148">
        <v>426</v>
      </c>
      <c r="AF63" s="148">
        <v>360</v>
      </c>
    </row>
    <row r="64" spans="3:32" ht="8.25" customHeight="1">
      <c r="E64" s="71" t="s">
        <v>114</v>
      </c>
      <c r="G64" s="149">
        <v>42</v>
      </c>
      <c r="H64" s="148">
        <v>599</v>
      </c>
      <c r="I64" s="148">
        <v>0</v>
      </c>
      <c r="J64" s="148">
        <v>0</v>
      </c>
      <c r="K64" s="65"/>
      <c r="L64" s="107"/>
      <c r="M64" s="60"/>
      <c r="N64" s="60"/>
      <c r="O64" s="60"/>
      <c r="P64" s="64" t="s">
        <v>106</v>
      </c>
      <c r="R64" s="149">
        <v>27124</v>
      </c>
      <c r="S64" s="148">
        <v>96601</v>
      </c>
      <c r="T64" s="148">
        <v>0</v>
      </c>
      <c r="U64" s="148">
        <v>0</v>
      </c>
      <c r="V64" s="57"/>
      <c r="W64" s="107"/>
      <c r="X64" s="60"/>
      <c r="Y64" s="60"/>
      <c r="Z64" s="301" t="s">
        <v>239</v>
      </c>
      <c r="AA64" s="301"/>
      <c r="AC64" s="145">
        <v>23712</v>
      </c>
      <c r="AD64" s="150">
        <v>172679</v>
      </c>
      <c r="AE64" s="150">
        <v>90108</v>
      </c>
      <c r="AF64" s="150">
        <v>36468</v>
      </c>
    </row>
    <row r="65" spans="3:32" ht="8.25" customHeight="1">
      <c r="E65" s="64" t="s">
        <v>117</v>
      </c>
      <c r="G65" s="149">
        <v>3954</v>
      </c>
      <c r="H65" s="148">
        <v>31942</v>
      </c>
      <c r="I65" s="148">
        <v>0</v>
      </c>
      <c r="J65" s="148">
        <v>0</v>
      </c>
      <c r="K65" s="65"/>
      <c r="L65" s="107"/>
      <c r="M65" s="60"/>
      <c r="N65" s="60"/>
      <c r="O65" s="60"/>
      <c r="P65" s="64" t="s">
        <v>109</v>
      </c>
      <c r="R65" s="149">
        <v>785363</v>
      </c>
      <c r="S65" s="148">
        <v>97459</v>
      </c>
      <c r="T65" s="148">
        <v>26793</v>
      </c>
      <c r="U65" s="148">
        <v>7070</v>
      </c>
      <c r="V65" s="57"/>
      <c r="W65" s="107"/>
      <c r="X65" s="60"/>
      <c r="Y65" s="60"/>
      <c r="Z65" s="60"/>
      <c r="AA65" s="64" t="s">
        <v>107</v>
      </c>
      <c r="AC65" s="149">
        <v>470</v>
      </c>
      <c r="AD65" s="148">
        <v>480</v>
      </c>
      <c r="AE65" s="148">
        <v>0</v>
      </c>
      <c r="AF65" s="148">
        <v>0</v>
      </c>
    </row>
    <row r="66" spans="3:32" ht="8.25" customHeight="1">
      <c r="G66" s="154"/>
      <c r="H66" s="153"/>
      <c r="I66" s="153" t="s">
        <v>8</v>
      </c>
      <c r="J66" s="153"/>
      <c r="K66" s="65"/>
      <c r="L66" s="107"/>
      <c r="M66" s="60"/>
      <c r="N66" s="60"/>
      <c r="O66" s="301" t="s">
        <v>238</v>
      </c>
      <c r="P66" s="301"/>
      <c r="R66" s="145">
        <v>137297</v>
      </c>
      <c r="S66" s="150">
        <v>160416</v>
      </c>
      <c r="T66" s="150">
        <v>2295</v>
      </c>
      <c r="U66" s="150">
        <v>3753</v>
      </c>
      <c r="V66" s="57"/>
      <c r="W66" s="107"/>
      <c r="X66" s="60"/>
      <c r="Y66" s="60"/>
      <c r="Z66" s="60"/>
      <c r="AA66" s="141" t="s">
        <v>237</v>
      </c>
      <c r="AC66" s="149">
        <v>23242</v>
      </c>
      <c r="AD66" s="148">
        <v>172199</v>
      </c>
      <c r="AE66" s="148">
        <v>90108</v>
      </c>
      <c r="AF66" s="148">
        <v>36468</v>
      </c>
    </row>
    <row r="67" spans="3:32" ht="8.25" customHeight="1">
      <c r="C67" s="296" t="s">
        <v>170</v>
      </c>
      <c r="D67" s="296"/>
      <c r="E67" s="296"/>
      <c r="G67" s="152">
        <v>419481</v>
      </c>
      <c r="H67" s="151">
        <v>24952366</v>
      </c>
      <c r="I67" s="151">
        <v>1175456</v>
      </c>
      <c r="J67" s="151">
        <v>2046498</v>
      </c>
      <c r="K67" s="65"/>
      <c r="L67" s="107"/>
      <c r="M67" s="60"/>
      <c r="N67" s="60"/>
      <c r="O67" s="60"/>
      <c r="P67" s="64" t="s">
        <v>112</v>
      </c>
      <c r="R67" s="149">
        <v>891</v>
      </c>
      <c r="S67" s="148">
        <v>35147</v>
      </c>
      <c r="T67" s="148">
        <v>45</v>
      </c>
      <c r="U67" s="148">
        <v>0</v>
      </c>
      <c r="V67" s="57"/>
      <c r="W67" s="107"/>
      <c r="X67" s="60"/>
      <c r="Y67" s="60"/>
      <c r="Z67" s="60"/>
      <c r="AC67" s="154"/>
      <c r="AD67" s="153"/>
      <c r="AE67" s="153"/>
      <c r="AF67" s="153"/>
    </row>
    <row r="68" spans="3:32" ht="8.25" customHeight="1">
      <c r="D68" s="301" t="s">
        <v>4</v>
      </c>
      <c r="E68" s="301"/>
      <c r="G68" s="145">
        <v>1709</v>
      </c>
      <c r="H68" s="150">
        <v>6215472</v>
      </c>
      <c r="I68" s="150">
        <v>0</v>
      </c>
      <c r="J68" s="150">
        <v>30966</v>
      </c>
      <c r="K68" s="65"/>
      <c r="L68" s="107"/>
      <c r="M68" s="60"/>
      <c r="N68" s="60"/>
      <c r="O68" s="60"/>
      <c r="P68" s="64" t="s">
        <v>113</v>
      </c>
      <c r="R68" s="149">
        <v>1260</v>
      </c>
      <c r="S68" s="148">
        <v>10558</v>
      </c>
      <c r="T68" s="148">
        <v>132</v>
      </c>
      <c r="U68" s="148">
        <v>3753</v>
      </c>
      <c r="V68" s="57"/>
      <c r="W68" s="107"/>
      <c r="X68" s="60"/>
      <c r="Y68" s="296" t="s">
        <v>173</v>
      </c>
      <c r="Z68" s="296"/>
      <c r="AA68" s="296"/>
      <c r="AC68" s="152">
        <v>778148</v>
      </c>
      <c r="AD68" s="151">
        <v>1890075</v>
      </c>
      <c r="AE68" s="151">
        <v>459707</v>
      </c>
      <c r="AF68" s="151">
        <v>150874</v>
      </c>
    </row>
    <row r="69" spans="3:32" ht="8.25" customHeight="1">
      <c r="E69" s="64" t="s">
        <v>4</v>
      </c>
      <c r="G69" s="149">
        <v>1709</v>
      </c>
      <c r="H69" s="148">
        <v>6211687</v>
      </c>
      <c r="I69" s="148">
        <v>0</v>
      </c>
      <c r="J69" s="148">
        <v>30966</v>
      </c>
      <c r="K69" s="65"/>
      <c r="L69" s="107"/>
      <c r="M69" s="60"/>
      <c r="N69" s="60"/>
      <c r="O69" s="60"/>
      <c r="P69" s="64" t="s">
        <v>115</v>
      </c>
      <c r="R69" s="149">
        <v>3</v>
      </c>
      <c r="S69" s="148">
        <v>0</v>
      </c>
      <c r="T69" s="148">
        <v>1842</v>
      </c>
      <c r="U69" s="148">
        <v>0</v>
      </c>
      <c r="V69" s="57"/>
      <c r="W69" s="107"/>
      <c r="X69" s="60"/>
      <c r="Y69" s="60"/>
      <c r="Z69" s="301" t="s">
        <v>171</v>
      </c>
      <c r="AA69" s="301"/>
      <c r="AC69" s="145">
        <v>128331</v>
      </c>
      <c r="AD69" s="150">
        <v>125296</v>
      </c>
      <c r="AE69" s="150">
        <v>149199</v>
      </c>
      <c r="AF69" s="150">
        <v>13583</v>
      </c>
    </row>
    <row r="70" spans="3:32" ht="8.25" customHeight="1">
      <c r="E70" s="64" t="s">
        <v>123</v>
      </c>
      <c r="G70" s="149">
        <v>0</v>
      </c>
      <c r="H70" s="148">
        <v>3785</v>
      </c>
      <c r="I70" s="148">
        <v>0</v>
      </c>
      <c r="J70" s="148">
        <v>0</v>
      </c>
      <c r="K70" s="65"/>
      <c r="L70" s="107"/>
      <c r="M70" s="60"/>
      <c r="N70" s="60"/>
      <c r="O70" s="60"/>
      <c r="P70" s="141" t="s">
        <v>236</v>
      </c>
      <c r="R70" s="149">
        <v>135143</v>
      </c>
      <c r="S70" s="148">
        <v>114711</v>
      </c>
      <c r="T70" s="148">
        <v>276</v>
      </c>
      <c r="U70" s="148">
        <v>0</v>
      </c>
      <c r="V70" s="57"/>
      <c r="W70" s="107"/>
      <c r="X70" s="60"/>
      <c r="Y70" s="60"/>
      <c r="Z70" s="60"/>
      <c r="AA70" s="64" t="s">
        <v>116</v>
      </c>
      <c r="AC70" s="149">
        <v>103015</v>
      </c>
      <c r="AD70" s="148">
        <v>7783</v>
      </c>
      <c r="AE70" s="148">
        <v>148492</v>
      </c>
      <c r="AF70" s="148">
        <v>12661</v>
      </c>
    </row>
    <row r="71" spans="3:32" ht="8.25" customHeight="1">
      <c r="D71" s="301" t="s">
        <v>211</v>
      </c>
      <c r="E71" s="301"/>
      <c r="G71" s="145">
        <v>221</v>
      </c>
      <c r="H71" s="150">
        <v>11198325</v>
      </c>
      <c r="I71" s="150">
        <v>0</v>
      </c>
      <c r="J71" s="150">
        <v>0</v>
      </c>
      <c r="K71" s="65"/>
      <c r="L71" s="107"/>
      <c r="M71" s="60"/>
      <c r="N71" s="60"/>
      <c r="O71" s="301" t="s">
        <v>121</v>
      </c>
      <c r="P71" s="301"/>
      <c r="R71" s="145">
        <v>8</v>
      </c>
      <c r="S71" s="150">
        <v>178524</v>
      </c>
      <c r="T71" s="150">
        <v>774336</v>
      </c>
      <c r="U71" s="150">
        <v>2895909</v>
      </c>
      <c r="V71" s="57"/>
      <c r="W71" s="107"/>
      <c r="X71" s="60"/>
      <c r="Y71" s="60"/>
      <c r="Z71" s="60"/>
      <c r="AA71" s="64" t="s">
        <v>119</v>
      </c>
      <c r="AC71" s="149">
        <v>25316</v>
      </c>
      <c r="AD71" s="148">
        <v>117513</v>
      </c>
      <c r="AE71" s="148">
        <v>707</v>
      </c>
      <c r="AF71" s="148">
        <v>922</v>
      </c>
    </row>
    <row r="72" spans="3:32" ht="8.25" customHeight="1">
      <c r="E72" s="64" t="s">
        <v>128</v>
      </c>
      <c r="G72" s="149">
        <v>221</v>
      </c>
      <c r="H72" s="148">
        <v>11197412</v>
      </c>
      <c r="I72" s="148">
        <v>0</v>
      </c>
      <c r="J72" s="148">
        <v>0</v>
      </c>
      <c r="K72" s="65"/>
      <c r="L72" s="107"/>
      <c r="M72" s="60"/>
      <c r="N72" s="60"/>
      <c r="O72" s="60"/>
      <c r="P72" s="64" t="s">
        <v>121</v>
      </c>
      <c r="R72" s="149">
        <v>8</v>
      </c>
      <c r="S72" s="148">
        <v>178524</v>
      </c>
      <c r="T72" s="148">
        <v>560138</v>
      </c>
      <c r="U72" s="148">
        <v>2895909</v>
      </c>
      <c r="V72" s="57"/>
      <c r="W72" s="107"/>
      <c r="X72" s="60"/>
      <c r="Y72" s="60"/>
      <c r="Z72" s="60"/>
      <c r="AA72" s="64" t="s">
        <v>120</v>
      </c>
      <c r="AC72" s="149">
        <v>0</v>
      </c>
      <c r="AD72" s="148">
        <v>0</v>
      </c>
      <c r="AE72" s="148">
        <v>0</v>
      </c>
      <c r="AF72" s="148">
        <v>0</v>
      </c>
    </row>
    <row r="73" spans="3:32" ht="8.25" customHeight="1">
      <c r="E73" s="64" t="s">
        <v>130</v>
      </c>
      <c r="G73" s="149">
        <v>0</v>
      </c>
      <c r="H73" s="148">
        <v>913</v>
      </c>
      <c r="I73" s="148">
        <v>0</v>
      </c>
      <c r="J73" s="148">
        <v>0</v>
      </c>
      <c r="K73" s="65"/>
      <c r="L73" s="107"/>
      <c r="M73" s="60"/>
      <c r="N73" s="60"/>
      <c r="O73" s="60"/>
      <c r="P73" s="64" t="s">
        <v>235</v>
      </c>
      <c r="R73" s="149">
        <v>0</v>
      </c>
      <c r="S73" s="148">
        <v>0</v>
      </c>
      <c r="T73" s="148">
        <v>214198</v>
      </c>
      <c r="U73" s="148">
        <v>0</v>
      </c>
      <c r="V73" s="57"/>
      <c r="W73" s="107"/>
      <c r="X73" s="60"/>
      <c r="Y73" s="60"/>
      <c r="Z73" s="301" t="s">
        <v>233</v>
      </c>
      <c r="AA73" s="301"/>
      <c r="AC73" s="145">
        <v>434426</v>
      </c>
      <c r="AD73" s="150">
        <v>68312</v>
      </c>
      <c r="AE73" s="150">
        <v>12594</v>
      </c>
      <c r="AF73" s="150">
        <v>882</v>
      </c>
    </row>
    <row r="74" spans="3:32" ht="8.25" customHeight="1">
      <c r="D74" s="301" t="s">
        <v>234</v>
      </c>
      <c r="E74" s="301"/>
      <c r="G74" s="145">
        <v>0</v>
      </c>
      <c r="H74" s="150">
        <v>1600</v>
      </c>
      <c r="I74" s="150">
        <v>8000</v>
      </c>
      <c r="J74" s="150">
        <v>7187</v>
      </c>
      <c r="K74" s="65"/>
      <c r="L74" s="107"/>
      <c r="M74" s="60"/>
      <c r="N74" s="60"/>
      <c r="O74" s="301" t="s">
        <v>169</v>
      </c>
      <c r="P74" s="301"/>
      <c r="R74" s="145">
        <v>25997</v>
      </c>
      <c r="S74" s="150">
        <v>1991466</v>
      </c>
      <c r="T74" s="150">
        <v>1403788</v>
      </c>
      <c r="U74" s="150">
        <v>5085609</v>
      </c>
      <c r="V74" s="57"/>
      <c r="W74" s="107"/>
      <c r="X74" s="60"/>
      <c r="Y74" s="60"/>
      <c r="Z74" s="60"/>
      <c r="AA74" s="76" t="s">
        <v>233</v>
      </c>
      <c r="AC74" s="149">
        <v>434426</v>
      </c>
      <c r="AD74" s="148">
        <v>68312</v>
      </c>
      <c r="AE74" s="148">
        <v>12594</v>
      </c>
      <c r="AF74" s="148">
        <v>882</v>
      </c>
    </row>
    <row r="75" spans="3:32" ht="8.25" customHeight="1">
      <c r="E75" s="64" t="s">
        <v>135</v>
      </c>
      <c r="G75" s="149">
        <v>0</v>
      </c>
      <c r="H75" s="148">
        <v>757</v>
      </c>
      <c r="I75" s="148">
        <v>8000</v>
      </c>
      <c r="J75" s="148">
        <v>530</v>
      </c>
      <c r="K75" s="65"/>
      <c r="L75" s="107"/>
      <c r="M75" s="60"/>
      <c r="N75" s="60"/>
      <c r="O75" s="60"/>
      <c r="P75" s="64" t="s">
        <v>124</v>
      </c>
      <c r="R75" s="149">
        <v>23186</v>
      </c>
      <c r="S75" s="148">
        <v>1077118</v>
      </c>
      <c r="T75" s="148">
        <v>917104</v>
      </c>
      <c r="U75" s="148">
        <v>2556432</v>
      </c>
      <c r="V75" s="57"/>
      <c r="W75" s="107"/>
      <c r="X75" s="60"/>
      <c r="Y75" s="60"/>
      <c r="Z75" s="301" t="s">
        <v>168</v>
      </c>
      <c r="AA75" s="301"/>
      <c r="AC75" s="145">
        <v>13057</v>
      </c>
      <c r="AD75" s="150">
        <v>942343</v>
      </c>
      <c r="AE75" s="150">
        <v>116353</v>
      </c>
      <c r="AF75" s="150">
        <v>38540</v>
      </c>
    </row>
    <row r="76" spans="3:32" ht="8.25" customHeight="1">
      <c r="E76" s="64" t="s">
        <v>137</v>
      </c>
      <c r="G76" s="149">
        <v>0</v>
      </c>
      <c r="H76" s="148">
        <v>843</v>
      </c>
      <c r="I76" s="148">
        <v>0</v>
      </c>
      <c r="J76" s="148">
        <v>6657</v>
      </c>
      <c r="K76" s="65"/>
      <c r="L76" s="107"/>
      <c r="M76" s="60"/>
      <c r="N76" s="60"/>
      <c r="O76" s="60"/>
      <c r="P76" s="64" t="s">
        <v>126</v>
      </c>
      <c r="R76" s="149">
        <v>2811</v>
      </c>
      <c r="S76" s="148">
        <v>914348</v>
      </c>
      <c r="T76" s="148">
        <v>486684</v>
      </c>
      <c r="U76" s="148">
        <v>2529177</v>
      </c>
      <c r="V76" s="57"/>
      <c r="W76" s="107"/>
      <c r="X76" s="60"/>
      <c r="Y76" s="60"/>
      <c r="Z76" s="60"/>
      <c r="AA76" s="64" t="s">
        <v>282</v>
      </c>
      <c r="AC76" s="149">
        <v>13057</v>
      </c>
      <c r="AD76" s="148">
        <v>942343</v>
      </c>
      <c r="AE76" s="148">
        <v>116353</v>
      </c>
      <c r="AF76" s="148">
        <v>38540</v>
      </c>
    </row>
    <row r="77" spans="3:32" ht="8.25" customHeight="1">
      <c r="D77" s="301" t="s">
        <v>232</v>
      </c>
      <c r="E77" s="301"/>
      <c r="G77" s="145">
        <v>304</v>
      </c>
      <c r="H77" s="150">
        <v>12723</v>
      </c>
      <c r="I77" s="150">
        <v>925924</v>
      </c>
      <c r="J77" s="150">
        <v>360855</v>
      </c>
      <c r="K77" s="65"/>
      <c r="L77" s="107"/>
      <c r="M77" s="60"/>
      <c r="N77" s="60"/>
      <c r="O77" s="301" t="s">
        <v>231</v>
      </c>
      <c r="P77" s="301"/>
      <c r="R77" s="145">
        <v>0</v>
      </c>
      <c r="S77" s="150">
        <v>16413411</v>
      </c>
      <c r="T77" s="150">
        <v>0</v>
      </c>
      <c r="U77" s="150">
        <v>0</v>
      </c>
      <c r="V77" s="57"/>
      <c r="W77" s="107"/>
      <c r="X77" s="60"/>
      <c r="Y77" s="60"/>
      <c r="Z77" s="301" t="s">
        <v>167</v>
      </c>
      <c r="AA77" s="301"/>
      <c r="AC77" s="145">
        <v>0</v>
      </c>
      <c r="AD77" s="150">
        <v>0</v>
      </c>
      <c r="AE77" s="150">
        <v>2510</v>
      </c>
      <c r="AF77" s="150">
        <v>32</v>
      </c>
    </row>
    <row r="78" spans="3:32" ht="8.25" customHeight="1">
      <c r="E78" s="64" t="s">
        <v>140</v>
      </c>
      <c r="G78" s="149">
        <v>6</v>
      </c>
      <c r="H78" s="148">
        <v>4177</v>
      </c>
      <c r="I78" s="148">
        <v>437401</v>
      </c>
      <c r="J78" s="148">
        <v>345957</v>
      </c>
      <c r="K78" s="65"/>
      <c r="L78" s="107"/>
      <c r="M78" s="60"/>
      <c r="N78" s="60"/>
      <c r="O78" s="60"/>
      <c r="P78" s="64" t="s">
        <v>231</v>
      </c>
      <c r="R78" s="149">
        <v>0</v>
      </c>
      <c r="S78" s="148">
        <v>16413411</v>
      </c>
      <c r="T78" s="148">
        <v>0</v>
      </c>
      <c r="U78" s="148">
        <v>0</v>
      </c>
      <c r="V78" s="57"/>
      <c r="W78" s="107"/>
      <c r="X78" s="60"/>
      <c r="Y78" s="60"/>
      <c r="Z78" s="60"/>
      <c r="AA78" s="76" t="s">
        <v>230</v>
      </c>
      <c r="AC78" s="149">
        <v>0</v>
      </c>
      <c r="AD78" s="148">
        <v>0</v>
      </c>
      <c r="AE78" s="148">
        <v>2510</v>
      </c>
      <c r="AF78" s="148">
        <v>32</v>
      </c>
    </row>
    <row r="79" spans="3:32" ht="8.25" customHeight="1">
      <c r="E79" s="71" t="s">
        <v>142</v>
      </c>
      <c r="G79" s="149">
        <v>298</v>
      </c>
      <c r="H79" s="148">
        <v>8546</v>
      </c>
      <c r="I79" s="148">
        <v>488523</v>
      </c>
      <c r="J79" s="148">
        <v>14898</v>
      </c>
      <c r="K79" s="65"/>
      <c r="L79" s="107"/>
      <c r="M79" s="60"/>
      <c r="N79" s="60"/>
      <c r="O79" s="301" t="s">
        <v>228</v>
      </c>
      <c r="P79" s="301"/>
      <c r="R79" s="145">
        <v>24411</v>
      </c>
      <c r="S79" s="150">
        <v>1302812</v>
      </c>
      <c r="T79" s="150">
        <v>253486</v>
      </c>
      <c r="U79" s="150">
        <v>470787</v>
      </c>
      <c r="V79" s="57"/>
      <c r="W79" s="107"/>
      <c r="X79" s="60"/>
      <c r="Y79" s="60"/>
      <c r="Z79" s="301" t="s">
        <v>227</v>
      </c>
      <c r="AA79" s="301"/>
      <c r="AC79" s="145">
        <v>0</v>
      </c>
      <c r="AD79" s="150">
        <v>0</v>
      </c>
      <c r="AE79" s="150">
        <v>0</v>
      </c>
      <c r="AF79" s="150">
        <v>0</v>
      </c>
    </row>
    <row r="80" spans="3:32" ht="8.25" customHeight="1">
      <c r="D80" s="301" t="s">
        <v>229</v>
      </c>
      <c r="E80" s="301"/>
      <c r="G80" s="145">
        <v>6689</v>
      </c>
      <c r="H80" s="150">
        <v>538392</v>
      </c>
      <c r="I80" s="150">
        <v>1922</v>
      </c>
      <c r="J80" s="150">
        <v>0</v>
      </c>
      <c r="K80" s="65"/>
      <c r="L80" s="107"/>
      <c r="M80" s="133"/>
      <c r="N80" s="60"/>
      <c r="O80" s="76"/>
      <c r="P80" s="76" t="s">
        <v>228</v>
      </c>
      <c r="R80" s="149">
        <v>24411</v>
      </c>
      <c r="S80" s="148">
        <v>1302812</v>
      </c>
      <c r="T80" s="148">
        <v>253486</v>
      </c>
      <c r="U80" s="148">
        <v>470787</v>
      </c>
      <c r="V80" s="128"/>
      <c r="W80" s="107"/>
      <c r="X80" s="60"/>
      <c r="Y80" s="60"/>
      <c r="Z80" s="60"/>
      <c r="AA80" s="76" t="s">
        <v>227</v>
      </c>
      <c r="AC80" s="149">
        <v>0</v>
      </c>
      <c r="AD80" s="148">
        <v>0</v>
      </c>
      <c r="AE80" s="148">
        <v>0</v>
      </c>
      <c r="AF80" s="148">
        <v>0</v>
      </c>
    </row>
    <row r="81" spans="1:32" ht="8.25" customHeight="1">
      <c r="E81" s="64" t="s">
        <v>144</v>
      </c>
      <c r="G81" s="149">
        <v>6689</v>
      </c>
      <c r="H81" s="148">
        <v>538392</v>
      </c>
      <c r="I81" s="148">
        <v>1922</v>
      </c>
      <c r="J81" s="148">
        <v>0</v>
      </c>
      <c r="K81" s="65"/>
      <c r="L81" s="107"/>
      <c r="M81" s="60"/>
      <c r="N81" s="60"/>
      <c r="O81" s="301" t="s">
        <v>226</v>
      </c>
      <c r="P81" s="301"/>
      <c r="R81" s="145">
        <v>1871</v>
      </c>
      <c r="S81" s="150">
        <v>91951</v>
      </c>
      <c r="T81" s="150">
        <v>513304</v>
      </c>
      <c r="U81" s="150">
        <v>212449</v>
      </c>
      <c r="V81" s="57"/>
      <c r="W81" s="107"/>
      <c r="X81" s="60"/>
      <c r="Y81" s="60"/>
      <c r="Z81" s="301" t="s">
        <v>165</v>
      </c>
      <c r="AA81" s="301"/>
      <c r="AC81" s="145">
        <v>134962</v>
      </c>
      <c r="AD81" s="150">
        <v>691912</v>
      </c>
      <c r="AE81" s="150">
        <v>15501</v>
      </c>
      <c r="AF81" s="150">
        <v>68944</v>
      </c>
    </row>
    <row r="82" spans="1:32" ht="8.25" customHeight="1">
      <c r="D82" s="301" t="s">
        <v>148</v>
      </c>
      <c r="E82" s="301"/>
      <c r="G82" s="145">
        <v>0</v>
      </c>
      <c r="H82" s="150">
        <v>6249748</v>
      </c>
      <c r="I82" s="150">
        <v>20001</v>
      </c>
      <c r="J82" s="150">
        <v>81449</v>
      </c>
      <c r="K82" s="65"/>
      <c r="L82" s="107"/>
      <c r="M82" s="60"/>
      <c r="N82" s="60"/>
      <c r="O82" s="60"/>
      <c r="P82" s="64" t="s">
        <v>133</v>
      </c>
      <c r="R82" s="149">
        <v>1871</v>
      </c>
      <c r="S82" s="148">
        <v>91951</v>
      </c>
      <c r="T82" s="148">
        <v>509934</v>
      </c>
      <c r="U82" s="148">
        <v>212449</v>
      </c>
      <c r="V82" s="57"/>
      <c r="W82" s="107"/>
      <c r="X82" s="60"/>
      <c r="Y82" s="60"/>
      <c r="Z82" s="60"/>
      <c r="AA82" s="64" t="s">
        <v>163</v>
      </c>
      <c r="AC82" s="149">
        <v>49160</v>
      </c>
      <c r="AD82" s="148">
        <v>109729</v>
      </c>
      <c r="AE82" s="148">
        <v>1185</v>
      </c>
      <c r="AF82" s="148">
        <v>0</v>
      </c>
    </row>
    <row r="83" spans="1:32" ht="8.25" customHeight="1">
      <c r="E83" s="64" t="s">
        <v>148</v>
      </c>
      <c r="G83" s="149">
        <v>0</v>
      </c>
      <c r="H83" s="148">
        <v>6249748</v>
      </c>
      <c r="I83" s="148">
        <v>20001</v>
      </c>
      <c r="J83" s="148">
        <v>81449</v>
      </c>
      <c r="K83" s="65"/>
      <c r="L83" s="107"/>
      <c r="M83" s="60"/>
      <c r="N83" s="60"/>
      <c r="O83" s="60"/>
      <c r="P83" s="76" t="s">
        <v>281</v>
      </c>
      <c r="R83" s="149">
        <v>0</v>
      </c>
      <c r="S83" s="148">
        <v>0</v>
      </c>
      <c r="T83" s="148">
        <v>3370</v>
      </c>
      <c r="U83" s="148">
        <v>0</v>
      </c>
      <c r="V83" s="57"/>
      <c r="W83" s="107"/>
      <c r="X83" s="60"/>
      <c r="Y83" s="60"/>
      <c r="Z83" s="60"/>
      <c r="AA83" s="64" t="s">
        <v>141</v>
      </c>
      <c r="AC83" s="149">
        <v>85802</v>
      </c>
      <c r="AD83" s="148">
        <v>582183</v>
      </c>
      <c r="AE83" s="148">
        <v>14316</v>
      </c>
      <c r="AF83" s="148">
        <v>68944</v>
      </c>
    </row>
    <row r="84" spans="1:32" ht="8.25" customHeight="1">
      <c r="E84" s="64" t="s">
        <v>131</v>
      </c>
      <c r="G84" s="149">
        <v>0</v>
      </c>
      <c r="H84" s="148">
        <v>0</v>
      </c>
      <c r="I84" s="148">
        <v>0</v>
      </c>
      <c r="J84" s="148">
        <v>0</v>
      </c>
      <c r="K84" s="65"/>
      <c r="L84" s="107"/>
      <c r="M84" s="60"/>
      <c r="N84" s="60"/>
      <c r="O84" s="301" t="s">
        <v>138</v>
      </c>
      <c r="P84" s="301"/>
      <c r="R84" s="145">
        <v>20</v>
      </c>
      <c r="S84" s="150">
        <v>248217</v>
      </c>
      <c r="T84" s="150">
        <v>4028</v>
      </c>
      <c r="U84" s="150">
        <v>72188</v>
      </c>
      <c r="V84" s="57"/>
      <c r="W84" s="107"/>
      <c r="X84" s="60"/>
      <c r="Y84" s="60"/>
      <c r="Z84" s="301" t="s">
        <v>162</v>
      </c>
      <c r="AA84" s="301"/>
      <c r="AC84" s="145">
        <v>67372</v>
      </c>
      <c r="AD84" s="150">
        <v>62212</v>
      </c>
      <c r="AE84" s="150">
        <v>163550</v>
      </c>
      <c r="AF84" s="150">
        <v>28893</v>
      </c>
    </row>
    <row r="85" spans="1:32" ht="8.25" customHeight="1">
      <c r="D85" s="301" t="s">
        <v>153</v>
      </c>
      <c r="E85" s="301"/>
      <c r="G85" s="145">
        <v>0</v>
      </c>
      <c r="H85" s="150">
        <v>9060</v>
      </c>
      <c r="I85" s="150">
        <v>0</v>
      </c>
      <c r="J85" s="150">
        <v>600</v>
      </c>
      <c r="K85" s="65"/>
      <c r="L85" s="107"/>
      <c r="M85" s="60"/>
      <c r="N85" s="60"/>
      <c r="O85" s="60"/>
      <c r="P85" s="64" t="s">
        <v>138</v>
      </c>
      <c r="R85" s="149">
        <v>20</v>
      </c>
      <c r="S85" s="148">
        <v>248217</v>
      </c>
      <c r="T85" s="148">
        <v>4028</v>
      </c>
      <c r="U85" s="148">
        <v>72188</v>
      </c>
      <c r="V85" s="57"/>
      <c r="W85" s="107"/>
      <c r="X85" s="60"/>
      <c r="Y85" s="60"/>
      <c r="Z85" s="60"/>
      <c r="AA85" s="64" t="s">
        <v>145</v>
      </c>
      <c r="AC85" s="149">
        <v>0</v>
      </c>
      <c r="AD85" s="148">
        <v>600</v>
      </c>
      <c r="AE85" s="148">
        <v>35</v>
      </c>
      <c r="AF85" s="148">
        <v>13</v>
      </c>
    </row>
    <row r="86" spans="1:32" ht="8.25" customHeight="1">
      <c r="E86" s="64" t="s">
        <v>153</v>
      </c>
      <c r="G86" s="149">
        <v>0</v>
      </c>
      <c r="H86" s="148">
        <v>9060</v>
      </c>
      <c r="I86" s="148">
        <v>0</v>
      </c>
      <c r="J86" s="148">
        <v>600</v>
      </c>
      <c r="K86" s="65"/>
      <c r="L86" s="107"/>
      <c r="M86" s="60"/>
      <c r="N86" s="60"/>
      <c r="O86" s="301" t="s">
        <v>225</v>
      </c>
      <c r="P86" s="301"/>
      <c r="R86" s="145">
        <v>0</v>
      </c>
      <c r="S86" s="150">
        <v>2190</v>
      </c>
      <c r="T86" s="150">
        <v>1307</v>
      </c>
      <c r="U86" s="150">
        <v>0</v>
      </c>
      <c r="V86" s="57"/>
      <c r="W86" s="107"/>
      <c r="X86" s="60"/>
      <c r="Y86" s="60"/>
      <c r="Z86" s="60"/>
      <c r="AA86" s="64" t="s">
        <v>150</v>
      </c>
      <c r="AC86" s="149">
        <v>0</v>
      </c>
      <c r="AD86" s="148">
        <v>0</v>
      </c>
      <c r="AE86" s="148">
        <v>0</v>
      </c>
      <c r="AF86" s="148">
        <v>0</v>
      </c>
    </row>
    <row r="87" spans="1:32" ht="8.25" customHeight="1">
      <c r="D87" s="301" t="s">
        <v>157</v>
      </c>
      <c r="E87" s="301"/>
      <c r="G87" s="145">
        <v>1057</v>
      </c>
      <c r="H87" s="150">
        <v>3887</v>
      </c>
      <c r="I87" s="150">
        <v>9400</v>
      </c>
      <c r="J87" s="150">
        <v>1138123</v>
      </c>
      <c r="K87" s="65"/>
      <c r="L87" s="107"/>
      <c r="M87" s="60"/>
      <c r="N87" s="60"/>
      <c r="O87" s="60"/>
      <c r="P87" s="76" t="s">
        <v>225</v>
      </c>
      <c r="R87" s="149">
        <v>0</v>
      </c>
      <c r="S87" s="148">
        <v>2190</v>
      </c>
      <c r="T87" s="148">
        <v>1307</v>
      </c>
      <c r="U87" s="148">
        <v>0</v>
      </c>
      <c r="V87" s="57"/>
      <c r="W87" s="107"/>
      <c r="X87" s="60"/>
      <c r="Y87" s="60"/>
      <c r="Z87" s="60"/>
      <c r="AA87" s="64" t="s">
        <v>152</v>
      </c>
      <c r="AC87" s="149">
        <v>67372</v>
      </c>
      <c r="AD87" s="148">
        <v>61612</v>
      </c>
      <c r="AE87" s="148">
        <v>163515</v>
      </c>
      <c r="AF87" s="148">
        <v>28880</v>
      </c>
    </row>
    <row r="88" spans="1:32" ht="8.25" customHeight="1">
      <c r="E88" s="64" t="s">
        <v>157</v>
      </c>
      <c r="G88" s="149">
        <v>1057</v>
      </c>
      <c r="H88" s="148">
        <v>3887</v>
      </c>
      <c r="I88" s="148">
        <v>9400</v>
      </c>
      <c r="J88" s="148">
        <v>1138123</v>
      </c>
      <c r="K88" s="65"/>
      <c r="L88" s="107"/>
      <c r="M88" s="60"/>
      <c r="N88" s="60"/>
      <c r="O88" s="301" t="s">
        <v>161</v>
      </c>
      <c r="P88" s="301"/>
      <c r="R88" s="145">
        <v>864527</v>
      </c>
      <c r="S88" s="150">
        <v>695449</v>
      </c>
      <c r="T88" s="150">
        <v>544487</v>
      </c>
      <c r="U88" s="150">
        <v>1815560</v>
      </c>
      <c r="V88" s="57"/>
      <c r="W88" s="107"/>
      <c r="X88" s="60"/>
      <c r="Y88" s="60"/>
      <c r="Z88" s="60"/>
      <c r="AC88" s="154" t="s">
        <v>8</v>
      </c>
      <c r="AD88" s="153" t="s">
        <v>8</v>
      </c>
      <c r="AE88" s="153" t="s">
        <v>8</v>
      </c>
      <c r="AF88" s="153" t="s">
        <v>8</v>
      </c>
    </row>
    <row r="89" spans="1:32" ht="8.25" customHeight="1">
      <c r="D89" s="301" t="s">
        <v>25</v>
      </c>
      <c r="E89" s="301"/>
      <c r="G89" s="145">
        <v>122</v>
      </c>
      <c r="H89" s="150">
        <v>58727</v>
      </c>
      <c r="I89" s="150">
        <v>0</v>
      </c>
      <c r="J89" s="150">
        <v>64890</v>
      </c>
      <c r="K89" s="65"/>
      <c r="L89" s="107"/>
      <c r="M89" s="60"/>
      <c r="N89" s="60"/>
      <c r="O89" s="60"/>
      <c r="P89" s="64" t="s">
        <v>146</v>
      </c>
      <c r="R89" s="149">
        <v>272</v>
      </c>
      <c r="S89" s="148">
        <v>56</v>
      </c>
      <c r="T89" s="148">
        <v>60695</v>
      </c>
      <c r="U89" s="148">
        <v>37831</v>
      </c>
      <c r="V89" s="57"/>
      <c r="W89" s="107"/>
      <c r="X89" s="60"/>
      <c r="Y89" s="296" t="s">
        <v>156</v>
      </c>
      <c r="Z89" s="296"/>
      <c r="AA89" s="296"/>
      <c r="AC89" s="152">
        <v>11918</v>
      </c>
      <c r="AD89" s="151">
        <v>98743</v>
      </c>
      <c r="AE89" s="151">
        <v>0</v>
      </c>
      <c r="AF89" s="151">
        <v>0</v>
      </c>
    </row>
    <row r="90" spans="1:32" ht="8.25" customHeight="1">
      <c r="E90" s="64" t="s">
        <v>25</v>
      </c>
      <c r="G90" s="149">
        <v>122</v>
      </c>
      <c r="H90" s="148">
        <v>58727</v>
      </c>
      <c r="I90" s="148">
        <v>0</v>
      </c>
      <c r="J90" s="148">
        <v>64890</v>
      </c>
      <c r="K90" s="65"/>
      <c r="L90" s="107"/>
      <c r="M90" s="60"/>
      <c r="N90" s="60"/>
      <c r="O90" s="60"/>
      <c r="P90" s="64" t="s">
        <v>149</v>
      </c>
      <c r="R90" s="149">
        <v>52</v>
      </c>
      <c r="S90" s="148">
        <v>6272</v>
      </c>
      <c r="T90" s="148">
        <v>1452</v>
      </c>
      <c r="U90" s="148">
        <v>396368</v>
      </c>
      <c r="V90" s="57"/>
      <c r="W90" s="107"/>
      <c r="X90" s="60"/>
      <c r="Y90" s="60"/>
      <c r="Z90" s="301" t="s">
        <v>156</v>
      </c>
      <c r="AA90" s="301"/>
      <c r="AC90" s="145">
        <v>11918</v>
      </c>
      <c r="AD90" s="150">
        <v>98743</v>
      </c>
      <c r="AE90" s="150">
        <v>0</v>
      </c>
      <c r="AF90" s="150">
        <v>0</v>
      </c>
    </row>
    <row r="91" spans="1:32" ht="8.25" customHeight="1">
      <c r="D91" s="301" t="s">
        <v>224</v>
      </c>
      <c r="E91" s="301"/>
      <c r="G91" s="145">
        <v>409379</v>
      </c>
      <c r="H91" s="150">
        <v>664432</v>
      </c>
      <c r="I91" s="150">
        <v>210209</v>
      </c>
      <c r="J91" s="150">
        <v>362428</v>
      </c>
      <c r="K91" s="65"/>
      <c r="L91" s="107"/>
      <c r="M91" s="60"/>
      <c r="N91" s="60"/>
      <c r="O91" s="60"/>
      <c r="P91" s="64" t="s">
        <v>151</v>
      </c>
      <c r="R91" s="149">
        <v>864203</v>
      </c>
      <c r="S91" s="148">
        <v>689121</v>
      </c>
      <c r="T91" s="148">
        <v>482340</v>
      </c>
      <c r="U91" s="148">
        <v>1381361</v>
      </c>
      <c r="V91" s="57"/>
      <c r="W91" s="107"/>
      <c r="X91" s="60"/>
      <c r="Y91" s="60"/>
      <c r="Z91" s="60"/>
      <c r="AA91" s="76" t="s">
        <v>223</v>
      </c>
      <c r="AC91" s="149">
        <v>11918</v>
      </c>
      <c r="AD91" s="148">
        <v>98743</v>
      </c>
      <c r="AE91" s="148">
        <v>0</v>
      </c>
      <c r="AF91" s="148">
        <v>0</v>
      </c>
    </row>
    <row r="92" spans="1:32" ht="8.25" customHeight="1">
      <c r="E92" s="64" t="s">
        <v>27</v>
      </c>
      <c r="G92" s="149">
        <v>0</v>
      </c>
      <c r="H92" s="148">
        <v>240</v>
      </c>
      <c r="I92" s="148">
        <v>172651</v>
      </c>
      <c r="J92" s="148">
        <v>9450</v>
      </c>
      <c r="K92" s="65"/>
      <c r="L92" s="107"/>
      <c r="M92" s="60"/>
      <c r="N92" s="60"/>
      <c r="O92" s="301" t="s">
        <v>160</v>
      </c>
      <c r="P92" s="301"/>
      <c r="R92" s="145">
        <v>73694</v>
      </c>
      <c r="S92" s="150">
        <v>28391</v>
      </c>
      <c r="T92" s="150">
        <v>30042</v>
      </c>
      <c r="U92" s="150">
        <v>60628</v>
      </c>
      <c r="V92" s="134"/>
      <c r="W92" s="107"/>
      <c r="X92" s="60"/>
      <c r="Y92" s="60"/>
      <c r="Z92" s="60"/>
      <c r="AA92" s="64"/>
      <c r="AC92" s="149"/>
      <c r="AD92" s="148"/>
      <c r="AE92" s="148"/>
      <c r="AF92" s="148"/>
    </row>
    <row r="93" spans="1:32" ht="8.25" customHeight="1">
      <c r="D93" s="60"/>
      <c r="E93" s="64" t="s">
        <v>30</v>
      </c>
      <c r="G93" s="149">
        <v>734</v>
      </c>
      <c r="H93" s="148">
        <v>55483</v>
      </c>
      <c r="I93" s="148">
        <v>17266</v>
      </c>
      <c r="J93" s="148">
        <v>980</v>
      </c>
      <c r="K93" s="65"/>
      <c r="L93" s="107"/>
      <c r="M93" s="60"/>
      <c r="N93" s="60"/>
      <c r="O93" s="60"/>
      <c r="P93" s="64" t="s">
        <v>154</v>
      </c>
      <c r="R93" s="149">
        <v>72741</v>
      </c>
      <c r="S93" s="148">
        <v>7713</v>
      </c>
      <c r="T93" s="148">
        <v>1508</v>
      </c>
      <c r="U93" s="148">
        <v>5361</v>
      </c>
      <c r="W93" s="133"/>
      <c r="X93" s="133"/>
      <c r="Y93" s="60"/>
      <c r="Z93" s="60"/>
      <c r="AA93" s="59"/>
      <c r="AC93" s="147"/>
      <c r="AD93" s="146"/>
      <c r="AE93" s="146"/>
      <c r="AF93" s="146"/>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row r="96" spans="1:32">
      <c r="M96" s="60"/>
      <c r="N96" s="60"/>
      <c r="O96" s="60"/>
      <c r="P96" s="76"/>
      <c r="AA96" s="64"/>
    </row>
  </sheetData>
  <mergeCells count="94">
    <mergeCell ref="O40:P40"/>
    <mergeCell ref="Y68:AA68"/>
    <mergeCell ref="Z69:AA69"/>
    <mergeCell ref="Y43:AA43"/>
    <mergeCell ref="Z44:AA44"/>
    <mergeCell ref="Z46:AA46"/>
    <mergeCell ref="Z48:AA48"/>
    <mergeCell ref="Z73:AA73"/>
    <mergeCell ref="Z64:AA64"/>
    <mergeCell ref="Z61:AA61"/>
    <mergeCell ref="O58:P58"/>
    <mergeCell ref="O51:P51"/>
    <mergeCell ref="O92:P92"/>
    <mergeCell ref="O86:P86"/>
    <mergeCell ref="O61:P61"/>
    <mergeCell ref="O63:P63"/>
    <mergeCell ref="O66:P66"/>
    <mergeCell ref="O88:P88"/>
    <mergeCell ref="O71:P71"/>
    <mergeCell ref="O84:P84"/>
    <mergeCell ref="O74:P74"/>
    <mergeCell ref="O77:P77"/>
    <mergeCell ref="O79:P79"/>
    <mergeCell ref="O81:P81"/>
    <mergeCell ref="X8:AB9"/>
    <mergeCell ref="Z14:AA14"/>
    <mergeCell ref="Y20:AA20"/>
    <mergeCell ref="Z21:AA21"/>
    <mergeCell ref="Z59:AA59"/>
    <mergeCell ref="Z24:AA24"/>
    <mergeCell ref="Z26:AA26"/>
    <mergeCell ref="Z28:AA28"/>
    <mergeCell ref="Z30:AA30"/>
    <mergeCell ref="Z52:AA52"/>
    <mergeCell ref="Z57:AA57"/>
    <mergeCell ref="Z32:AA32"/>
    <mergeCell ref="Z34:AA34"/>
    <mergeCell ref="Z36:AA36"/>
    <mergeCell ref="Z38:AA38"/>
    <mergeCell ref="O30:P30"/>
    <mergeCell ref="O53:P53"/>
    <mergeCell ref="A8:F9"/>
    <mergeCell ref="B11:E11"/>
    <mergeCell ref="C13:E13"/>
    <mergeCell ref="D14:E14"/>
    <mergeCell ref="D47:E47"/>
    <mergeCell ref="C52:E52"/>
    <mergeCell ref="O17:P17"/>
    <mergeCell ref="O32:P32"/>
    <mergeCell ref="O34:P34"/>
    <mergeCell ref="O36:P36"/>
    <mergeCell ref="O44:P44"/>
    <mergeCell ref="O47:P47"/>
    <mergeCell ref="O49:P49"/>
    <mergeCell ref="O38:P38"/>
    <mergeCell ref="M8:Q9"/>
    <mergeCell ref="N13:P13"/>
    <mergeCell ref="O14:P14"/>
    <mergeCell ref="O19:P19"/>
    <mergeCell ref="O24:P24"/>
    <mergeCell ref="D38:E38"/>
    <mergeCell ref="D18:E18"/>
    <mergeCell ref="D26:E26"/>
    <mergeCell ref="D30:E30"/>
    <mergeCell ref="D32:E32"/>
    <mergeCell ref="D20:E20"/>
    <mergeCell ref="D22:E22"/>
    <mergeCell ref="D24:E24"/>
    <mergeCell ref="D40:E40"/>
    <mergeCell ref="Z90:AA90"/>
    <mergeCell ref="D53:E53"/>
    <mergeCell ref="D71:E71"/>
    <mergeCell ref="D68:E68"/>
    <mergeCell ref="C67:E67"/>
    <mergeCell ref="D82:E82"/>
    <mergeCell ref="D85:E85"/>
    <mergeCell ref="D87:E87"/>
    <mergeCell ref="Y89:AA89"/>
    <mergeCell ref="Z75:AA75"/>
    <mergeCell ref="Z77:AA77"/>
    <mergeCell ref="Z81:AA81"/>
    <mergeCell ref="Z84:AA84"/>
    <mergeCell ref="Z79:AA79"/>
    <mergeCell ref="N57:P57"/>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288</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32030890</v>
      </c>
      <c r="H11" s="139">
        <v>70768583</v>
      </c>
      <c r="I11" s="139">
        <v>23220262</v>
      </c>
      <c r="J11" s="139">
        <v>26213970</v>
      </c>
      <c r="K11" s="65"/>
      <c r="L11" s="112"/>
      <c r="M11" s="60"/>
      <c r="N11" s="60"/>
      <c r="O11" s="60"/>
      <c r="P11" s="64" t="s">
        <v>33</v>
      </c>
      <c r="R11" s="109">
        <v>263974</v>
      </c>
      <c r="S11" s="108">
        <v>491365</v>
      </c>
      <c r="T11" s="108">
        <v>73885</v>
      </c>
      <c r="U11" s="108">
        <v>333561</v>
      </c>
      <c r="V11" s="57"/>
      <c r="W11" s="107"/>
      <c r="X11" s="60"/>
      <c r="Y11" s="60"/>
      <c r="Z11" s="60"/>
      <c r="AA11" s="64" t="s">
        <v>155</v>
      </c>
      <c r="AC11" s="109" t="s">
        <v>7</v>
      </c>
      <c r="AD11" s="108">
        <v>8688</v>
      </c>
      <c r="AE11" s="108">
        <v>4602</v>
      </c>
      <c r="AF11" s="108">
        <v>3160</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t="s">
        <v>7</v>
      </c>
      <c r="AD12" s="108">
        <v>1064</v>
      </c>
      <c r="AE12" s="108">
        <v>950</v>
      </c>
      <c r="AF12" s="108">
        <v>1010</v>
      </c>
    </row>
    <row r="13" spans="1:32" ht="8.25" customHeight="1">
      <c r="C13" s="296" t="s">
        <v>203</v>
      </c>
      <c r="D13" s="296"/>
      <c r="E13" s="296"/>
      <c r="G13" s="140">
        <v>97202</v>
      </c>
      <c r="H13" s="139">
        <v>4217601</v>
      </c>
      <c r="I13" s="139">
        <v>532232</v>
      </c>
      <c r="J13" s="139">
        <v>197869</v>
      </c>
      <c r="K13" s="68">
        <v>0</v>
      </c>
      <c r="L13" s="112"/>
      <c r="N13" s="296" t="s">
        <v>199</v>
      </c>
      <c r="O13" s="296"/>
      <c r="P13" s="296"/>
      <c r="R13" s="140">
        <v>26095543</v>
      </c>
      <c r="S13" s="139">
        <v>4929492</v>
      </c>
      <c r="T13" s="139">
        <v>16528141</v>
      </c>
      <c r="U13" s="139">
        <v>10921718</v>
      </c>
      <c r="V13" s="57"/>
      <c r="W13" s="107"/>
      <c r="X13" s="60"/>
      <c r="Y13" s="60"/>
      <c r="Z13" s="60"/>
      <c r="AA13" s="64" t="s">
        <v>24</v>
      </c>
      <c r="AC13" s="109">
        <v>1062</v>
      </c>
      <c r="AD13" s="108">
        <v>7189</v>
      </c>
      <c r="AE13" s="108">
        <v>9938</v>
      </c>
      <c r="AF13" s="108">
        <v>40026</v>
      </c>
    </row>
    <row r="14" spans="1:32" ht="8.25" customHeight="1">
      <c r="D14" s="302" t="s">
        <v>201</v>
      </c>
      <c r="E14" s="302"/>
      <c r="G14" s="136" t="s">
        <v>7</v>
      </c>
      <c r="H14" s="135">
        <v>618349</v>
      </c>
      <c r="I14" s="135">
        <v>7802</v>
      </c>
      <c r="J14" s="135">
        <v>45620</v>
      </c>
      <c r="K14" s="65"/>
      <c r="L14" s="112"/>
      <c r="M14" s="60"/>
      <c r="N14" s="60"/>
      <c r="O14" s="301" t="s">
        <v>197</v>
      </c>
      <c r="P14" s="301"/>
      <c r="R14" s="136">
        <v>343861</v>
      </c>
      <c r="S14" s="135">
        <v>107845</v>
      </c>
      <c r="T14" s="135">
        <v>1110266</v>
      </c>
      <c r="U14" s="135">
        <v>64304</v>
      </c>
      <c r="V14" s="57"/>
      <c r="W14" s="107"/>
      <c r="X14" s="60"/>
      <c r="Y14" s="60"/>
      <c r="Z14" s="301" t="s">
        <v>278</v>
      </c>
      <c r="AA14" s="301"/>
      <c r="AC14" s="136">
        <v>965332</v>
      </c>
      <c r="AD14" s="135">
        <v>637010</v>
      </c>
      <c r="AE14" s="135">
        <v>64777</v>
      </c>
      <c r="AF14" s="135">
        <v>194534</v>
      </c>
    </row>
    <row r="15" spans="1:32" ht="8.25" customHeight="1">
      <c r="E15" s="64" t="s">
        <v>29</v>
      </c>
      <c r="G15" s="109" t="s">
        <v>7</v>
      </c>
      <c r="H15" s="108">
        <v>76233</v>
      </c>
      <c r="I15" s="108">
        <v>3290</v>
      </c>
      <c r="J15" s="108">
        <v>4607</v>
      </c>
      <c r="K15" s="65"/>
      <c r="L15" s="107"/>
      <c r="M15" s="60"/>
      <c r="N15" s="60"/>
      <c r="O15" s="60"/>
      <c r="P15" s="71" t="s">
        <v>37</v>
      </c>
      <c r="R15" s="109">
        <v>121589</v>
      </c>
      <c r="S15" s="108">
        <v>106136</v>
      </c>
      <c r="T15" s="108">
        <v>254692</v>
      </c>
      <c r="U15" s="108">
        <v>58531</v>
      </c>
      <c r="V15" s="57"/>
      <c r="W15" s="107"/>
      <c r="X15" s="60"/>
      <c r="Y15" s="60"/>
      <c r="Z15" s="60"/>
      <c r="AA15" s="64" t="s">
        <v>26</v>
      </c>
      <c r="AC15" s="109">
        <v>57674</v>
      </c>
      <c r="AD15" s="108">
        <v>31304</v>
      </c>
      <c r="AE15" s="108">
        <v>20</v>
      </c>
      <c r="AF15" s="108" t="s">
        <v>7</v>
      </c>
    </row>
    <row r="16" spans="1:32" ht="8.25" customHeight="1">
      <c r="E16" s="64" t="s">
        <v>32</v>
      </c>
      <c r="G16" s="109" t="s">
        <v>7</v>
      </c>
      <c r="H16" s="108">
        <v>539865</v>
      </c>
      <c r="I16" s="108">
        <v>4512</v>
      </c>
      <c r="J16" s="108">
        <v>39870</v>
      </c>
      <c r="K16" s="65"/>
      <c r="L16" s="107"/>
      <c r="M16" s="60"/>
      <c r="N16" s="60"/>
      <c r="O16" s="60"/>
      <c r="P16" s="71" t="s">
        <v>40</v>
      </c>
      <c r="R16" s="109">
        <v>222272</v>
      </c>
      <c r="S16" s="108">
        <v>1709</v>
      </c>
      <c r="T16" s="108">
        <v>855574</v>
      </c>
      <c r="U16" s="108">
        <v>5773</v>
      </c>
      <c r="V16" s="57"/>
      <c r="W16" s="107"/>
      <c r="X16" s="60"/>
      <c r="Y16" s="60"/>
      <c r="Z16" s="60"/>
      <c r="AA16" s="64" t="s">
        <v>28</v>
      </c>
      <c r="AC16" s="109">
        <v>741252</v>
      </c>
      <c r="AD16" s="108">
        <v>390153</v>
      </c>
      <c r="AE16" s="108">
        <v>99</v>
      </c>
      <c r="AF16" s="108">
        <v>54056</v>
      </c>
    </row>
    <row r="17" spans="4:32" ht="8.25" customHeight="1">
      <c r="E17" s="64" t="s">
        <v>35</v>
      </c>
      <c r="G17" s="109" t="s">
        <v>7</v>
      </c>
      <c r="H17" s="108">
        <v>2251</v>
      </c>
      <c r="I17" s="108" t="s">
        <v>7</v>
      </c>
      <c r="J17" s="108">
        <v>1143</v>
      </c>
      <c r="K17" s="65"/>
      <c r="L17" s="107"/>
      <c r="M17" s="60"/>
      <c r="N17" s="60"/>
      <c r="O17" s="301" t="s">
        <v>43</v>
      </c>
      <c r="P17" s="301"/>
      <c r="R17" s="136">
        <v>1553642</v>
      </c>
      <c r="S17" s="137">
        <v>435623</v>
      </c>
      <c r="T17" s="137">
        <v>1269574</v>
      </c>
      <c r="U17" s="137">
        <v>5209566</v>
      </c>
      <c r="V17" s="57"/>
      <c r="W17" s="107"/>
      <c r="X17" s="60"/>
      <c r="Y17" s="60"/>
      <c r="Z17" s="60"/>
      <c r="AA17" s="64" t="s">
        <v>31</v>
      </c>
      <c r="AC17" s="109">
        <v>8012</v>
      </c>
      <c r="AD17" s="108">
        <v>24956</v>
      </c>
      <c r="AE17" s="108">
        <v>63449</v>
      </c>
      <c r="AF17" s="108">
        <v>3690</v>
      </c>
    </row>
    <row r="18" spans="4:32" ht="8.25" customHeight="1">
      <c r="D18" s="302" t="s">
        <v>277</v>
      </c>
      <c r="E18" s="302"/>
      <c r="G18" s="136">
        <v>75411</v>
      </c>
      <c r="H18" s="135">
        <v>69577</v>
      </c>
      <c r="I18" s="135">
        <v>729</v>
      </c>
      <c r="J18" s="135">
        <v>38606</v>
      </c>
      <c r="K18" s="65"/>
      <c r="L18" s="112"/>
      <c r="M18" s="60"/>
      <c r="N18" s="60"/>
      <c r="O18" s="60"/>
      <c r="P18" s="64" t="s">
        <v>43</v>
      </c>
      <c r="R18" s="109">
        <v>1553642</v>
      </c>
      <c r="S18" s="108">
        <v>435623</v>
      </c>
      <c r="T18" s="108">
        <v>1269574</v>
      </c>
      <c r="U18" s="108">
        <v>5209566</v>
      </c>
      <c r="V18" s="57"/>
      <c r="W18" s="107"/>
      <c r="X18" s="60"/>
      <c r="Y18" s="60"/>
      <c r="Z18" s="60"/>
      <c r="AA18" s="74" t="s">
        <v>34</v>
      </c>
      <c r="AC18" s="109">
        <v>158394</v>
      </c>
      <c r="AD18" s="108">
        <v>190597</v>
      </c>
      <c r="AE18" s="108">
        <v>1209</v>
      </c>
      <c r="AF18" s="108">
        <v>136788</v>
      </c>
    </row>
    <row r="19" spans="4:32" ht="8.25" customHeight="1">
      <c r="E19" s="71" t="s">
        <v>36</v>
      </c>
      <c r="G19" s="109">
        <v>75411</v>
      </c>
      <c r="H19" s="108">
        <v>69577</v>
      </c>
      <c r="I19" s="108">
        <v>729</v>
      </c>
      <c r="J19" s="108">
        <v>38606</v>
      </c>
      <c r="K19" s="65"/>
      <c r="L19" s="107"/>
      <c r="M19" s="60"/>
      <c r="N19" s="60"/>
      <c r="O19" s="301" t="s">
        <v>195</v>
      </c>
      <c r="P19" s="301"/>
      <c r="R19" s="136">
        <v>211433</v>
      </c>
      <c r="S19" s="135">
        <v>1082865</v>
      </c>
      <c r="T19" s="135">
        <v>17971</v>
      </c>
      <c r="U19" s="135">
        <v>57473</v>
      </c>
      <c r="V19" s="57"/>
      <c r="W19" s="112"/>
      <c r="X19" s="60"/>
      <c r="Y19" s="60"/>
      <c r="Z19" s="60"/>
      <c r="AC19" s="110"/>
      <c r="AD19" s="66"/>
      <c r="AE19" s="66"/>
      <c r="AF19" s="66"/>
    </row>
    <row r="20" spans="4:32" ht="8.25" customHeight="1">
      <c r="D20" s="301" t="s">
        <v>1</v>
      </c>
      <c r="E20" s="301"/>
      <c r="G20" s="145">
        <v>0</v>
      </c>
      <c r="H20" s="135">
        <v>1495271</v>
      </c>
      <c r="I20" s="135">
        <v>400922</v>
      </c>
      <c r="J20" s="135">
        <v>16800</v>
      </c>
      <c r="K20" s="65"/>
      <c r="L20" s="107"/>
      <c r="M20" s="60"/>
      <c r="N20" s="60"/>
      <c r="O20" s="60"/>
      <c r="P20" s="64" t="s">
        <v>46</v>
      </c>
      <c r="R20" s="109" t="s">
        <v>210</v>
      </c>
      <c r="S20" s="108">
        <v>491</v>
      </c>
      <c r="T20" s="108">
        <v>13828</v>
      </c>
      <c r="U20" s="108">
        <v>30212</v>
      </c>
      <c r="V20" s="57"/>
      <c r="W20" s="107"/>
      <c r="X20" s="60"/>
      <c r="Y20" s="296" t="s">
        <v>198</v>
      </c>
      <c r="Z20" s="296"/>
      <c r="AA20" s="296"/>
      <c r="AC20" s="140">
        <v>429757</v>
      </c>
      <c r="AD20" s="139">
        <v>1824508</v>
      </c>
      <c r="AE20" s="139">
        <v>250124</v>
      </c>
      <c r="AF20" s="139">
        <v>456128</v>
      </c>
    </row>
    <row r="21" spans="4:32" ht="8.25" customHeight="1">
      <c r="E21" s="64" t="s">
        <v>1</v>
      </c>
      <c r="G21" s="109" t="s">
        <v>7</v>
      </c>
      <c r="H21" s="108">
        <v>1495271</v>
      </c>
      <c r="I21" s="108">
        <v>400922</v>
      </c>
      <c r="J21" s="108">
        <v>16800</v>
      </c>
      <c r="K21" s="65"/>
      <c r="L21" s="107"/>
      <c r="M21" s="60"/>
      <c r="N21" s="60"/>
      <c r="O21" s="60"/>
      <c r="P21" s="64" t="s">
        <v>48</v>
      </c>
      <c r="R21" s="109">
        <v>188722</v>
      </c>
      <c r="S21" s="108">
        <v>1044657</v>
      </c>
      <c r="T21" s="108">
        <v>500</v>
      </c>
      <c r="U21" s="108">
        <v>4035</v>
      </c>
      <c r="V21" s="57"/>
      <c r="W21" s="107"/>
      <c r="Z21" s="301" t="s">
        <v>196</v>
      </c>
      <c r="AA21" s="301"/>
      <c r="AC21" s="136">
        <v>130613</v>
      </c>
      <c r="AD21" s="135">
        <v>299138</v>
      </c>
      <c r="AE21" s="135">
        <v>54984</v>
      </c>
      <c r="AF21" s="135">
        <v>346506</v>
      </c>
    </row>
    <row r="22" spans="4:32" ht="8.25" customHeight="1">
      <c r="D22" s="301" t="s">
        <v>276</v>
      </c>
      <c r="E22" s="301"/>
      <c r="G22" s="136">
        <v>1085</v>
      </c>
      <c r="H22" s="135">
        <v>419918</v>
      </c>
      <c r="I22" s="135">
        <v>10756</v>
      </c>
      <c r="J22" s="135">
        <v>40397</v>
      </c>
      <c r="K22" s="65"/>
      <c r="L22" s="107"/>
      <c r="M22" s="60"/>
      <c r="N22" s="60"/>
      <c r="O22" s="60"/>
      <c r="P22" s="64" t="s">
        <v>51</v>
      </c>
      <c r="R22" s="109">
        <v>10735</v>
      </c>
      <c r="S22" s="108">
        <v>22259</v>
      </c>
      <c r="T22" s="108">
        <v>794</v>
      </c>
      <c r="U22" s="108">
        <v>95</v>
      </c>
      <c r="V22" s="57"/>
      <c r="W22" s="107"/>
      <c r="X22" s="60"/>
      <c r="Y22" s="60"/>
      <c r="Z22" s="60"/>
      <c r="AA22" s="64" t="s">
        <v>38</v>
      </c>
      <c r="AC22" s="109">
        <v>39</v>
      </c>
      <c r="AD22" s="108">
        <v>95463</v>
      </c>
      <c r="AE22" s="108">
        <v>5745</v>
      </c>
      <c r="AF22" s="108">
        <v>6454</v>
      </c>
    </row>
    <row r="23" spans="4:32" ht="8.25" customHeight="1">
      <c r="E23" s="76" t="s">
        <v>276</v>
      </c>
      <c r="G23" s="109">
        <v>1085</v>
      </c>
      <c r="H23" s="108">
        <v>419918</v>
      </c>
      <c r="I23" s="108">
        <v>10756</v>
      </c>
      <c r="J23" s="108">
        <v>40397</v>
      </c>
      <c r="K23" s="65"/>
      <c r="L23" s="107"/>
      <c r="M23" s="60"/>
      <c r="N23" s="60"/>
      <c r="O23" s="60"/>
      <c r="P23" s="64" t="s">
        <v>53</v>
      </c>
      <c r="R23" s="109">
        <v>11976</v>
      </c>
      <c r="S23" s="108">
        <v>15458</v>
      </c>
      <c r="T23" s="108">
        <v>2849</v>
      </c>
      <c r="U23" s="108">
        <v>23131</v>
      </c>
      <c r="V23" s="57"/>
      <c r="W23" s="107"/>
      <c r="X23" s="60"/>
      <c r="Y23" s="60"/>
      <c r="Z23" s="60"/>
      <c r="AA23" s="71" t="s">
        <v>41</v>
      </c>
      <c r="AC23" s="109">
        <v>130574</v>
      </c>
      <c r="AD23" s="108">
        <v>203675</v>
      </c>
      <c r="AE23" s="108">
        <v>49239</v>
      </c>
      <c r="AF23" s="108">
        <v>340052</v>
      </c>
    </row>
    <row r="24" spans="4:32" ht="8.25" customHeight="1">
      <c r="D24" s="301" t="s">
        <v>275</v>
      </c>
      <c r="E24" s="301"/>
      <c r="G24" s="136">
        <v>23</v>
      </c>
      <c r="H24" s="135">
        <v>84126</v>
      </c>
      <c r="I24" s="135">
        <v>109121</v>
      </c>
      <c r="J24" s="135">
        <v>32428</v>
      </c>
      <c r="K24" s="65"/>
      <c r="L24" s="107"/>
      <c r="M24" s="60"/>
      <c r="N24" s="60"/>
      <c r="O24" s="301" t="s">
        <v>192</v>
      </c>
      <c r="P24" s="301"/>
      <c r="R24" s="136">
        <v>69422</v>
      </c>
      <c r="S24" s="135">
        <v>283452</v>
      </c>
      <c r="T24" s="135">
        <v>2492</v>
      </c>
      <c r="U24" s="135">
        <v>2985</v>
      </c>
      <c r="V24" s="57"/>
      <c r="W24" s="107"/>
      <c r="X24" s="60"/>
      <c r="Y24" s="60"/>
      <c r="Z24" s="301" t="s">
        <v>45</v>
      </c>
      <c r="AA24" s="301"/>
      <c r="AC24" s="136">
        <v>103671</v>
      </c>
      <c r="AD24" s="135">
        <v>353403</v>
      </c>
      <c r="AE24" s="135" t="s">
        <v>7</v>
      </c>
      <c r="AF24" s="135" t="s">
        <v>7</v>
      </c>
    </row>
    <row r="25" spans="4:32" ht="8.25" customHeight="1">
      <c r="E25" s="76" t="s">
        <v>274</v>
      </c>
      <c r="G25" s="109">
        <v>23</v>
      </c>
      <c r="H25" s="108">
        <v>84126</v>
      </c>
      <c r="I25" s="108">
        <v>109121</v>
      </c>
      <c r="J25" s="108">
        <v>32428</v>
      </c>
      <c r="K25" s="65"/>
      <c r="L25" s="107"/>
      <c r="M25" s="60"/>
      <c r="N25" s="60"/>
      <c r="O25" s="60"/>
      <c r="P25" s="64" t="s">
        <v>55</v>
      </c>
      <c r="R25" s="109">
        <v>2338</v>
      </c>
      <c r="S25" s="108">
        <v>87241</v>
      </c>
      <c r="T25" s="108">
        <v>565</v>
      </c>
      <c r="U25" s="108">
        <v>519</v>
      </c>
      <c r="V25" s="57"/>
      <c r="W25" s="107"/>
      <c r="X25" s="60"/>
      <c r="Y25" s="60"/>
      <c r="Z25" s="60"/>
      <c r="AA25" s="64" t="s">
        <v>45</v>
      </c>
      <c r="AC25" s="109">
        <v>103671</v>
      </c>
      <c r="AD25" s="108">
        <v>353403</v>
      </c>
      <c r="AE25" s="108" t="s">
        <v>7</v>
      </c>
      <c r="AF25" s="108" t="s">
        <v>7</v>
      </c>
    </row>
    <row r="26" spans="4:32" ht="8.25" customHeight="1">
      <c r="D26" s="301" t="s">
        <v>194</v>
      </c>
      <c r="E26" s="301"/>
      <c r="G26" s="136">
        <v>1592</v>
      </c>
      <c r="H26" s="135">
        <v>356502</v>
      </c>
      <c r="I26" s="135">
        <v>1502</v>
      </c>
      <c r="J26" s="135">
        <v>19808</v>
      </c>
      <c r="K26" s="65"/>
      <c r="L26" s="107"/>
      <c r="M26" s="60"/>
      <c r="N26" s="60"/>
      <c r="O26" s="60"/>
      <c r="P26" s="64" t="s">
        <v>57</v>
      </c>
      <c r="R26" s="109">
        <v>3810</v>
      </c>
      <c r="S26" s="108">
        <v>62843</v>
      </c>
      <c r="T26" s="108" t="s">
        <v>7</v>
      </c>
      <c r="U26" s="108">
        <v>85</v>
      </c>
      <c r="V26" s="57"/>
      <c r="W26" s="107"/>
      <c r="X26" s="60"/>
      <c r="Y26" s="60"/>
      <c r="Z26" s="301" t="s">
        <v>193</v>
      </c>
      <c r="AA26" s="301"/>
      <c r="AC26" s="136">
        <v>70413</v>
      </c>
      <c r="AD26" s="135">
        <v>164103</v>
      </c>
      <c r="AE26" s="135">
        <v>60</v>
      </c>
      <c r="AF26" s="135" t="s">
        <v>7</v>
      </c>
    </row>
    <row r="27" spans="4:32" ht="8.25" customHeight="1">
      <c r="E27" s="64" t="s">
        <v>47</v>
      </c>
      <c r="G27" s="109">
        <v>51</v>
      </c>
      <c r="H27" s="108">
        <v>2489</v>
      </c>
      <c r="I27" s="108">
        <v>175</v>
      </c>
      <c r="J27" s="108">
        <v>190</v>
      </c>
      <c r="K27" s="65"/>
      <c r="L27" s="107"/>
      <c r="M27" s="60"/>
      <c r="N27" s="60"/>
      <c r="O27" s="60"/>
      <c r="P27" s="64" t="s">
        <v>60</v>
      </c>
      <c r="R27" s="109">
        <v>18001</v>
      </c>
      <c r="S27" s="108">
        <v>50383</v>
      </c>
      <c r="T27" s="108">
        <v>18</v>
      </c>
      <c r="U27" s="108" t="s">
        <v>7</v>
      </c>
      <c r="V27" s="57"/>
      <c r="W27" s="107"/>
      <c r="X27" s="60"/>
      <c r="Y27" s="60"/>
      <c r="Z27" s="60"/>
      <c r="AA27" s="64" t="s">
        <v>49</v>
      </c>
      <c r="AC27" s="109">
        <v>70413</v>
      </c>
      <c r="AD27" s="108">
        <v>164103</v>
      </c>
      <c r="AE27" s="108">
        <v>60</v>
      </c>
      <c r="AF27" s="108" t="s">
        <v>7</v>
      </c>
    </row>
    <row r="28" spans="4:32" ht="8.25" customHeight="1">
      <c r="E28" s="64" t="s">
        <v>50</v>
      </c>
      <c r="G28" s="109">
        <v>759</v>
      </c>
      <c r="H28" s="108">
        <v>167438</v>
      </c>
      <c r="I28" s="108">
        <v>984</v>
      </c>
      <c r="J28" s="108">
        <v>19618</v>
      </c>
      <c r="K28" s="65"/>
      <c r="L28" s="107"/>
      <c r="M28" s="60"/>
      <c r="N28" s="60"/>
      <c r="O28" s="60"/>
      <c r="P28" s="64" t="s">
        <v>63</v>
      </c>
      <c r="R28" s="109">
        <v>22064</v>
      </c>
      <c r="S28" s="108">
        <v>19687</v>
      </c>
      <c r="T28" s="108" t="s">
        <v>7</v>
      </c>
      <c r="U28" s="108" t="s">
        <v>7</v>
      </c>
      <c r="V28" s="57"/>
      <c r="W28" s="107"/>
      <c r="X28" s="60"/>
      <c r="Y28" s="60"/>
      <c r="Z28" s="301" t="s">
        <v>54</v>
      </c>
      <c r="AA28" s="301"/>
      <c r="AC28" s="136">
        <v>1441</v>
      </c>
      <c r="AD28" s="135">
        <v>51551</v>
      </c>
      <c r="AE28" s="135">
        <v>16741</v>
      </c>
      <c r="AF28" s="135">
        <v>5078</v>
      </c>
    </row>
    <row r="29" spans="4:32" ht="8.25" customHeight="1">
      <c r="E29" s="64" t="s">
        <v>52</v>
      </c>
      <c r="G29" s="109">
        <v>782</v>
      </c>
      <c r="H29" s="108">
        <v>186575</v>
      </c>
      <c r="I29" s="108">
        <v>343</v>
      </c>
      <c r="J29" s="108" t="s">
        <v>7</v>
      </c>
      <c r="K29" s="65"/>
      <c r="L29" s="107"/>
      <c r="M29" s="60"/>
      <c r="N29" s="60"/>
      <c r="O29" s="60"/>
      <c r="P29" s="64" t="s">
        <v>66</v>
      </c>
      <c r="R29" s="109">
        <v>23209</v>
      </c>
      <c r="S29" s="108">
        <v>63298</v>
      </c>
      <c r="T29" s="108">
        <v>1909</v>
      </c>
      <c r="U29" s="108">
        <v>2381</v>
      </c>
      <c r="V29" s="57"/>
      <c r="W29" s="107"/>
      <c r="X29" s="60"/>
      <c r="Y29" s="60"/>
      <c r="Z29" s="60"/>
      <c r="AA29" s="64" t="s">
        <v>54</v>
      </c>
      <c r="AC29" s="109">
        <v>1441</v>
      </c>
      <c r="AD29" s="108">
        <v>51551</v>
      </c>
      <c r="AE29" s="108">
        <v>16741</v>
      </c>
      <c r="AF29" s="108">
        <v>5078</v>
      </c>
    </row>
    <row r="30" spans="4:32" ht="8.25" customHeight="1">
      <c r="D30" s="301" t="s">
        <v>3</v>
      </c>
      <c r="E30" s="301"/>
      <c r="G30" s="136">
        <v>2191</v>
      </c>
      <c r="H30" s="135">
        <v>204874</v>
      </c>
      <c r="I30" s="135" t="s">
        <v>7</v>
      </c>
      <c r="J30" s="135" t="s">
        <v>7</v>
      </c>
      <c r="K30" s="65"/>
      <c r="L30" s="107"/>
      <c r="M30" s="60"/>
      <c r="N30" s="60"/>
      <c r="O30" s="301" t="s">
        <v>273</v>
      </c>
      <c r="P30" s="301"/>
      <c r="R30" s="136">
        <v>1860</v>
      </c>
      <c r="S30" s="135">
        <v>2215</v>
      </c>
      <c r="T30" s="135" t="s">
        <v>7</v>
      </c>
      <c r="U30" s="135" t="s">
        <v>7</v>
      </c>
      <c r="V30" s="57"/>
      <c r="W30" s="107"/>
      <c r="X30" s="60"/>
      <c r="Y30" s="60"/>
      <c r="Z30" s="301" t="s">
        <v>272</v>
      </c>
      <c r="AA30" s="301"/>
      <c r="AC30" s="136">
        <v>114025</v>
      </c>
      <c r="AD30" s="135">
        <v>727492</v>
      </c>
      <c r="AE30" s="135">
        <v>14091</v>
      </c>
      <c r="AF30" s="135">
        <v>63946</v>
      </c>
    </row>
    <row r="31" spans="4:32" ht="8.25" customHeight="1">
      <c r="E31" s="64" t="s">
        <v>3</v>
      </c>
      <c r="G31" s="109">
        <v>2191</v>
      </c>
      <c r="H31" s="108">
        <v>204874</v>
      </c>
      <c r="I31" s="108" t="s">
        <v>7</v>
      </c>
      <c r="J31" s="108" t="s">
        <v>7</v>
      </c>
      <c r="K31" s="65"/>
      <c r="L31" s="107"/>
      <c r="M31" s="60"/>
      <c r="N31" s="60"/>
      <c r="O31" s="60"/>
      <c r="P31" s="64" t="s">
        <v>70</v>
      </c>
      <c r="R31" s="109">
        <v>1860</v>
      </c>
      <c r="S31" s="108">
        <v>2215</v>
      </c>
      <c r="T31" s="108" t="s">
        <v>7</v>
      </c>
      <c r="U31" s="108" t="s">
        <v>7</v>
      </c>
      <c r="V31" s="57"/>
      <c r="W31" s="107"/>
      <c r="X31" s="60"/>
      <c r="Y31" s="60"/>
      <c r="Z31" s="60"/>
      <c r="AA31" s="64" t="s">
        <v>56</v>
      </c>
      <c r="AC31" s="109">
        <v>114025</v>
      </c>
      <c r="AD31" s="108">
        <v>727492</v>
      </c>
      <c r="AE31" s="108">
        <v>14091</v>
      </c>
      <c r="AF31" s="108">
        <v>63946</v>
      </c>
    </row>
    <row r="32" spans="4:32" ht="8.25" customHeight="1">
      <c r="D32" s="301" t="s">
        <v>214</v>
      </c>
      <c r="E32" s="301"/>
      <c r="G32" s="136">
        <v>1489</v>
      </c>
      <c r="H32" s="135">
        <v>680535</v>
      </c>
      <c r="I32" s="135">
        <v>1400</v>
      </c>
      <c r="J32" s="135">
        <v>4190</v>
      </c>
      <c r="K32" s="65"/>
      <c r="L32" s="107"/>
      <c r="M32" s="60"/>
      <c r="N32" s="60"/>
      <c r="O32" s="301" t="s">
        <v>271</v>
      </c>
      <c r="P32" s="301"/>
      <c r="R32" s="136">
        <v>14574534</v>
      </c>
      <c r="S32" s="137">
        <v>445626</v>
      </c>
      <c r="T32" s="137">
        <v>12704815</v>
      </c>
      <c r="U32" s="137">
        <v>5039370</v>
      </c>
      <c r="V32" s="57"/>
      <c r="W32" s="107"/>
      <c r="X32" s="60"/>
      <c r="Y32" s="60"/>
      <c r="Z32" s="301" t="s">
        <v>58</v>
      </c>
      <c r="AA32" s="301"/>
      <c r="AC32" s="136">
        <v>5556</v>
      </c>
      <c r="AD32" s="137">
        <v>48546</v>
      </c>
      <c r="AE32" s="137">
        <v>739</v>
      </c>
      <c r="AF32" s="137">
        <v>956</v>
      </c>
    </row>
    <row r="33" spans="4:32" ht="8.25" customHeight="1">
      <c r="E33" s="71" t="s">
        <v>59</v>
      </c>
      <c r="G33" s="109" t="s">
        <v>7</v>
      </c>
      <c r="H33" s="108">
        <v>2590</v>
      </c>
      <c r="I33" s="108" t="s">
        <v>7</v>
      </c>
      <c r="J33" s="108" t="s">
        <v>7</v>
      </c>
      <c r="K33" s="65"/>
      <c r="L33" s="107"/>
      <c r="M33" s="60"/>
      <c r="N33" s="60"/>
      <c r="O33" s="60"/>
      <c r="P33" s="64" t="s">
        <v>271</v>
      </c>
      <c r="R33" s="109">
        <v>14574534</v>
      </c>
      <c r="S33" s="108">
        <v>445626</v>
      </c>
      <c r="T33" s="108">
        <v>12704815</v>
      </c>
      <c r="U33" s="108">
        <v>5039370</v>
      </c>
      <c r="V33" s="57"/>
      <c r="W33" s="107"/>
      <c r="X33" s="60"/>
      <c r="Y33" s="60"/>
      <c r="Z33" s="60"/>
      <c r="AA33" s="64" t="s">
        <v>58</v>
      </c>
      <c r="AC33" s="110">
        <v>5556</v>
      </c>
      <c r="AD33" s="108">
        <v>48546</v>
      </c>
      <c r="AE33" s="108">
        <v>739</v>
      </c>
      <c r="AF33" s="108">
        <v>956</v>
      </c>
    </row>
    <row r="34" spans="4:32" ht="8.25" customHeight="1">
      <c r="E34" s="64" t="s">
        <v>62</v>
      </c>
      <c r="G34" s="109">
        <v>288</v>
      </c>
      <c r="H34" s="108">
        <v>330759</v>
      </c>
      <c r="I34" s="108" t="s">
        <v>7</v>
      </c>
      <c r="J34" s="108">
        <v>400</v>
      </c>
      <c r="K34" s="65"/>
      <c r="L34" s="107"/>
      <c r="M34" s="60"/>
      <c r="N34" s="60"/>
      <c r="O34" s="301" t="s">
        <v>270</v>
      </c>
      <c r="P34" s="301"/>
      <c r="R34" s="136">
        <v>102388</v>
      </c>
      <c r="S34" s="137">
        <v>2915</v>
      </c>
      <c r="T34" s="137">
        <v>193362</v>
      </c>
      <c r="U34" s="137">
        <v>195530</v>
      </c>
      <c r="V34" s="57"/>
      <c r="W34" s="107"/>
      <c r="X34" s="60"/>
      <c r="Y34" s="60"/>
      <c r="Z34" s="302" t="s">
        <v>268</v>
      </c>
      <c r="AA34" s="302"/>
      <c r="AC34" s="136">
        <v>91</v>
      </c>
      <c r="AD34" s="137">
        <v>13708</v>
      </c>
      <c r="AE34" s="137">
        <v>143487</v>
      </c>
      <c r="AF34" s="137">
        <v>415</v>
      </c>
    </row>
    <row r="35" spans="4:32" ht="8.25" customHeight="1">
      <c r="E35" s="64" t="s">
        <v>287</v>
      </c>
      <c r="G35" s="109">
        <v>510</v>
      </c>
      <c r="H35" s="108">
        <v>144444</v>
      </c>
      <c r="I35" s="108">
        <v>1400</v>
      </c>
      <c r="J35" s="108" t="s">
        <v>7</v>
      </c>
      <c r="K35" s="65"/>
      <c r="L35" s="107"/>
      <c r="M35" s="60"/>
      <c r="N35" s="60"/>
      <c r="O35" s="60"/>
      <c r="P35" s="76" t="s">
        <v>269</v>
      </c>
      <c r="R35" s="109">
        <v>102388</v>
      </c>
      <c r="S35" s="108">
        <v>2915</v>
      </c>
      <c r="T35" s="108">
        <v>193362</v>
      </c>
      <c r="U35" s="108">
        <v>195530</v>
      </c>
      <c r="V35" s="57"/>
      <c r="W35" s="107"/>
      <c r="X35" s="60"/>
      <c r="Y35" s="60"/>
      <c r="Z35" s="60"/>
      <c r="AA35" s="95" t="s">
        <v>268</v>
      </c>
      <c r="AC35" s="110">
        <v>91</v>
      </c>
      <c r="AD35" s="108">
        <v>13708</v>
      </c>
      <c r="AE35" s="108" t="s">
        <v>7</v>
      </c>
      <c r="AF35" s="108">
        <v>415</v>
      </c>
    </row>
    <row r="36" spans="4:32" ht="8.25" customHeight="1">
      <c r="E36" s="64" t="s">
        <v>68</v>
      </c>
      <c r="G36" s="109">
        <v>384</v>
      </c>
      <c r="H36" s="108">
        <v>122886</v>
      </c>
      <c r="I36" s="108" t="s">
        <v>7</v>
      </c>
      <c r="J36" s="108">
        <v>3790</v>
      </c>
      <c r="K36" s="65"/>
      <c r="L36" s="107"/>
      <c r="M36" s="60"/>
      <c r="N36" s="60"/>
      <c r="O36" s="301" t="s">
        <v>267</v>
      </c>
      <c r="P36" s="301"/>
      <c r="R36" s="136">
        <v>38206</v>
      </c>
      <c r="S36" s="137">
        <v>24149</v>
      </c>
      <c r="T36" s="137">
        <v>414</v>
      </c>
      <c r="U36" s="137">
        <v>153</v>
      </c>
      <c r="V36" s="57"/>
      <c r="W36" s="107"/>
      <c r="X36" s="60"/>
      <c r="Y36" s="60"/>
      <c r="Z36" s="60"/>
      <c r="AA36" s="64" t="s">
        <v>286</v>
      </c>
      <c r="AC36" s="110" t="s">
        <v>7</v>
      </c>
      <c r="AD36" s="108" t="s">
        <v>7</v>
      </c>
      <c r="AE36" s="108">
        <v>143487</v>
      </c>
      <c r="AF36" s="108" t="s">
        <v>7</v>
      </c>
    </row>
    <row r="37" spans="4:32" ht="8.25" customHeight="1">
      <c r="E37" s="144" t="s">
        <v>69</v>
      </c>
      <c r="G37" s="109">
        <v>307</v>
      </c>
      <c r="H37" s="108">
        <v>79856</v>
      </c>
      <c r="I37" s="108" t="s">
        <v>7</v>
      </c>
      <c r="J37" s="108" t="s">
        <v>7</v>
      </c>
      <c r="K37" s="65"/>
      <c r="L37" s="107"/>
      <c r="M37" s="60"/>
      <c r="N37" s="60"/>
      <c r="O37" s="60"/>
      <c r="P37" s="76" t="s">
        <v>267</v>
      </c>
      <c r="R37" s="109">
        <v>38206</v>
      </c>
      <c r="S37" s="108">
        <v>24149</v>
      </c>
      <c r="T37" s="108">
        <v>414</v>
      </c>
      <c r="U37" s="108">
        <v>153</v>
      </c>
      <c r="V37" s="57"/>
      <c r="W37" s="107"/>
      <c r="X37" s="60"/>
      <c r="Y37" s="60"/>
      <c r="Z37" s="301" t="s">
        <v>266</v>
      </c>
      <c r="AA37" s="301"/>
      <c r="AC37" s="136">
        <v>30</v>
      </c>
      <c r="AD37" s="137">
        <v>25625</v>
      </c>
      <c r="AE37" s="137" t="s">
        <v>7</v>
      </c>
      <c r="AF37" s="137" t="s">
        <v>7</v>
      </c>
    </row>
    <row r="38" spans="4:32" ht="8.25" customHeight="1">
      <c r="D38" s="301" t="s">
        <v>2</v>
      </c>
      <c r="E38" s="301"/>
      <c r="G38" s="136">
        <v>131</v>
      </c>
      <c r="H38" s="135">
        <v>28441</v>
      </c>
      <c r="I38" s="135" t="s">
        <v>7</v>
      </c>
      <c r="J38" s="135" t="s">
        <v>7</v>
      </c>
      <c r="K38" s="65"/>
      <c r="L38" s="107"/>
      <c r="M38" s="60"/>
      <c r="N38" s="60"/>
      <c r="O38" s="301" t="s">
        <v>264</v>
      </c>
      <c r="P38" s="301"/>
      <c r="R38" s="136">
        <v>5819405</v>
      </c>
      <c r="S38" s="137">
        <v>924042</v>
      </c>
      <c r="T38" s="137">
        <v>1109321</v>
      </c>
      <c r="U38" s="137">
        <v>299307</v>
      </c>
      <c r="V38" s="57"/>
      <c r="W38" s="107"/>
      <c r="X38" s="60"/>
      <c r="Y38" s="60"/>
      <c r="Z38" s="60"/>
      <c r="AA38" s="76" t="s">
        <v>266</v>
      </c>
      <c r="AC38" s="110">
        <v>30</v>
      </c>
      <c r="AD38" s="108">
        <v>25625</v>
      </c>
      <c r="AE38" s="108" t="s">
        <v>7</v>
      </c>
      <c r="AF38" s="108" t="s">
        <v>7</v>
      </c>
    </row>
    <row r="39" spans="4:32" ht="8.25" customHeight="1">
      <c r="E39" s="64" t="s">
        <v>2</v>
      </c>
      <c r="G39" s="109">
        <v>131</v>
      </c>
      <c r="H39" s="108">
        <v>28441</v>
      </c>
      <c r="I39" s="108" t="s">
        <v>7</v>
      </c>
      <c r="J39" s="108" t="s">
        <v>7</v>
      </c>
      <c r="K39" s="65"/>
      <c r="L39" s="107"/>
      <c r="M39" s="60"/>
      <c r="N39" s="60"/>
      <c r="O39" s="60"/>
      <c r="P39" s="76" t="s">
        <v>264</v>
      </c>
      <c r="R39" s="109">
        <v>5819405</v>
      </c>
      <c r="S39" s="108">
        <v>924042</v>
      </c>
      <c r="T39" s="108">
        <v>1109321</v>
      </c>
      <c r="U39" s="108">
        <v>299307</v>
      </c>
      <c r="V39" s="57"/>
      <c r="W39" s="107"/>
      <c r="X39" s="60"/>
      <c r="Y39" s="60"/>
      <c r="Z39" s="301" t="s">
        <v>265</v>
      </c>
      <c r="AA39" s="301"/>
      <c r="AC39" s="136">
        <v>3917</v>
      </c>
      <c r="AD39" s="137">
        <v>140942</v>
      </c>
      <c r="AE39" s="137">
        <v>20022</v>
      </c>
      <c r="AF39" s="137">
        <v>39227</v>
      </c>
    </row>
    <row r="40" spans="4:32" ht="8.25" customHeight="1">
      <c r="D40" s="301" t="s">
        <v>213</v>
      </c>
      <c r="E40" s="301"/>
      <c r="G40" s="136">
        <v>13863</v>
      </c>
      <c r="H40" s="135">
        <v>167464</v>
      </c>
      <c r="I40" s="135" t="s">
        <v>7</v>
      </c>
      <c r="J40" s="135" t="s">
        <v>7</v>
      </c>
      <c r="K40" s="65"/>
      <c r="L40" s="107"/>
      <c r="M40" s="60"/>
      <c r="N40" s="60"/>
      <c r="O40" s="301" t="s">
        <v>262</v>
      </c>
      <c r="P40" s="301"/>
      <c r="R40" s="136">
        <v>177122</v>
      </c>
      <c r="S40" s="137">
        <v>226765</v>
      </c>
      <c r="T40" s="137">
        <v>6795</v>
      </c>
      <c r="U40" s="137">
        <v>1618</v>
      </c>
      <c r="V40" s="57"/>
      <c r="W40" s="107"/>
      <c r="X40" s="60"/>
      <c r="Y40" s="60"/>
      <c r="Z40" s="60"/>
      <c r="AA40" s="76" t="s">
        <v>263</v>
      </c>
      <c r="AC40" s="110">
        <v>3917</v>
      </c>
      <c r="AD40" s="108">
        <v>140942</v>
      </c>
      <c r="AE40" s="108">
        <v>20022</v>
      </c>
      <c r="AF40" s="108">
        <v>39227</v>
      </c>
    </row>
    <row r="41" spans="4:32" ht="8.25" customHeight="1">
      <c r="E41" s="64" t="s">
        <v>74</v>
      </c>
      <c r="G41" s="109">
        <v>3294</v>
      </c>
      <c r="H41" s="108">
        <v>99235</v>
      </c>
      <c r="I41" s="108" t="s">
        <v>7</v>
      </c>
      <c r="J41" s="108" t="s">
        <v>7</v>
      </c>
      <c r="K41" s="65"/>
      <c r="L41" s="107"/>
      <c r="M41" s="60"/>
      <c r="N41" s="60"/>
      <c r="O41" s="60"/>
      <c r="P41" s="74" t="s">
        <v>285</v>
      </c>
      <c r="R41" s="109">
        <v>11569</v>
      </c>
      <c r="S41" s="108">
        <v>200530</v>
      </c>
      <c r="T41" s="108" t="s">
        <v>7</v>
      </c>
      <c r="U41" s="108" t="s">
        <v>7</v>
      </c>
      <c r="V41" s="57"/>
      <c r="W41" s="107"/>
      <c r="X41" s="60"/>
      <c r="Y41" s="60"/>
      <c r="Z41" s="60"/>
      <c r="AA41" s="64" t="s">
        <v>261</v>
      </c>
      <c r="AC41" s="110" t="s">
        <v>7</v>
      </c>
      <c r="AD41" s="108" t="s">
        <v>7</v>
      </c>
      <c r="AE41" s="108" t="s">
        <v>7</v>
      </c>
      <c r="AF41" s="108" t="s">
        <v>7</v>
      </c>
    </row>
    <row r="42" spans="4:32" ht="8.25" customHeight="1">
      <c r="E42" s="64" t="s">
        <v>77</v>
      </c>
      <c r="G42" s="109" t="s">
        <v>7</v>
      </c>
      <c r="H42" s="108">
        <v>266</v>
      </c>
      <c r="I42" s="108" t="s">
        <v>7</v>
      </c>
      <c r="J42" s="108" t="s">
        <v>7</v>
      </c>
      <c r="K42" s="65"/>
      <c r="L42" s="107"/>
      <c r="M42" s="60"/>
      <c r="N42" s="60"/>
      <c r="O42" s="60"/>
      <c r="P42" s="64" t="s">
        <v>73</v>
      </c>
      <c r="R42" s="109">
        <v>23855</v>
      </c>
      <c r="S42" s="108">
        <v>15556</v>
      </c>
      <c r="T42" s="108">
        <v>6765</v>
      </c>
      <c r="U42" s="108">
        <v>568</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141698</v>
      </c>
      <c r="S43" s="108">
        <v>10679</v>
      </c>
      <c r="T43" s="108">
        <v>30</v>
      </c>
      <c r="U43" s="108">
        <v>1050</v>
      </c>
      <c r="V43" s="57"/>
      <c r="W43" s="107"/>
      <c r="X43" s="60"/>
      <c r="Y43" s="296" t="s">
        <v>186</v>
      </c>
      <c r="Z43" s="296"/>
      <c r="AA43" s="296"/>
      <c r="AC43" s="140">
        <v>1341659</v>
      </c>
      <c r="AD43" s="139">
        <v>5957084</v>
      </c>
      <c r="AE43" s="139">
        <v>126457</v>
      </c>
      <c r="AF43" s="139">
        <v>51177</v>
      </c>
    </row>
    <row r="44" spans="4:32" ht="8.25" customHeight="1">
      <c r="E44" s="64" t="s">
        <v>82</v>
      </c>
      <c r="G44" s="109" t="s">
        <v>7</v>
      </c>
      <c r="H44" s="108">
        <v>516</v>
      </c>
      <c r="I44" s="108" t="s">
        <v>7</v>
      </c>
      <c r="J44" s="108" t="s">
        <v>7</v>
      </c>
      <c r="K44" s="65"/>
      <c r="L44" s="107"/>
      <c r="M44" s="60"/>
      <c r="N44" s="60"/>
      <c r="O44" s="301" t="s">
        <v>259</v>
      </c>
      <c r="P44" s="301"/>
      <c r="R44" s="136">
        <v>1580966</v>
      </c>
      <c r="S44" s="137">
        <v>337239</v>
      </c>
      <c r="T44" s="137">
        <v>112357</v>
      </c>
      <c r="U44" s="137">
        <v>50995</v>
      </c>
      <c r="V44" s="57"/>
      <c r="W44" s="107"/>
      <c r="X44" s="60"/>
      <c r="Y44" s="60"/>
      <c r="Z44" s="301" t="s">
        <v>72</v>
      </c>
      <c r="AA44" s="301"/>
      <c r="AC44" s="136">
        <v>3865</v>
      </c>
      <c r="AD44" s="135">
        <v>83332</v>
      </c>
      <c r="AE44" s="135" t="s">
        <v>7</v>
      </c>
      <c r="AF44" s="135" t="s">
        <v>7</v>
      </c>
    </row>
    <row r="45" spans="4:32" ht="8.25" customHeight="1">
      <c r="E45" s="74" t="s">
        <v>221</v>
      </c>
      <c r="G45" s="109">
        <v>10385</v>
      </c>
      <c r="H45" s="108">
        <v>42986</v>
      </c>
      <c r="I45" s="108" t="s">
        <v>7</v>
      </c>
      <c r="J45" s="108" t="s">
        <v>7</v>
      </c>
      <c r="K45" s="65"/>
      <c r="L45" s="107"/>
      <c r="M45" s="60"/>
      <c r="N45" s="60"/>
      <c r="O45" s="60"/>
      <c r="P45" s="76" t="s">
        <v>260</v>
      </c>
      <c r="R45" s="109">
        <v>261556</v>
      </c>
      <c r="S45" s="108">
        <v>25915</v>
      </c>
      <c r="T45" s="108" t="s">
        <v>7</v>
      </c>
      <c r="U45" s="108" t="s">
        <v>7</v>
      </c>
      <c r="V45" s="57"/>
      <c r="W45" s="107"/>
      <c r="X45" s="60"/>
      <c r="Y45" s="60"/>
      <c r="Z45" s="60"/>
      <c r="AA45" s="64" t="s">
        <v>72</v>
      </c>
      <c r="AC45" s="109">
        <v>3865</v>
      </c>
      <c r="AD45" s="108">
        <v>83332</v>
      </c>
      <c r="AE45" s="108" t="s">
        <v>7</v>
      </c>
      <c r="AF45" s="108" t="s">
        <v>7</v>
      </c>
    </row>
    <row r="46" spans="4:32" ht="8.25" customHeight="1">
      <c r="E46" s="143" t="s">
        <v>87</v>
      </c>
      <c r="G46" s="109">
        <v>184</v>
      </c>
      <c r="H46" s="108">
        <v>24461</v>
      </c>
      <c r="I46" s="108" t="s">
        <v>7</v>
      </c>
      <c r="J46" s="108" t="s">
        <v>7</v>
      </c>
      <c r="K46" s="65"/>
      <c r="L46" s="107"/>
      <c r="M46" s="60"/>
      <c r="N46" s="60"/>
      <c r="O46" s="60"/>
      <c r="P46" s="76" t="s">
        <v>259</v>
      </c>
      <c r="R46" s="109">
        <v>1319410</v>
      </c>
      <c r="S46" s="108">
        <v>311324</v>
      </c>
      <c r="T46" s="108">
        <v>112357</v>
      </c>
      <c r="U46" s="108">
        <v>50995</v>
      </c>
      <c r="V46" s="57"/>
      <c r="W46" s="107"/>
      <c r="X46" s="60"/>
      <c r="Y46" s="60"/>
      <c r="Z46" s="301" t="s">
        <v>258</v>
      </c>
      <c r="AA46" s="301"/>
      <c r="AC46" s="136">
        <v>50732</v>
      </c>
      <c r="AD46" s="135">
        <v>2264652</v>
      </c>
      <c r="AE46" s="135" t="s">
        <v>7</v>
      </c>
      <c r="AF46" s="135" t="s">
        <v>7</v>
      </c>
    </row>
    <row r="47" spans="4:32" ht="8.25" customHeight="1">
      <c r="D47" s="301" t="s">
        <v>181</v>
      </c>
      <c r="E47" s="301"/>
      <c r="G47" s="136">
        <v>1417</v>
      </c>
      <c r="H47" s="135">
        <v>92544</v>
      </c>
      <c r="I47" s="135" t="s">
        <v>7</v>
      </c>
      <c r="J47" s="135">
        <v>20</v>
      </c>
      <c r="K47" s="65"/>
      <c r="L47" s="107"/>
      <c r="M47" s="60"/>
      <c r="N47" s="60"/>
      <c r="O47" s="301" t="s">
        <v>257</v>
      </c>
      <c r="P47" s="301"/>
      <c r="R47" s="136">
        <v>1205519</v>
      </c>
      <c r="S47" s="137">
        <v>842538</v>
      </c>
      <c r="T47" s="137">
        <v>628</v>
      </c>
      <c r="U47" s="137">
        <v>247</v>
      </c>
      <c r="V47" s="57"/>
      <c r="W47" s="107"/>
      <c r="X47" s="60"/>
      <c r="Y47" s="60"/>
      <c r="Z47" s="60"/>
      <c r="AA47" s="64" t="s">
        <v>78</v>
      </c>
      <c r="AC47" s="109">
        <v>50732</v>
      </c>
      <c r="AD47" s="108">
        <v>2264652</v>
      </c>
      <c r="AE47" s="108" t="s">
        <v>7</v>
      </c>
      <c r="AF47" s="108" t="s">
        <v>7</v>
      </c>
    </row>
    <row r="48" spans="4:32" ht="8.25" customHeight="1">
      <c r="E48" s="74" t="s">
        <v>256</v>
      </c>
      <c r="G48" s="109">
        <v>1136</v>
      </c>
      <c r="H48" s="108">
        <v>81242</v>
      </c>
      <c r="I48" s="108" t="s">
        <v>7</v>
      </c>
      <c r="J48" s="108" t="s">
        <v>7</v>
      </c>
      <c r="K48" s="65"/>
      <c r="L48" s="107"/>
      <c r="M48" s="60"/>
      <c r="N48" s="60"/>
      <c r="O48" s="60"/>
      <c r="P48" s="64" t="s">
        <v>85</v>
      </c>
      <c r="R48" s="109">
        <v>1205519</v>
      </c>
      <c r="S48" s="108">
        <v>842538</v>
      </c>
      <c r="T48" s="108">
        <v>628</v>
      </c>
      <c r="U48" s="108">
        <v>247</v>
      </c>
      <c r="V48" s="57"/>
      <c r="W48" s="107"/>
      <c r="X48" s="60"/>
      <c r="Y48" s="60"/>
      <c r="Z48" s="301" t="s">
        <v>255</v>
      </c>
      <c r="AA48" s="301"/>
      <c r="AC48" s="138">
        <v>87525</v>
      </c>
      <c r="AD48" s="137">
        <v>218072</v>
      </c>
      <c r="AE48" s="137" t="s">
        <v>7</v>
      </c>
      <c r="AF48" s="137">
        <v>12261</v>
      </c>
    </row>
    <row r="49" spans="3:32" ht="8.25" customHeight="1">
      <c r="E49" s="74" t="s">
        <v>254</v>
      </c>
      <c r="G49" s="109" t="s">
        <v>7</v>
      </c>
      <c r="H49" s="108">
        <v>3245</v>
      </c>
      <c r="I49" s="108" t="s">
        <v>7</v>
      </c>
      <c r="J49" s="108">
        <v>20</v>
      </c>
      <c r="K49" s="65"/>
      <c r="L49" s="107"/>
      <c r="M49" s="60"/>
      <c r="N49" s="60"/>
      <c r="O49" s="301" t="s">
        <v>253</v>
      </c>
      <c r="P49" s="301"/>
      <c r="R49" s="136">
        <v>20609</v>
      </c>
      <c r="S49" s="137">
        <v>72131</v>
      </c>
      <c r="T49" s="137" t="s">
        <v>7</v>
      </c>
      <c r="U49" s="137" t="s">
        <v>7</v>
      </c>
      <c r="V49" s="57"/>
      <c r="W49" s="107"/>
      <c r="X49" s="60"/>
      <c r="Y49" s="60"/>
      <c r="Z49" s="60"/>
      <c r="AA49" s="64" t="s">
        <v>76</v>
      </c>
      <c r="AC49" s="109">
        <v>23240</v>
      </c>
      <c r="AD49" s="108">
        <v>13365</v>
      </c>
      <c r="AE49" s="108" t="s">
        <v>7</v>
      </c>
      <c r="AF49" s="108">
        <v>12261</v>
      </c>
    </row>
    <row r="50" spans="3:32" ht="8.25" customHeight="1">
      <c r="E50" s="64" t="s">
        <v>96</v>
      </c>
      <c r="G50" s="109">
        <v>281</v>
      </c>
      <c r="H50" s="108">
        <v>8057</v>
      </c>
      <c r="I50" s="108" t="s">
        <v>7</v>
      </c>
      <c r="J50" s="108" t="s">
        <v>7</v>
      </c>
      <c r="K50" s="65"/>
      <c r="L50" s="107"/>
      <c r="M50" s="60"/>
      <c r="N50" s="60"/>
      <c r="O50" s="60"/>
      <c r="P50" s="76" t="s">
        <v>253</v>
      </c>
      <c r="R50" s="109">
        <v>20609</v>
      </c>
      <c r="S50" s="108">
        <v>72131</v>
      </c>
      <c r="T50" s="108" t="s">
        <v>7</v>
      </c>
      <c r="U50" s="108" t="s">
        <v>7</v>
      </c>
      <c r="V50" s="57"/>
      <c r="W50" s="107"/>
      <c r="X50" s="60"/>
      <c r="Y50" s="60"/>
      <c r="Z50" s="60"/>
      <c r="AA50" s="76" t="s">
        <v>252</v>
      </c>
      <c r="AC50" s="110">
        <v>37205</v>
      </c>
      <c r="AD50" s="108">
        <v>165540</v>
      </c>
      <c r="AE50" s="108" t="s">
        <v>7</v>
      </c>
      <c r="AF50" s="108" t="s">
        <v>7</v>
      </c>
    </row>
    <row r="51" spans="3:32" ht="8.25" customHeight="1">
      <c r="G51" s="110"/>
      <c r="H51" s="66"/>
      <c r="I51" s="66" t="s">
        <v>8</v>
      </c>
      <c r="J51" s="66"/>
      <c r="K51" s="65"/>
      <c r="L51" s="107"/>
      <c r="M51" s="60"/>
      <c r="N51" s="60"/>
      <c r="O51" s="301" t="s">
        <v>250</v>
      </c>
      <c r="P51" s="301"/>
      <c r="R51" s="136">
        <v>392490</v>
      </c>
      <c r="S51" s="137">
        <v>127406</v>
      </c>
      <c r="T51" s="137" t="s">
        <v>7</v>
      </c>
      <c r="U51" s="137" t="s">
        <v>7</v>
      </c>
      <c r="V51" s="57"/>
      <c r="W51" s="107"/>
      <c r="X51" s="60"/>
      <c r="Y51" s="60"/>
      <c r="Z51" s="60"/>
      <c r="AA51" s="76" t="s">
        <v>251</v>
      </c>
      <c r="AC51" s="110">
        <v>27080</v>
      </c>
      <c r="AD51" s="108">
        <v>39167</v>
      </c>
      <c r="AE51" s="108" t="s">
        <v>7</v>
      </c>
      <c r="AF51" s="108" t="s">
        <v>7</v>
      </c>
    </row>
    <row r="52" spans="3:32" ht="8.25" customHeight="1">
      <c r="C52" s="296" t="s">
        <v>178</v>
      </c>
      <c r="D52" s="296"/>
      <c r="E52" s="296"/>
      <c r="G52" s="140">
        <v>12727</v>
      </c>
      <c r="H52" s="139">
        <v>3331014</v>
      </c>
      <c r="I52" s="139">
        <v>49253</v>
      </c>
      <c r="J52" s="139">
        <v>190487</v>
      </c>
      <c r="K52" s="65"/>
      <c r="L52" s="107"/>
      <c r="M52" s="60"/>
      <c r="N52" s="60"/>
      <c r="O52" s="60"/>
      <c r="P52" s="76" t="s">
        <v>250</v>
      </c>
      <c r="R52" s="109">
        <v>392490</v>
      </c>
      <c r="S52" s="108">
        <v>127406</v>
      </c>
      <c r="T52" s="108" t="s">
        <v>7</v>
      </c>
      <c r="U52" s="108" t="s">
        <v>7</v>
      </c>
      <c r="V52" s="57"/>
      <c r="W52" s="107"/>
      <c r="X52" s="60"/>
      <c r="Y52" s="60"/>
      <c r="Z52" s="301" t="s">
        <v>249</v>
      </c>
      <c r="AA52" s="301"/>
      <c r="AC52" s="136">
        <v>123448</v>
      </c>
      <c r="AD52" s="137">
        <v>1201664</v>
      </c>
      <c r="AE52" s="137">
        <v>10</v>
      </c>
      <c r="AF52" s="137" t="s">
        <v>7</v>
      </c>
    </row>
    <row r="53" spans="3:32" ht="8.25" customHeight="1">
      <c r="D53" s="301" t="s">
        <v>102</v>
      </c>
      <c r="E53" s="301"/>
      <c r="G53" s="136">
        <v>26</v>
      </c>
      <c r="H53" s="135">
        <v>496921</v>
      </c>
      <c r="I53" s="135">
        <v>25833</v>
      </c>
      <c r="J53" s="135">
        <v>32318</v>
      </c>
      <c r="K53" s="65"/>
      <c r="L53" s="107"/>
      <c r="M53" s="60"/>
      <c r="N53" s="60"/>
      <c r="O53" s="301" t="s">
        <v>183</v>
      </c>
      <c r="P53" s="301"/>
      <c r="R53" s="136">
        <v>4086</v>
      </c>
      <c r="S53" s="135">
        <v>14681</v>
      </c>
      <c r="T53" s="135">
        <v>146</v>
      </c>
      <c r="U53" s="135">
        <v>170</v>
      </c>
      <c r="V53" s="57"/>
      <c r="W53" s="107"/>
      <c r="X53" s="60"/>
      <c r="Y53" s="60"/>
      <c r="Z53" s="60"/>
      <c r="AA53" s="76" t="s">
        <v>248</v>
      </c>
      <c r="AC53" s="110">
        <v>14548</v>
      </c>
      <c r="AD53" s="108">
        <v>921820</v>
      </c>
      <c r="AE53" s="108">
        <v>10</v>
      </c>
      <c r="AF53" s="108" t="s">
        <v>7</v>
      </c>
    </row>
    <row r="54" spans="3:32" ht="8.25" customHeight="1">
      <c r="E54" s="64" t="s">
        <v>102</v>
      </c>
      <c r="G54" s="109">
        <v>26</v>
      </c>
      <c r="H54" s="108">
        <v>496921</v>
      </c>
      <c r="I54" s="108">
        <v>25833</v>
      </c>
      <c r="J54" s="108">
        <v>32318</v>
      </c>
      <c r="K54" s="65"/>
      <c r="L54" s="107"/>
      <c r="M54" s="60"/>
      <c r="N54" s="60"/>
      <c r="O54" s="60"/>
      <c r="P54" s="64" t="s">
        <v>247</v>
      </c>
      <c r="R54" s="109">
        <v>4086</v>
      </c>
      <c r="S54" s="108">
        <v>14681</v>
      </c>
      <c r="T54" s="108">
        <v>146</v>
      </c>
      <c r="U54" s="108">
        <v>170</v>
      </c>
      <c r="V54" s="57"/>
      <c r="W54" s="107"/>
      <c r="X54" s="60"/>
      <c r="Y54" s="60"/>
      <c r="Z54" s="60"/>
      <c r="AA54" s="64" t="s">
        <v>89</v>
      </c>
      <c r="AC54" s="110">
        <v>80803</v>
      </c>
      <c r="AD54" s="108">
        <v>116509</v>
      </c>
      <c r="AE54" s="108" t="s">
        <v>7</v>
      </c>
      <c r="AF54" s="108" t="s">
        <v>7</v>
      </c>
    </row>
    <row r="55" spans="3:32" ht="8.25" customHeight="1">
      <c r="D55" s="301" t="s">
        <v>245</v>
      </c>
      <c r="E55" s="301"/>
      <c r="G55" s="136">
        <v>1309</v>
      </c>
      <c r="H55" s="135">
        <v>1136855</v>
      </c>
      <c r="I55" s="135">
        <v>18090</v>
      </c>
      <c r="J55" s="135">
        <v>158029</v>
      </c>
      <c r="K55" s="65"/>
      <c r="L55" s="107"/>
      <c r="M55" s="60"/>
      <c r="N55" s="60"/>
      <c r="O55" s="60"/>
      <c r="P55" s="76" t="s">
        <v>246</v>
      </c>
      <c r="R55" s="109" t="s">
        <v>7</v>
      </c>
      <c r="S55" s="108" t="s">
        <v>7</v>
      </c>
      <c r="T55" s="108" t="s">
        <v>7</v>
      </c>
      <c r="U55" s="108" t="s">
        <v>7</v>
      </c>
      <c r="V55" s="57"/>
      <c r="W55" s="107"/>
      <c r="X55" s="60"/>
      <c r="Y55" s="60"/>
      <c r="Z55" s="60"/>
      <c r="AA55" s="64" t="s">
        <v>91</v>
      </c>
      <c r="AC55" s="110">
        <v>26809</v>
      </c>
      <c r="AD55" s="108">
        <v>136605</v>
      </c>
      <c r="AE55" s="108" t="s">
        <v>7</v>
      </c>
      <c r="AF55" s="108" t="s">
        <v>7</v>
      </c>
    </row>
    <row r="56" spans="3:32" ht="8.25" customHeight="1">
      <c r="E56" s="64" t="s">
        <v>245</v>
      </c>
      <c r="G56" s="109">
        <v>1309</v>
      </c>
      <c r="H56" s="108">
        <v>1136855</v>
      </c>
      <c r="I56" s="108">
        <v>18090</v>
      </c>
      <c r="J56" s="108">
        <v>158029</v>
      </c>
      <c r="K56" s="65"/>
      <c r="L56" s="107"/>
      <c r="M56" s="60"/>
      <c r="N56" s="60"/>
      <c r="O56" s="60"/>
      <c r="R56" s="110"/>
      <c r="S56" s="66"/>
      <c r="T56" s="66"/>
      <c r="U56" s="66"/>
      <c r="V56" s="57"/>
      <c r="W56" s="107"/>
      <c r="X56" s="60"/>
      <c r="Y56" s="60"/>
      <c r="Z56" s="60"/>
      <c r="AA56" s="64" t="s">
        <v>93</v>
      </c>
      <c r="AC56" s="110">
        <v>1288</v>
      </c>
      <c r="AD56" s="108">
        <v>26730</v>
      </c>
      <c r="AE56" s="108" t="s">
        <v>7</v>
      </c>
      <c r="AF56" s="108" t="s">
        <v>7</v>
      </c>
    </row>
    <row r="57" spans="3:32" ht="8.25" customHeight="1">
      <c r="D57" s="301" t="s">
        <v>108</v>
      </c>
      <c r="E57" s="301"/>
      <c r="G57" s="136">
        <v>5632</v>
      </c>
      <c r="H57" s="135">
        <v>87933</v>
      </c>
      <c r="I57" s="135">
        <v>2220</v>
      </c>
      <c r="J57" s="135">
        <v>140</v>
      </c>
      <c r="K57" s="65"/>
      <c r="L57" s="107"/>
      <c r="M57" s="60"/>
      <c r="N57" s="296" t="s">
        <v>180</v>
      </c>
      <c r="O57" s="296"/>
      <c r="P57" s="296"/>
      <c r="R57" s="140">
        <v>3020171</v>
      </c>
      <c r="S57" s="139">
        <v>21089739</v>
      </c>
      <c r="T57" s="139">
        <v>4852898</v>
      </c>
      <c r="U57" s="139">
        <v>12354031</v>
      </c>
      <c r="V57" s="57"/>
      <c r="W57" s="107"/>
      <c r="X57" s="60"/>
      <c r="Y57" s="60"/>
      <c r="Z57" s="301" t="s">
        <v>244</v>
      </c>
      <c r="AA57" s="301"/>
      <c r="AC57" s="136">
        <v>74303</v>
      </c>
      <c r="AD57" s="137">
        <v>590406</v>
      </c>
      <c r="AE57" s="137">
        <v>8216</v>
      </c>
      <c r="AF57" s="137">
        <v>6409</v>
      </c>
    </row>
    <row r="58" spans="3:32" ht="8.25" customHeight="1">
      <c r="E58" s="64" t="s">
        <v>108</v>
      </c>
      <c r="G58" s="109">
        <v>5632</v>
      </c>
      <c r="H58" s="108">
        <v>87933</v>
      </c>
      <c r="I58" s="108">
        <v>2220</v>
      </c>
      <c r="J58" s="108">
        <v>140</v>
      </c>
      <c r="K58" s="65"/>
      <c r="L58" s="107"/>
      <c r="M58" s="60"/>
      <c r="N58" s="60"/>
      <c r="O58" s="301" t="s">
        <v>179</v>
      </c>
      <c r="P58" s="301"/>
      <c r="R58" s="136">
        <v>176563</v>
      </c>
      <c r="S58" s="135">
        <v>173144</v>
      </c>
      <c r="T58" s="135" t="s">
        <v>7</v>
      </c>
      <c r="U58" s="135" t="s">
        <v>7</v>
      </c>
      <c r="V58" s="57"/>
      <c r="W58" s="107"/>
      <c r="X58" s="60"/>
      <c r="Y58" s="60"/>
      <c r="Z58" s="60"/>
      <c r="AA58" s="76" t="s">
        <v>243</v>
      </c>
      <c r="AC58" s="109">
        <v>74303</v>
      </c>
      <c r="AD58" s="108">
        <v>590406</v>
      </c>
      <c r="AE58" s="108">
        <v>8216</v>
      </c>
      <c r="AF58" s="108">
        <v>6409</v>
      </c>
    </row>
    <row r="59" spans="3:32" ht="8.25" customHeight="1">
      <c r="D59" s="301" t="s">
        <v>241</v>
      </c>
      <c r="E59" s="301"/>
      <c r="G59" s="136">
        <v>1418</v>
      </c>
      <c r="H59" s="135">
        <v>1528125</v>
      </c>
      <c r="I59" s="135">
        <v>3110</v>
      </c>
      <c r="J59" s="135" t="s">
        <v>7</v>
      </c>
      <c r="K59" s="65"/>
      <c r="L59" s="107"/>
      <c r="M59" s="60"/>
      <c r="N59" s="60"/>
      <c r="O59" s="60"/>
      <c r="P59" s="76" t="s">
        <v>242</v>
      </c>
      <c r="R59" s="109">
        <v>54812</v>
      </c>
      <c r="S59" s="108">
        <v>4705</v>
      </c>
      <c r="T59" s="108" t="s">
        <v>7</v>
      </c>
      <c r="U59" s="108" t="s">
        <v>7</v>
      </c>
      <c r="V59" s="57"/>
      <c r="W59" s="107"/>
      <c r="X59" s="60"/>
      <c r="Y59" s="60"/>
      <c r="Z59" s="301" t="s">
        <v>98</v>
      </c>
      <c r="AA59" s="301"/>
      <c r="AC59" s="136">
        <v>976508</v>
      </c>
      <c r="AD59" s="135">
        <v>277317</v>
      </c>
      <c r="AE59" s="135">
        <v>31778</v>
      </c>
      <c r="AF59" s="135">
        <v>2217</v>
      </c>
    </row>
    <row r="60" spans="3:32" ht="8.25" customHeight="1">
      <c r="E60" s="76" t="s">
        <v>241</v>
      </c>
      <c r="G60" s="109">
        <v>1418</v>
      </c>
      <c r="H60" s="108">
        <v>1528125</v>
      </c>
      <c r="I60" s="108">
        <v>3110</v>
      </c>
      <c r="J60" s="108" t="s">
        <v>7</v>
      </c>
      <c r="K60" s="65"/>
      <c r="L60" s="107"/>
      <c r="M60" s="60"/>
      <c r="N60" s="60"/>
      <c r="O60" s="60"/>
      <c r="P60" s="64" t="s">
        <v>99</v>
      </c>
      <c r="R60" s="109">
        <v>121751</v>
      </c>
      <c r="S60" s="108">
        <v>168439</v>
      </c>
      <c r="T60" s="108" t="s">
        <v>7</v>
      </c>
      <c r="U60" s="108" t="s">
        <v>7</v>
      </c>
      <c r="V60" s="57"/>
      <c r="W60" s="107"/>
      <c r="X60" s="60"/>
      <c r="Y60" s="60"/>
      <c r="Z60" s="60"/>
      <c r="AA60" s="64" t="s">
        <v>98</v>
      </c>
      <c r="AC60" s="109">
        <v>976508</v>
      </c>
      <c r="AD60" s="108">
        <v>277317</v>
      </c>
      <c r="AE60" s="108">
        <v>31778</v>
      </c>
      <c r="AF60" s="108">
        <v>2217</v>
      </c>
    </row>
    <row r="61" spans="3:32" ht="8.25" customHeight="1">
      <c r="D61" s="301" t="s">
        <v>284</v>
      </c>
      <c r="E61" s="301"/>
      <c r="G61" s="136">
        <v>4256</v>
      </c>
      <c r="H61" s="135">
        <v>50647</v>
      </c>
      <c r="I61" s="135" t="s">
        <v>7</v>
      </c>
      <c r="J61" s="135" t="s">
        <v>7</v>
      </c>
      <c r="K61" s="65"/>
      <c r="L61" s="107"/>
      <c r="M61" s="60"/>
      <c r="N61" s="60"/>
      <c r="O61" s="301" t="s">
        <v>103</v>
      </c>
      <c r="P61" s="301"/>
      <c r="R61" s="136">
        <v>48738</v>
      </c>
      <c r="S61" s="135">
        <v>204844</v>
      </c>
      <c r="T61" s="135">
        <v>500254</v>
      </c>
      <c r="U61" s="135">
        <v>2445980</v>
      </c>
      <c r="V61" s="57"/>
      <c r="W61" s="107"/>
      <c r="X61" s="60"/>
      <c r="Y61" s="60"/>
      <c r="Z61" s="301" t="s">
        <v>100</v>
      </c>
      <c r="AA61" s="301"/>
      <c r="AC61" s="136">
        <v>8194</v>
      </c>
      <c r="AD61" s="135">
        <v>1162460</v>
      </c>
      <c r="AE61" s="135">
        <v>1780</v>
      </c>
      <c r="AF61" s="135">
        <v>4602</v>
      </c>
    </row>
    <row r="62" spans="3:32" ht="8.25" customHeight="1">
      <c r="E62" s="64" t="s">
        <v>240</v>
      </c>
      <c r="G62" s="109">
        <v>4256</v>
      </c>
      <c r="H62" s="108">
        <v>50647</v>
      </c>
      <c r="I62" s="108" t="s">
        <v>7</v>
      </c>
      <c r="J62" s="108" t="s">
        <v>7</v>
      </c>
      <c r="K62" s="65"/>
      <c r="L62" s="107"/>
      <c r="M62" s="60"/>
      <c r="N62" s="60"/>
      <c r="O62" s="60"/>
      <c r="P62" s="64" t="s">
        <v>103</v>
      </c>
      <c r="R62" s="109">
        <v>48738</v>
      </c>
      <c r="S62" s="108">
        <v>204844</v>
      </c>
      <c r="T62" s="108">
        <v>500254</v>
      </c>
      <c r="U62" s="108">
        <v>2445980</v>
      </c>
      <c r="V62" s="57"/>
      <c r="W62" s="107"/>
      <c r="X62" s="60"/>
      <c r="Y62" s="60"/>
      <c r="Z62" s="60"/>
      <c r="AA62" s="64" t="s">
        <v>283</v>
      </c>
      <c r="AC62" s="109">
        <v>606</v>
      </c>
      <c r="AD62" s="108">
        <v>608014</v>
      </c>
      <c r="AE62" s="108">
        <v>361</v>
      </c>
      <c r="AF62" s="108">
        <v>4602</v>
      </c>
    </row>
    <row r="63" spans="3:32" ht="8.25" customHeight="1">
      <c r="D63" s="301" t="s">
        <v>172</v>
      </c>
      <c r="E63" s="301"/>
      <c r="G63" s="136">
        <v>86</v>
      </c>
      <c r="H63" s="135">
        <v>30533</v>
      </c>
      <c r="I63" s="135" t="s">
        <v>7</v>
      </c>
      <c r="J63" s="135" t="s">
        <v>7</v>
      </c>
      <c r="K63" s="65"/>
      <c r="L63" s="107"/>
      <c r="M63" s="60"/>
      <c r="N63" s="60"/>
      <c r="O63" s="301" t="s">
        <v>177</v>
      </c>
      <c r="P63" s="301"/>
      <c r="R63" s="136">
        <v>763468</v>
      </c>
      <c r="S63" s="135">
        <v>191181</v>
      </c>
      <c r="T63" s="135">
        <v>36595</v>
      </c>
      <c r="U63" s="135">
        <v>11353</v>
      </c>
      <c r="V63" s="57"/>
      <c r="W63" s="107"/>
      <c r="X63" s="60"/>
      <c r="Y63" s="60"/>
      <c r="Z63" s="60"/>
      <c r="AA63" s="64" t="s">
        <v>104</v>
      </c>
      <c r="AC63" s="109">
        <v>7588</v>
      </c>
      <c r="AD63" s="108">
        <v>554446</v>
      </c>
      <c r="AE63" s="108">
        <v>1419</v>
      </c>
      <c r="AF63" s="108" t="s">
        <v>7</v>
      </c>
    </row>
    <row r="64" spans="3:32" ht="8.25" customHeight="1">
      <c r="E64" s="71" t="s">
        <v>114</v>
      </c>
      <c r="G64" s="109" t="s">
        <v>7</v>
      </c>
      <c r="H64" s="108">
        <v>585</v>
      </c>
      <c r="I64" s="108" t="s">
        <v>7</v>
      </c>
      <c r="J64" s="108" t="s">
        <v>7</v>
      </c>
      <c r="K64" s="65"/>
      <c r="L64" s="107"/>
      <c r="M64" s="60"/>
      <c r="N64" s="60"/>
      <c r="O64" s="60"/>
      <c r="P64" s="64" t="s">
        <v>106</v>
      </c>
      <c r="R64" s="109">
        <v>36725</v>
      </c>
      <c r="S64" s="108">
        <v>85023</v>
      </c>
      <c r="T64" s="108" t="s">
        <v>7</v>
      </c>
      <c r="U64" s="108" t="s">
        <v>7</v>
      </c>
      <c r="V64" s="57"/>
      <c r="W64" s="107"/>
      <c r="X64" s="60"/>
      <c r="Y64" s="60"/>
      <c r="Z64" s="301" t="s">
        <v>239</v>
      </c>
      <c r="AA64" s="301"/>
      <c r="AC64" s="136">
        <v>17084</v>
      </c>
      <c r="AD64" s="135">
        <v>159181</v>
      </c>
      <c r="AE64" s="135">
        <v>84673</v>
      </c>
      <c r="AF64" s="135">
        <v>25688</v>
      </c>
    </row>
    <row r="65" spans="3:32" ht="8.25" customHeight="1">
      <c r="E65" s="64" t="s">
        <v>117</v>
      </c>
      <c r="G65" s="109">
        <v>86</v>
      </c>
      <c r="H65" s="108">
        <v>29948</v>
      </c>
      <c r="I65" s="108" t="s">
        <v>7</v>
      </c>
      <c r="J65" s="108" t="s">
        <v>7</v>
      </c>
      <c r="K65" s="65"/>
      <c r="L65" s="107"/>
      <c r="M65" s="60"/>
      <c r="N65" s="60"/>
      <c r="O65" s="60"/>
      <c r="P65" s="64" t="s">
        <v>109</v>
      </c>
      <c r="R65" s="109">
        <v>726743</v>
      </c>
      <c r="S65" s="108">
        <v>106158</v>
      </c>
      <c r="T65" s="108">
        <v>36595</v>
      </c>
      <c r="U65" s="108">
        <v>11353</v>
      </c>
      <c r="V65" s="57"/>
      <c r="W65" s="107"/>
      <c r="X65" s="60"/>
      <c r="Y65" s="60"/>
      <c r="Z65" s="60"/>
      <c r="AA65" s="64" t="s">
        <v>107</v>
      </c>
      <c r="AC65" s="109">
        <v>137</v>
      </c>
      <c r="AD65" s="108">
        <v>1267</v>
      </c>
      <c r="AE65" s="108" t="s">
        <v>7</v>
      </c>
      <c r="AF65" s="108" t="s">
        <v>7</v>
      </c>
    </row>
    <row r="66" spans="3:32" ht="8.25" customHeight="1">
      <c r="G66" s="110"/>
      <c r="H66" s="66"/>
      <c r="I66" s="66" t="s">
        <v>8</v>
      </c>
      <c r="J66" s="66"/>
      <c r="K66" s="65"/>
      <c r="L66" s="107"/>
      <c r="M66" s="60"/>
      <c r="N66" s="60"/>
      <c r="O66" s="301" t="s">
        <v>238</v>
      </c>
      <c r="P66" s="301"/>
      <c r="R66" s="136">
        <v>104944</v>
      </c>
      <c r="S66" s="135">
        <v>166257</v>
      </c>
      <c r="T66" s="135">
        <v>2044</v>
      </c>
      <c r="U66" s="135">
        <v>384</v>
      </c>
      <c r="V66" s="57"/>
      <c r="W66" s="107"/>
      <c r="X66" s="60"/>
      <c r="Y66" s="60"/>
      <c r="Z66" s="60"/>
      <c r="AA66" s="141" t="s">
        <v>237</v>
      </c>
      <c r="AC66" s="109">
        <v>16947</v>
      </c>
      <c r="AD66" s="108">
        <v>157914</v>
      </c>
      <c r="AE66" s="108">
        <v>84673</v>
      </c>
      <c r="AF66" s="108">
        <v>25688</v>
      </c>
    </row>
    <row r="67" spans="3:32" ht="8.25" customHeight="1">
      <c r="C67" s="296" t="s">
        <v>170</v>
      </c>
      <c r="D67" s="296"/>
      <c r="E67" s="296"/>
      <c r="G67" s="140">
        <v>273510</v>
      </c>
      <c r="H67" s="139">
        <v>27370223</v>
      </c>
      <c r="I67" s="139">
        <v>420524</v>
      </c>
      <c r="J67" s="139">
        <v>1887432</v>
      </c>
      <c r="K67" s="65"/>
      <c r="L67" s="107"/>
      <c r="M67" s="60"/>
      <c r="N67" s="60"/>
      <c r="O67" s="60"/>
      <c r="P67" s="64" t="s">
        <v>112</v>
      </c>
      <c r="R67" s="109">
        <v>2395</v>
      </c>
      <c r="S67" s="108">
        <v>31545</v>
      </c>
      <c r="T67" s="108">
        <v>96</v>
      </c>
      <c r="U67" s="108">
        <v>12</v>
      </c>
      <c r="V67" s="57"/>
      <c r="W67" s="107"/>
      <c r="X67" s="60"/>
      <c r="Y67" s="60"/>
      <c r="Z67" s="60"/>
      <c r="AC67" s="110"/>
      <c r="AD67" s="66"/>
      <c r="AE67" s="66"/>
      <c r="AF67" s="66"/>
    </row>
    <row r="68" spans="3:32" ht="8.25" customHeight="1">
      <c r="D68" s="301" t="s">
        <v>4</v>
      </c>
      <c r="E68" s="301"/>
      <c r="G68" s="136">
        <v>257</v>
      </c>
      <c r="H68" s="135">
        <v>6087364</v>
      </c>
      <c r="I68" s="135" t="s">
        <v>7</v>
      </c>
      <c r="J68" s="135">
        <v>28538</v>
      </c>
      <c r="K68" s="65"/>
      <c r="L68" s="107"/>
      <c r="M68" s="60"/>
      <c r="N68" s="60"/>
      <c r="O68" s="60"/>
      <c r="P68" s="64" t="s">
        <v>113</v>
      </c>
      <c r="R68" s="109">
        <v>2450</v>
      </c>
      <c r="S68" s="108">
        <v>11545</v>
      </c>
      <c r="T68" s="108">
        <v>324</v>
      </c>
      <c r="U68" s="108">
        <v>372</v>
      </c>
      <c r="V68" s="57"/>
      <c r="W68" s="107"/>
      <c r="X68" s="60"/>
      <c r="Y68" s="296" t="s">
        <v>173</v>
      </c>
      <c r="Z68" s="296"/>
      <c r="AA68" s="296"/>
      <c r="AC68" s="140">
        <v>712020</v>
      </c>
      <c r="AD68" s="139">
        <v>1907276</v>
      </c>
      <c r="AE68" s="139">
        <v>460320</v>
      </c>
      <c r="AF68" s="139">
        <v>151278</v>
      </c>
    </row>
    <row r="69" spans="3:32" ht="8.25" customHeight="1">
      <c r="E69" s="64" t="s">
        <v>4</v>
      </c>
      <c r="G69" s="109">
        <v>199</v>
      </c>
      <c r="H69" s="108">
        <v>6079975</v>
      </c>
      <c r="I69" s="108" t="s">
        <v>7</v>
      </c>
      <c r="J69" s="108">
        <v>28538</v>
      </c>
      <c r="K69" s="65"/>
      <c r="L69" s="107"/>
      <c r="M69" s="60"/>
      <c r="N69" s="60"/>
      <c r="O69" s="60"/>
      <c r="P69" s="64" t="s">
        <v>115</v>
      </c>
      <c r="R69" s="109">
        <v>96</v>
      </c>
      <c r="S69" s="108">
        <v>392</v>
      </c>
      <c r="T69" s="108" t="s">
        <v>210</v>
      </c>
      <c r="U69" s="108" t="s">
        <v>210</v>
      </c>
      <c r="V69" s="57"/>
      <c r="W69" s="107"/>
      <c r="X69" s="60"/>
      <c r="Y69" s="60"/>
      <c r="Z69" s="301" t="s">
        <v>171</v>
      </c>
      <c r="AA69" s="301"/>
      <c r="AC69" s="136">
        <v>144376</v>
      </c>
      <c r="AD69" s="135">
        <v>111529</v>
      </c>
      <c r="AE69" s="135">
        <v>204673</v>
      </c>
      <c r="AF69" s="135">
        <v>8935</v>
      </c>
    </row>
    <row r="70" spans="3:32" ht="8.25" customHeight="1">
      <c r="E70" s="64" t="s">
        <v>123</v>
      </c>
      <c r="G70" s="109">
        <v>58</v>
      </c>
      <c r="H70" s="108">
        <v>7389</v>
      </c>
      <c r="I70" s="108" t="s">
        <v>7</v>
      </c>
      <c r="J70" s="108" t="s">
        <v>7</v>
      </c>
      <c r="K70" s="65"/>
      <c r="L70" s="107"/>
      <c r="M70" s="60"/>
      <c r="N70" s="60"/>
      <c r="O70" s="60"/>
      <c r="P70" s="141" t="s">
        <v>236</v>
      </c>
      <c r="R70" s="109">
        <v>100003</v>
      </c>
      <c r="S70" s="108">
        <v>122775</v>
      </c>
      <c r="T70" s="108">
        <v>1624</v>
      </c>
      <c r="U70" s="108" t="s">
        <v>210</v>
      </c>
      <c r="V70" s="57"/>
      <c r="W70" s="107"/>
      <c r="X70" s="60"/>
      <c r="Y70" s="60"/>
      <c r="Z70" s="60"/>
      <c r="AA70" s="64" t="s">
        <v>116</v>
      </c>
      <c r="AC70" s="109">
        <v>127277</v>
      </c>
      <c r="AD70" s="108">
        <v>20256</v>
      </c>
      <c r="AE70" s="108">
        <v>204598</v>
      </c>
      <c r="AF70" s="108">
        <v>8655</v>
      </c>
    </row>
    <row r="71" spans="3:32" ht="8.25" customHeight="1">
      <c r="D71" s="301" t="s">
        <v>211</v>
      </c>
      <c r="E71" s="301"/>
      <c r="G71" s="136" t="s">
        <v>7</v>
      </c>
      <c r="H71" s="135">
        <v>10860803</v>
      </c>
      <c r="I71" s="135" t="s">
        <v>7</v>
      </c>
      <c r="J71" s="135" t="s">
        <v>7</v>
      </c>
      <c r="K71" s="65"/>
      <c r="L71" s="107"/>
      <c r="M71" s="60"/>
      <c r="N71" s="60"/>
      <c r="O71" s="301" t="s">
        <v>121</v>
      </c>
      <c r="P71" s="301"/>
      <c r="R71" s="136" t="s">
        <v>7</v>
      </c>
      <c r="S71" s="135">
        <v>116303</v>
      </c>
      <c r="T71" s="135">
        <v>1055187</v>
      </c>
      <c r="U71" s="135">
        <v>2340770</v>
      </c>
      <c r="V71" s="57"/>
      <c r="W71" s="107"/>
      <c r="X71" s="60"/>
      <c r="Y71" s="60"/>
      <c r="Z71" s="60"/>
      <c r="AA71" s="64" t="s">
        <v>119</v>
      </c>
      <c r="AC71" s="109">
        <v>17099</v>
      </c>
      <c r="AD71" s="108">
        <v>91273</v>
      </c>
      <c r="AE71" s="108">
        <v>75</v>
      </c>
      <c r="AF71" s="108">
        <v>280</v>
      </c>
    </row>
    <row r="72" spans="3:32" ht="8.25" customHeight="1">
      <c r="E72" s="64" t="s">
        <v>128</v>
      </c>
      <c r="G72" s="109" t="s">
        <v>7</v>
      </c>
      <c r="H72" s="108">
        <v>10860483</v>
      </c>
      <c r="I72" s="108" t="s">
        <v>7</v>
      </c>
      <c r="J72" s="108" t="s">
        <v>7</v>
      </c>
      <c r="K72" s="65"/>
      <c r="L72" s="107"/>
      <c r="M72" s="60"/>
      <c r="N72" s="60"/>
      <c r="O72" s="60"/>
      <c r="P72" s="64" t="s">
        <v>121</v>
      </c>
      <c r="R72" s="109" t="s">
        <v>7</v>
      </c>
      <c r="S72" s="108">
        <v>116303</v>
      </c>
      <c r="T72" s="108">
        <v>778601</v>
      </c>
      <c r="U72" s="108">
        <v>2340770</v>
      </c>
      <c r="V72" s="57"/>
      <c r="W72" s="107"/>
      <c r="X72" s="60"/>
      <c r="Y72" s="60"/>
      <c r="Z72" s="60"/>
      <c r="AA72" s="64" t="s">
        <v>120</v>
      </c>
      <c r="AC72" s="109" t="s">
        <v>7</v>
      </c>
      <c r="AD72" s="108" t="s">
        <v>7</v>
      </c>
      <c r="AE72" s="108" t="s">
        <v>7</v>
      </c>
      <c r="AF72" s="108" t="s">
        <v>7</v>
      </c>
    </row>
    <row r="73" spans="3:32" ht="8.25" customHeight="1">
      <c r="E73" s="64" t="s">
        <v>130</v>
      </c>
      <c r="G73" s="109" t="s">
        <v>7</v>
      </c>
      <c r="H73" s="108">
        <v>320</v>
      </c>
      <c r="I73" s="108" t="s">
        <v>7</v>
      </c>
      <c r="J73" s="108" t="s">
        <v>7</v>
      </c>
      <c r="K73" s="65"/>
      <c r="L73" s="107"/>
      <c r="M73" s="60"/>
      <c r="N73" s="60"/>
      <c r="O73" s="60"/>
      <c r="P73" s="64" t="s">
        <v>235</v>
      </c>
      <c r="R73" s="109" t="s">
        <v>7</v>
      </c>
      <c r="S73" s="108" t="s">
        <v>7</v>
      </c>
      <c r="T73" s="108">
        <v>276586</v>
      </c>
      <c r="U73" s="108" t="s">
        <v>7</v>
      </c>
      <c r="V73" s="57"/>
      <c r="W73" s="107"/>
      <c r="X73" s="60"/>
      <c r="Y73" s="60"/>
      <c r="Z73" s="301" t="s">
        <v>233</v>
      </c>
      <c r="AA73" s="301"/>
      <c r="AC73" s="136">
        <v>326319</v>
      </c>
      <c r="AD73" s="135">
        <v>95300</v>
      </c>
      <c r="AE73" s="135">
        <v>21488</v>
      </c>
      <c r="AF73" s="135">
        <v>2110</v>
      </c>
    </row>
    <row r="74" spans="3:32" ht="8.25" customHeight="1">
      <c r="D74" s="301" t="s">
        <v>234</v>
      </c>
      <c r="E74" s="301"/>
      <c r="G74" s="136">
        <v>67</v>
      </c>
      <c r="H74" s="135">
        <v>5129</v>
      </c>
      <c r="I74" s="135">
        <v>7700</v>
      </c>
      <c r="J74" s="135">
        <v>15361</v>
      </c>
      <c r="K74" s="65"/>
      <c r="L74" s="107"/>
      <c r="M74" s="60"/>
      <c r="N74" s="60"/>
      <c r="O74" s="301" t="s">
        <v>169</v>
      </c>
      <c r="P74" s="301"/>
      <c r="R74" s="136">
        <v>65032</v>
      </c>
      <c r="S74" s="135">
        <v>1869792</v>
      </c>
      <c r="T74" s="135">
        <v>1651066</v>
      </c>
      <c r="U74" s="135">
        <v>4558571</v>
      </c>
      <c r="V74" s="57"/>
      <c r="W74" s="107"/>
      <c r="X74" s="60"/>
      <c r="Y74" s="60"/>
      <c r="Z74" s="60"/>
      <c r="AA74" s="76" t="s">
        <v>233</v>
      </c>
      <c r="AC74" s="109">
        <v>326319</v>
      </c>
      <c r="AD74" s="108">
        <v>95300</v>
      </c>
      <c r="AE74" s="108">
        <v>21488</v>
      </c>
      <c r="AF74" s="108">
        <v>2110</v>
      </c>
    </row>
    <row r="75" spans="3:32" ht="8.25" customHeight="1">
      <c r="E75" s="64" t="s">
        <v>135</v>
      </c>
      <c r="G75" s="109" t="s">
        <v>7</v>
      </c>
      <c r="H75" s="108">
        <v>1263</v>
      </c>
      <c r="I75" s="108">
        <v>7000</v>
      </c>
      <c r="J75" s="108">
        <v>615</v>
      </c>
      <c r="K75" s="65"/>
      <c r="L75" s="107"/>
      <c r="M75" s="60"/>
      <c r="N75" s="60"/>
      <c r="O75" s="60"/>
      <c r="P75" s="64" t="s">
        <v>124</v>
      </c>
      <c r="R75" s="109">
        <v>43530</v>
      </c>
      <c r="S75" s="108">
        <v>738437</v>
      </c>
      <c r="T75" s="108">
        <v>1040882</v>
      </c>
      <c r="U75" s="108">
        <v>2333217</v>
      </c>
      <c r="V75" s="57"/>
      <c r="W75" s="107"/>
      <c r="X75" s="60"/>
      <c r="Y75" s="60"/>
      <c r="Z75" s="301" t="s">
        <v>168</v>
      </c>
      <c r="AA75" s="301"/>
      <c r="AC75" s="136">
        <v>11631</v>
      </c>
      <c r="AD75" s="135">
        <v>989760</v>
      </c>
      <c r="AE75" s="135">
        <v>80101</v>
      </c>
      <c r="AF75" s="135">
        <v>49258</v>
      </c>
    </row>
    <row r="76" spans="3:32" ht="8.25" customHeight="1">
      <c r="E76" s="64" t="s">
        <v>137</v>
      </c>
      <c r="G76" s="109">
        <v>67</v>
      </c>
      <c r="H76" s="108">
        <v>3866</v>
      </c>
      <c r="I76" s="108">
        <v>700</v>
      </c>
      <c r="J76" s="108">
        <v>14746</v>
      </c>
      <c r="K76" s="65"/>
      <c r="L76" s="107"/>
      <c r="M76" s="60"/>
      <c r="N76" s="60"/>
      <c r="O76" s="60"/>
      <c r="P76" s="64" t="s">
        <v>126</v>
      </c>
      <c r="R76" s="109">
        <v>21502</v>
      </c>
      <c r="S76" s="108">
        <v>1131355</v>
      </c>
      <c r="T76" s="108">
        <v>604736</v>
      </c>
      <c r="U76" s="108">
        <v>2225354</v>
      </c>
      <c r="V76" s="57"/>
      <c r="W76" s="107"/>
      <c r="X76" s="60"/>
      <c r="Y76" s="60"/>
      <c r="Z76" s="60"/>
      <c r="AA76" s="64" t="s">
        <v>282</v>
      </c>
      <c r="AC76" s="109">
        <v>11631</v>
      </c>
      <c r="AD76" s="108">
        <v>989760</v>
      </c>
      <c r="AE76" s="108">
        <v>80101</v>
      </c>
      <c r="AF76" s="108">
        <v>49258</v>
      </c>
    </row>
    <row r="77" spans="3:32" ht="8.25" customHeight="1">
      <c r="D77" s="301" t="s">
        <v>232</v>
      </c>
      <c r="E77" s="301"/>
      <c r="G77" s="136">
        <v>446</v>
      </c>
      <c r="H77" s="135">
        <v>4701</v>
      </c>
      <c r="I77" s="135">
        <v>100827</v>
      </c>
      <c r="J77" s="135">
        <v>290523</v>
      </c>
      <c r="K77" s="65"/>
      <c r="L77" s="107"/>
      <c r="M77" s="60"/>
      <c r="N77" s="60"/>
      <c r="O77" s="60"/>
      <c r="P77" s="76" t="s">
        <v>281</v>
      </c>
      <c r="R77" s="109" t="s">
        <v>7</v>
      </c>
      <c r="S77" s="108" t="s">
        <v>7</v>
      </c>
      <c r="T77" s="108">
        <v>5448</v>
      </c>
      <c r="U77" s="108" t="s">
        <v>7</v>
      </c>
      <c r="V77" s="57"/>
      <c r="W77" s="107"/>
      <c r="X77" s="60"/>
      <c r="Y77" s="60"/>
      <c r="Z77" s="301" t="s">
        <v>167</v>
      </c>
      <c r="AA77" s="301"/>
      <c r="AC77" s="136" t="s">
        <v>7</v>
      </c>
      <c r="AD77" s="135">
        <v>96</v>
      </c>
      <c r="AE77" s="135">
        <v>3061</v>
      </c>
      <c r="AF77" s="135">
        <v>77</v>
      </c>
    </row>
    <row r="78" spans="3:32" ht="8.25" customHeight="1">
      <c r="E78" s="64" t="s">
        <v>140</v>
      </c>
      <c r="G78" s="109" t="s">
        <v>7</v>
      </c>
      <c r="H78" s="108">
        <v>1764</v>
      </c>
      <c r="I78" s="108">
        <v>57874</v>
      </c>
      <c r="J78" s="108">
        <v>275369</v>
      </c>
      <c r="K78" s="65"/>
      <c r="L78" s="107"/>
      <c r="M78" s="60"/>
      <c r="N78" s="60"/>
      <c r="O78" s="301" t="s">
        <v>231</v>
      </c>
      <c r="P78" s="301"/>
      <c r="R78" s="136" t="s">
        <v>7</v>
      </c>
      <c r="S78" s="137">
        <v>15281697</v>
      </c>
      <c r="T78" s="137" t="s">
        <v>7</v>
      </c>
      <c r="U78" s="137" t="s">
        <v>7</v>
      </c>
      <c r="V78" s="57"/>
      <c r="W78" s="107"/>
      <c r="X78" s="60"/>
      <c r="Y78" s="60"/>
      <c r="Z78" s="60"/>
      <c r="AA78" s="76" t="s">
        <v>230</v>
      </c>
      <c r="AC78" s="109" t="s">
        <v>7</v>
      </c>
      <c r="AD78" s="108">
        <v>96</v>
      </c>
      <c r="AE78" s="108">
        <v>3061</v>
      </c>
      <c r="AF78" s="108">
        <v>77</v>
      </c>
    </row>
    <row r="79" spans="3:32" ht="8.25" customHeight="1">
      <c r="E79" s="71" t="s">
        <v>142</v>
      </c>
      <c r="G79" s="109">
        <v>446</v>
      </c>
      <c r="H79" s="108">
        <v>2937</v>
      </c>
      <c r="I79" s="108">
        <v>42953</v>
      </c>
      <c r="J79" s="108">
        <v>15154</v>
      </c>
      <c r="K79" s="65"/>
      <c r="L79" s="107"/>
      <c r="M79" s="60"/>
      <c r="N79" s="60"/>
      <c r="O79" s="60"/>
      <c r="P79" s="64" t="s">
        <v>231</v>
      </c>
      <c r="R79" s="109" t="s">
        <v>7</v>
      </c>
      <c r="S79" s="108">
        <v>15281697</v>
      </c>
      <c r="T79" s="108" t="s">
        <v>7</v>
      </c>
      <c r="U79" s="108" t="s">
        <v>7</v>
      </c>
      <c r="V79" s="57"/>
      <c r="W79" s="107"/>
      <c r="X79" s="60"/>
      <c r="Y79" s="60"/>
      <c r="Z79" s="301" t="s">
        <v>227</v>
      </c>
      <c r="AA79" s="301"/>
      <c r="AC79" s="136" t="s">
        <v>7</v>
      </c>
      <c r="AD79" s="137" t="s">
        <v>7</v>
      </c>
      <c r="AE79" s="135">
        <v>4142</v>
      </c>
      <c r="AF79" s="137" t="s">
        <v>7</v>
      </c>
    </row>
    <row r="80" spans="3:32" ht="8.25" customHeight="1">
      <c r="D80" s="301" t="s">
        <v>229</v>
      </c>
      <c r="E80" s="301"/>
      <c r="G80" s="136">
        <v>4887</v>
      </c>
      <c r="H80" s="135">
        <v>654214</v>
      </c>
      <c r="I80" s="135">
        <v>574</v>
      </c>
      <c r="J80" s="135" t="s">
        <v>7</v>
      </c>
      <c r="K80" s="65"/>
      <c r="L80" s="107"/>
      <c r="M80" s="60"/>
      <c r="N80" s="60"/>
      <c r="O80" s="301" t="s">
        <v>228</v>
      </c>
      <c r="P80" s="301"/>
      <c r="R80" s="136">
        <v>30110</v>
      </c>
      <c r="S80" s="137">
        <v>1502061</v>
      </c>
      <c r="T80" s="137">
        <v>375158</v>
      </c>
      <c r="U80" s="137">
        <v>480362</v>
      </c>
      <c r="V80" s="57"/>
      <c r="W80" s="107"/>
      <c r="X80" s="60"/>
      <c r="Y80" s="60"/>
      <c r="Z80" s="60"/>
      <c r="AA80" s="76" t="s">
        <v>227</v>
      </c>
      <c r="AC80" s="109" t="s">
        <v>7</v>
      </c>
      <c r="AD80" s="108" t="s">
        <v>7</v>
      </c>
      <c r="AE80" s="108">
        <v>4142</v>
      </c>
      <c r="AF80" s="108" t="s">
        <v>7</v>
      </c>
    </row>
    <row r="81" spans="1:32" ht="8.25" customHeight="1">
      <c r="E81" s="64" t="s">
        <v>144</v>
      </c>
      <c r="G81" s="109">
        <v>4887</v>
      </c>
      <c r="H81" s="108">
        <v>654214</v>
      </c>
      <c r="I81" s="108">
        <v>574</v>
      </c>
      <c r="J81" s="108" t="s">
        <v>7</v>
      </c>
      <c r="K81" s="65"/>
      <c r="L81" s="107"/>
      <c r="M81" s="133"/>
      <c r="N81" s="60"/>
      <c r="O81" s="76"/>
      <c r="P81" s="76" t="s">
        <v>228</v>
      </c>
      <c r="R81" s="109">
        <v>30110</v>
      </c>
      <c r="S81" s="108">
        <v>1502061</v>
      </c>
      <c r="T81" s="108">
        <v>375158</v>
      </c>
      <c r="U81" s="108">
        <v>480362</v>
      </c>
      <c r="V81" s="128"/>
      <c r="W81" s="107"/>
      <c r="X81" s="60"/>
      <c r="Y81" s="60"/>
      <c r="Z81" s="301" t="s">
        <v>165</v>
      </c>
      <c r="AA81" s="301"/>
      <c r="AC81" s="136">
        <v>103529</v>
      </c>
      <c r="AD81" s="135">
        <v>652555</v>
      </c>
      <c r="AE81" s="135">
        <v>525</v>
      </c>
      <c r="AF81" s="135">
        <v>61905</v>
      </c>
    </row>
    <row r="82" spans="1:32" ht="8.25" customHeight="1">
      <c r="D82" s="301" t="s">
        <v>148</v>
      </c>
      <c r="E82" s="301"/>
      <c r="G82" s="136" t="s">
        <v>7</v>
      </c>
      <c r="H82" s="135">
        <v>9020934</v>
      </c>
      <c r="I82" s="135">
        <v>51601</v>
      </c>
      <c r="J82" s="135">
        <v>69192</v>
      </c>
      <c r="K82" s="65"/>
      <c r="L82" s="107"/>
      <c r="M82" s="60"/>
      <c r="N82" s="60"/>
      <c r="O82" s="301" t="s">
        <v>226</v>
      </c>
      <c r="P82" s="301"/>
      <c r="R82" s="136">
        <v>14904</v>
      </c>
      <c r="S82" s="137">
        <v>43932</v>
      </c>
      <c r="T82" s="137">
        <v>593988</v>
      </c>
      <c r="U82" s="137">
        <v>133724</v>
      </c>
      <c r="V82" s="57"/>
      <c r="W82" s="107"/>
      <c r="X82" s="60"/>
      <c r="Y82" s="60"/>
      <c r="Z82" s="60"/>
      <c r="AA82" s="64" t="s">
        <v>163</v>
      </c>
      <c r="AC82" s="109">
        <v>31574</v>
      </c>
      <c r="AD82" s="108">
        <v>68498</v>
      </c>
      <c r="AE82" s="108" t="s">
        <v>7</v>
      </c>
      <c r="AF82" s="108">
        <v>90</v>
      </c>
    </row>
    <row r="83" spans="1:32" ht="8.25" customHeight="1">
      <c r="E83" s="64" t="s">
        <v>148</v>
      </c>
      <c r="G83" s="109" t="s">
        <v>7</v>
      </c>
      <c r="H83" s="108">
        <v>9020934</v>
      </c>
      <c r="I83" s="108">
        <v>51601</v>
      </c>
      <c r="J83" s="108">
        <v>69192</v>
      </c>
      <c r="K83" s="65"/>
      <c r="L83" s="107"/>
      <c r="M83" s="60"/>
      <c r="N83" s="60"/>
      <c r="O83" s="60"/>
      <c r="P83" s="64" t="s">
        <v>133</v>
      </c>
      <c r="R83" s="109">
        <v>14904</v>
      </c>
      <c r="S83" s="108">
        <v>43932</v>
      </c>
      <c r="T83" s="108">
        <v>593988</v>
      </c>
      <c r="U83" s="108">
        <v>133724</v>
      </c>
      <c r="V83" s="57"/>
      <c r="W83" s="107"/>
      <c r="X83" s="60"/>
      <c r="Y83" s="60"/>
      <c r="Z83" s="60"/>
      <c r="AA83" s="64" t="s">
        <v>141</v>
      </c>
      <c r="AC83" s="109">
        <v>71955</v>
      </c>
      <c r="AD83" s="108">
        <v>584057</v>
      </c>
      <c r="AE83" s="108">
        <v>525</v>
      </c>
      <c r="AF83" s="108">
        <v>61815</v>
      </c>
    </row>
    <row r="84" spans="1:32" ht="8.25" customHeight="1">
      <c r="E84" s="64" t="s">
        <v>131</v>
      </c>
      <c r="G84" s="109" t="s">
        <v>7</v>
      </c>
      <c r="H84" s="108" t="s">
        <v>7</v>
      </c>
      <c r="I84" s="108" t="s">
        <v>7</v>
      </c>
      <c r="J84" s="108" t="s">
        <v>7</v>
      </c>
      <c r="K84" s="65"/>
      <c r="L84" s="107"/>
      <c r="M84" s="60"/>
      <c r="N84" s="60"/>
      <c r="O84" s="301" t="s">
        <v>138</v>
      </c>
      <c r="P84" s="301"/>
      <c r="R84" s="136" t="s">
        <v>7</v>
      </c>
      <c r="S84" s="135">
        <v>187219</v>
      </c>
      <c r="T84" s="135">
        <v>10100</v>
      </c>
      <c r="U84" s="135">
        <v>50137</v>
      </c>
      <c r="V84" s="57"/>
      <c r="W84" s="107"/>
      <c r="X84" s="60"/>
      <c r="Y84" s="60"/>
      <c r="Z84" s="301" t="s">
        <v>162</v>
      </c>
      <c r="AA84" s="301"/>
      <c r="AC84" s="136">
        <v>126165</v>
      </c>
      <c r="AD84" s="135">
        <v>58036</v>
      </c>
      <c r="AE84" s="135">
        <v>146330</v>
      </c>
      <c r="AF84" s="135">
        <v>28993</v>
      </c>
    </row>
    <row r="85" spans="1:32" ht="8.25" customHeight="1">
      <c r="D85" s="301" t="s">
        <v>153</v>
      </c>
      <c r="E85" s="301"/>
      <c r="G85" s="136" t="s">
        <v>7</v>
      </c>
      <c r="H85" s="135">
        <v>6700</v>
      </c>
      <c r="I85" s="135">
        <v>5200</v>
      </c>
      <c r="J85" s="135">
        <v>2600</v>
      </c>
      <c r="K85" s="65"/>
      <c r="L85" s="107"/>
      <c r="M85" s="60"/>
      <c r="N85" s="60"/>
      <c r="O85" s="60"/>
      <c r="P85" s="64" t="s">
        <v>138</v>
      </c>
      <c r="R85" s="109" t="s">
        <v>210</v>
      </c>
      <c r="S85" s="108">
        <v>187219</v>
      </c>
      <c r="T85" s="108">
        <v>10100</v>
      </c>
      <c r="U85" s="108">
        <v>50137</v>
      </c>
      <c r="V85" s="57"/>
      <c r="W85" s="107"/>
      <c r="X85" s="60"/>
      <c r="Y85" s="60"/>
      <c r="Z85" s="60"/>
      <c r="AA85" s="64" t="s">
        <v>145</v>
      </c>
      <c r="AC85" s="109" t="s">
        <v>210</v>
      </c>
      <c r="AD85" s="108">
        <v>2020</v>
      </c>
      <c r="AE85" s="108" t="s">
        <v>7</v>
      </c>
      <c r="AF85" s="108" t="s">
        <v>7</v>
      </c>
    </row>
    <row r="86" spans="1:32" ht="8.25" customHeight="1">
      <c r="E86" s="64" t="s">
        <v>153</v>
      </c>
      <c r="G86" s="109" t="s">
        <v>7</v>
      </c>
      <c r="H86" s="108">
        <v>6700</v>
      </c>
      <c r="I86" s="108">
        <v>5200</v>
      </c>
      <c r="J86" s="108">
        <v>2600</v>
      </c>
      <c r="K86" s="65"/>
      <c r="L86" s="107"/>
      <c r="M86" s="60"/>
      <c r="N86" s="60"/>
      <c r="O86" s="301" t="s">
        <v>225</v>
      </c>
      <c r="P86" s="301"/>
      <c r="R86" s="136">
        <v>83</v>
      </c>
      <c r="S86" s="135">
        <v>410</v>
      </c>
      <c r="T86" s="135">
        <v>1201</v>
      </c>
      <c r="U86" s="135">
        <v>1306</v>
      </c>
      <c r="V86" s="57"/>
      <c r="W86" s="107"/>
      <c r="X86" s="60"/>
      <c r="Y86" s="60"/>
      <c r="Z86" s="60"/>
      <c r="AA86" s="64" t="s">
        <v>150</v>
      </c>
      <c r="AC86" s="109" t="s">
        <v>7</v>
      </c>
      <c r="AD86" s="108" t="s">
        <v>7</v>
      </c>
      <c r="AE86" s="108" t="s">
        <v>7</v>
      </c>
      <c r="AF86" s="108" t="s">
        <v>7</v>
      </c>
    </row>
    <row r="87" spans="1:32" ht="8.25" customHeight="1">
      <c r="D87" s="301" t="s">
        <v>157</v>
      </c>
      <c r="E87" s="301"/>
      <c r="G87" s="136">
        <v>729</v>
      </c>
      <c r="H87" s="135">
        <v>7122</v>
      </c>
      <c r="I87" s="135" t="s">
        <v>7</v>
      </c>
      <c r="J87" s="135">
        <v>1069034</v>
      </c>
      <c r="K87" s="65"/>
      <c r="L87" s="107"/>
      <c r="M87" s="60"/>
      <c r="N87" s="60"/>
      <c r="O87" s="60"/>
      <c r="P87" s="76" t="s">
        <v>225</v>
      </c>
      <c r="R87" s="109">
        <v>83</v>
      </c>
      <c r="S87" s="108">
        <v>410</v>
      </c>
      <c r="T87" s="108">
        <v>1201</v>
      </c>
      <c r="U87" s="108">
        <v>1306</v>
      </c>
      <c r="V87" s="57"/>
      <c r="W87" s="107"/>
      <c r="X87" s="60"/>
      <c r="Y87" s="60"/>
      <c r="Z87" s="60"/>
      <c r="AA87" s="64" t="s">
        <v>152</v>
      </c>
      <c r="AC87" s="109">
        <v>126165</v>
      </c>
      <c r="AD87" s="108">
        <v>56016</v>
      </c>
      <c r="AE87" s="108">
        <v>146330</v>
      </c>
      <c r="AF87" s="108">
        <v>28993</v>
      </c>
    </row>
    <row r="88" spans="1:32" ht="8.25" customHeight="1">
      <c r="E88" s="64" t="s">
        <v>157</v>
      </c>
      <c r="G88" s="109">
        <v>729</v>
      </c>
      <c r="H88" s="108">
        <v>7122</v>
      </c>
      <c r="I88" s="108" t="s">
        <v>7</v>
      </c>
      <c r="J88" s="108">
        <v>1069034</v>
      </c>
      <c r="K88" s="65"/>
      <c r="L88" s="107"/>
      <c r="M88" s="60"/>
      <c r="N88" s="60"/>
      <c r="O88" s="301" t="s">
        <v>161</v>
      </c>
      <c r="P88" s="301"/>
      <c r="R88" s="136">
        <v>730908</v>
      </c>
      <c r="S88" s="135">
        <v>696047</v>
      </c>
      <c r="T88" s="135">
        <v>545096</v>
      </c>
      <c r="U88" s="135">
        <v>2092114</v>
      </c>
      <c r="V88" s="57"/>
      <c r="W88" s="107"/>
      <c r="X88" s="60"/>
      <c r="Y88" s="60"/>
      <c r="Z88" s="60"/>
      <c r="AC88" s="110" t="s">
        <v>8</v>
      </c>
      <c r="AD88" s="66" t="s">
        <v>8</v>
      </c>
      <c r="AE88" s="66" t="s">
        <v>8</v>
      </c>
      <c r="AF88" s="66" t="s">
        <v>8</v>
      </c>
    </row>
    <row r="89" spans="1:32" ht="8.25" customHeight="1">
      <c r="D89" s="301" t="s">
        <v>25</v>
      </c>
      <c r="E89" s="301"/>
      <c r="G89" s="136">
        <v>17</v>
      </c>
      <c r="H89" s="135">
        <v>93281</v>
      </c>
      <c r="I89" s="135" t="s">
        <v>7</v>
      </c>
      <c r="J89" s="135">
        <v>72393</v>
      </c>
      <c r="K89" s="65"/>
      <c r="L89" s="107"/>
      <c r="M89" s="60"/>
      <c r="N89" s="60"/>
      <c r="O89" s="60"/>
      <c r="P89" s="64" t="s">
        <v>146</v>
      </c>
      <c r="R89" s="109" t="s">
        <v>7</v>
      </c>
      <c r="S89" s="108">
        <v>54</v>
      </c>
      <c r="T89" s="108">
        <v>45561</v>
      </c>
      <c r="U89" s="108">
        <v>84083</v>
      </c>
      <c r="V89" s="57"/>
      <c r="W89" s="107"/>
      <c r="X89" s="60"/>
      <c r="Y89" s="296" t="s">
        <v>156</v>
      </c>
      <c r="Z89" s="296"/>
      <c r="AA89" s="296"/>
      <c r="AC89" s="140">
        <v>48301</v>
      </c>
      <c r="AD89" s="139">
        <v>141646</v>
      </c>
      <c r="AE89" s="139">
        <v>313</v>
      </c>
      <c r="AF89" s="139">
        <v>3850</v>
      </c>
    </row>
    <row r="90" spans="1:32" ht="8.25" customHeight="1">
      <c r="E90" s="64" t="s">
        <v>25</v>
      </c>
      <c r="G90" s="109">
        <v>17</v>
      </c>
      <c r="H90" s="108">
        <v>93281</v>
      </c>
      <c r="I90" s="108" t="s">
        <v>7</v>
      </c>
      <c r="J90" s="108">
        <v>72393</v>
      </c>
      <c r="K90" s="65"/>
      <c r="L90" s="107"/>
      <c r="M90" s="60"/>
      <c r="N90" s="60"/>
      <c r="O90" s="60"/>
      <c r="P90" s="64" t="s">
        <v>149</v>
      </c>
      <c r="R90" s="109">
        <v>209</v>
      </c>
      <c r="S90" s="108">
        <v>7779</v>
      </c>
      <c r="T90" s="108">
        <v>3180</v>
      </c>
      <c r="U90" s="108">
        <v>379432</v>
      </c>
      <c r="V90" s="57"/>
      <c r="W90" s="107"/>
      <c r="X90" s="60"/>
      <c r="Y90" s="60"/>
      <c r="Z90" s="301" t="s">
        <v>156</v>
      </c>
      <c r="AA90" s="301"/>
      <c r="AC90" s="138">
        <v>48301</v>
      </c>
      <c r="AD90" s="137">
        <v>141646</v>
      </c>
      <c r="AE90" s="137">
        <v>313</v>
      </c>
      <c r="AF90" s="137">
        <v>3850</v>
      </c>
    </row>
    <row r="91" spans="1:32" ht="8.25" customHeight="1">
      <c r="D91" s="301" t="s">
        <v>224</v>
      </c>
      <c r="E91" s="301"/>
      <c r="G91" s="136">
        <v>267107</v>
      </c>
      <c r="H91" s="135">
        <v>629975</v>
      </c>
      <c r="I91" s="135">
        <v>254622</v>
      </c>
      <c r="J91" s="135">
        <v>339791</v>
      </c>
      <c r="K91" s="65"/>
      <c r="L91" s="107"/>
      <c r="M91" s="60"/>
      <c r="N91" s="60"/>
      <c r="O91" s="60"/>
      <c r="P91" s="64" t="s">
        <v>151</v>
      </c>
      <c r="R91" s="109">
        <v>730699</v>
      </c>
      <c r="S91" s="108">
        <v>688214</v>
      </c>
      <c r="T91" s="108">
        <v>496355</v>
      </c>
      <c r="U91" s="108">
        <v>1628599</v>
      </c>
      <c r="V91" s="57"/>
      <c r="W91" s="107"/>
      <c r="X91" s="60"/>
      <c r="Y91" s="60"/>
      <c r="Z91" s="60"/>
      <c r="AA91" s="76" t="s">
        <v>223</v>
      </c>
      <c r="AC91" s="109">
        <v>48301</v>
      </c>
      <c r="AD91" s="108">
        <v>141646</v>
      </c>
      <c r="AE91" s="108">
        <v>313</v>
      </c>
      <c r="AF91" s="108">
        <v>3850</v>
      </c>
    </row>
    <row r="92" spans="1:32" ht="8.25" customHeight="1">
      <c r="E92" s="64" t="s">
        <v>27</v>
      </c>
      <c r="G92" s="109" t="s">
        <v>7</v>
      </c>
      <c r="H92" s="108">
        <v>274</v>
      </c>
      <c r="I92" s="108">
        <v>163390</v>
      </c>
      <c r="J92" s="108">
        <v>5580</v>
      </c>
      <c r="K92" s="65"/>
      <c r="L92" s="107"/>
      <c r="M92" s="60"/>
      <c r="N92" s="60"/>
      <c r="O92" s="301" t="s">
        <v>160</v>
      </c>
      <c r="P92" s="301"/>
      <c r="R92" s="136">
        <v>120089</v>
      </c>
      <c r="S92" s="135">
        <v>19842</v>
      </c>
      <c r="T92" s="135">
        <v>17432</v>
      </c>
      <c r="U92" s="135">
        <v>44796</v>
      </c>
      <c r="V92" s="134"/>
      <c r="W92" s="107"/>
      <c r="X92" s="60"/>
      <c r="Y92" s="60"/>
      <c r="Z92" s="60"/>
      <c r="AA92" s="64"/>
      <c r="AC92" s="109"/>
      <c r="AD92" s="108"/>
      <c r="AE92" s="108"/>
      <c r="AF92" s="108"/>
    </row>
    <row r="93" spans="1:32" ht="8.25" customHeight="1">
      <c r="D93" s="60"/>
      <c r="E93" s="64" t="s">
        <v>30</v>
      </c>
      <c r="G93" s="109">
        <v>3133</v>
      </c>
      <c r="H93" s="108">
        <v>138336</v>
      </c>
      <c r="I93" s="108">
        <v>17347</v>
      </c>
      <c r="J93" s="108">
        <v>650</v>
      </c>
      <c r="K93" s="65"/>
      <c r="L93" s="107"/>
      <c r="M93" s="60"/>
      <c r="N93" s="60"/>
      <c r="O93" s="60"/>
      <c r="P93" s="64" t="s">
        <v>154</v>
      </c>
      <c r="R93" s="109">
        <v>119027</v>
      </c>
      <c r="S93" s="108">
        <v>2901</v>
      </c>
      <c r="T93" s="108">
        <v>1942</v>
      </c>
      <c r="U93" s="108">
        <v>600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sheetData>
  <mergeCells count="94">
    <mergeCell ref="Y68:AA68"/>
    <mergeCell ref="Z69:AA69"/>
    <mergeCell ref="Y43:AA43"/>
    <mergeCell ref="Z44:AA44"/>
    <mergeCell ref="Z46:AA46"/>
    <mergeCell ref="Z48:AA48"/>
    <mergeCell ref="Z84:AA84"/>
    <mergeCell ref="Z79:AA79"/>
    <mergeCell ref="O92:P92"/>
    <mergeCell ref="O86:P86"/>
    <mergeCell ref="O61:P61"/>
    <mergeCell ref="O63:P63"/>
    <mergeCell ref="O66:P66"/>
    <mergeCell ref="O88:P88"/>
    <mergeCell ref="O71:P71"/>
    <mergeCell ref="O74:P74"/>
    <mergeCell ref="O82:P82"/>
    <mergeCell ref="O80:P80"/>
    <mergeCell ref="O78:P78"/>
    <mergeCell ref="Z73:AA73"/>
    <mergeCell ref="Z64:AA64"/>
    <mergeCell ref="Z61:AA61"/>
    <mergeCell ref="X8:AB9"/>
    <mergeCell ref="Z14:AA14"/>
    <mergeCell ref="Y20:AA20"/>
    <mergeCell ref="Z21:AA21"/>
    <mergeCell ref="Z59:AA59"/>
    <mergeCell ref="Z52:AA52"/>
    <mergeCell ref="Z57:AA57"/>
    <mergeCell ref="Z39:AA39"/>
    <mergeCell ref="Z37:AA37"/>
    <mergeCell ref="Z24:AA24"/>
    <mergeCell ref="Z26:AA26"/>
    <mergeCell ref="Z28:AA28"/>
    <mergeCell ref="Z30:AA30"/>
    <mergeCell ref="O51:P51"/>
    <mergeCell ref="O44:P44"/>
    <mergeCell ref="Z32:AA32"/>
    <mergeCell ref="Z34:AA34"/>
    <mergeCell ref="O32:P32"/>
    <mergeCell ref="O34:P34"/>
    <mergeCell ref="O36:P36"/>
    <mergeCell ref="O38:P38"/>
    <mergeCell ref="O40:P40"/>
    <mergeCell ref="O47:P47"/>
    <mergeCell ref="O49:P49"/>
    <mergeCell ref="O30:P30"/>
    <mergeCell ref="O53:P53"/>
    <mergeCell ref="A8:F9"/>
    <mergeCell ref="B11:E11"/>
    <mergeCell ref="C13:E13"/>
    <mergeCell ref="D14:E14"/>
    <mergeCell ref="D47:E47"/>
    <mergeCell ref="C52:E52"/>
    <mergeCell ref="O17:P17"/>
    <mergeCell ref="M8:Q9"/>
    <mergeCell ref="N13:P13"/>
    <mergeCell ref="O14:P14"/>
    <mergeCell ref="O19:P19"/>
    <mergeCell ref="O24:P24"/>
    <mergeCell ref="D38:E38"/>
    <mergeCell ref="D18:E18"/>
    <mergeCell ref="D26:E26"/>
    <mergeCell ref="D30:E30"/>
    <mergeCell ref="D32:E32"/>
    <mergeCell ref="D20:E20"/>
    <mergeCell ref="D22:E22"/>
    <mergeCell ref="D24:E24"/>
    <mergeCell ref="D40:E40"/>
    <mergeCell ref="Z90:AA90"/>
    <mergeCell ref="D53:E53"/>
    <mergeCell ref="D71:E71"/>
    <mergeCell ref="D68:E68"/>
    <mergeCell ref="C67:E67"/>
    <mergeCell ref="D82:E82"/>
    <mergeCell ref="D85:E85"/>
    <mergeCell ref="D87:E87"/>
    <mergeCell ref="O58:P58"/>
    <mergeCell ref="N57:P57"/>
    <mergeCell ref="O84:P84"/>
    <mergeCell ref="Y89:AA89"/>
    <mergeCell ref="Z75:AA75"/>
    <mergeCell ref="Z77:AA77"/>
    <mergeCell ref="Z81:AA81"/>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280</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33943992</v>
      </c>
      <c r="H11" s="139">
        <v>69738030</v>
      </c>
      <c r="I11" s="139">
        <v>23557124</v>
      </c>
      <c r="J11" s="139">
        <v>26250146</v>
      </c>
      <c r="K11" s="65"/>
      <c r="L11" s="112"/>
      <c r="M11" s="60"/>
      <c r="N11" s="60"/>
      <c r="O11" s="60"/>
      <c r="P11" s="64" t="s">
        <v>33</v>
      </c>
      <c r="R11" s="109">
        <v>55424</v>
      </c>
      <c r="S11" s="108">
        <v>509681</v>
      </c>
      <c r="T11" s="108">
        <v>133946</v>
      </c>
      <c r="U11" s="108">
        <v>448573</v>
      </c>
      <c r="V11" s="57"/>
      <c r="W11" s="107"/>
      <c r="X11" s="60"/>
      <c r="Y11" s="60"/>
      <c r="Z11" s="60"/>
      <c r="AA11" s="64" t="s">
        <v>155</v>
      </c>
      <c r="AC11" s="109" t="s">
        <v>7</v>
      </c>
      <c r="AD11" s="108">
        <v>3006</v>
      </c>
      <c r="AE11" s="108" t="s">
        <v>7</v>
      </c>
      <c r="AF11" s="108" t="s">
        <v>7</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t="s">
        <v>7</v>
      </c>
      <c r="AD12" s="108">
        <v>1130</v>
      </c>
      <c r="AE12" s="108">
        <v>1454</v>
      </c>
      <c r="AF12" s="108">
        <v>1585</v>
      </c>
    </row>
    <row r="13" spans="1:32" ht="8.25" customHeight="1">
      <c r="C13" s="296" t="s">
        <v>203</v>
      </c>
      <c r="D13" s="296"/>
      <c r="E13" s="296"/>
      <c r="G13" s="140">
        <v>74077</v>
      </c>
      <c r="H13" s="139">
        <v>4434262</v>
      </c>
      <c r="I13" s="139">
        <v>674915</v>
      </c>
      <c r="J13" s="139">
        <v>197174</v>
      </c>
      <c r="K13" s="68">
        <v>0</v>
      </c>
      <c r="L13" s="112"/>
      <c r="N13" s="296" t="s">
        <v>199</v>
      </c>
      <c r="O13" s="296"/>
      <c r="P13" s="296"/>
      <c r="R13" s="140">
        <v>28523654</v>
      </c>
      <c r="S13" s="139">
        <v>4651641</v>
      </c>
      <c r="T13" s="139">
        <v>16842415</v>
      </c>
      <c r="U13" s="139">
        <v>11553218</v>
      </c>
      <c r="V13" s="57"/>
      <c r="W13" s="107"/>
      <c r="X13" s="60"/>
      <c r="Y13" s="60"/>
      <c r="Z13" s="60"/>
      <c r="AA13" s="64" t="s">
        <v>24</v>
      </c>
      <c r="AC13" s="109">
        <v>1106</v>
      </c>
      <c r="AD13" s="108">
        <v>6657</v>
      </c>
      <c r="AE13" s="108">
        <v>9770</v>
      </c>
      <c r="AF13" s="108">
        <v>39397</v>
      </c>
    </row>
    <row r="14" spans="1:32" ht="8.25" customHeight="1">
      <c r="D14" s="302" t="s">
        <v>201</v>
      </c>
      <c r="E14" s="302"/>
      <c r="G14" s="136">
        <v>650</v>
      </c>
      <c r="H14" s="135">
        <v>678035</v>
      </c>
      <c r="I14" s="135">
        <v>1371</v>
      </c>
      <c r="J14" s="135">
        <v>37617</v>
      </c>
      <c r="K14" s="65"/>
      <c r="L14" s="112"/>
      <c r="M14" s="60"/>
      <c r="N14" s="60"/>
      <c r="O14" s="301" t="s">
        <v>197</v>
      </c>
      <c r="P14" s="301"/>
      <c r="R14" s="136">
        <v>6261</v>
      </c>
      <c r="S14" s="135">
        <v>141346</v>
      </c>
      <c r="T14" s="135">
        <v>828239</v>
      </c>
      <c r="U14" s="135">
        <v>412243</v>
      </c>
      <c r="V14" s="57"/>
      <c r="W14" s="107"/>
      <c r="X14" s="60"/>
      <c r="Y14" s="60"/>
      <c r="Z14" s="301" t="s">
        <v>278</v>
      </c>
      <c r="AA14" s="301"/>
      <c r="AC14" s="136">
        <v>969251</v>
      </c>
      <c r="AD14" s="135">
        <v>741417</v>
      </c>
      <c r="AE14" s="135">
        <v>66755</v>
      </c>
      <c r="AF14" s="135">
        <v>195181</v>
      </c>
    </row>
    <row r="15" spans="1:32" ht="8.25" customHeight="1">
      <c r="E15" s="64" t="s">
        <v>29</v>
      </c>
      <c r="G15" s="109">
        <v>26</v>
      </c>
      <c r="H15" s="108">
        <v>79745</v>
      </c>
      <c r="I15" s="108" t="s">
        <v>7</v>
      </c>
      <c r="J15" s="108" t="s">
        <v>7</v>
      </c>
      <c r="K15" s="65"/>
      <c r="L15" s="107"/>
      <c r="M15" s="60"/>
      <c r="N15" s="60"/>
      <c r="O15" s="60"/>
      <c r="P15" s="71" t="s">
        <v>37</v>
      </c>
      <c r="R15" s="109">
        <v>5727</v>
      </c>
      <c r="S15" s="108">
        <v>135938</v>
      </c>
      <c r="T15" s="108">
        <v>280868</v>
      </c>
      <c r="U15" s="108">
        <v>73138</v>
      </c>
      <c r="V15" s="57"/>
      <c r="W15" s="107"/>
      <c r="X15" s="60"/>
      <c r="Y15" s="60"/>
      <c r="Z15" s="60"/>
      <c r="AA15" s="64" t="s">
        <v>26</v>
      </c>
      <c r="AC15" s="109">
        <v>80592</v>
      </c>
      <c r="AD15" s="108">
        <v>60070</v>
      </c>
      <c r="AE15" s="108">
        <v>40</v>
      </c>
      <c r="AF15" s="108" t="s">
        <v>7</v>
      </c>
    </row>
    <row r="16" spans="1:32" ht="8.25" customHeight="1">
      <c r="E16" s="64" t="s">
        <v>32</v>
      </c>
      <c r="G16" s="109">
        <v>624</v>
      </c>
      <c r="H16" s="108">
        <v>596494</v>
      </c>
      <c r="I16" s="108">
        <v>1371</v>
      </c>
      <c r="J16" s="108">
        <v>28830</v>
      </c>
      <c r="K16" s="65"/>
      <c r="L16" s="107"/>
      <c r="M16" s="60"/>
      <c r="N16" s="60"/>
      <c r="O16" s="60"/>
      <c r="P16" s="71" t="s">
        <v>40</v>
      </c>
      <c r="R16" s="109">
        <v>534</v>
      </c>
      <c r="S16" s="108">
        <v>5408</v>
      </c>
      <c r="T16" s="108">
        <v>547371</v>
      </c>
      <c r="U16" s="108">
        <v>339105</v>
      </c>
      <c r="V16" s="57"/>
      <c r="W16" s="107"/>
      <c r="X16" s="60"/>
      <c r="Y16" s="60"/>
      <c r="Z16" s="60"/>
      <c r="AA16" s="64" t="s">
        <v>28</v>
      </c>
      <c r="AC16" s="109">
        <v>735453</v>
      </c>
      <c r="AD16" s="108">
        <v>355725</v>
      </c>
      <c r="AE16" s="108">
        <v>3000</v>
      </c>
      <c r="AF16" s="108">
        <v>47935</v>
      </c>
    </row>
    <row r="17" spans="4:32" ht="8.25" customHeight="1">
      <c r="E17" s="64" t="s">
        <v>35</v>
      </c>
      <c r="G17" s="109" t="s">
        <v>7</v>
      </c>
      <c r="H17" s="108">
        <v>1796</v>
      </c>
      <c r="I17" s="108" t="s">
        <v>7</v>
      </c>
      <c r="J17" s="108">
        <v>8787</v>
      </c>
      <c r="K17" s="65"/>
      <c r="L17" s="107"/>
      <c r="M17" s="60"/>
      <c r="N17" s="60"/>
      <c r="O17" s="301" t="s">
        <v>43</v>
      </c>
      <c r="P17" s="301"/>
      <c r="R17" s="136">
        <v>1633624</v>
      </c>
      <c r="S17" s="137">
        <v>481196</v>
      </c>
      <c r="T17" s="137">
        <v>1351608</v>
      </c>
      <c r="U17" s="137">
        <v>5295817</v>
      </c>
      <c r="V17" s="57"/>
      <c r="W17" s="107"/>
      <c r="X17" s="60"/>
      <c r="Y17" s="60"/>
      <c r="Z17" s="60"/>
      <c r="AA17" s="64" t="s">
        <v>31</v>
      </c>
      <c r="AC17" s="109">
        <v>8082</v>
      </c>
      <c r="AD17" s="108">
        <v>111969</v>
      </c>
      <c r="AE17" s="108">
        <v>60704</v>
      </c>
      <c r="AF17" s="108">
        <v>1779</v>
      </c>
    </row>
    <row r="18" spans="4:32" ht="8.25" customHeight="1">
      <c r="D18" s="302" t="s">
        <v>277</v>
      </c>
      <c r="E18" s="302"/>
      <c r="G18" s="136">
        <v>47080</v>
      </c>
      <c r="H18" s="135">
        <v>81342</v>
      </c>
      <c r="I18" s="135">
        <v>1087</v>
      </c>
      <c r="J18" s="135">
        <v>38420</v>
      </c>
      <c r="K18" s="65"/>
      <c r="L18" s="112"/>
      <c r="M18" s="60"/>
      <c r="N18" s="60"/>
      <c r="O18" s="60"/>
      <c r="P18" s="64" t="s">
        <v>43</v>
      </c>
      <c r="R18" s="109">
        <v>1633624</v>
      </c>
      <c r="S18" s="108">
        <v>481196</v>
      </c>
      <c r="T18" s="108">
        <v>1351608</v>
      </c>
      <c r="U18" s="108">
        <v>5295817</v>
      </c>
      <c r="V18" s="57"/>
      <c r="W18" s="107"/>
      <c r="X18" s="60"/>
      <c r="Y18" s="60"/>
      <c r="Z18" s="60"/>
      <c r="AA18" s="74" t="s">
        <v>34</v>
      </c>
      <c r="AC18" s="109">
        <v>145124</v>
      </c>
      <c r="AD18" s="108">
        <v>213653</v>
      </c>
      <c r="AE18" s="108">
        <v>3011</v>
      </c>
      <c r="AF18" s="108">
        <v>145467</v>
      </c>
    </row>
    <row r="19" spans="4:32" ht="8.25" customHeight="1">
      <c r="E19" s="71" t="s">
        <v>36</v>
      </c>
      <c r="G19" s="109">
        <v>47080</v>
      </c>
      <c r="H19" s="108">
        <v>81342</v>
      </c>
      <c r="I19" s="108">
        <v>1087</v>
      </c>
      <c r="J19" s="108">
        <v>38420</v>
      </c>
      <c r="K19" s="65"/>
      <c r="L19" s="107"/>
      <c r="M19" s="60"/>
      <c r="N19" s="60"/>
      <c r="O19" s="301" t="s">
        <v>195</v>
      </c>
      <c r="P19" s="301"/>
      <c r="R19" s="136">
        <v>208460</v>
      </c>
      <c r="S19" s="135">
        <v>1154083</v>
      </c>
      <c r="T19" s="135">
        <v>17434</v>
      </c>
      <c r="U19" s="135">
        <v>35366</v>
      </c>
      <c r="V19" s="57"/>
      <c r="W19" s="112"/>
      <c r="X19" s="60"/>
      <c r="Y19" s="60"/>
      <c r="Z19" s="60"/>
      <c r="AC19" s="110"/>
      <c r="AD19" s="66"/>
      <c r="AE19" s="66"/>
      <c r="AF19" s="66"/>
    </row>
    <row r="20" spans="4:32" ht="8.25" customHeight="1">
      <c r="D20" s="301" t="s">
        <v>1</v>
      </c>
      <c r="E20" s="301"/>
      <c r="G20" s="136">
        <v>1</v>
      </c>
      <c r="H20" s="135">
        <v>1382525</v>
      </c>
      <c r="I20" s="135">
        <v>586550</v>
      </c>
      <c r="J20" s="135">
        <v>26945</v>
      </c>
      <c r="K20" s="65"/>
      <c r="L20" s="107"/>
      <c r="M20" s="60"/>
      <c r="N20" s="60"/>
      <c r="O20" s="60"/>
      <c r="P20" s="64" t="s">
        <v>46</v>
      </c>
      <c r="R20" s="109">
        <v>24974</v>
      </c>
      <c r="S20" s="108">
        <v>150732</v>
      </c>
      <c r="T20" s="108">
        <v>14575</v>
      </c>
      <c r="U20" s="108">
        <v>30757</v>
      </c>
      <c r="V20" s="57"/>
      <c r="W20" s="107"/>
      <c r="X20" s="60"/>
      <c r="Y20" s="296" t="s">
        <v>198</v>
      </c>
      <c r="Z20" s="296"/>
      <c r="AA20" s="296"/>
      <c r="AC20" s="140">
        <v>452076</v>
      </c>
      <c r="AD20" s="139">
        <v>1759807</v>
      </c>
      <c r="AE20" s="139">
        <v>213193</v>
      </c>
      <c r="AF20" s="139">
        <v>419572</v>
      </c>
    </row>
    <row r="21" spans="4:32" ht="8.25" customHeight="1">
      <c r="E21" s="64" t="s">
        <v>1</v>
      </c>
      <c r="G21" s="109">
        <v>1</v>
      </c>
      <c r="H21" s="108">
        <v>1382525</v>
      </c>
      <c r="I21" s="108">
        <v>586550</v>
      </c>
      <c r="J21" s="108">
        <v>26945</v>
      </c>
      <c r="K21" s="65"/>
      <c r="L21" s="107"/>
      <c r="M21" s="60"/>
      <c r="N21" s="60"/>
      <c r="O21" s="60"/>
      <c r="P21" s="64" t="s">
        <v>48</v>
      </c>
      <c r="R21" s="109">
        <v>168182</v>
      </c>
      <c r="S21" s="108">
        <v>975236</v>
      </c>
      <c r="T21" s="108">
        <v>391</v>
      </c>
      <c r="U21" s="108">
        <v>308</v>
      </c>
      <c r="V21" s="57"/>
      <c r="W21" s="107"/>
      <c r="Z21" s="301" t="s">
        <v>196</v>
      </c>
      <c r="AA21" s="301"/>
      <c r="AC21" s="136">
        <v>158955</v>
      </c>
      <c r="AD21" s="135">
        <v>275144</v>
      </c>
      <c r="AE21" s="135">
        <v>41387</v>
      </c>
      <c r="AF21" s="135">
        <v>324701</v>
      </c>
    </row>
    <row r="22" spans="4:32" ht="8.25" customHeight="1">
      <c r="D22" s="301" t="s">
        <v>276</v>
      </c>
      <c r="E22" s="301"/>
      <c r="G22" s="136">
        <v>567</v>
      </c>
      <c r="H22" s="135">
        <v>493500</v>
      </c>
      <c r="I22" s="135">
        <v>23935</v>
      </c>
      <c r="J22" s="135">
        <v>38523</v>
      </c>
      <c r="K22" s="65"/>
      <c r="L22" s="107"/>
      <c r="M22" s="60"/>
      <c r="N22" s="60"/>
      <c r="O22" s="60"/>
      <c r="P22" s="64" t="s">
        <v>51</v>
      </c>
      <c r="R22" s="109">
        <v>13116</v>
      </c>
      <c r="S22" s="108">
        <v>22157</v>
      </c>
      <c r="T22" s="108">
        <v>18</v>
      </c>
      <c r="U22" s="108">
        <v>18</v>
      </c>
      <c r="V22" s="57"/>
      <c r="W22" s="107"/>
      <c r="X22" s="60"/>
      <c r="Y22" s="60"/>
      <c r="Z22" s="60"/>
      <c r="AA22" s="64" t="s">
        <v>38</v>
      </c>
      <c r="AC22" s="109">
        <v>2540</v>
      </c>
      <c r="AD22" s="108">
        <v>120504</v>
      </c>
      <c r="AE22" s="108">
        <v>2143</v>
      </c>
      <c r="AF22" s="108">
        <v>1083</v>
      </c>
    </row>
    <row r="23" spans="4:32" ht="8.25" customHeight="1">
      <c r="E23" s="76" t="s">
        <v>276</v>
      </c>
      <c r="G23" s="109">
        <v>567</v>
      </c>
      <c r="H23" s="108">
        <v>493500</v>
      </c>
      <c r="I23" s="108">
        <v>23935</v>
      </c>
      <c r="J23" s="108">
        <v>38523</v>
      </c>
      <c r="K23" s="65"/>
      <c r="L23" s="107"/>
      <c r="M23" s="60"/>
      <c r="N23" s="60"/>
      <c r="O23" s="60"/>
      <c r="P23" s="64" t="s">
        <v>53</v>
      </c>
      <c r="R23" s="109">
        <v>2188</v>
      </c>
      <c r="S23" s="108">
        <v>5958</v>
      </c>
      <c r="T23" s="108">
        <v>2450</v>
      </c>
      <c r="U23" s="108">
        <v>4283</v>
      </c>
      <c r="V23" s="57"/>
      <c r="W23" s="107"/>
      <c r="X23" s="60"/>
      <c r="Y23" s="60"/>
      <c r="Z23" s="60"/>
      <c r="AA23" s="71" t="s">
        <v>41</v>
      </c>
      <c r="AC23" s="109">
        <v>156415</v>
      </c>
      <c r="AD23" s="108">
        <v>154640</v>
      </c>
      <c r="AE23" s="108">
        <v>39244</v>
      </c>
      <c r="AF23" s="108">
        <v>323618</v>
      </c>
    </row>
    <row r="24" spans="4:32" ht="8.25" customHeight="1">
      <c r="D24" s="301" t="s">
        <v>275</v>
      </c>
      <c r="E24" s="301"/>
      <c r="G24" s="136">
        <v>2</v>
      </c>
      <c r="H24" s="135">
        <v>122456</v>
      </c>
      <c r="I24" s="135">
        <v>56411</v>
      </c>
      <c r="J24" s="135">
        <v>28807</v>
      </c>
      <c r="K24" s="65"/>
      <c r="L24" s="107"/>
      <c r="M24" s="60"/>
      <c r="N24" s="60"/>
      <c r="O24" s="301" t="s">
        <v>192</v>
      </c>
      <c r="P24" s="301"/>
      <c r="R24" s="136">
        <v>106205</v>
      </c>
      <c r="S24" s="135">
        <v>269054</v>
      </c>
      <c r="T24" s="135">
        <v>5994</v>
      </c>
      <c r="U24" s="135">
        <v>2026</v>
      </c>
      <c r="V24" s="57"/>
      <c r="W24" s="107"/>
      <c r="X24" s="60"/>
      <c r="Y24" s="60"/>
      <c r="Z24" s="301" t="s">
        <v>45</v>
      </c>
      <c r="AA24" s="301"/>
      <c r="AC24" s="136">
        <v>117091</v>
      </c>
      <c r="AD24" s="135">
        <v>348646</v>
      </c>
      <c r="AE24" s="135" t="s">
        <v>7</v>
      </c>
      <c r="AF24" s="135" t="s">
        <v>7</v>
      </c>
    </row>
    <row r="25" spans="4:32" ht="8.25" customHeight="1">
      <c r="E25" s="76" t="s">
        <v>274</v>
      </c>
      <c r="G25" s="109">
        <v>2</v>
      </c>
      <c r="H25" s="108">
        <v>122456</v>
      </c>
      <c r="I25" s="108">
        <v>56411</v>
      </c>
      <c r="J25" s="108">
        <v>28807</v>
      </c>
      <c r="K25" s="65"/>
      <c r="L25" s="107"/>
      <c r="M25" s="60"/>
      <c r="N25" s="60"/>
      <c r="O25" s="60"/>
      <c r="P25" s="64" t="s">
        <v>55</v>
      </c>
      <c r="R25" s="109">
        <v>3240</v>
      </c>
      <c r="S25" s="108">
        <v>59028</v>
      </c>
      <c r="T25" s="108">
        <v>5137</v>
      </c>
      <c r="U25" s="108">
        <v>639</v>
      </c>
      <c r="V25" s="57"/>
      <c r="W25" s="107"/>
      <c r="X25" s="60"/>
      <c r="Y25" s="60"/>
      <c r="Z25" s="60"/>
      <c r="AA25" s="64" t="s">
        <v>45</v>
      </c>
      <c r="AC25" s="109">
        <v>117091</v>
      </c>
      <c r="AD25" s="108">
        <v>348646</v>
      </c>
      <c r="AE25" s="108" t="s">
        <v>7</v>
      </c>
      <c r="AF25" s="108" t="s">
        <v>7</v>
      </c>
    </row>
    <row r="26" spans="4:32" ht="8.25" customHeight="1">
      <c r="D26" s="301" t="s">
        <v>194</v>
      </c>
      <c r="E26" s="301"/>
      <c r="G26" s="136">
        <v>2180</v>
      </c>
      <c r="H26" s="135">
        <v>342588</v>
      </c>
      <c r="I26" s="135">
        <v>1352</v>
      </c>
      <c r="J26" s="135">
        <v>22865</v>
      </c>
      <c r="K26" s="65"/>
      <c r="L26" s="107"/>
      <c r="M26" s="60"/>
      <c r="N26" s="60"/>
      <c r="O26" s="60"/>
      <c r="P26" s="64" t="s">
        <v>57</v>
      </c>
      <c r="R26" s="109">
        <v>4597</v>
      </c>
      <c r="S26" s="108">
        <v>83925</v>
      </c>
      <c r="T26" s="108" t="s">
        <v>7</v>
      </c>
      <c r="U26" s="108" t="s">
        <v>7</v>
      </c>
      <c r="V26" s="57"/>
      <c r="W26" s="107"/>
      <c r="X26" s="60"/>
      <c r="Y26" s="60"/>
      <c r="Z26" s="301" t="s">
        <v>193</v>
      </c>
      <c r="AA26" s="301"/>
      <c r="AC26" s="136">
        <v>56276</v>
      </c>
      <c r="AD26" s="135">
        <v>166685</v>
      </c>
      <c r="AE26" s="135">
        <v>100</v>
      </c>
      <c r="AF26" s="135" t="s">
        <v>7</v>
      </c>
    </row>
    <row r="27" spans="4:32" ht="8.25" customHeight="1">
      <c r="E27" s="64" t="s">
        <v>47</v>
      </c>
      <c r="G27" s="109">
        <v>78</v>
      </c>
      <c r="H27" s="108">
        <v>19213</v>
      </c>
      <c r="I27" s="108">
        <v>93</v>
      </c>
      <c r="J27" s="108">
        <v>1400</v>
      </c>
      <c r="K27" s="65"/>
      <c r="L27" s="107"/>
      <c r="M27" s="60"/>
      <c r="N27" s="60"/>
      <c r="O27" s="60"/>
      <c r="P27" s="64" t="s">
        <v>60</v>
      </c>
      <c r="R27" s="109">
        <v>37077</v>
      </c>
      <c r="S27" s="108">
        <v>44125</v>
      </c>
      <c r="T27" s="108">
        <v>126</v>
      </c>
      <c r="U27" s="108" t="s">
        <v>7</v>
      </c>
      <c r="V27" s="57"/>
      <c r="W27" s="107"/>
      <c r="X27" s="60"/>
      <c r="Y27" s="60"/>
      <c r="Z27" s="60"/>
      <c r="AA27" s="64" t="s">
        <v>49</v>
      </c>
      <c r="AC27" s="109">
        <v>56276</v>
      </c>
      <c r="AD27" s="108">
        <v>166685</v>
      </c>
      <c r="AE27" s="108">
        <v>100</v>
      </c>
      <c r="AF27" s="108" t="s">
        <v>7</v>
      </c>
    </row>
    <row r="28" spans="4:32" ht="8.25" customHeight="1">
      <c r="E28" s="64" t="s">
        <v>50</v>
      </c>
      <c r="G28" s="109">
        <v>1171</v>
      </c>
      <c r="H28" s="108">
        <v>171503</v>
      </c>
      <c r="I28" s="108">
        <v>1060</v>
      </c>
      <c r="J28" s="108">
        <v>21465</v>
      </c>
      <c r="K28" s="65"/>
      <c r="L28" s="107"/>
      <c r="M28" s="60"/>
      <c r="N28" s="60"/>
      <c r="O28" s="60"/>
      <c r="P28" s="64" t="s">
        <v>63</v>
      </c>
      <c r="R28" s="109">
        <v>26720</v>
      </c>
      <c r="S28" s="108">
        <v>15461</v>
      </c>
      <c r="T28" s="108" t="s">
        <v>7</v>
      </c>
      <c r="U28" s="108" t="s">
        <v>7</v>
      </c>
      <c r="V28" s="57"/>
      <c r="W28" s="107"/>
      <c r="X28" s="60"/>
      <c r="Y28" s="60"/>
      <c r="Z28" s="301" t="s">
        <v>54</v>
      </c>
      <c r="AA28" s="301"/>
      <c r="AC28" s="136">
        <v>2543</v>
      </c>
      <c r="AD28" s="135">
        <v>78176</v>
      </c>
      <c r="AE28" s="135">
        <v>9951</v>
      </c>
      <c r="AF28" s="135">
        <v>7251</v>
      </c>
    </row>
    <row r="29" spans="4:32" ht="8.25" customHeight="1">
      <c r="E29" s="64" t="s">
        <v>52</v>
      </c>
      <c r="G29" s="109">
        <v>931</v>
      </c>
      <c r="H29" s="108">
        <v>151872</v>
      </c>
      <c r="I29" s="108">
        <v>199</v>
      </c>
      <c r="J29" s="108" t="s">
        <v>7</v>
      </c>
      <c r="K29" s="65"/>
      <c r="L29" s="107"/>
      <c r="M29" s="60"/>
      <c r="N29" s="60"/>
      <c r="O29" s="60"/>
      <c r="P29" s="64" t="s">
        <v>66</v>
      </c>
      <c r="R29" s="109">
        <v>34571</v>
      </c>
      <c r="S29" s="108">
        <v>66515</v>
      </c>
      <c r="T29" s="108">
        <v>731</v>
      </c>
      <c r="U29" s="108">
        <v>1387</v>
      </c>
      <c r="V29" s="57"/>
      <c r="W29" s="107"/>
      <c r="X29" s="60"/>
      <c r="Y29" s="60"/>
      <c r="Z29" s="60"/>
      <c r="AA29" s="64" t="s">
        <v>54</v>
      </c>
      <c r="AC29" s="109">
        <v>2543</v>
      </c>
      <c r="AD29" s="108">
        <v>78176</v>
      </c>
      <c r="AE29" s="108">
        <v>9951</v>
      </c>
      <c r="AF29" s="108">
        <v>7251</v>
      </c>
    </row>
    <row r="30" spans="4:32" ht="8.25" customHeight="1">
      <c r="D30" s="301" t="s">
        <v>3</v>
      </c>
      <c r="E30" s="301"/>
      <c r="G30" s="136">
        <v>4006</v>
      </c>
      <c r="H30" s="135">
        <v>411102</v>
      </c>
      <c r="I30" s="135" t="s">
        <v>7</v>
      </c>
      <c r="J30" s="135" t="s">
        <v>7</v>
      </c>
      <c r="K30" s="65"/>
      <c r="L30" s="107"/>
      <c r="M30" s="60"/>
      <c r="N30" s="60"/>
      <c r="O30" s="301" t="s">
        <v>273</v>
      </c>
      <c r="P30" s="301"/>
      <c r="R30" s="136">
        <v>10051</v>
      </c>
      <c r="S30" s="135">
        <v>3931</v>
      </c>
      <c r="T30" s="135" t="s">
        <v>7</v>
      </c>
      <c r="U30" s="135">
        <v>600</v>
      </c>
      <c r="V30" s="57"/>
      <c r="W30" s="107"/>
      <c r="X30" s="60"/>
      <c r="Y30" s="60"/>
      <c r="Z30" s="301" t="s">
        <v>272</v>
      </c>
      <c r="AA30" s="301"/>
      <c r="AC30" s="136">
        <v>107580</v>
      </c>
      <c r="AD30" s="135">
        <v>669545</v>
      </c>
      <c r="AE30" s="135">
        <v>14001</v>
      </c>
      <c r="AF30" s="135">
        <v>55017</v>
      </c>
    </row>
    <row r="31" spans="4:32" ht="8.25" customHeight="1">
      <c r="E31" s="64" t="s">
        <v>3</v>
      </c>
      <c r="G31" s="109">
        <v>4006</v>
      </c>
      <c r="H31" s="108">
        <v>411102</v>
      </c>
      <c r="I31" s="108" t="s">
        <v>7</v>
      </c>
      <c r="J31" s="108" t="s">
        <v>7</v>
      </c>
      <c r="K31" s="65"/>
      <c r="L31" s="107"/>
      <c r="M31" s="60"/>
      <c r="N31" s="60"/>
      <c r="O31" s="60"/>
      <c r="P31" s="64" t="s">
        <v>70</v>
      </c>
      <c r="R31" s="109">
        <v>10051</v>
      </c>
      <c r="S31" s="108">
        <v>3931</v>
      </c>
      <c r="T31" s="108" t="s">
        <v>7</v>
      </c>
      <c r="U31" s="108">
        <v>600</v>
      </c>
      <c r="V31" s="57"/>
      <c r="W31" s="107"/>
      <c r="X31" s="60"/>
      <c r="Y31" s="60"/>
      <c r="Z31" s="60"/>
      <c r="AA31" s="64" t="s">
        <v>56</v>
      </c>
      <c r="AC31" s="109">
        <v>107580</v>
      </c>
      <c r="AD31" s="108">
        <v>669545</v>
      </c>
      <c r="AE31" s="108">
        <v>14001</v>
      </c>
      <c r="AF31" s="108">
        <v>55017</v>
      </c>
    </row>
    <row r="32" spans="4:32" ht="8.25" customHeight="1">
      <c r="D32" s="301" t="s">
        <v>214</v>
      </c>
      <c r="E32" s="301"/>
      <c r="G32" s="136">
        <v>5387</v>
      </c>
      <c r="H32" s="135">
        <v>576364</v>
      </c>
      <c r="I32" s="135">
        <v>3890</v>
      </c>
      <c r="J32" s="135">
        <v>3371</v>
      </c>
      <c r="K32" s="65"/>
      <c r="L32" s="107"/>
      <c r="M32" s="60"/>
      <c r="N32" s="60"/>
      <c r="O32" s="301" t="s">
        <v>271</v>
      </c>
      <c r="P32" s="301"/>
      <c r="R32" s="136">
        <v>16339802</v>
      </c>
      <c r="S32" s="137">
        <v>411694</v>
      </c>
      <c r="T32" s="137">
        <v>13094640</v>
      </c>
      <c r="U32" s="137">
        <v>5228880</v>
      </c>
      <c r="V32" s="57"/>
      <c r="W32" s="107"/>
      <c r="X32" s="60"/>
      <c r="Y32" s="60"/>
      <c r="Z32" s="301" t="s">
        <v>58</v>
      </c>
      <c r="AA32" s="301"/>
      <c r="AC32" s="136">
        <v>2888</v>
      </c>
      <c r="AD32" s="137">
        <v>30932</v>
      </c>
      <c r="AE32" s="137">
        <v>1112</v>
      </c>
      <c r="AF32" s="137">
        <v>484</v>
      </c>
    </row>
    <row r="33" spans="4:32" ht="8.25" customHeight="1">
      <c r="E33" s="71" t="s">
        <v>59</v>
      </c>
      <c r="G33" s="109">
        <v>300</v>
      </c>
      <c r="H33" s="108">
        <v>9547</v>
      </c>
      <c r="I33" s="108" t="s">
        <v>7</v>
      </c>
      <c r="J33" s="108" t="s">
        <v>7</v>
      </c>
      <c r="K33" s="65"/>
      <c r="L33" s="107"/>
      <c r="M33" s="60"/>
      <c r="N33" s="60"/>
      <c r="O33" s="60"/>
      <c r="P33" s="64" t="s">
        <v>271</v>
      </c>
      <c r="R33" s="109">
        <v>16339802</v>
      </c>
      <c r="S33" s="108">
        <v>411694</v>
      </c>
      <c r="T33" s="108">
        <v>13094640</v>
      </c>
      <c r="U33" s="108">
        <v>5228880</v>
      </c>
      <c r="V33" s="57"/>
      <c r="W33" s="107"/>
      <c r="X33" s="60"/>
      <c r="Y33" s="60"/>
      <c r="Z33" s="60"/>
      <c r="AA33" s="64" t="s">
        <v>58</v>
      </c>
      <c r="AC33" s="110">
        <v>2888</v>
      </c>
      <c r="AD33" s="108">
        <v>30932</v>
      </c>
      <c r="AE33" s="108">
        <v>1112</v>
      </c>
      <c r="AF33" s="108">
        <v>484</v>
      </c>
    </row>
    <row r="34" spans="4:32" ht="8.25" customHeight="1">
      <c r="E34" s="64" t="s">
        <v>62</v>
      </c>
      <c r="G34" s="109">
        <v>2818</v>
      </c>
      <c r="H34" s="108">
        <v>224884</v>
      </c>
      <c r="I34" s="108">
        <v>1004</v>
      </c>
      <c r="J34" s="108" t="s">
        <v>7</v>
      </c>
      <c r="K34" s="65"/>
      <c r="L34" s="107"/>
      <c r="M34" s="60"/>
      <c r="N34" s="60"/>
      <c r="O34" s="301" t="s">
        <v>270</v>
      </c>
      <c r="P34" s="301"/>
      <c r="R34" s="136">
        <v>118709</v>
      </c>
      <c r="S34" s="137">
        <v>6847</v>
      </c>
      <c r="T34" s="137">
        <v>181776</v>
      </c>
      <c r="U34" s="137">
        <v>73339</v>
      </c>
      <c r="V34" s="57"/>
      <c r="W34" s="107"/>
      <c r="X34" s="60"/>
      <c r="Y34" s="60"/>
      <c r="Z34" s="302" t="s">
        <v>268</v>
      </c>
      <c r="AA34" s="302"/>
      <c r="AC34" s="136">
        <v>346</v>
      </c>
      <c r="AD34" s="137">
        <v>17324</v>
      </c>
      <c r="AE34" s="137" t="s">
        <v>7</v>
      </c>
      <c r="AF34" s="137" t="s">
        <v>7</v>
      </c>
    </row>
    <row r="35" spans="4:32" ht="8.25" customHeight="1">
      <c r="E35" s="64" t="s">
        <v>65</v>
      </c>
      <c r="G35" s="109">
        <v>1585</v>
      </c>
      <c r="H35" s="108">
        <v>178790</v>
      </c>
      <c r="I35" s="108">
        <v>2100</v>
      </c>
      <c r="J35" s="108" t="s">
        <v>7</v>
      </c>
      <c r="K35" s="65"/>
      <c r="L35" s="107"/>
      <c r="M35" s="60"/>
      <c r="N35" s="60"/>
      <c r="O35" s="60"/>
      <c r="P35" s="76" t="s">
        <v>269</v>
      </c>
      <c r="R35" s="109">
        <v>118709</v>
      </c>
      <c r="S35" s="108">
        <v>6847</v>
      </c>
      <c r="T35" s="108">
        <v>181776</v>
      </c>
      <c r="U35" s="108">
        <v>73339</v>
      </c>
      <c r="V35" s="57"/>
      <c r="W35" s="107"/>
      <c r="X35" s="60"/>
      <c r="Y35" s="60"/>
      <c r="Z35" s="60"/>
      <c r="AA35" s="95" t="s">
        <v>268</v>
      </c>
      <c r="AC35" s="110">
        <v>346</v>
      </c>
      <c r="AD35" s="108">
        <v>17324</v>
      </c>
      <c r="AE35" s="108" t="s">
        <v>7</v>
      </c>
      <c r="AF35" s="108" t="s">
        <v>7</v>
      </c>
    </row>
    <row r="36" spans="4:32" ht="8.25" customHeight="1">
      <c r="E36" s="64" t="s">
        <v>68</v>
      </c>
      <c r="G36" s="109">
        <v>153</v>
      </c>
      <c r="H36" s="108">
        <v>139461</v>
      </c>
      <c r="I36" s="108" t="s">
        <v>7</v>
      </c>
      <c r="J36" s="108">
        <v>500</v>
      </c>
      <c r="K36" s="65"/>
      <c r="L36" s="107"/>
      <c r="M36" s="60"/>
      <c r="N36" s="60"/>
      <c r="O36" s="301" t="s">
        <v>267</v>
      </c>
      <c r="P36" s="301"/>
      <c r="R36" s="136">
        <v>41092</v>
      </c>
      <c r="S36" s="137">
        <v>19256</v>
      </c>
      <c r="T36" s="137">
        <v>325</v>
      </c>
      <c r="U36" s="137">
        <v>105</v>
      </c>
      <c r="V36" s="57"/>
      <c r="W36" s="107"/>
      <c r="X36" s="60"/>
      <c r="Y36" s="60"/>
      <c r="Z36" s="301" t="s">
        <v>266</v>
      </c>
      <c r="AA36" s="301"/>
      <c r="AC36" s="136">
        <v>98</v>
      </c>
      <c r="AD36" s="137">
        <v>5362</v>
      </c>
      <c r="AE36" s="137" t="s">
        <v>7</v>
      </c>
      <c r="AF36" s="137" t="s">
        <v>7</v>
      </c>
    </row>
    <row r="37" spans="4:32" ht="8.25" customHeight="1">
      <c r="E37" s="144" t="s">
        <v>69</v>
      </c>
      <c r="G37" s="109">
        <v>531</v>
      </c>
      <c r="H37" s="108">
        <v>23682</v>
      </c>
      <c r="I37" s="108">
        <v>786</v>
      </c>
      <c r="J37" s="108">
        <v>2871</v>
      </c>
      <c r="K37" s="65"/>
      <c r="L37" s="107"/>
      <c r="M37" s="60"/>
      <c r="N37" s="60"/>
      <c r="O37" s="60"/>
      <c r="P37" s="76" t="s">
        <v>267</v>
      </c>
      <c r="R37" s="109">
        <v>41092</v>
      </c>
      <c r="S37" s="108">
        <v>19256</v>
      </c>
      <c r="T37" s="108">
        <v>325</v>
      </c>
      <c r="U37" s="108">
        <v>105</v>
      </c>
      <c r="V37" s="57"/>
      <c r="W37" s="107"/>
      <c r="X37" s="60"/>
      <c r="Y37" s="60"/>
      <c r="Z37" s="60"/>
      <c r="AA37" s="76" t="s">
        <v>266</v>
      </c>
      <c r="AC37" s="110">
        <v>98</v>
      </c>
      <c r="AD37" s="108">
        <v>5362</v>
      </c>
      <c r="AE37" s="108" t="s">
        <v>7</v>
      </c>
      <c r="AF37" s="108" t="s">
        <v>7</v>
      </c>
    </row>
    <row r="38" spans="4:32" ht="8.25" customHeight="1">
      <c r="D38" s="301" t="s">
        <v>2</v>
      </c>
      <c r="E38" s="301"/>
      <c r="G38" s="136">
        <v>389</v>
      </c>
      <c r="H38" s="135">
        <v>79664</v>
      </c>
      <c r="I38" s="135" t="s">
        <v>7</v>
      </c>
      <c r="J38" s="135" t="s">
        <v>7</v>
      </c>
      <c r="K38" s="65"/>
      <c r="L38" s="107"/>
      <c r="M38" s="60"/>
      <c r="N38" s="60"/>
      <c r="O38" s="301" t="s">
        <v>264</v>
      </c>
      <c r="P38" s="301"/>
      <c r="R38" s="136">
        <v>6029673</v>
      </c>
      <c r="S38" s="137">
        <v>794010</v>
      </c>
      <c r="T38" s="137">
        <v>1235251</v>
      </c>
      <c r="U38" s="137">
        <v>406945</v>
      </c>
      <c r="V38" s="57"/>
      <c r="W38" s="107"/>
      <c r="X38" s="60"/>
      <c r="Y38" s="60"/>
      <c r="Z38" s="301" t="s">
        <v>265</v>
      </c>
      <c r="AA38" s="301"/>
      <c r="AC38" s="136">
        <v>6299</v>
      </c>
      <c r="AD38" s="137">
        <v>167993</v>
      </c>
      <c r="AE38" s="137">
        <v>146642</v>
      </c>
      <c r="AF38" s="137">
        <v>32119</v>
      </c>
    </row>
    <row r="39" spans="4:32" ht="8.25" customHeight="1">
      <c r="E39" s="64" t="s">
        <v>2</v>
      </c>
      <c r="G39" s="109">
        <v>389</v>
      </c>
      <c r="H39" s="108">
        <v>79664</v>
      </c>
      <c r="I39" s="108" t="s">
        <v>7</v>
      </c>
      <c r="J39" s="108" t="s">
        <v>7</v>
      </c>
      <c r="K39" s="65"/>
      <c r="L39" s="107"/>
      <c r="M39" s="60"/>
      <c r="N39" s="60"/>
      <c r="O39" s="60"/>
      <c r="P39" s="76" t="s">
        <v>264</v>
      </c>
      <c r="R39" s="109">
        <v>6029673</v>
      </c>
      <c r="S39" s="108">
        <v>794010</v>
      </c>
      <c r="T39" s="108">
        <v>1235251</v>
      </c>
      <c r="U39" s="108">
        <v>406945</v>
      </c>
      <c r="V39" s="57"/>
      <c r="W39" s="107"/>
      <c r="X39" s="60"/>
      <c r="Y39" s="60"/>
      <c r="Z39" s="60"/>
      <c r="AA39" s="76" t="s">
        <v>263</v>
      </c>
      <c r="AC39" s="110">
        <v>6299</v>
      </c>
      <c r="AD39" s="108">
        <v>167993</v>
      </c>
      <c r="AE39" s="108">
        <v>14926</v>
      </c>
      <c r="AF39" s="108">
        <v>32119</v>
      </c>
    </row>
    <row r="40" spans="4:32" ht="8.25" customHeight="1">
      <c r="D40" s="301" t="s">
        <v>213</v>
      </c>
      <c r="E40" s="301"/>
      <c r="G40" s="136">
        <v>10997</v>
      </c>
      <c r="H40" s="135">
        <v>168579</v>
      </c>
      <c r="I40" s="135" t="s">
        <v>7</v>
      </c>
      <c r="J40" s="135">
        <v>212</v>
      </c>
      <c r="K40" s="65"/>
      <c r="L40" s="107"/>
      <c r="M40" s="60"/>
      <c r="N40" s="60"/>
      <c r="O40" s="301" t="s">
        <v>262</v>
      </c>
      <c r="P40" s="301"/>
      <c r="R40" s="136">
        <v>173830</v>
      </c>
      <c r="S40" s="137">
        <v>205373</v>
      </c>
      <c r="T40" s="137">
        <v>16397</v>
      </c>
      <c r="U40" s="137">
        <v>3510</v>
      </c>
      <c r="V40" s="57"/>
      <c r="W40" s="107"/>
      <c r="X40" s="60"/>
      <c r="Y40" s="60"/>
      <c r="Z40" s="60"/>
      <c r="AA40" s="64" t="s">
        <v>261</v>
      </c>
      <c r="AC40" s="110" t="s">
        <v>7</v>
      </c>
      <c r="AD40" s="108" t="s">
        <v>7</v>
      </c>
      <c r="AE40" s="108">
        <v>1103</v>
      </c>
      <c r="AF40" s="108" t="s">
        <v>7</v>
      </c>
    </row>
    <row r="41" spans="4:32" ht="8.25" customHeight="1">
      <c r="E41" s="64" t="s">
        <v>74</v>
      </c>
      <c r="G41" s="109">
        <v>3018</v>
      </c>
      <c r="H41" s="108">
        <v>103027</v>
      </c>
      <c r="I41" s="108" t="s">
        <v>7</v>
      </c>
      <c r="J41" s="108">
        <v>212</v>
      </c>
      <c r="K41" s="65"/>
      <c r="L41" s="107"/>
      <c r="M41" s="60"/>
      <c r="N41" s="60"/>
      <c r="O41" s="60"/>
      <c r="P41" s="74" t="s">
        <v>71</v>
      </c>
      <c r="R41" s="109">
        <v>16920</v>
      </c>
      <c r="S41" s="108">
        <v>171589</v>
      </c>
      <c r="T41" s="108" t="s">
        <v>7</v>
      </c>
      <c r="U41" s="108" t="s">
        <v>7</v>
      </c>
      <c r="V41" s="57"/>
      <c r="W41" s="107"/>
      <c r="X41" s="60"/>
      <c r="Y41" s="60"/>
      <c r="Z41" s="60"/>
      <c r="AA41" s="64" t="s">
        <v>188</v>
      </c>
      <c r="AC41" s="110" t="s">
        <v>7</v>
      </c>
      <c r="AD41" s="108" t="s">
        <v>7</v>
      </c>
      <c r="AE41" s="108">
        <v>130613</v>
      </c>
      <c r="AF41" s="108" t="s">
        <v>7</v>
      </c>
    </row>
    <row r="42" spans="4:32" ht="8.25" customHeight="1">
      <c r="E42" s="64" t="s">
        <v>77</v>
      </c>
      <c r="G42" s="109">
        <v>55</v>
      </c>
      <c r="H42" s="108">
        <v>213</v>
      </c>
      <c r="I42" s="108" t="s">
        <v>7</v>
      </c>
      <c r="J42" s="108" t="s">
        <v>7</v>
      </c>
      <c r="K42" s="65"/>
      <c r="L42" s="107"/>
      <c r="M42" s="60"/>
      <c r="N42" s="60"/>
      <c r="O42" s="60"/>
      <c r="P42" s="64" t="s">
        <v>73</v>
      </c>
      <c r="R42" s="109">
        <v>25839</v>
      </c>
      <c r="S42" s="108">
        <v>10362</v>
      </c>
      <c r="T42" s="108">
        <v>16367</v>
      </c>
      <c r="U42" s="108">
        <v>2885</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131071</v>
      </c>
      <c r="S43" s="108">
        <v>23422</v>
      </c>
      <c r="T43" s="108">
        <v>30</v>
      </c>
      <c r="U43" s="108">
        <v>625</v>
      </c>
      <c r="V43" s="57"/>
      <c r="W43" s="107"/>
      <c r="X43" s="60"/>
      <c r="Y43" s="296" t="s">
        <v>186</v>
      </c>
      <c r="Z43" s="296"/>
      <c r="AA43" s="296"/>
      <c r="AC43" s="140">
        <v>1388870</v>
      </c>
      <c r="AD43" s="139">
        <v>5289136</v>
      </c>
      <c r="AE43" s="139">
        <v>120566</v>
      </c>
      <c r="AF43" s="139">
        <v>42463</v>
      </c>
    </row>
    <row r="44" spans="4:32" ht="8.25" customHeight="1">
      <c r="E44" s="64" t="s">
        <v>82</v>
      </c>
      <c r="G44" s="109">
        <v>89</v>
      </c>
      <c r="H44" s="108">
        <v>918</v>
      </c>
      <c r="I44" s="108" t="s">
        <v>7</v>
      </c>
      <c r="J44" s="108" t="s">
        <v>7</v>
      </c>
      <c r="K44" s="65"/>
      <c r="L44" s="107"/>
      <c r="M44" s="60"/>
      <c r="N44" s="60"/>
      <c r="O44" s="301" t="s">
        <v>259</v>
      </c>
      <c r="P44" s="301"/>
      <c r="R44" s="136">
        <v>1675734</v>
      </c>
      <c r="S44" s="137">
        <v>322350</v>
      </c>
      <c r="T44" s="137">
        <v>110751</v>
      </c>
      <c r="U44" s="137">
        <v>94371</v>
      </c>
      <c r="V44" s="57"/>
      <c r="W44" s="107"/>
      <c r="X44" s="60"/>
      <c r="Y44" s="60"/>
      <c r="Z44" s="301" t="s">
        <v>72</v>
      </c>
      <c r="AA44" s="301"/>
      <c r="AC44" s="136">
        <v>4041</v>
      </c>
      <c r="AD44" s="135">
        <v>77607</v>
      </c>
      <c r="AE44" s="135" t="s">
        <v>7</v>
      </c>
      <c r="AF44" s="135" t="s">
        <v>7</v>
      </c>
    </row>
    <row r="45" spans="4:32" ht="8.25" customHeight="1">
      <c r="E45" s="74" t="s">
        <v>221</v>
      </c>
      <c r="G45" s="109">
        <v>7271</v>
      </c>
      <c r="H45" s="108">
        <v>36133</v>
      </c>
      <c r="I45" s="108" t="s">
        <v>7</v>
      </c>
      <c r="J45" s="108" t="s">
        <v>7</v>
      </c>
      <c r="K45" s="65"/>
      <c r="L45" s="107"/>
      <c r="M45" s="60"/>
      <c r="N45" s="60"/>
      <c r="O45" s="60"/>
      <c r="P45" s="76" t="s">
        <v>260</v>
      </c>
      <c r="R45" s="109">
        <v>273567</v>
      </c>
      <c r="S45" s="108">
        <v>30057</v>
      </c>
      <c r="T45" s="108" t="s">
        <v>7</v>
      </c>
      <c r="U45" s="108">
        <v>62</v>
      </c>
      <c r="V45" s="57"/>
      <c r="W45" s="107"/>
      <c r="X45" s="60"/>
      <c r="Y45" s="60"/>
      <c r="Z45" s="60"/>
      <c r="AA45" s="64" t="s">
        <v>72</v>
      </c>
      <c r="AC45" s="109">
        <v>4041</v>
      </c>
      <c r="AD45" s="108">
        <v>77607</v>
      </c>
      <c r="AE45" s="108" t="s">
        <v>7</v>
      </c>
      <c r="AF45" s="108" t="s">
        <v>7</v>
      </c>
    </row>
    <row r="46" spans="4:32" ht="8.25" customHeight="1">
      <c r="E46" s="143" t="s">
        <v>87</v>
      </c>
      <c r="G46" s="109">
        <v>564</v>
      </c>
      <c r="H46" s="108">
        <v>28288</v>
      </c>
      <c r="I46" s="108" t="s">
        <v>7</v>
      </c>
      <c r="J46" s="108" t="s">
        <v>7</v>
      </c>
      <c r="K46" s="65"/>
      <c r="L46" s="107"/>
      <c r="M46" s="60"/>
      <c r="N46" s="60"/>
      <c r="O46" s="60"/>
      <c r="P46" s="76" t="s">
        <v>259</v>
      </c>
      <c r="R46" s="109">
        <v>1402167</v>
      </c>
      <c r="S46" s="108">
        <v>292293</v>
      </c>
      <c r="T46" s="108">
        <v>110751</v>
      </c>
      <c r="U46" s="108">
        <v>94309</v>
      </c>
      <c r="V46" s="57"/>
      <c r="W46" s="107"/>
      <c r="X46" s="60"/>
      <c r="Y46" s="60"/>
      <c r="Z46" s="301" t="s">
        <v>258</v>
      </c>
      <c r="AA46" s="301"/>
      <c r="AC46" s="136">
        <v>68681</v>
      </c>
      <c r="AD46" s="135">
        <v>1946885</v>
      </c>
      <c r="AE46" s="135" t="s">
        <v>7</v>
      </c>
      <c r="AF46" s="135" t="s">
        <v>7</v>
      </c>
    </row>
    <row r="47" spans="4:32" ht="8.25" customHeight="1">
      <c r="D47" s="301" t="s">
        <v>181</v>
      </c>
      <c r="E47" s="301"/>
      <c r="G47" s="136">
        <v>2818</v>
      </c>
      <c r="H47" s="135">
        <v>98107</v>
      </c>
      <c r="I47" s="135">
        <v>319</v>
      </c>
      <c r="J47" s="135">
        <v>414</v>
      </c>
      <c r="K47" s="65"/>
      <c r="L47" s="107"/>
      <c r="M47" s="60"/>
      <c r="N47" s="60"/>
      <c r="O47" s="301" t="s">
        <v>257</v>
      </c>
      <c r="P47" s="301"/>
      <c r="R47" s="136">
        <v>1760722</v>
      </c>
      <c r="S47" s="137">
        <v>702873</v>
      </c>
      <c r="T47" s="137" t="s">
        <v>7</v>
      </c>
      <c r="U47" s="137">
        <v>16</v>
      </c>
      <c r="V47" s="57"/>
      <c r="W47" s="107"/>
      <c r="X47" s="60"/>
      <c r="Y47" s="60"/>
      <c r="Z47" s="60"/>
      <c r="AA47" s="64" t="s">
        <v>78</v>
      </c>
      <c r="AC47" s="109">
        <v>68681</v>
      </c>
      <c r="AD47" s="108">
        <v>1946885</v>
      </c>
      <c r="AE47" s="108" t="s">
        <v>7</v>
      </c>
      <c r="AF47" s="108" t="s">
        <v>7</v>
      </c>
    </row>
    <row r="48" spans="4:32" ht="8.25" customHeight="1">
      <c r="E48" s="74" t="s">
        <v>256</v>
      </c>
      <c r="G48" s="109">
        <v>1867</v>
      </c>
      <c r="H48" s="108">
        <v>79753</v>
      </c>
      <c r="I48" s="108">
        <v>319</v>
      </c>
      <c r="J48" s="108">
        <v>414</v>
      </c>
      <c r="K48" s="65"/>
      <c r="L48" s="107"/>
      <c r="M48" s="60"/>
      <c r="N48" s="60"/>
      <c r="O48" s="60"/>
      <c r="P48" s="64" t="s">
        <v>85</v>
      </c>
      <c r="R48" s="109">
        <v>1760722</v>
      </c>
      <c r="S48" s="108">
        <v>702873</v>
      </c>
      <c r="T48" s="108" t="s">
        <v>7</v>
      </c>
      <c r="U48" s="108">
        <v>16</v>
      </c>
      <c r="V48" s="57"/>
      <c r="W48" s="107"/>
      <c r="X48" s="60"/>
      <c r="Y48" s="60"/>
      <c r="Z48" s="301" t="s">
        <v>255</v>
      </c>
      <c r="AA48" s="301"/>
      <c r="AC48" s="138">
        <v>79136</v>
      </c>
      <c r="AD48" s="137">
        <v>179334</v>
      </c>
      <c r="AE48" s="137" t="s">
        <v>7</v>
      </c>
      <c r="AF48" s="137">
        <v>5976</v>
      </c>
    </row>
    <row r="49" spans="3:32" ht="8.25" customHeight="1">
      <c r="E49" s="74" t="s">
        <v>254</v>
      </c>
      <c r="G49" s="109" t="s">
        <v>7</v>
      </c>
      <c r="H49" s="108">
        <v>9925</v>
      </c>
      <c r="I49" s="108" t="s">
        <v>7</v>
      </c>
      <c r="J49" s="108" t="s">
        <v>7</v>
      </c>
      <c r="K49" s="65"/>
      <c r="L49" s="107"/>
      <c r="M49" s="60"/>
      <c r="N49" s="60"/>
      <c r="O49" s="301" t="s">
        <v>253</v>
      </c>
      <c r="P49" s="301"/>
      <c r="R49" s="136">
        <v>63941</v>
      </c>
      <c r="S49" s="137">
        <v>64133</v>
      </c>
      <c r="T49" s="137" t="s">
        <v>7</v>
      </c>
      <c r="U49" s="137" t="s">
        <v>7</v>
      </c>
      <c r="V49" s="57"/>
      <c r="W49" s="107"/>
      <c r="X49" s="60"/>
      <c r="Y49" s="60"/>
      <c r="Z49" s="60"/>
      <c r="AA49" s="64" t="s">
        <v>76</v>
      </c>
      <c r="AC49" s="109">
        <v>31509</v>
      </c>
      <c r="AD49" s="108">
        <v>24829</v>
      </c>
      <c r="AE49" s="108" t="s">
        <v>7</v>
      </c>
      <c r="AF49" s="108">
        <v>5976</v>
      </c>
    </row>
    <row r="50" spans="3:32" ht="8.25" customHeight="1">
      <c r="E50" s="64" t="s">
        <v>96</v>
      </c>
      <c r="G50" s="109">
        <v>951</v>
      </c>
      <c r="H50" s="108">
        <v>8429</v>
      </c>
      <c r="I50" s="108" t="s">
        <v>7</v>
      </c>
      <c r="J50" s="108" t="s">
        <v>7</v>
      </c>
      <c r="K50" s="65"/>
      <c r="L50" s="107"/>
      <c r="M50" s="60"/>
      <c r="N50" s="60"/>
      <c r="O50" s="60"/>
      <c r="P50" s="76" t="s">
        <v>253</v>
      </c>
      <c r="R50" s="109">
        <v>63941</v>
      </c>
      <c r="S50" s="108">
        <v>64133</v>
      </c>
      <c r="T50" s="108" t="s">
        <v>7</v>
      </c>
      <c r="U50" s="108" t="s">
        <v>7</v>
      </c>
      <c r="V50" s="57"/>
      <c r="W50" s="107"/>
      <c r="X50" s="60"/>
      <c r="Y50" s="60"/>
      <c r="Z50" s="60"/>
      <c r="AA50" s="76" t="s">
        <v>252</v>
      </c>
      <c r="AC50" s="110">
        <v>28174</v>
      </c>
      <c r="AD50" s="108">
        <v>111943</v>
      </c>
      <c r="AE50" s="108" t="s">
        <v>7</v>
      </c>
      <c r="AF50" s="108" t="s">
        <v>7</v>
      </c>
    </row>
    <row r="51" spans="3:32" ht="8.25" customHeight="1">
      <c r="G51" s="110"/>
      <c r="H51" s="66"/>
      <c r="I51" s="66" t="s">
        <v>8</v>
      </c>
      <c r="J51" s="66"/>
      <c r="K51" s="65"/>
      <c r="L51" s="107"/>
      <c r="M51" s="60"/>
      <c r="N51" s="60"/>
      <c r="O51" s="301" t="s">
        <v>250</v>
      </c>
      <c r="P51" s="301"/>
      <c r="R51" s="136">
        <v>346687</v>
      </c>
      <c r="S51" s="137">
        <v>49304</v>
      </c>
      <c r="T51" s="137" t="s">
        <v>7</v>
      </c>
      <c r="U51" s="137" t="s">
        <v>7</v>
      </c>
      <c r="V51" s="57"/>
      <c r="W51" s="107"/>
      <c r="X51" s="60"/>
      <c r="Y51" s="60"/>
      <c r="Z51" s="60"/>
      <c r="AA51" s="76" t="s">
        <v>251</v>
      </c>
      <c r="AC51" s="110">
        <v>19453</v>
      </c>
      <c r="AD51" s="108">
        <v>42562</v>
      </c>
      <c r="AE51" s="108" t="s">
        <v>7</v>
      </c>
      <c r="AF51" s="108" t="s">
        <v>7</v>
      </c>
    </row>
    <row r="52" spans="3:32" ht="8.25" customHeight="1">
      <c r="C52" s="296" t="s">
        <v>178</v>
      </c>
      <c r="D52" s="296"/>
      <c r="E52" s="296"/>
      <c r="G52" s="140">
        <v>9453</v>
      </c>
      <c r="H52" s="139">
        <v>3444897</v>
      </c>
      <c r="I52" s="139">
        <v>39032</v>
      </c>
      <c r="J52" s="139">
        <v>191084</v>
      </c>
      <c r="K52" s="65"/>
      <c r="L52" s="107"/>
      <c r="M52" s="60"/>
      <c r="N52" s="60"/>
      <c r="O52" s="60"/>
      <c r="P52" s="76" t="s">
        <v>250</v>
      </c>
      <c r="R52" s="109">
        <v>346687</v>
      </c>
      <c r="S52" s="108">
        <v>49304</v>
      </c>
      <c r="T52" s="108" t="s">
        <v>7</v>
      </c>
      <c r="U52" s="108" t="s">
        <v>7</v>
      </c>
      <c r="V52" s="57"/>
      <c r="W52" s="107"/>
      <c r="X52" s="60"/>
      <c r="Y52" s="60"/>
      <c r="Z52" s="301" t="s">
        <v>249</v>
      </c>
      <c r="AA52" s="301"/>
      <c r="AC52" s="136">
        <v>148997</v>
      </c>
      <c r="AD52" s="137">
        <v>1033983</v>
      </c>
      <c r="AE52" s="137" t="s">
        <v>7</v>
      </c>
      <c r="AF52" s="137">
        <v>38</v>
      </c>
    </row>
    <row r="53" spans="3:32" ht="8.25" customHeight="1">
      <c r="D53" s="301" t="s">
        <v>102</v>
      </c>
      <c r="E53" s="301"/>
      <c r="G53" s="136" t="s">
        <v>7</v>
      </c>
      <c r="H53" s="135">
        <v>544843</v>
      </c>
      <c r="I53" s="135">
        <v>24926</v>
      </c>
      <c r="J53" s="135">
        <v>38233</v>
      </c>
      <c r="K53" s="65"/>
      <c r="L53" s="107"/>
      <c r="M53" s="60"/>
      <c r="N53" s="60"/>
      <c r="O53" s="301" t="s">
        <v>183</v>
      </c>
      <c r="P53" s="301"/>
      <c r="R53" s="136">
        <v>8863</v>
      </c>
      <c r="S53" s="135">
        <v>26191</v>
      </c>
      <c r="T53" s="135" t="s">
        <v>7</v>
      </c>
      <c r="U53" s="135" t="s">
        <v>7</v>
      </c>
      <c r="V53" s="57"/>
      <c r="W53" s="107"/>
      <c r="X53" s="60"/>
      <c r="Y53" s="60"/>
      <c r="Z53" s="60"/>
      <c r="AA53" s="76" t="s">
        <v>248</v>
      </c>
      <c r="AC53" s="110">
        <v>21095</v>
      </c>
      <c r="AD53" s="108">
        <v>766141</v>
      </c>
      <c r="AE53" s="108" t="s">
        <v>7</v>
      </c>
      <c r="AF53" s="108">
        <v>38</v>
      </c>
    </row>
    <row r="54" spans="3:32" ht="8.25" customHeight="1">
      <c r="E54" s="64" t="s">
        <v>102</v>
      </c>
      <c r="G54" s="109" t="s">
        <v>210</v>
      </c>
      <c r="H54" s="108">
        <v>544843</v>
      </c>
      <c r="I54" s="108">
        <v>24926</v>
      </c>
      <c r="J54" s="108">
        <v>38233</v>
      </c>
      <c r="K54" s="65"/>
      <c r="L54" s="107"/>
      <c r="M54" s="60"/>
      <c r="N54" s="60"/>
      <c r="O54" s="60"/>
      <c r="P54" s="64" t="s">
        <v>247</v>
      </c>
      <c r="R54" s="109">
        <v>8863</v>
      </c>
      <c r="S54" s="108">
        <v>26191</v>
      </c>
      <c r="T54" s="108" t="s">
        <v>7</v>
      </c>
      <c r="U54" s="108" t="s">
        <v>7</v>
      </c>
      <c r="V54" s="57"/>
      <c r="W54" s="107"/>
      <c r="X54" s="60"/>
      <c r="Y54" s="60"/>
      <c r="Z54" s="60"/>
      <c r="AA54" s="64" t="s">
        <v>89</v>
      </c>
      <c r="AC54" s="110">
        <v>89708</v>
      </c>
      <c r="AD54" s="108">
        <v>114849</v>
      </c>
      <c r="AE54" s="108" t="s">
        <v>7</v>
      </c>
      <c r="AF54" s="108" t="s">
        <v>7</v>
      </c>
    </row>
    <row r="55" spans="3:32" ht="8.25" customHeight="1">
      <c r="D55" s="301" t="s">
        <v>245</v>
      </c>
      <c r="E55" s="301"/>
      <c r="G55" s="136">
        <v>1687</v>
      </c>
      <c r="H55" s="135">
        <v>1156743</v>
      </c>
      <c r="I55" s="135">
        <v>14106</v>
      </c>
      <c r="J55" s="135">
        <v>152537</v>
      </c>
      <c r="K55" s="65"/>
      <c r="L55" s="107"/>
      <c r="M55" s="60"/>
      <c r="N55" s="60"/>
      <c r="O55" s="60"/>
      <c r="P55" s="76" t="s">
        <v>246</v>
      </c>
      <c r="R55" s="109" t="s">
        <v>7</v>
      </c>
      <c r="S55" s="108" t="s">
        <v>7</v>
      </c>
      <c r="T55" s="108" t="s">
        <v>7</v>
      </c>
      <c r="U55" s="108" t="s">
        <v>7</v>
      </c>
      <c r="V55" s="57"/>
      <c r="W55" s="107"/>
      <c r="X55" s="60"/>
      <c r="Y55" s="60"/>
      <c r="Z55" s="60"/>
      <c r="AA55" s="64" t="s">
        <v>91</v>
      </c>
      <c r="AC55" s="110">
        <v>37037</v>
      </c>
      <c r="AD55" s="108">
        <v>133265</v>
      </c>
      <c r="AE55" s="108" t="s">
        <v>7</v>
      </c>
      <c r="AF55" s="108" t="s">
        <v>7</v>
      </c>
    </row>
    <row r="56" spans="3:32" ht="8.25" customHeight="1">
      <c r="E56" s="64" t="s">
        <v>245</v>
      </c>
      <c r="G56" s="109">
        <v>1687</v>
      </c>
      <c r="H56" s="108">
        <v>1156743</v>
      </c>
      <c r="I56" s="108">
        <v>14106</v>
      </c>
      <c r="J56" s="108">
        <v>152537</v>
      </c>
      <c r="K56" s="65"/>
      <c r="L56" s="107"/>
      <c r="M56" s="60"/>
      <c r="N56" s="60"/>
      <c r="O56" s="60"/>
      <c r="R56" s="110"/>
      <c r="S56" s="66"/>
      <c r="T56" s="66"/>
      <c r="U56" s="66"/>
      <c r="V56" s="57"/>
      <c r="W56" s="107"/>
      <c r="X56" s="60"/>
      <c r="Y56" s="60"/>
      <c r="Z56" s="60"/>
      <c r="AA56" s="64" t="s">
        <v>93</v>
      </c>
      <c r="AC56" s="110">
        <v>1157</v>
      </c>
      <c r="AD56" s="108">
        <v>19728</v>
      </c>
      <c r="AE56" s="108" t="s">
        <v>7</v>
      </c>
      <c r="AF56" s="108" t="s">
        <v>7</v>
      </c>
    </row>
    <row r="57" spans="3:32" ht="8.25" customHeight="1">
      <c r="D57" s="301" t="s">
        <v>108</v>
      </c>
      <c r="E57" s="301"/>
      <c r="G57" s="136">
        <v>5495</v>
      </c>
      <c r="H57" s="135">
        <v>128609</v>
      </c>
      <c r="I57" s="135" t="s">
        <v>7</v>
      </c>
      <c r="J57" s="135">
        <v>296</v>
      </c>
      <c r="K57" s="65"/>
      <c r="L57" s="107"/>
      <c r="M57" s="60"/>
      <c r="N57" s="296" t="s">
        <v>180</v>
      </c>
      <c r="O57" s="296"/>
      <c r="P57" s="296"/>
      <c r="R57" s="140">
        <v>2951360</v>
      </c>
      <c r="S57" s="139">
        <v>21314158</v>
      </c>
      <c r="T57" s="139">
        <v>4895640</v>
      </c>
      <c r="U57" s="139">
        <v>11921348</v>
      </c>
      <c r="V57" s="57"/>
      <c r="W57" s="107"/>
      <c r="X57" s="60"/>
      <c r="Y57" s="60"/>
      <c r="Z57" s="301" t="s">
        <v>244</v>
      </c>
      <c r="AA57" s="301"/>
      <c r="AC57" s="136">
        <v>133057</v>
      </c>
      <c r="AD57" s="137">
        <v>494012</v>
      </c>
      <c r="AE57" s="137">
        <v>12096</v>
      </c>
      <c r="AF57" s="137">
        <v>5848</v>
      </c>
    </row>
    <row r="58" spans="3:32" ht="8.25" customHeight="1">
      <c r="E58" s="64" t="s">
        <v>108</v>
      </c>
      <c r="G58" s="109">
        <v>5495</v>
      </c>
      <c r="H58" s="108">
        <v>128609</v>
      </c>
      <c r="I58" s="108" t="s">
        <v>7</v>
      </c>
      <c r="J58" s="108">
        <v>296</v>
      </c>
      <c r="K58" s="65"/>
      <c r="L58" s="107"/>
      <c r="M58" s="60"/>
      <c r="N58" s="60"/>
      <c r="O58" s="301" t="s">
        <v>179</v>
      </c>
      <c r="P58" s="301"/>
      <c r="R58" s="136">
        <v>191630</v>
      </c>
      <c r="S58" s="135">
        <v>117842</v>
      </c>
      <c r="T58" s="135">
        <v>138</v>
      </c>
      <c r="U58" s="135" t="s">
        <v>7</v>
      </c>
      <c r="V58" s="57"/>
      <c r="W58" s="107"/>
      <c r="X58" s="60"/>
      <c r="Y58" s="60"/>
      <c r="Z58" s="60"/>
      <c r="AA58" s="76" t="s">
        <v>243</v>
      </c>
      <c r="AC58" s="109">
        <v>133057</v>
      </c>
      <c r="AD58" s="108">
        <v>494012</v>
      </c>
      <c r="AE58" s="108">
        <v>12096</v>
      </c>
      <c r="AF58" s="108">
        <v>5848</v>
      </c>
    </row>
    <row r="59" spans="3:32" ht="8.25" customHeight="1">
      <c r="D59" s="301" t="s">
        <v>241</v>
      </c>
      <c r="E59" s="301"/>
      <c r="G59" s="136">
        <v>180</v>
      </c>
      <c r="H59" s="135">
        <v>1542427</v>
      </c>
      <c r="I59" s="135" t="s">
        <v>7</v>
      </c>
      <c r="J59" s="135" t="s">
        <v>7</v>
      </c>
      <c r="K59" s="65"/>
      <c r="L59" s="107"/>
      <c r="M59" s="60"/>
      <c r="N59" s="60"/>
      <c r="O59" s="60"/>
      <c r="P59" s="76" t="s">
        <v>242</v>
      </c>
      <c r="R59" s="109">
        <v>38127</v>
      </c>
      <c r="S59" s="108">
        <v>8757</v>
      </c>
      <c r="T59" s="108">
        <v>138</v>
      </c>
      <c r="U59" s="108" t="s">
        <v>7</v>
      </c>
      <c r="V59" s="57"/>
      <c r="W59" s="107"/>
      <c r="X59" s="60"/>
      <c r="Y59" s="60"/>
      <c r="Z59" s="301" t="s">
        <v>98</v>
      </c>
      <c r="AA59" s="301"/>
      <c r="AC59" s="136">
        <v>920969</v>
      </c>
      <c r="AD59" s="135">
        <v>347988</v>
      </c>
      <c r="AE59" s="135">
        <v>30466</v>
      </c>
      <c r="AF59" s="135">
        <v>2789</v>
      </c>
    </row>
    <row r="60" spans="3:32" ht="8.25" customHeight="1">
      <c r="E60" s="76" t="s">
        <v>241</v>
      </c>
      <c r="G60" s="109">
        <v>180</v>
      </c>
      <c r="H60" s="108">
        <v>1542427</v>
      </c>
      <c r="I60" s="108" t="s">
        <v>7</v>
      </c>
      <c r="J60" s="108" t="s">
        <v>7</v>
      </c>
      <c r="K60" s="65"/>
      <c r="L60" s="107"/>
      <c r="M60" s="60"/>
      <c r="N60" s="60"/>
      <c r="O60" s="60"/>
      <c r="P60" s="64" t="s">
        <v>99</v>
      </c>
      <c r="R60" s="109">
        <v>153503</v>
      </c>
      <c r="S60" s="108">
        <v>109085</v>
      </c>
      <c r="T60" s="108" t="s">
        <v>7</v>
      </c>
      <c r="U60" s="108" t="s">
        <v>7</v>
      </c>
      <c r="V60" s="57"/>
      <c r="W60" s="107"/>
      <c r="X60" s="60"/>
      <c r="Y60" s="60"/>
      <c r="Z60" s="60"/>
      <c r="AA60" s="64" t="s">
        <v>98</v>
      </c>
      <c r="AC60" s="109">
        <v>920969</v>
      </c>
      <c r="AD60" s="108">
        <v>347988</v>
      </c>
      <c r="AE60" s="108">
        <v>30466</v>
      </c>
      <c r="AF60" s="108">
        <v>2789</v>
      </c>
    </row>
    <row r="61" spans="3:32" ht="8.25" customHeight="1">
      <c r="D61" s="301" t="s">
        <v>240</v>
      </c>
      <c r="E61" s="301"/>
      <c r="G61" s="136">
        <v>2071</v>
      </c>
      <c r="H61" s="135">
        <v>38392</v>
      </c>
      <c r="I61" s="135" t="s">
        <v>7</v>
      </c>
      <c r="J61" s="135">
        <v>18</v>
      </c>
      <c r="K61" s="65"/>
      <c r="L61" s="107"/>
      <c r="M61" s="60"/>
      <c r="N61" s="60"/>
      <c r="O61" s="301" t="s">
        <v>103</v>
      </c>
      <c r="P61" s="301"/>
      <c r="R61" s="136">
        <v>152398</v>
      </c>
      <c r="S61" s="135">
        <v>259092</v>
      </c>
      <c r="T61" s="135">
        <v>251082</v>
      </c>
      <c r="U61" s="135">
        <v>2232346</v>
      </c>
      <c r="V61" s="57"/>
      <c r="W61" s="107"/>
      <c r="X61" s="60"/>
      <c r="Y61" s="60"/>
      <c r="Z61" s="301" t="s">
        <v>100</v>
      </c>
      <c r="AA61" s="301"/>
      <c r="AC61" s="136">
        <v>16776</v>
      </c>
      <c r="AD61" s="135">
        <v>1132030</v>
      </c>
      <c r="AE61" s="135">
        <v>1456</v>
      </c>
      <c r="AF61" s="135">
        <v>554</v>
      </c>
    </row>
    <row r="62" spans="3:32" ht="8.25" customHeight="1">
      <c r="E62" s="64" t="s">
        <v>240</v>
      </c>
      <c r="G62" s="109">
        <v>2071</v>
      </c>
      <c r="H62" s="108">
        <v>38392</v>
      </c>
      <c r="I62" s="108" t="s">
        <v>7</v>
      </c>
      <c r="J62" s="142">
        <v>18</v>
      </c>
      <c r="K62" s="65"/>
      <c r="L62" s="107"/>
      <c r="M62" s="60"/>
      <c r="N62" s="60"/>
      <c r="O62" s="60"/>
      <c r="P62" s="64" t="s">
        <v>103</v>
      </c>
      <c r="R62" s="109">
        <v>152398</v>
      </c>
      <c r="S62" s="108">
        <v>259092</v>
      </c>
      <c r="T62" s="108">
        <v>251082</v>
      </c>
      <c r="U62" s="108">
        <v>2232346</v>
      </c>
      <c r="V62" s="57"/>
      <c r="W62" s="107"/>
      <c r="X62" s="60"/>
      <c r="Y62" s="60"/>
      <c r="Z62" s="60"/>
      <c r="AA62" s="64" t="s">
        <v>101</v>
      </c>
      <c r="AC62" s="109">
        <v>1139</v>
      </c>
      <c r="AD62" s="108">
        <v>649607</v>
      </c>
      <c r="AE62" s="108">
        <v>93</v>
      </c>
      <c r="AF62" s="108">
        <v>554</v>
      </c>
    </row>
    <row r="63" spans="3:32" ht="8.25" customHeight="1">
      <c r="D63" s="301" t="s">
        <v>172</v>
      </c>
      <c r="E63" s="301"/>
      <c r="G63" s="136">
        <v>20</v>
      </c>
      <c r="H63" s="135">
        <v>33883</v>
      </c>
      <c r="I63" s="135" t="s">
        <v>7</v>
      </c>
      <c r="J63" s="135" t="s">
        <v>7</v>
      </c>
      <c r="K63" s="65"/>
      <c r="L63" s="107"/>
      <c r="M63" s="60"/>
      <c r="N63" s="60"/>
      <c r="O63" s="301" t="s">
        <v>177</v>
      </c>
      <c r="P63" s="301"/>
      <c r="R63" s="136">
        <v>529586</v>
      </c>
      <c r="S63" s="135">
        <v>241470</v>
      </c>
      <c r="T63" s="135">
        <v>47449</v>
      </c>
      <c r="U63" s="135">
        <v>9965</v>
      </c>
      <c r="V63" s="57"/>
      <c r="W63" s="107"/>
      <c r="X63" s="60"/>
      <c r="Y63" s="60"/>
      <c r="Z63" s="60"/>
      <c r="AA63" s="64" t="s">
        <v>104</v>
      </c>
      <c r="AC63" s="109">
        <v>15637</v>
      </c>
      <c r="AD63" s="108">
        <v>482423</v>
      </c>
      <c r="AE63" s="108">
        <v>1363</v>
      </c>
      <c r="AF63" s="108" t="s">
        <v>7</v>
      </c>
    </row>
    <row r="64" spans="3:32" ht="8.25" customHeight="1">
      <c r="E64" s="71" t="s">
        <v>114</v>
      </c>
      <c r="G64" s="109" t="s">
        <v>7</v>
      </c>
      <c r="H64" s="108">
        <v>405</v>
      </c>
      <c r="I64" s="108" t="s">
        <v>7</v>
      </c>
      <c r="J64" s="108" t="s">
        <v>7</v>
      </c>
      <c r="K64" s="65"/>
      <c r="L64" s="107"/>
      <c r="M64" s="60"/>
      <c r="N64" s="60"/>
      <c r="O64" s="60"/>
      <c r="P64" s="64" t="s">
        <v>106</v>
      </c>
      <c r="R64" s="109">
        <v>29128</v>
      </c>
      <c r="S64" s="108">
        <v>68916</v>
      </c>
      <c r="T64" s="108" t="s">
        <v>7</v>
      </c>
      <c r="U64" s="108" t="s">
        <v>7</v>
      </c>
      <c r="V64" s="57"/>
      <c r="W64" s="107"/>
      <c r="X64" s="60"/>
      <c r="Y64" s="60"/>
      <c r="Z64" s="301" t="s">
        <v>239</v>
      </c>
      <c r="AA64" s="301"/>
      <c r="AC64" s="136">
        <v>17213</v>
      </c>
      <c r="AD64" s="135">
        <v>77297</v>
      </c>
      <c r="AE64" s="135">
        <v>76548</v>
      </c>
      <c r="AF64" s="135">
        <v>27258</v>
      </c>
    </row>
    <row r="65" spans="3:32" ht="8.25" customHeight="1">
      <c r="E65" s="64" t="s">
        <v>117</v>
      </c>
      <c r="G65" s="109">
        <v>20</v>
      </c>
      <c r="H65" s="108">
        <v>33478</v>
      </c>
      <c r="I65" s="108" t="s">
        <v>7</v>
      </c>
      <c r="J65" s="108" t="s">
        <v>7</v>
      </c>
      <c r="K65" s="65"/>
      <c r="L65" s="107"/>
      <c r="M65" s="60"/>
      <c r="N65" s="60"/>
      <c r="O65" s="60"/>
      <c r="P65" s="64" t="s">
        <v>109</v>
      </c>
      <c r="R65" s="109">
        <v>500458</v>
      </c>
      <c r="S65" s="108">
        <v>172554</v>
      </c>
      <c r="T65" s="108">
        <v>47449</v>
      </c>
      <c r="U65" s="108">
        <v>9965</v>
      </c>
      <c r="V65" s="57"/>
      <c r="W65" s="107"/>
      <c r="X65" s="60"/>
      <c r="Y65" s="60"/>
      <c r="Z65" s="60"/>
      <c r="AA65" s="64" t="s">
        <v>107</v>
      </c>
      <c r="AC65" s="109">
        <v>437</v>
      </c>
      <c r="AD65" s="108">
        <v>3653</v>
      </c>
      <c r="AE65" s="108" t="s">
        <v>7</v>
      </c>
      <c r="AF65" s="108" t="s">
        <v>7</v>
      </c>
    </row>
    <row r="66" spans="3:32" ht="8.25" customHeight="1">
      <c r="G66" s="110"/>
      <c r="H66" s="66"/>
      <c r="I66" s="66" t="s">
        <v>8</v>
      </c>
      <c r="J66" s="66"/>
      <c r="K66" s="65"/>
      <c r="L66" s="107"/>
      <c r="M66" s="60"/>
      <c r="N66" s="60"/>
      <c r="O66" s="301" t="s">
        <v>238</v>
      </c>
      <c r="P66" s="301"/>
      <c r="R66" s="136">
        <v>89727</v>
      </c>
      <c r="S66" s="135">
        <v>132867</v>
      </c>
      <c r="T66" s="135">
        <v>2416</v>
      </c>
      <c r="U66" s="135">
        <v>183786</v>
      </c>
      <c r="V66" s="57"/>
      <c r="W66" s="107"/>
      <c r="X66" s="60"/>
      <c r="Y66" s="60"/>
      <c r="Z66" s="60"/>
      <c r="AA66" s="141" t="s">
        <v>237</v>
      </c>
      <c r="AC66" s="109">
        <v>16776</v>
      </c>
      <c r="AD66" s="108">
        <v>73644</v>
      </c>
      <c r="AE66" s="108">
        <v>76548</v>
      </c>
      <c r="AF66" s="108">
        <v>27258</v>
      </c>
    </row>
    <row r="67" spans="3:32" ht="8.25" customHeight="1">
      <c r="C67" s="296" t="s">
        <v>170</v>
      </c>
      <c r="D67" s="296"/>
      <c r="E67" s="296"/>
      <c r="G67" s="140">
        <v>85443</v>
      </c>
      <c r="H67" s="139">
        <v>27037059</v>
      </c>
      <c r="I67" s="139">
        <v>393555</v>
      </c>
      <c r="J67" s="139">
        <v>1830360</v>
      </c>
      <c r="K67" s="65"/>
      <c r="L67" s="107"/>
      <c r="M67" s="60"/>
      <c r="N67" s="60"/>
      <c r="O67" s="60"/>
      <c r="P67" s="64" t="s">
        <v>112</v>
      </c>
      <c r="R67" s="109">
        <v>16456</v>
      </c>
      <c r="S67" s="108">
        <v>40603</v>
      </c>
      <c r="T67" s="108">
        <v>160</v>
      </c>
      <c r="U67" s="108" t="s">
        <v>7</v>
      </c>
      <c r="V67" s="57"/>
      <c r="W67" s="107"/>
      <c r="X67" s="60"/>
      <c r="Y67" s="60"/>
      <c r="Z67" s="60"/>
      <c r="AC67" s="110"/>
      <c r="AD67" s="66"/>
      <c r="AE67" s="66"/>
      <c r="AF67" s="66"/>
    </row>
    <row r="68" spans="3:32" ht="8.25" customHeight="1">
      <c r="D68" s="301" t="s">
        <v>4</v>
      </c>
      <c r="E68" s="301"/>
      <c r="G68" s="136">
        <v>84</v>
      </c>
      <c r="H68" s="135">
        <v>5561177</v>
      </c>
      <c r="I68" s="135">
        <v>1208</v>
      </c>
      <c r="J68" s="135">
        <v>73507</v>
      </c>
      <c r="K68" s="65"/>
      <c r="L68" s="107"/>
      <c r="M68" s="60"/>
      <c r="N68" s="60"/>
      <c r="O68" s="60"/>
      <c r="P68" s="64" t="s">
        <v>113</v>
      </c>
      <c r="R68" s="109">
        <v>1114</v>
      </c>
      <c r="S68" s="108">
        <v>10443</v>
      </c>
      <c r="T68" s="108">
        <v>180</v>
      </c>
      <c r="U68" s="108">
        <v>1270</v>
      </c>
      <c r="V68" s="57"/>
      <c r="W68" s="107"/>
      <c r="X68" s="60"/>
      <c r="Y68" s="296" t="s">
        <v>173</v>
      </c>
      <c r="Z68" s="296"/>
      <c r="AA68" s="296"/>
      <c r="AC68" s="140">
        <v>370842</v>
      </c>
      <c r="AD68" s="139">
        <v>1766947</v>
      </c>
      <c r="AE68" s="139">
        <v>377808</v>
      </c>
      <c r="AF68" s="139">
        <v>94927</v>
      </c>
    </row>
    <row r="69" spans="3:32" ht="8.25" customHeight="1">
      <c r="E69" s="64" t="s">
        <v>4</v>
      </c>
      <c r="G69" s="109">
        <v>84</v>
      </c>
      <c r="H69" s="108">
        <v>5527833</v>
      </c>
      <c r="I69" s="108">
        <v>1208</v>
      </c>
      <c r="J69" s="108">
        <v>73507</v>
      </c>
      <c r="K69" s="65"/>
      <c r="L69" s="107"/>
      <c r="M69" s="60"/>
      <c r="N69" s="60"/>
      <c r="O69" s="60"/>
      <c r="P69" s="64" t="s">
        <v>115</v>
      </c>
      <c r="R69" s="109">
        <v>7</v>
      </c>
      <c r="S69" s="108">
        <v>1</v>
      </c>
      <c r="T69" s="108">
        <v>1210</v>
      </c>
      <c r="U69" s="108">
        <v>182170</v>
      </c>
      <c r="V69" s="57"/>
      <c r="W69" s="107"/>
      <c r="X69" s="60"/>
      <c r="Y69" s="60"/>
      <c r="Z69" s="301" t="s">
        <v>171</v>
      </c>
      <c r="AA69" s="301"/>
      <c r="AC69" s="136">
        <v>111035</v>
      </c>
      <c r="AD69" s="135">
        <v>110640</v>
      </c>
      <c r="AE69" s="135">
        <v>136836</v>
      </c>
      <c r="AF69" s="135">
        <v>6197</v>
      </c>
    </row>
    <row r="70" spans="3:32" ht="8.25" customHeight="1">
      <c r="E70" s="64" t="s">
        <v>123</v>
      </c>
      <c r="G70" s="109" t="s">
        <v>7</v>
      </c>
      <c r="H70" s="108">
        <v>33344</v>
      </c>
      <c r="I70" s="108" t="s">
        <v>7</v>
      </c>
      <c r="J70" s="108" t="s">
        <v>7</v>
      </c>
      <c r="K70" s="65"/>
      <c r="L70" s="107"/>
      <c r="M70" s="60"/>
      <c r="N70" s="60"/>
      <c r="O70" s="60"/>
      <c r="P70" s="141" t="s">
        <v>236</v>
      </c>
      <c r="R70" s="109">
        <v>72150</v>
      </c>
      <c r="S70" s="108">
        <v>81820</v>
      </c>
      <c r="T70" s="108">
        <v>866</v>
      </c>
      <c r="U70" s="108">
        <v>346</v>
      </c>
      <c r="V70" s="57"/>
      <c r="W70" s="107"/>
      <c r="X70" s="60"/>
      <c r="Y70" s="60"/>
      <c r="Z70" s="60"/>
      <c r="AA70" s="64" t="s">
        <v>116</v>
      </c>
      <c r="AC70" s="109">
        <v>91369</v>
      </c>
      <c r="AD70" s="108">
        <v>20271</v>
      </c>
      <c r="AE70" s="108">
        <v>130243</v>
      </c>
      <c r="AF70" s="108">
        <v>6007</v>
      </c>
    </row>
    <row r="71" spans="3:32" ht="8.25" customHeight="1">
      <c r="D71" s="301" t="s">
        <v>211</v>
      </c>
      <c r="E71" s="301"/>
      <c r="G71" s="136" t="s">
        <v>7</v>
      </c>
      <c r="H71" s="135">
        <v>9519700</v>
      </c>
      <c r="I71" s="135" t="s">
        <v>7</v>
      </c>
      <c r="J71" s="135">
        <v>1360</v>
      </c>
      <c r="K71" s="65"/>
      <c r="L71" s="107"/>
      <c r="M71" s="60"/>
      <c r="N71" s="60"/>
      <c r="O71" s="301" t="s">
        <v>121</v>
      </c>
      <c r="P71" s="301"/>
      <c r="R71" s="136" t="s">
        <v>7</v>
      </c>
      <c r="S71" s="135">
        <v>122843</v>
      </c>
      <c r="T71" s="135">
        <v>1332584</v>
      </c>
      <c r="U71" s="135">
        <v>2420490</v>
      </c>
      <c r="V71" s="57"/>
      <c r="W71" s="107"/>
      <c r="X71" s="60"/>
      <c r="Y71" s="60"/>
      <c r="Z71" s="60"/>
      <c r="AA71" s="64" t="s">
        <v>119</v>
      </c>
      <c r="AC71" s="109">
        <v>19666</v>
      </c>
      <c r="AD71" s="108">
        <v>90369</v>
      </c>
      <c r="AE71" s="108">
        <v>6593</v>
      </c>
      <c r="AF71" s="108">
        <v>190</v>
      </c>
    </row>
    <row r="72" spans="3:32" ht="8.25" customHeight="1">
      <c r="E72" s="64" t="s">
        <v>128</v>
      </c>
      <c r="G72" s="109" t="s">
        <v>7</v>
      </c>
      <c r="H72" s="108">
        <v>9519110</v>
      </c>
      <c r="I72" s="108" t="s">
        <v>7</v>
      </c>
      <c r="J72" s="108">
        <v>1360</v>
      </c>
      <c r="K72" s="65"/>
      <c r="L72" s="107"/>
      <c r="M72" s="60"/>
      <c r="N72" s="60"/>
      <c r="O72" s="60"/>
      <c r="P72" s="64" t="s">
        <v>121</v>
      </c>
      <c r="R72" s="109" t="s">
        <v>7</v>
      </c>
      <c r="S72" s="108">
        <v>122843</v>
      </c>
      <c r="T72" s="108">
        <v>935504</v>
      </c>
      <c r="U72" s="108">
        <v>2420490</v>
      </c>
      <c r="V72" s="57"/>
      <c r="W72" s="107"/>
      <c r="X72" s="60"/>
      <c r="Y72" s="60"/>
      <c r="Z72" s="60"/>
      <c r="AA72" s="64" t="s">
        <v>120</v>
      </c>
      <c r="AC72" s="109" t="s">
        <v>7</v>
      </c>
      <c r="AD72" s="108" t="s">
        <v>7</v>
      </c>
      <c r="AE72" s="108" t="s">
        <v>7</v>
      </c>
      <c r="AF72" s="108" t="s">
        <v>7</v>
      </c>
    </row>
    <row r="73" spans="3:32" ht="8.25" customHeight="1">
      <c r="E73" s="64" t="s">
        <v>130</v>
      </c>
      <c r="G73" s="109" t="s">
        <v>7</v>
      </c>
      <c r="H73" s="108">
        <v>590</v>
      </c>
      <c r="I73" s="108" t="s">
        <v>7</v>
      </c>
      <c r="J73" s="108" t="s">
        <v>7</v>
      </c>
      <c r="K73" s="65"/>
      <c r="L73" s="107"/>
      <c r="M73" s="60"/>
      <c r="N73" s="60"/>
      <c r="O73" s="60"/>
      <c r="P73" s="64" t="s">
        <v>235</v>
      </c>
      <c r="R73" s="109" t="s">
        <v>7</v>
      </c>
      <c r="S73" s="108" t="s">
        <v>7</v>
      </c>
      <c r="T73" s="108">
        <v>397080</v>
      </c>
      <c r="U73" s="108" t="s">
        <v>7</v>
      </c>
      <c r="V73" s="57"/>
      <c r="W73" s="107"/>
      <c r="X73" s="60"/>
      <c r="Y73" s="60"/>
      <c r="Z73" s="301" t="s">
        <v>233</v>
      </c>
      <c r="AA73" s="301"/>
      <c r="AC73" s="136">
        <v>64083</v>
      </c>
      <c r="AD73" s="135">
        <v>108435</v>
      </c>
      <c r="AE73" s="135">
        <v>3000</v>
      </c>
      <c r="AF73" s="135">
        <v>9208</v>
      </c>
    </row>
    <row r="74" spans="3:32" ht="8.25" customHeight="1">
      <c r="D74" s="301" t="s">
        <v>234</v>
      </c>
      <c r="E74" s="301"/>
      <c r="G74" s="136">
        <v>247</v>
      </c>
      <c r="H74" s="135">
        <v>15306</v>
      </c>
      <c r="I74" s="135">
        <v>8812</v>
      </c>
      <c r="J74" s="135">
        <v>30013</v>
      </c>
      <c r="K74" s="65"/>
      <c r="L74" s="107"/>
      <c r="M74" s="60"/>
      <c r="N74" s="60"/>
      <c r="O74" s="301" t="s">
        <v>169</v>
      </c>
      <c r="P74" s="301"/>
      <c r="R74" s="136">
        <v>55943</v>
      </c>
      <c r="S74" s="135">
        <v>1783184</v>
      </c>
      <c r="T74" s="135">
        <v>1537281</v>
      </c>
      <c r="U74" s="135">
        <v>3879062</v>
      </c>
      <c r="V74" s="57"/>
      <c r="W74" s="107"/>
      <c r="X74" s="60"/>
      <c r="Y74" s="60"/>
      <c r="Z74" s="60"/>
      <c r="AA74" s="76" t="s">
        <v>233</v>
      </c>
      <c r="AC74" s="109">
        <v>64083</v>
      </c>
      <c r="AD74" s="108">
        <v>108435</v>
      </c>
      <c r="AE74" s="108">
        <v>3000</v>
      </c>
      <c r="AF74" s="108">
        <v>9208</v>
      </c>
    </row>
    <row r="75" spans="3:32" ht="8.25" customHeight="1">
      <c r="E75" s="64" t="s">
        <v>135</v>
      </c>
      <c r="G75" s="109">
        <v>121</v>
      </c>
      <c r="H75" s="108">
        <v>993</v>
      </c>
      <c r="I75" s="108">
        <v>7000</v>
      </c>
      <c r="J75" s="108">
        <v>4685</v>
      </c>
      <c r="K75" s="65"/>
      <c r="L75" s="107"/>
      <c r="M75" s="60"/>
      <c r="N75" s="60"/>
      <c r="O75" s="60"/>
      <c r="P75" s="64" t="s">
        <v>124</v>
      </c>
      <c r="R75" s="109">
        <v>25472</v>
      </c>
      <c r="S75" s="108">
        <v>635429</v>
      </c>
      <c r="T75" s="108">
        <v>1083597</v>
      </c>
      <c r="U75" s="108">
        <v>2262568</v>
      </c>
      <c r="V75" s="57"/>
      <c r="W75" s="107"/>
      <c r="X75" s="60"/>
      <c r="Y75" s="60"/>
      <c r="Z75" s="301" t="s">
        <v>168</v>
      </c>
      <c r="AA75" s="301"/>
      <c r="AC75" s="136">
        <v>11715</v>
      </c>
      <c r="AD75" s="135">
        <v>928851</v>
      </c>
      <c r="AE75" s="135">
        <v>90275</v>
      </c>
      <c r="AF75" s="135">
        <v>41687</v>
      </c>
    </row>
    <row r="76" spans="3:32" ht="8.25" customHeight="1">
      <c r="E76" s="64" t="s">
        <v>137</v>
      </c>
      <c r="G76" s="109">
        <v>126</v>
      </c>
      <c r="H76" s="108">
        <v>14313</v>
      </c>
      <c r="I76" s="108">
        <v>1812</v>
      </c>
      <c r="J76" s="108">
        <v>25328</v>
      </c>
      <c r="K76" s="65"/>
      <c r="L76" s="107"/>
      <c r="M76" s="60"/>
      <c r="N76" s="60"/>
      <c r="O76" s="60"/>
      <c r="P76" s="64" t="s">
        <v>126</v>
      </c>
      <c r="R76" s="109">
        <v>30471</v>
      </c>
      <c r="S76" s="108">
        <v>1147755</v>
      </c>
      <c r="T76" s="108">
        <v>453684</v>
      </c>
      <c r="U76" s="108">
        <v>1616494</v>
      </c>
      <c r="V76" s="57"/>
      <c r="W76" s="107"/>
      <c r="X76" s="60"/>
      <c r="Y76" s="60"/>
      <c r="Z76" s="60"/>
      <c r="AA76" s="64" t="s">
        <v>127</v>
      </c>
      <c r="AC76" s="109">
        <v>11715</v>
      </c>
      <c r="AD76" s="108">
        <v>928851</v>
      </c>
      <c r="AE76" s="108">
        <v>90275</v>
      </c>
      <c r="AF76" s="108">
        <v>41687</v>
      </c>
    </row>
    <row r="77" spans="3:32" ht="8.25" customHeight="1">
      <c r="D77" s="301" t="s">
        <v>232</v>
      </c>
      <c r="E77" s="301"/>
      <c r="G77" s="136">
        <v>1503</v>
      </c>
      <c r="H77" s="135">
        <v>46057</v>
      </c>
      <c r="I77" s="135">
        <v>56890</v>
      </c>
      <c r="J77" s="135">
        <v>260486</v>
      </c>
      <c r="K77" s="65"/>
      <c r="L77" s="107"/>
      <c r="M77" s="60"/>
      <c r="N77" s="60"/>
      <c r="O77" s="301" t="s">
        <v>231</v>
      </c>
      <c r="P77" s="301"/>
      <c r="R77" s="136" t="s">
        <v>7</v>
      </c>
      <c r="S77" s="137">
        <v>15496108</v>
      </c>
      <c r="T77" s="137" t="s">
        <v>7</v>
      </c>
      <c r="U77" s="137" t="s">
        <v>7</v>
      </c>
      <c r="V77" s="57"/>
      <c r="W77" s="107"/>
      <c r="X77" s="60"/>
      <c r="Y77" s="60"/>
      <c r="Z77" s="301" t="s">
        <v>167</v>
      </c>
      <c r="AA77" s="301"/>
      <c r="AC77" s="136" t="s">
        <v>7</v>
      </c>
      <c r="AD77" s="135">
        <v>18</v>
      </c>
      <c r="AE77" s="135">
        <v>15810</v>
      </c>
      <c r="AF77" s="135">
        <v>14650</v>
      </c>
    </row>
    <row r="78" spans="3:32" ht="8.25" customHeight="1">
      <c r="E78" s="64" t="s">
        <v>140</v>
      </c>
      <c r="G78" s="109" t="s">
        <v>7</v>
      </c>
      <c r="H78" s="108">
        <v>480</v>
      </c>
      <c r="I78" s="108">
        <v>19090</v>
      </c>
      <c r="J78" s="108">
        <v>236448</v>
      </c>
      <c r="K78" s="65"/>
      <c r="L78" s="107"/>
      <c r="M78" s="60"/>
      <c r="N78" s="60"/>
      <c r="O78" s="60"/>
      <c r="P78" s="64" t="s">
        <v>231</v>
      </c>
      <c r="R78" s="109" t="s">
        <v>7</v>
      </c>
      <c r="S78" s="108">
        <v>15496108</v>
      </c>
      <c r="T78" s="108" t="s">
        <v>7</v>
      </c>
      <c r="U78" s="108" t="s">
        <v>7</v>
      </c>
      <c r="V78" s="57"/>
      <c r="W78" s="107"/>
      <c r="X78" s="60"/>
      <c r="Y78" s="60"/>
      <c r="Z78" s="60"/>
      <c r="AA78" s="76" t="s">
        <v>230</v>
      </c>
      <c r="AC78" s="109" t="s">
        <v>7</v>
      </c>
      <c r="AD78" s="108">
        <v>18</v>
      </c>
      <c r="AE78" s="108">
        <v>15810</v>
      </c>
      <c r="AF78" s="108">
        <v>14650</v>
      </c>
    </row>
    <row r="79" spans="3:32" ht="8.25" customHeight="1">
      <c r="E79" s="71" t="s">
        <v>142</v>
      </c>
      <c r="G79" s="109">
        <v>1503</v>
      </c>
      <c r="H79" s="108">
        <v>45577</v>
      </c>
      <c r="I79" s="108">
        <v>37800</v>
      </c>
      <c r="J79" s="108">
        <v>24038</v>
      </c>
      <c r="K79" s="65"/>
      <c r="L79" s="107"/>
      <c r="M79" s="60"/>
      <c r="N79" s="60"/>
      <c r="O79" s="301" t="s">
        <v>228</v>
      </c>
      <c r="P79" s="301"/>
      <c r="R79" s="136">
        <v>7712</v>
      </c>
      <c r="S79" s="137">
        <v>1529999</v>
      </c>
      <c r="T79" s="137">
        <v>472783</v>
      </c>
      <c r="U79" s="137">
        <v>516708</v>
      </c>
      <c r="V79" s="57"/>
      <c r="W79" s="107"/>
      <c r="X79" s="60"/>
      <c r="Y79" s="60"/>
      <c r="Z79" s="301" t="s">
        <v>227</v>
      </c>
      <c r="AA79" s="301"/>
      <c r="AC79" s="136" t="s">
        <v>7</v>
      </c>
      <c r="AD79" s="137" t="s">
        <v>7</v>
      </c>
      <c r="AE79" s="135">
        <v>342</v>
      </c>
      <c r="AF79" s="137" t="s">
        <v>7</v>
      </c>
    </row>
    <row r="80" spans="3:32" ht="8.25" customHeight="1">
      <c r="D80" s="301" t="s">
        <v>229</v>
      </c>
      <c r="E80" s="301"/>
      <c r="G80" s="136">
        <v>7316</v>
      </c>
      <c r="H80" s="135">
        <v>567542</v>
      </c>
      <c r="I80" s="135">
        <v>1119</v>
      </c>
      <c r="J80" s="135">
        <v>1827</v>
      </c>
      <c r="K80" s="65"/>
      <c r="L80" s="107"/>
      <c r="M80" s="60"/>
      <c r="N80" s="60"/>
      <c r="O80" s="60"/>
      <c r="P80" s="76" t="s">
        <v>228</v>
      </c>
      <c r="R80" s="109">
        <v>7712</v>
      </c>
      <c r="S80" s="108">
        <v>1529999</v>
      </c>
      <c r="T80" s="108">
        <v>472783</v>
      </c>
      <c r="U80" s="108">
        <v>516708</v>
      </c>
      <c r="V80" s="57"/>
      <c r="W80" s="107"/>
      <c r="X80" s="60"/>
      <c r="Y80" s="60"/>
      <c r="Z80" s="60"/>
      <c r="AA80" s="76" t="s">
        <v>227</v>
      </c>
      <c r="AC80" s="109" t="s">
        <v>7</v>
      </c>
      <c r="AD80" s="108" t="s">
        <v>7</v>
      </c>
      <c r="AE80" s="108">
        <v>342</v>
      </c>
      <c r="AF80" s="108" t="s">
        <v>7</v>
      </c>
    </row>
    <row r="81" spans="1:32" ht="8.25" customHeight="1">
      <c r="E81" s="64" t="s">
        <v>144</v>
      </c>
      <c r="G81" s="109">
        <v>7316</v>
      </c>
      <c r="H81" s="108">
        <v>567542</v>
      </c>
      <c r="I81" s="108">
        <v>1119</v>
      </c>
      <c r="J81" s="108">
        <v>1827</v>
      </c>
      <c r="K81" s="65"/>
      <c r="L81" s="107"/>
      <c r="M81" s="133"/>
      <c r="N81" s="60"/>
      <c r="O81" s="301" t="s">
        <v>226</v>
      </c>
      <c r="P81" s="301"/>
      <c r="R81" s="136">
        <v>5935</v>
      </c>
      <c r="S81" s="137">
        <v>54006</v>
      </c>
      <c r="T81" s="137">
        <v>621626</v>
      </c>
      <c r="U81" s="137">
        <v>276943</v>
      </c>
      <c r="V81" s="128"/>
      <c r="W81" s="107"/>
      <c r="X81" s="60"/>
      <c r="Y81" s="60"/>
      <c r="Z81" s="301" t="s">
        <v>165</v>
      </c>
      <c r="AA81" s="301"/>
      <c r="AC81" s="136">
        <v>86060</v>
      </c>
      <c r="AD81" s="135">
        <v>591238</v>
      </c>
      <c r="AE81" s="135">
        <v>843</v>
      </c>
      <c r="AF81" s="135">
        <v>1206</v>
      </c>
    </row>
    <row r="82" spans="1:32" ht="8.25" customHeight="1">
      <c r="D82" s="301" t="s">
        <v>148</v>
      </c>
      <c r="E82" s="301"/>
      <c r="G82" s="136" t="s">
        <v>7</v>
      </c>
      <c r="H82" s="135">
        <v>10470840</v>
      </c>
      <c r="I82" s="135">
        <v>30503</v>
      </c>
      <c r="J82" s="135">
        <v>193801</v>
      </c>
      <c r="K82" s="65"/>
      <c r="L82" s="107"/>
      <c r="M82" s="60"/>
      <c r="N82" s="60"/>
      <c r="O82" s="60"/>
      <c r="P82" s="64" t="s">
        <v>133</v>
      </c>
      <c r="R82" s="109">
        <v>5935</v>
      </c>
      <c r="S82" s="108">
        <v>54006</v>
      </c>
      <c r="T82" s="108">
        <v>618382</v>
      </c>
      <c r="U82" s="108">
        <v>276943</v>
      </c>
      <c r="V82" s="57"/>
      <c r="W82" s="107"/>
      <c r="X82" s="60"/>
      <c r="Y82" s="60"/>
      <c r="Z82" s="60"/>
      <c r="AA82" s="64" t="s">
        <v>163</v>
      </c>
      <c r="AC82" s="109">
        <v>19532</v>
      </c>
      <c r="AD82" s="108">
        <v>24652</v>
      </c>
      <c r="AE82" s="108" t="s">
        <v>7</v>
      </c>
      <c r="AF82" s="108">
        <v>1130</v>
      </c>
    </row>
    <row r="83" spans="1:32" ht="8.25" customHeight="1">
      <c r="E83" s="64" t="s">
        <v>148</v>
      </c>
      <c r="G83" s="109" t="s">
        <v>7</v>
      </c>
      <c r="H83" s="108">
        <v>10470840</v>
      </c>
      <c r="I83" s="108">
        <v>25002</v>
      </c>
      <c r="J83" s="108">
        <v>193801</v>
      </c>
      <c r="K83" s="65"/>
      <c r="L83" s="107"/>
      <c r="M83" s="60"/>
      <c r="N83" s="60"/>
      <c r="O83" s="60"/>
      <c r="P83" s="64" t="s">
        <v>90</v>
      </c>
      <c r="R83" s="109" t="s">
        <v>7</v>
      </c>
      <c r="S83" s="108" t="s">
        <v>7</v>
      </c>
      <c r="T83" s="108">
        <v>3244</v>
      </c>
      <c r="U83" s="108" t="s">
        <v>7</v>
      </c>
      <c r="V83" s="57"/>
      <c r="W83" s="107"/>
      <c r="X83" s="60"/>
      <c r="Y83" s="60"/>
      <c r="Z83" s="60"/>
      <c r="AA83" s="64" t="s">
        <v>141</v>
      </c>
      <c r="AC83" s="109">
        <v>66528</v>
      </c>
      <c r="AD83" s="108">
        <v>566586</v>
      </c>
      <c r="AE83" s="108">
        <v>843</v>
      </c>
      <c r="AF83" s="108">
        <v>76</v>
      </c>
    </row>
    <row r="84" spans="1:32" ht="8.25" customHeight="1">
      <c r="E84" s="64" t="s">
        <v>131</v>
      </c>
      <c r="G84" s="109" t="s">
        <v>7</v>
      </c>
      <c r="H84" s="108" t="s">
        <v>7</v>
      </c>
      <c r="I84" s="108">
        <v>5501</v>
      </c>
      <c r="J84" s="108" t="s">
        <v>7</v>
      </c>
      <c r="K84" s="65"/>
      <c r="L84" s="107"/>
      <c r="M84" s="60"/>
      <c r="N84" s="60"/>
      <c r="O84" s="301" t="s">
        <v>138</v>
      </c>
      <c r="P84" s="301"/>
      <c r="R84" s="136">
        <v>26</v>
      </c>
      <c r="S84" s="135">
        <v>170710</v>
      </c>
      <c r="T84" s="135">
        <v>17377</v>
      </c>
      <c r="U84" s="135">
        <v>79060</v>
      </c>
      <c r="V84" s="57"/>
      <c r="W84" s="107"/>
      <c r="X84" s="60"/>
      <c r="Y84" s="60"/>
      <c r="Z84" s="301" t="s">
        <v>162</v>
      </c>
      <c r="AA84" s="301"/>
      <c r="AC84" s="136">
        <v>97949</v>
      </c>
      <c r="AD84" s="135">
        <v>27765</v>
      </c>
      <c r="AE84" s="135">
        <v>130702</v>
      </c>
      <c r="AF84" s="135">
        <v>21979</v>
      </c>
    </row>
    <row r="85" spans="1:32" ht="8.25" customHeight="1">
      <c r="D85" s="301" t="s">
        <v>153</v>
      </c>
      <c r="E85" s="301"/>
      <c r="G85" s="136" t="s">
        <v>7</v>
      </c>
      <c r="H85" s="135" t="s">
        <v>7</v>
      </c>
      <c r="I85" s="135" t="s">
        <v>7</v>
      </c>
      <c r="J85" s="135">
        <v>7323</v>
      </c>
      <c r="K85" s="65"/>
      <c r="L85" s="107"/>
      <c r="M85" s="60"/>
      <c r="N85" s="60"/>
      <c r="O85" s="60"/>
      <c r="P85" s="64" t="s">
        <v>138</v>
      </c>
      <c r="R85" s="109">
        <v>26</v>
      </c>
      <c r="S85" s="108">
        <v>170710</v>
      </c>
      <c r="T85" s="108">
        <v>17377</v>
      </c>
      <c r="U85" s="108">
        <v>79060</v>
      </c>
      <c r="V85" s="57"/>
      <c r="W85" s="107"/>
      <c r="X85" s="60"/>
      <c r="Y85" s="60"/>
      <c r="Z85" s="60"/>
      <c r="AA85" s="64" t="s">
        <v>145</v>
      </c>
      <c r="AC85" s="109">
        <v>9</v>
      </c>
      <c r="AD85" s="108">
        <v>1054</v>
      </c>
      <c r="AE85" s="108" t="s">
        <v>7</v>
      </c>
      <c r="AF85" s="108" t="s">
        <v>7</v>
      </c>
    </row>
    <row r="86" spans="1:32" ht="8.25" customHeight="1">
      <c r="E86" s="64" t="s">
        <v>153</v>
      </c>
      <c r="G86" s="109" t="s">
        <v>7</v>
      </c>
      <c r="H86" s="108" t="s">
        <v>7</v>
      </c>
      <c r="I86" s="108" t="s">
        <v>7</v>
      </c>
      <c r="J86" s="108">
        <v>7323</v>
      </c>
      <c r="K86" s="65"/>
      <c r="L86" s="107"/>
      <c r="M86" s="60"/>
      <c r="N86" s="60"/>
      <c r="O86" s="301" t="s">
        <v>225</v>
      </c>
      <c r="P86" s="301"/>
      <c r="R86" s="136">
        <v>21</v>
      </c>
      <c r="S86" s="135">
        <v>6645</v>
      </c>
      <c r="T86" s="135">
        <v>4878</v>
      </c>
      <c r="U86" s="135" t="s">
        <v>7</v>
      </c>
      <c r="V86" s="57"/>
      <c r="W86" s="107"/>
      <c r="X86" s="60"/>
      <c r="Y86" s="60"/>
      <c r="Z86" s="60"/>
      <c r="AA86" s="64" t="s">
        <v>150</v>
      </c>
      <c r="AC86" s="109" t="s">
        <v>7</v>
      </c>
      <c r="AD86" s="108" t="s">
        <v>7</v>
      </c>
      <c r="AE86" s="108" t="s">
        <v>7</v>
      </c>
      <c r="AF86" s="108" t="s">
        <v>7</v>
      </c>
    </row>
    <row r="87" spans="1:32" ht="8.25" customHeight="1">
      <c r="D87" s="301" t="s">
        <v>157</v>
      </c>
      <c r="E87" s="301"/>
      <c r="G87" s="136">
        <v>516</v>
      </c>
      <c r="H87" s="135">
        <v>5436</v>
      </c>
      <c r="I87" s="135">
        <v>700</v>
      </c>
      <c r="J87" s="135">
        <v>713264</v>
      </c>
      <c r="K87" s="65"/>
      <c r="L87" s="107"/>
      <c r="M87" s="60"/>
      <c r="N87" s="60"/>
      <c r="O87" s="60"/>
      <c r="P87" s="76" t="s">
        <v>225</v>
      </c>
      <c r="R87" s="109">
        <v>21</v>
      </c>
      <c r="S87" s="108">
        <v>6645</v>
      </c>
      <c r="T87" s="108">
        <v>4878</v>
      </c>
      <c r="U87" s="108" t="s">
        <v>7</v>
      </c>
      <c r="V87" s="57"/>
      <c r="W87" s="107"/>
      <c r="X87" s="60"/>
      <c r="Y87" s="60"/>
      <c r="Z87" s="60"/>
      <c r="AA87" s="64" t="s">
        <v>152</v>
      </c>
      <c r="AC87" s="109">
        <v>97940</v>
      </c>
      <c r="AD87" s="108">
        <v>26711</v>
      </c>
      <c r="AE87" s="108">
        <v>130702</v>
      </c>
      <c r="AF87" s="108">
        <v>21979</v>
      </c>
    </row>
    <row r="88" spans="1:32" ht="8.25" customHeight="1">
      <c r="E88" s="64" t="s">
        <v>157</v>
      </c>
      <c r="G88" s="109">
        <v>516</v>
      </c>
      <c r="H88" s="108">
        <v>5436</v>
      </c>
      <c r="I88" s="108">
        <v>700</v>
      </c>
      <c r="J88" s="108">
        <v>713264</v>
      </c>
      <c r="K88" s="65"/>
      <c r="L88" s="107"/>
      <c r="M88" s="60"/>
      <c r="N88" s="60"/>
      <c r="O88" s="301" t="s">
        <v>161</v>
      </c>
      <c r="P88" s="301"/>
      <c r="R88" s="136">
        <v>813810</v>
      </c>
      <c r="S88" s="135">
        <v>638797</v>
      </c>
      <c r="T88" s="135">
        <v>526491</v>
      </c>
      <c r="U88" s="135">
        <v>2082747</v>
      </c>
      <c r="V88" s="57"/>
      <c r="W88" s="107"/>
      <c r="X88" s="60"/>
      <c r="Y88" s="60"/>
      <c r="Z88" s="60"/>
      <c r="AC88" s="110" t="s">
        <v>8</v>
      </c>
      <c r="AD88" s="66" t="s">
        <v>8</v>
      </c>
      <c r="AE88" s="66" t="s">
        <v>8</v>
      </c>
      <c r="AF88" s="66" t="s">
        <v>8</v>
      </c>
    </row>
    <row r="89" spans="1:32" ht="8.25" customHeight="1">
      <c r="D89" s="301" t="s">
        <v>25</v>
      </c>
      <c r="E89" s="301"/>
      <c r="G89" s="136">
        <v>47</v>
      </c>
      <c r="H89" s="135">
        <v>118741</v>
      </c>
      <c r="I89" s="135" t="s">
        <v>7</v>
      </c>
      <c r="J89" s="135">
        <v>84996</v>
      </c>
      <c r="K89" s="65"/>
      <c r="L89" s="107"/>
      <c r="M89" s="60"/>
      <c r="N89" s="60"/>
      <c r="O89" s="60"/>
      <c r="P89" s="64" t="s">
        <v>146</v>
      </c>
      <c r="R89" s="109" t="s">
        <v>7</v>
      </c>
      <c r="S89" s="108">
        <v>77</v>
      </c>
      <c r="T89" s="108">
        <v>50253</v>
      </c>
      <c r="U89" s="108">
        <v>85190</v>
      </c>
      <c r="V89" s="57"/>
      <c r="W89" s="107"/>
      <c r="X89" s="60"/>
      <c r="Y89" s="296" t="s">
        <v>156</v>
      </c>
      <c r="Z89" s="296"/>
      <c r="AA89" s="296"/>
      <c r="AC89" s="140">
        <v>88217</v>
      </c>
      <c r="AD89" s="139">
        <v>40123</v>
      </c>
      <c r="AE89" s="139" t="s">
        <v>7</v>
      </c>
      <c r="AF89" s="139" t="s">
        <v>7</v>
      </c>
    </row>
    <row r="90" spans="1:32" ht="8.25" customHeight="1">
      <c r="E90" s="64" t="s">
        <v>25</v>
      </c>
      <c r="G90" s="109">
        <v>47</v>
      </c>
      <c r="H90" s="108">
        <v>118741</v>
      </c>
      <c r="I90" s="108" t="s">
        <v>7</v>
      </c>
      <c r="J90" s="108">
        <v>84996</v>
      </c>
      <c r="K90" s="65"/>
      <c r="L90" s="107"/>
      <c r="M90" s="60"/>
      <c r="N90" s="60"/>
      <c r="O90" s="60"/>
      <c r="P90" s="64" t="s">
        <v>149</v>
      </c>
      <c r="R90" s="109">
        <v>15</v>
      </c>
      <c r="S90" s="108">
        <v>3223</v>
      </c>
      <c r="T90" s="108">
        <v>2982</v>
      </c>
      <c r="U90" s="108">
        <v>411319</v>
      </c>
      <c r="V90" s="57"/>
      <c r="W90" s="107"/>
      <c r="X90" s="60"/>
      <c r="Y90" s="60"/>
      <c r="Z90" s="301" t="s">
        <v>156</v>
      </c>
      <c r="AA90" s="301"/>
      <c r="AC90" s="138">
        <v>88217</v>
      </c>
      <c r="AD90" s="137">
        <v>40123</v>
      </c>
      <c r="AE90" s="137" t="s">
        <v>7</v>
      </c>
      <c r="AF90" s="137" t="s">
        <v>7</v>
      </c>
    </row>
    <row r="91" spans="1:32" ht="8.25" customHeight="1">
      <c r="D91" s="301" t="s">
        <v>224</v>
      </c>
      <c r="E91" s="301"/>
      <c r="G91" s="136">
        <v>75730</v>
      </c>
      <c r="H91" s="135">
        <v>732260</v>
      </c>
      <c r="I91" s="135">
        <v>294323</v>
      </c>
      <c r="J91" s="135">
        <v>463783</v>
      </c>
      <c r="K91" s="65"/>
      <c r="L91" s="107"/>
      <c r="M91" s="60"/>
      <c r="N91" s="60"/>
      <c r="O91" s="60"/>
      <c r="P91" s="64" t="s">
        <v>151</v>
      </c>
      <c r="R91" s="109">
        <v>813795</v>
      </c>
      <c r="S91" s="108">
        <v>635497</v>
      </c>
      <c r="T91" s="108">
        <v>473256</v>
      </c>
      <c r="U91" s="108">
        <v>1586238</v>
      </c>
      <c r="V91" s="57"/>
      <c r="W91" s="107"/>
      <c r="X91" s="60"/>
      <c r="Y91" s="60"/>
      <c r="Z91" s="60"/>
      <c r="AA91" s="76" t="s">
        <v>223</v>
      </c>
      <c r="AC91" s="109">
        <v>88217</v>
      </c>
      <c r="AD91" s="108">
        <v>40123</v>
      </c>
      <c r="AE91" s="108" t="s">
        <v>7</v>
      </c>
      <c r="AF91" s="108" t="s">
        <v>7</v>
      </c>
    </row>
    <row r="92" spans="1:32" ht="8.25" customHeight="1">
      <c r="E92" s="64" t="s">
        <v>27</v>
      </c>
      <c r="F92" s="128"/>
      <c r="G92" s="108" t="s">
        <v>7</v>
      </c>
      <c r="H92" s="108" t="s">
        <v>7</v>
      </c>
      <c r="I92" s="108">
        <v>142400</v>
      </c>
      <c r="J92" s="108">
        <v>13530</v>
      </c>
      <c r="K92" s="65"/>
      <c r="L92" s="107"/>
      <c r="M92" s="60"/>
      <c r="N92" s="60"/>
      <c r="O92" s="301" t="s">
        <v>160</v>
      </c>
      <c r="P92" s="301"/>
      <c r="R92" s="136">
        <v>135321</v>
      </c>
      <c r="S92" s="135">
        <v>19178</v>
      </c>
      <c r="T92" s="135">
        <v>14780</v>
      </c>
      <c r="U92" s="135">
        <v>45060</v>
      </c>
      <c r="V92" s="134"/>
      <c r="W92" s="107"/>
      <c r="X92" s="60"/>
      <c r="Y92" s="60"/>
      <c r="Z92" s="60"/>
      <c r="AA92" s="64"/>
      <c r="AC92" s="109"/>
      <c r="AD92" s="108"/>
      <c r="AE92" s="108"/>
      <c r="AF92" s="108"/>
    </row>
    <row r="93" spans="1:32" ht="8.25" customHeight="1">
      <c r="D93" s="60"/>
      <c r="E93" s="64" t="s">
        <v>30</v>
      </c>
      <c r="G93" s="109">
        <v>20306</v>
      </c>
      <c r="H93" s="108">
        <v>222579</v>
      </c>
      <c r="I93" s="108">
        <v>17977</v>
      </c>
      <c r="J93" s="108">
        <v>1680</v>
      </c>
      <c r="K93" s="65"/>
      <c r="L93" s="107"/>
      <c r="M93" s="60"/>
      <c r="N93" s="60"/>
      <c r="O93" s="60"/>
      <c r="P93" s="64" t="s">
        <v>154</v>
      </c>
      <c r="R93" s="109">
        <v>134215</v>
      </c>
      <c r="S93" s="108">
        <v>8385</v>
      </c>
      <c r="T93" s="108">
        <v>3556</v>
      </c>
      <c r="U93" s="108">
        <v>4078</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6:AA36"/>
    <mergeCell ref="Z38:AA38"/>
    <mergeCell ref="Z61:AA61"/>
    <mergeCell ref="O44:P44"/>
    <mergeCell ref="Y89:AA89"/>
    <mergeCell ref="Z75:AA75"/>
    <mergeCell ref="O88:P88"/>
    <mergeCell ref="O92:P92"/>
    <mergeCell ref="O86:P86"/>
    <mergeCell ref="O81:P81"/>
    <mergeCell ref="Z77:AA77"/>
    <mergeCell ref="Z90:AA90"/>
    <mergeCell ref="Z81:AA81"/>
    <mergeCell ref="Z84:AA84"/>
    <mergeCell ref="Z79:AA79"/>
    <mergeCell ref="O84:P84"/>
    <mergeCell ref="O79:P79"/>
    <mergeCell ref="O77:P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37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222</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32437872</v>
      </c>
      <c r="H11" s="68">
        <v>53959919</v>
      </c>
      <c r="I11" s="68">
        <v>19318371</v>
      </c>
      <c r="J11" s="68">
        <v>27321615</v>
      </c>
      <c r="K11" s="65"/>
      <c r="L11" s="112"/>
      <c r="O11" s="301" t="s">
        <v>25</v>
      </c>
      <c r="P11" s="301"/>
      <c r="R11" s="110">
        <v>149</v>
      </c>
      <c r="S11" s="66">
        <v>77921</v>
      </c>
      <c r="T11" s="66" t="s">
        <v>7</v>
      </c>
      <c r="U11" s="66">
        <v>59931</v>
      </c>
      <c r="V11" s="57"/>
      <c r="W11" s="107"/>
      <c r="X11" s="60"/>
      <c r="Y11" s="60"/>
      <c r="Z11" s="60"/>
      <c r="AA11" s="64" t="s">
        <v>24</v>
      </c>
      <c r="AC11" s="109">
        <v>1964</v>
      </c>
      <c r="AD11" s="108">
        <v>7261</v>
      </c>
      <c r="AE11" s="108">
        <v>9974</v>
      </c>
      <c r="AF11" s="108">
        <v>34068</v>
      </c>
    </row>
    <row r="12" spans="1:32" ht="9" customHeight="1">
      <c r="G12" s="111"/>
      <c r="H12" s="68"/>
      <c r="I12" s="68"/>
      <c r="J12" s="68"/>
      <c r="K12" s="65"/>
      <c r="L12" s="112"/>
      <c r="P12" s="64" t="s">
        <v>25</v>
      </c>
      <c r="R12" s="109">
        <v>149</v>
      </c>
      <c r="S12" s="108">
        <v>77921</v>
      </c>
      <c r="T12" s="108" t="s">
        <v>7</v>
      </c>
      <c r="U12" s="108">
        <v>59931</v>
      </c>
      <c r="V12" s="57"/>
      <c r="W12" s="107"/>
      <c r="X12" s="60"/>
      <c r="Y12" s="60"/>
      <c r="Z12" s="301" t="s">
        <v>204</v>
      </c>
      <c r="AA12" s="301"/>
      <c r="AC12" s="110">
        <v>939159</v>
      </c>
      <c r="AD12" s="66">
        <v>506603</v>
      </c>
      <c r="AE12" s="66">
        <v>50520</v>
      </c>
      <c r="AF12" s="66">
        <v>198753</v>
      </c>
    </row>
    <row r="13" spans="1:32" ht="9" customHeight="1">
      <c r="C13" s="296" t="s">
        <v>203</v>
      </c>
      <c r="D13" s="296"/>
      <c r="E13" s="296"/>
      <c r="G13" s="111">
        <v>85162</v>
      </c>
      <c r="H13" s="68">
        <v>4687627</v>
      </c>
      <c r="I13" s="68">
        <v>479323</v>
      </c>
      <c r="J13" s="68">
        <v>189758</v>
      </c>
      <c r="K13" s="65"/>
      <c r="L13" s="112"/>
      <c r="O13" s="301" t="s">
        <v>202</v>
      </c>
      <c r="P13" s="301"/>
      <c r="R13" s="110">
        <v>94534</v>
      </c>
      <c r="S13" s="66">
        <v>643387</v>
      </c>
      <c r="T13" s="66">
        <v>529091</v>
      </c>
      <c r="U13" s="66">
        <v>425096</v>
      </c>
      <c r="V13" s="57"/>
      <c r="W13" s="107"/>
      <c r="X13" s="60"/>
      <c r="Y13" s="60"/>
      <c r="Z13" s="60"/>
      <c r="AA13" s="64" t="s">
        <v>26</v>
      </c>
      <c r="AC13" s="109">
        <v>26566</v>
      </c>
      <c r="AD13" s="108">
        <v>27612</v>
      </c>
      <c r="AE13" s="108" t="s">
        <v>7</v>
      </c>
      <c r="AF13" s="108" t="s">
        <v>7</v>
      </c>
    </row>
    <row r="14" spans="1:32" ht="9" customHeight="1">
      <c r="D14" s="302" t="s">
        <v>201</v>
      </c>
      <c r="E14" s="302"/>
      <c r="G14" s="110">
        <v>902</v>
      </c>
      <c r="H14" s="66">
        <v>729229</v>
      </c>
      <c r="I14" s="66">
        <v>5014</v>
      </c>
      <c r="J14" s="66">
        <v>47973</v>
      </c>
      <c r="K14" s="65"/>
      <c r="L14" s="112"/>
      <c r="P14" s="64" t="s">
        <v>27</v>
      </c>
      <c r="Q14" s="128"/>
      <c r="R14" s="108" t="s">
        <v>7</v>
      </c>
      <c r="S14" s="108" t="s">
        <v>7</v>
      </c>
      <c r="T14" s="108">
        <v>245615</v>
      </c>
      <c r="U14" s="108">
        <v>2000</v>
      </c>
      <c r="V14" s="57"/>
      <c r="W14" s="107"/>
      <c r="X14" s="60"/>
      <c r="Y14" s="60"/>
      <c r="Z14" s="60"/>
      <c r="AA14" s="64" t="s">
        <v>28</v>
      </c>
      <c r="AC14" s="109">
        <v>747512</v>
      </c>
      <c r="AD14" s="108">
        <v>278889</v>
      </c>
      <c r="AE14" s="108">
        <v>3849</v>
      </c>
      <c r="AF14" s="108">
        <v>50665</v>
      </c>
    </row>
    <row r="15" spans="1:32" ht="9" customHeight="1">
      <c r="E15" s="64" t="s">
        <v>29</v>
      </c>
      <c r="G15" s="109">
        <v>25</v>
      </c>
      <c r="H15" s="108">
        <v>88885</v>
      </c>
      <c r="I15" s="108" t="s">
        <v>7</v>
      </c>
      <c r="J15" s="108">
        <v>5175</v>
      </c>
      <c r="K15" s="65"/>
      <c r="L15" s="107"/>
      <c r="M15" s="60"/>
      <c r="N15" s="60"/>
      <c r="O15" s="60"/>
      <c r="P15" s="64" t="s">
        <v>30</v>
      </c>
      <c r="R15" s="109">
        <v>26292</v>
      </c>
      <c r="S15" s="108">
        <v>232496</v>
      </c>
      <c r="T15" s="108">
        <v>15163</v>
      </c>
      <c r="U15" s="108">
        <v>1800</v>
      </c>
      <c r="V15" s="57"/>
      <c r="W15" s="107"/>
      <c r="X15" s="60"/>
      <c r="Y15" s="60"/>
      <c r="Z15" s="60"/>
      <c r="AA15" s="64" t="s">
        <v>31</v>
      </c>
      <c r="AC15" s="109">
        <v>8087</v>
      </c>
      <c r="AD15" s="108">
        <v>10550</v>
      </c>
      <c r="AE15" s="108">
        <v>44908</v>
      </c>
      <c r="AF15" s="108">
        <v>3906</v>
      </c>
    </row>
    <row r="16" spans="1:32" ht="9" customHeight="1">
      <c r="E16" s="64" t="s">
        <v>32</v>
      </c>
      <c r="G16" s="109">
        <v>877</v>
      </c>
      <c r="H16" s="108">
        <v>635817</v>
      </c>
      <c r="I16" s="108">
        <v>5014</v>
      </c>
      <c r="J16" s="108">
        <v>31146</v>
      </c>
      <c r="K16" s="65"/>
      <c r="L16" s="107"/>
      <c r="M16" s="60"/>
      <c r="N16" s="60"/>
      <c r="O16" s="60"/>
      <c r="P16" s="64" t="s">
        <v>33</v>
      </c>
      <c r="R16" s="109">
        <v>68242</v>
      </c>
      <c r="S16" s="108">
        <v>410891</v>
      </c>
      <c r="T16" s="108">
        <v>268313</v>
      </c>
      <c r="U16" s="108">
        <v>421296</v>
      </c>
      <c r="V16" s="57"/>
      <c r="W16" s="107"/>
      <c r="X16" s="60"/>
      <c r="Y16" s="60"/>
      <c r="Z16" s="60"/>
      <c r="AA16" s="74" t="s">
        <v>34</v>
      </c>
      <c r="AC16" s="109">
        <v>156994</v>
      </c>
      <c r="AD16" s="108">
        <v>189552</v>
      </c>
      <c r="AE16" s="108">
        <v>1763</v>
      </c>
      <c r="AF16" s="108">
        <v>144182</v>
      </c>
    </row>
    <row r="17" spans="4:32" ht="9" customHeight="1">
      <c r="E17" s="64" t="s">
        <v>35</v>
      </c>
      <c r="G17" s="109" t="s">
        <v>7</v>
      </c>
      <c r="H17" s="108">
        <v>4527</v>
      </c>
      <c r="I17" s="108" t="s">
        <v>7</v>
      </c>
      <c r="J17" s="108">
        <v>11652</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39720</v>
      </c>
      <c r="H18" s="66">
        <v>2575321</v>
      </c>
      <c r="I18" s="66">
        <v>471207</v>
      </c>
      <c r="J18" s="66">
        <v>117492</v>
      </c>
      <c r="K18" s="65"/>
      <c r="L18" s="112"/>
      <c r="N18" s="296" t="s">
        <v>199</v>
      </c>
      <c r="O18" s="296"/>
      <c r="P18" s="296"/>
      <c r="R18" s="111">
        <v>26443531</v>
      </c>
      <c r="S18" s="68">
        <v>3873249</v>
      </c>
      <c r="T18" s="68">
        <v>12630046</v>
      </c>
      <c r="U18" s="68">
        <v>13072505</v>
      </c>
      <c r="V18" s="57"/>
      <c r="W18" s="107"/>
      <c r="X18" s="60"/>
      <c r="Y18" s="296" t="s">
        <v>198</v>
      </c>
      <c r="Z18" s="296"/>
      <c r="AA18" s="296"/>
      <c r="AC18" s="111">
        <v>532005</v>
      </c>
      <c r="AD18" s="68">
        <v>1432885</v>
      </c>
      <c r="AE18" s="68">
        <v>251478</v>
      </c>
      <c r="AF18" s="68">
        <v>439360</v>
      </c>
    </row>
    <row r="19" spans="4:32" ht="9" customHeight="1">
      <c r="E19" s="71" t="s">
        <v>36</v>
      </c>
      <c r="G19" s="109">
        <v>38174</v>
      </c>
      <c r="H19" s="108">
        <v>191954</v>
      </c>
      <c r="I19" s="108">
        <v>811</v>
      </c>
      <c r="J19" s="108">
        <v>43358</v>
      </c>
      <c r="K19" s="65"/>
      <c r="L19" s="107"/>
      <c r="M19" s="60"/>
      <c r="N19" s="60"/>
      <c r="O19" s="301" t="s">
        <v>197</v>
      </c>
      <c r="P19" s="301"/>
      <c r="R19" s="110">
        <v>1611350</v>
      </c>
      <c r="S19" s="66">
        <v>626989</v>
      </c>
      <c r="T19" s="66">
        <v>1940426</v>
      </c>
      <c r="U19" s="66">
        <v>4840734</v>
      </c>
      <c r="V19" s="57"/>
      <c r="W19" s="112"/>
      <c r="Z19" s="301" t="s">
        <v>196</v>
      </c>
      <c r="AA19" s="301"/>
      <c r="AC19" s="110">
        <v>172339</v>
      </c>
      <c r="AD19" s="66">
        <v>202764</v>
      </c>
      <c r="AE19" s="66">
        <v>38230</v>
      </c>
      <c r="AF19" s="66">
        <v>359119</v>
      </c>
    </row>
    <row r="20" spans="4:32" ht="9" customHeight="1">
      <c r="E20" s="64" t="s">
        <v>1</v>
      </c>
      <c r="G20" s="109">
        <v>362</v>
      </c>
      <c r="H20" s="108">
        <v>1791010</v>
      </c>
      <c r="I20" s="108">
        <v>439114</v>
      </c>
      <c r="J20" s="108">
        <v>20747</v>
      </c>
      <c r="K20" s="65"/>
      <c r="L20" s="107"/>
      <c r="M20" s="60"/>
      <c r="N20" s="60"/>
      <c r="O20" s="60"/>
      <c r="P20" s="71" t="s">
        <v>37</v>
      </c>
      <c r="R20" s="109">
        <v>75997</v>
      </c>
      <c r="S20" s="108">
        <v>185953</v>
      </c>
      <c r="T20" s="108">
        <v>237525</v>
      </c>
      <c r="U20" s="108">
        <v>51555</v>
      </c>
      <c r="V20" s="57"/>
      <c r="W20" s="107"/>
      <c r="X20" s="60"/>
      <c r="Y20" s="60"/>
      <c r="Z20" s="60"/>
      <c r="AA20" s="64" t="s">
        <v>38</v>
      </c>
      <c r="AC20" s="109">
        <v>3249</v>
      </c>
      <c r="AD20" s="108">
        <v>67542</v>
      </c>
      <c r="AE20" s="108">
        <v>2147</v>
      </c>
      <c r="AF20" s="108">
        <v>14043</v>
      </c>
    </row>
    <row r="21" spans="4:32" ht="9" customHeight="1">
      <c r="E21" s="64" t="s">
        <v>39</v>
      </c>
      <c r="G21" s="109">
        <v>116</v>
      </c>
      <c r="H21" s="108">
        <v>137481</v>
      </c>
      <c r="I21" s="108">
        <v>22087</v>
      </c>
      <c r="J21" s="108">
        <v>24105</v>
      </c>
      <c r="K21" s="65"/>
      <c r="L21" s="107"/>
      <c r="M21" s="60"/>
      <c r="N21" s="60"/>
      <c r="O21" s="60"/>
      <c r="P21" s="71" t="s">
        <v>40</v>
      </c>
      <c r="R21" s="109">
        <v>20576</v>
      </c>
      <c r="S21" s="108">
        <v>3731</v>
      </c>
      <c r="T21" s="108">
        <v>200401</v>
      </c>
      <c r="U21" s="108">
        <v>55374</v>
      </c>
      <c r="V21" s="57"/>
      <c r="W21" s="107"/>
      <c r="X21" s="60"/>
      <c r="Y21" s="60"/>
      <c r="Z21" s="60"/>
      <c r="AA21" s="71" t="s">
        <v>41</v>
      </c>
      <c r="AC21" s="109">
        <v>169090</v>
      </c>
      <c r="AD21" s="108">
        <v>135222</v>
      </c>
      <c r="AE21" s="108">
        <v>36083</v>
      </c>
      <c r="AF21" s="108">
        <v>345076</v>
      </c>
    </row>
    <row r="22" spans="4:32" ht="9" customHeight="1">
      <c r="E22" s="64" t="s">
        <v>42</v>
      </c>
      <c r="G22" s="109">
        <v>920</v>
      </c>
      <c r="H22" s="108">
        <v>431759</v>
      </c>
      <c r="I22" s="108">
        <v>9195</v>
      </c>
      <c r="J22" s="108">
        <v>29282</v>
      </c>
      <c r="K22" s="65"/>
      <c r="L22" s="107"/>
      <c r="M22" s="60"/>
      <c r="N22" s="60"/>
      <c r="O22" s="60"/>
      <c r="P22" s="64" t="s">
        <v>43</v>
      </c>
      <c r="R22" s="109">
        <v>1514777</v>
      </c>
      <c r="S22" s="108">
        <v>437305</v>
      </c>
      <c r="T22" s="108">
        <v>1502500</v>
      </c>
      <c r="U22" s="108">
        <v>4733805</v>
      </c>
      <c r="V22" s="57"/>
      <c r="W22" s="107"/>
      <c r="X22" s="60"/>
      <c r="Y22" s="60"/>
      <c r="Z22" s="301" t="s">
        <v>45</v>
      </c>
      <c r="AA22" s="301"/>
      <c r="AC22" s="110">
        <v>150929</v>
      </c>
      <c r="AD22" s="66">
        <v>282259</v>
      </c>
      <c r="AE22" s="66">
        <v>586</v>
      </c>
      <c r="AF22" s="66" t="s">
        <v>7</v>
      </c>
    </row>
    <row r="23" spans="4:32" ht="9" customHeight="1">
      <c r="E23" s="64" t="s">
        <v>44</v>
      </c>
      <c r="G23" s="109">
        <v>148</v>
      </c>
      <c r="H23" s="108">
        <v>23117</v>
      </c>
      <c r="I23" s="108" t="s">
        <v>7</v>
      </c>
      <c r="J23" s="108" t="s">
        <v>7</v>
      </c>
      <c r="K23" s="65"/>
      <c r="L23" s="107"/>
      <c r="M23" s="60"/>
      <c r="N23" s="60"/>
      <c r="O23" s="301" t="s">
        <v>195</v>
      </c>
      <c r="P23" s="301"/>
      <c r="R23" s="110">
        <v>376817</v>
      </c>
      <c r="S23" s="66">
        <v>1108014</v>
      </c>
      <c r="T23" s="66">
        <v>19799</v>
      </c>
      <c r="U23" s="66">
        <v>23105</v>
      </c>
      <c r="V23" s="57"/>
      <c r="W23" s="107"/>
      <c r="X23" s="60"/>
      <c r="Y23" s="60"/>
      <c r="Z23" s="60"/>
      <c r="AA23" s="64" t="s">
        <v>45</v>
      </c>
      <c r="AC23" s="109">
        <v>150929</v>
      </c>
      <c r="AD23" s="108">
        <v>282259</v>
      </c>
      <c r="AE23" s="108">
        <v>586</v>
      </c>
      <c r="AF23" s="108" t="s">
        <v>7</v>
      </c>
    </row>
    <row r="24" spans="4:32" ht="9" customHeight="1">
      <c r="D24" s="301" t="s">
        <v>194</v>
      </c>
      <c r="E24" s="301"/>
      <c r="G24" s="110">
        <v>8982</v>
      </c>
      <c r="H24" s="66">
        <v>286123</v>
      </c>
      <c r="I24" s="66">
        <v>1987</v>
      </c>
      <c r="J24" s="66">
        <v>23593</v>
      </c>
      <c r="K24" s="65"/>
      <c r="L24" s="107"/>
      <c r="M24" s="60"/>
      <c r="N24" s="60"/>
      <c r="O24" s="60"/>
      <c r="P24" s="64" t="s">
        <v>46</v>
      </c>
      <c r="R24" s="109">
        <v>73711</v>
      </c>
      <c r="S24" s="108">
        <v>894036</v>
      </c>
      <c r="T24" s="108">
        <v>19799</v>
      </c>
      <c r="U24" s="108">
        <v>23105</v>
      </c>
      <c r="V24" s="57"/>
      <c r="W24" s="107"/>
      <c r="X24" s="60"/>
      <c r="Y24" s="60"/>
      <c r="Z24" s="301" t="s">
        <v>193</v>
      </c>
      <c r="AA24" s="301"/>
      <c r="AC24" s="110">
        <v>71794</v>
      </c>
      <c r="AD24" s="66">
        <v>135332</v>
      </c>
      <c r="AE24" s="66">
        <v>83</v>
      </c>
      <c r="AF24" s="66" t="s">
        <v>7</v>
      </c>
    </row>
    <row r="25" spans="4:32" ht="9" customHeight="1">
      <c r="E25" s="64" t="s">
        <v>47</v>
      </c>
      <c r="G25" s="109">
        <v>58</v>
      </c>
      <c r="H25" s="108">
        <v>10087</v>
      </c>
      <c r="I25" s="108" t="s">
        <v>7</v>
      </c>
      <c r="J25" s="108" t="s">
        <v>7</v>
      </c>
      <c r="K25" s="65"/>
      <c r="L25" s="107"/>
      <c r="M25" s="60"/>
      <c r="N25" s="60"/>
      <c r="O25" s="60"/>
      <c r="P25" s="64" t="s">
        <v>48</v>
      </c>
      <c r="R25" s="109">
        <v>150060</v>
      </c>
      <c r="S25" s="108">
        <v>138611</v>
      </c>
      <c r="T25" s="108" t="s">
        <v>7</v>
      </c>
      <c r="U25" s="108" t="s">
        <v>7</v>
      </c>
      <c r="V25" s="57"/>
      <c r="W25" s="107"/>
      <c r="X25" s="60"/>
      <c r="Y25" s="60"/>
      <c r="Z25" s="60"/>
      <c r="AA25" s="64" t="s">
        <v>49</v>
      </c>
      <c r="AC25" s="109">
        <v>71794</v>
      </c>
      <c r="AD25" s="108">
        <v>135332</v>
      </c>
      <c r="AE25" s="108">
        <v>83</v>
      </c>
      <c r="AF25" s="108" t="s">
        <v>7</v>
      </c>
    </row>
    <row r="26" spans="4:32" ht="9" customHeight="1">
      <c r="E26" s="64" t="s">
        <v>50</v>
      </c>
      <c r="G26" s="109">
        <v>5232</v>
      </c>
      <c r="H26" s="108">
        <v>140365</v>
      </c>
      <c r="I26" s="108">
        <v>1835</v>
      </c>
      <c r="J26" s="108">
        <v>23593</v>
      </c>
      <c r="K26" s="65"/>
      <c r="L26" s="107"/>
      <c r="M26" s="60"/>
      <c r="N26" s="60"/>
      <c r="O26" s="60"/>
      <c r="P26" s="64" t="s">
        <v>51</v>
      </c>
      <c r="R26" s="109">
        <v>151841</v>
      </c>
      <c r="S26" s="108">
        <v>25391</v>
      </c>
      <c r="T26" s="108" t="s">
        <v>7</v>
      </c>
      <c r="U26" s="108" t="s">
        <v>7</v>
      </c>
      <c r="V26" s="57"/>
      <c r="W26" s="107"/>
      <c r="X26" s="60"/>
      <c r="Y26" s="60"/>
      <c r="Z26" s="301" t="s">
        <v>54</v>
      </c>
      <c r="AA26" s="301"/>
      <c r="AC26" s="110">
        <v>995</v>
      </c>
      <c r="AD26" s="66">
        <v>43536</v>
      </c>
      <c r="AE26" s="66">
        <v>13410</v>
      </c>
      <c r="AF26" s="66">
        <v>2971</v>
      </c>
    </row>
    <row r="27" spans="4:32" ht="9" customHeight="1">
      <c r="E27" s="64" t="s">
        <v>52</v>
      </c>
      <c r="G27" s="109">
        <v>3692</v>
      </c>
      <c r="H27" s="108">
        <v>135671</v>
      </c>
      <c r="I27" s="108">
        <v>152</v>
      </c>
      <c r="J27" s="108" t="s">
        <v>7</v>
      </c>
      <c r="K27" s="65"/>
      <c r="L27" s="107"/>
      <c r="M27" s="60"/>
      <c r="N27" s="60"/>
      <c r="O27" s="60"/>
      <c r="P27" s="64" t="s">
        <v>53</v>
      </c>
      <c r="R27" s="109">
        <v>1205</v>
      </c>
      <c r="S27" s="108">
        <v>49976</v>
      </c>
      <c r="T27" s="108" t="s">
        <v>7</v>
      </c>
      <c r="U27" s="108" t="s">
        <v>7</v>
      </c>
      <c r="V27" s="57"/>
      <c r="W27" s="107"/>
      <c r="X27" s="60"/>
      <c r="Y27" s="60"/>
      <c r="Z27" s="60"/>
      <c r="AA27" s="64" t="s">
        <v>54</v>
      </c>
      <c r="AC27" s="109">
        <v>995</v>
      </c>
      <c r="AD27" s="108">
        <v>43536</v>
      </c>
      <c r="AE27" s="108">
        <v>13410</v>
      </c>
      <c r="AF27" s="108">
        <v>2971</v>
      </c>
    </row>
    <row r="28" spans="4:32" ht="9" customHeight="1">
      <c r="D28" s="301" t="s">
        <v>3</v>
      </c>
      <c r="E28" s="301"/>
      <c r="G28" s="110">
        <v>3194</v>
      </c>
      <c r="H28" s="66">
        <v>241766</v>
      </c>
      <c r="I28" s="66" t="s">
        <v>7</v>
      </c>
      <c r="J28" s="66" t="s">
        <v>7</v>
      </c>
      <c r="K28" s="65"/>
      <c r="L28" s="107"/>
      <c r="M28" s="60"/>
      <c r="N28" s="60"/>
      <c r="O28" s="301" t="s">
        <v>192</v>
      </c>
      <c r="P28" s="301"/>
      <c r="R28" s="110">
        <v>202403</v>
      </c>
      <c r="S28" s="66">
        <v>186866</v>
      </c>
      <c r="T28" s="66">
        <v>5674</v>
      </c>
      <c r="U28" s="66">
        <v>2816</v>
      </c>
      <c r="V28" s="57"/>
      <c r="W28" s="107"/>
      <c r="X28" s="60"/>
      <c r="Y28" s="60"/>
      <c r="Z28" s="301" t="s">
        <v>191</v>
      </c>
      <c r="AA28" s="301"/>
      <c r="AC28" s="110">
        <v>135948</v>
      </c>
      <c r="AD28" s="66">
        <v>768994</v>
      </c>
      <c r="AE28" s="66">
        <v>199169</v>
      </c>
      <c r="AF28" s="66">
        <v>77270</v>
      </c>
    </row>
    <row r="29" spans="4:32" ht="9" customHeight="1">
      <c r="E29" s="64" t="s">
        <v>3</v>
      </c>
      <c r="G29" s="109">
        <v>3194</v>
      </c>
      <c r="H29" s="108">
        <v>241766</v>
      </c>
      <c r="I29" s="108" t="s">
        <v>7</v>
      </c>
      <c r="J29" s="108" t="s">
        <v>7</v>
      </c>
      <c r="K29" s="65"/>
      <c r="L29" s="107"/>
      <c r="M29" s="60"/>
      <c r="N29" s="60"/>
      <c r="O29" s="60"/>
      <c r="P29" s="64" t="s">
        <v>55</v>
      </c>
      <c r="R29" s="109">
        <v>11559</v>
      </c>
      <c r="S29" s="108">
        <v>20861</v>
      </c>
      <c r="T29" s="108">
        <v>663</v>
      </c>
      <c r="U29" s="108">
        <v>2816</v>
      </c>
      <c r="V29" s="57"/>
      <c r="W29" s="107"/>
      <c r="X29" s="60"/>
      <c r="Y29" s="60"/>
      <c r="Z29" s="60"/>
      <c r="AA29" s="64" t="s">
        <v>56</v>
      </c>
      <c r="AC29" s="109">
        <v>127917</v>
      </c>
      <c r="AD29" s="108">
        <v>610725</v>
      </c>
      <c r="AE29" s="108">
        <v>72469</v>
      </c>
      <c r="AF29" s="108">
        <v>75536</v>
      </c>
    </row>
    <row r="30" spans="4:32" ht="9" customHeight="1">
      <c r="D30" s="301" t="s">
        <v>214</v>
      </c>
      <c r="E30" s="301"/>
      <c r="G30" s="110">
        <v>12569</v>
      </c>
      <c r="H30" s="66">
        <v>593817</v>
      </c>
      <c r="I30" s="66">
        <v>600</v>
      </c>
      <c r="J30" s="66" t="s">
        <v>7</v>
      </c>
      <c r="K30" s="65"/>
      <c r="L30" s="107"/>
      <c r="M30" s="60"/>
      <c r="N30" s="60"/>
      <c r="O30" s="60"/>
      <c r="P30" s="64" t="s">
        <v>57</v>
      </c>
      <c r="R30" s="109">
        <v>6169</v>
      </c>
      <c r="S30" s="108">
        <v>65406</v>
      </c>
      <c r="T30" s="108">
        <v>3826</v>
      </c>
      <c r="U30" s="108" t="s">
        <v>7</v>
      </c>
      <c r="V30" s="57"/>
      <c r="W30" s="107"/>
      <c r="X30" s="60"/>
      <c r="Y30" s="60"/>
      <c r="Z30" s="60"/>
      <c r="AA30" s="64" t="s">
        <v>58</v>
      </c>
      <c r="AC30" s="109">
        <v>6347</v>
      </c>
      <c r="AD30" s="108">
        <v>37563</v>
      </c>
      <c r="AE30" s="108">
        <v>3489</v>
      </c>
      <c r="AF30" s="108">
        <v>234</v>
      </c>
    </row>
    <row r="31" spans="4:32" ht="9" customHeight="1">
      <c r="E31" s="71" t="s">
        <v>59</v>
      </c>
      <c r="G31" s="109">
        <v>120</v>
      </c>
      <c r="H31" s="108">
        <v>4603</v>
      </c>
      <c r="I31" s="108" t="s">
        <v>7</v>
      </c>
      <c r="J31" s="108" t="s">
        <v>7</v>
      </c>
      <c r="K31" s="65"/>
      <c r="L31" s="107"/>
      <c r="M31" s="60"/>
      <c r="N31" s="60"/>
      <c r="O31" s="60"/>
      <c r="P31" s="64" t="s">
        <v>60</v>
      </c>
      <c r="R31" s="109">
        <v>62723</v>
      </c>
      <c r="S31" s="108">
        <v>46398</v>
      </c>
      <c r="T31" s="108">
        <v>40</v>
      </c>
      <c r="U31" s="108" t="s">
        <v>7</v>
      </c>
      <c r="V31" s="57"/>
      <c r="W31" s="107"/>
      <c r="X31" s="60"/>
      <c r="Y31" s="60"/>
      <c r="Z31" s="60"/>
      <c r="AA31" s="74" t="s">
        <v>61</v>
      </c>
      <c r="AC31" s="109">
        <v>1684</v>
      </c>
      <c r="AD31" s="108">
        <v>120706</v>
      </c>
      <c r="AE31" s="108">
        <v>20</v>
      </c>
      <c r="AF31" s="108">
        <v>1500</v>
      </c>
    </row>
    <row r="32" spans="4:32" ht="9" customHeight="1">
      <c r="E32" s="64" t="s">
        <v>62</v>
      </c>
      <c r="G32" s="109">
        <v>4998</v>
      </c>
      <c r="H32" s="108">
        <v>316381</v>
      </c>
      <c r="I32" s="108">
        <v>600</v>
      </c>
      <c r="J32" s="108" t="s">
        <v>7</v>
      </c>
      <c r="K32" s="65"/>
      <c r="L32" s="107"/>
      <c r="M32" s="60"/>
      <c r="N32" s="60"/>
      <c r="O32" s="60"/>
      <c r="P32" s="64" t="s">
        <v>63</v>
      </c>
      <c r="R32" s="109">
        <v>97562</v>
      </c>
      <c r="S32" s="108">
        <v>19619</v>
      </c>
      <c r="T32" s="108" t="s">
        <v>7</v>
      </c>
      <c r="U32" s="108" t="s">
        <v>7</v>
      </c>
      <c r="V32" s="57"/>
      <c r="W32" s="107"/>
      <c r="X32" s="60"/>
      <c r="Y32" s="60"/>
      <c r="Z32" s="60"/>
      <c r="AA32" s="64" t="s">
        <v>189</v>
      </c>
      <c r="AC32" s="109" t="s">
        <v>7</v>
      </c>
      <c r="AD32" s="108" t="s">
        <v>7</v>
      </c>
      <c r="AE32" s="108">
        <v>1081</v>
      </c>
      <c r="AF32" s="108" t="s">
        <v>7</v>
      </c>
    </row>
    <row r="33" spans="4:32" ht="9" customHeight="1">
      <c r="E33" s="64" t="s">
        <v>65</v>
      </c>
      <c r="G33" s="109">
        <v>2464</v>
      </c>
      <c r="H33" s="108">
        <v>146713</v>
      </c>
      <c r="I33" s="108" t="s">
        <v>7</v>
      </c>
      <c r="J33" s="108" t="s">
        <v>7</v>
      </c>
      <c r="K33" s="65"/>
      <c r="L33" s="107"/>
      <c r="M33" s="60"/>
      <c r="N33" s="60"/>
      <c r="O33" s="60"/>
      <c r="P33" s="64" t="s">
        <v>66</v>
      </c>
      <c r="R33" s="109">
        <v>24390</v>
      </c>
      <c r="S33" s="108">
        <v>34582</v>
      </c>
      <c r="T33" s="108">
        <v>1145</v>
      </c>
      <c r="U33" s="108" t="s">
        <v>7</v>
      </c>
      <c r="V33" s="57"/>
      <c r="W33" s="107"/>
      <c r="X33" s="60"/>
      <c r="Y33" s="60"/>
      <c r="Z33" s="60"/>
      <c r="AA33" s="64" t="s">
        <v>188</v>
      </c>
      <c r="AC33" s="109" t="s">
        <v>7</v>
      </c>
      <c r="AD33" s="108" t="s">
        <v>7</v>
      </c>
      <c r="AE33" s="108">
        <v>122110</v>
      </c>
      <c r="AF33" s="108" t="s">
        <v>7</v>
      </c>
    </row>
    <row r="34" spans="4:32" ht="9" customHeight="1">
      <c r="E34" s="64" t="s">
        <v>68</v>
      </c>
      <c r="G34" s="109">
        <v>687</v>
      </c>
      <c r="H34" s="108">
        <v>98492</v>
      </c>
      <c r="I34" s="108" t="s">
        <v>7</v>
      </c>
      <c r="J34" s="108" t="s">
        <v>7</v>
      </c>
      <c r="K34" s="65"/>
      <c r="L34" s="107"/>
      <c r="M34" s="60"/>
      <c r="N34" s="60"/>
      <c r="O34" s="301" t="s">
        <v>187</v>
      </c>
      <c r="P34" s="301"/>
      <c r="R34" s="110">
        <v>20113712</v>
      </c>
      <c r="S34" s="66">
        <v>1130384</v>
      </c>
      <c r="T34" s="66">
        <v>10565323</v>
      </c>
      <c r="U34" s="66">
        <v>8157855</v>
      </c>
      <c r="V34" s="57"/>
      <c r="W34" s="107"/>
      <c r="X34" s="60"/>
      <c r="Y34" s="60"/>
      <c r="Z34" s="60"/>
      <c r="AC34" s="110"/>
      <c r="AD34" s="66"/>
      <c r="AE34" s="66"/>
      <c r="AF34" s="66"/>
    </row>
    <row r="35" spans="4:32" ht="9" customHeight="1">
      <c r="E35" s="76" t="s">
        <v>69</v>
      </c>
      <c r="G35" s="109">
        <v>4300</v>
      </c>
      <c r="H35" s="108">
        <v>27628</v>
      </c>
      <c r="I35" s="108" t="s">
        <v>7</v>
      </c>
      <c r="J35" s="108" t="s">
        <v>7</v>
      </c>
      <c r="K35" s="65"/>
      <c r="L35" s="107"/>
      <c r="M35" s="60"/>
      <c r="N35" s="60"/>
      <c r="O35" s="60"/>
      <c r="P35" s="64" t="s">
        <v>70</v>
      </c>
      <c r="R35" s="109">
        <v>9017</v>
      </c>
      <c r="S35" s="108">
        <v>1470</v>
      </c>
      <c r="T35" s="108" t="s">
        <v>7</v>
      </c>
      <c r="U35" s="108">
        <v>1260</v>
      </c>
      <c r="V35" s="57"/>
      <c r="W35" s="107"/>
      <c r="X35" s="60"/>
      <c r="Y35" s="296" t="s">
        <v>186</v>
      </c>
      <c r="Z35" s="296"/>
      <c r="AA35" s="296"/>
      <c r="AC35" s="111">
        <v>1804220</v>
      </c>
      <c r="AD35" s="68">
        <v>4032699</v>
      </c>
      <c r="AE35" s="68">
        <v>95842</v>
      </c>
      <c r="AF35" s="68">
        <v>13923</v>
      </c>
    </row>
    <row r="36" spans="4:32" ht="9" customHeight="1">
      <c r="D36" s="301" t="s">
        <v>2</v>
      </c>
      <c r="E36" s="301"/>
      <c r="G36" s="110">
        <v>1183</v>
      </c>
      <c r="H36" s="66">
        <v>42915</v>
      </c>
      <c r="I36" s="66" t="s">
        <v>7</v>
      </c>
      <c r="J36" s="66" t="s">
        <v>7</v>
      </c>
      <c r="K36" s="65"/>
      <c r="L36" s="107"/>
      <c r="M36" s="60"/>
      <c r="N36" s="60"/>
      <c r="O36" s="60"/>
      <c r="P36" s="64" t="s">
        <v>5</v>
      </c>
      <c r="R36" s="109">
        <v>19900074</v>
      </c>
      <c r="S36" s="108">
        <v>931552</v>
      </c>
      <c r="T36" s="108">
        <v>10533362</v>
      </c>
      <c r="U36" s="108">
        <v>8151803</v>
      </c>
      <c r="V36" s="57"/>
      <c r="W36" s="107"/>
      <c r="X36" s="60"/>
      <c r="Y36" s="60"/>
      <c r="Z36" s="301" t="s">
        <v>72</v>
      </c>
      <c r="AA36" s="301"/>
      <c r="AC36" s="110">
        <v>2564</v>
      </c>
      <c r="AD36" s="66">
        <v>58387</v>
      </c>
      <c r="AE36" s="66" t="s">
        <v>7</v>
      </c>
      <c r="AF36" s="66" t="s">
        <v>7</v>
      </c>
    </row>
    <row r="37" spans="4:32" ht="9" customHeight="1">
      <c r="E37" s="64" t="s">
        <v>2</v>
      </c>
      <c r="G37" s="109">
        <v>1183</v>
      </c>
      <c r="H37" s="108">
        <v>42915</v>
      </c>
      <c r="I37" s="108" t="s">
        <v>7</v>
      </c>
      <c r="J37" s="108" t="s">
        <v>7</v>
      </c>
      <c r="K37" s="65"/>
      <c r="L37" s="107"/>
      <c r="M37" s="60"/>
      <c r="N37" s="60"/>
      <c r="O37" s="60"/>
      <c r="P37" s="74" t="s">
        <v>71</v>
      </c>
      <c r="R37" s="109">
        <v>22669</v>
      </c>
      <c r="S37" s="108">
        <v>169829</v>
      </c>
      <c r="T37" s="108" t="s">
        <v>7</v>
      </c>
      <c r="U37" s="108" t="s">
        <v>7</v>
      </c>
      <c r="V37" s="57"/>
      <c r="W37" s="107"/>
      <c r="X37" s="60"/>
      <c r="Y37" s="60"/>
      <c r="Z37" s="60"/>
      <c r="AA37" s="64" t="s">
        <v>72</v>
      </c>
      <c r="AC37" s="109">
        <v>2564</v>
      </c>
      <c r="AD37" s="108">
        <v>58387</v>
      </c>
      <c r="AE37" s="108" t="s">
        <v>7</v>
      </c>
      <c r="AF37" s="108" t="s">
        <v>7</v>
      </c>
    </row>
    <row r="38" spans="4:32" ht="9" customHeight="1">
      <c r="D38" s="301" t="s">
        <v>213</v>
      </c>
      <c r="E38" s="301"/>
      <c r="G38" s="110">
        <v>14918</v>
      </c>
      <c r="H38" s="66">
        <v>137717</v>
      </c>
      <c r="I38" s="66">
        <v>116</v>
      </c>
      <c r="J38" s="66" t="s">
        <v>7</v>
      </c>
      <c r="K38" s="65"/>
      <c r="L38" s="107"/>
      <c r="M38" s="60"/>
      <c r="N38" s="60"/>
      <c r="O38" s="60"/>
      <c r="P38" s="64" t="s">
        <v>73</v>
      </c>
      <c r="R38" s="109">
        <v>17399</v>
      </c>
      <c r="S38" s="108">
        <v>6739</v>
      </c>
      <c r="T38" s="108">
        <v>31961</v>
      </c>
      <c r="U38" s="108">
        <v>4187</v>
      </c>
      <c r="V38" s="57"/>
      <c r="W38" s="107"/>
      <c r="X38" s="60"/>
      <c r="Y38" s="60"/>
      <c r="Z38" s="301" t="s">
        <v>184</v>
      </c>
      <c r="AA38" s="301"/>
      <c r="AC38" s="110">
        <v>595179</v>
      </c>
      <c r="AD38" s="66">
        <v>2699237</v>
      </c>
      <c r="AE38" s="66">
        <v>16172</v>
      </c>
      <c r="AF38" s="66">
        <v>5838</v>
      </c>
    </row>
    <row r="39" spans="4:32" ht="9" customHeight="1">
      <c r="E39" s="64" t="s">
        <v>74</v>
      </c>
      <c r="G39" s="109">
        <v>5395</v>
      </c>
      <c r="H39" s="108">
        <v>82882</v>
      </c>
      <c r="I39" s="108" t="s">
        <v>7</v>
      </c>
      <c r="J39" s="108" t="s">
        <v>7</v>
      </c>
      <c r="K39" s="65"/>
      <c r="L39" s="107"/>
      <c r="M39" s="60"/>
      <c r="N39" s="60"/>
      <c r="O39" s="60"/>
      <c r="P39" s="64" t="s">
        <v>75</v>
      </c>
      <c r="R39" s="109">
        <v>164553</v>
      </c>
      <c r="S39" s="108">
        <v>20794</v>
      </c>
      <c r="T39" s="108" t="s">
        <v>7</v>
      </c>
      <c r="U39" s="108">
        <v>605</v>
      </c>
      <c r="V39" s="57"/>
      <c r="W39" s="107"/>
      <c r="X39" s="60"/>
      <c r="Y39" s="60"/>
      <c r="Z39" s="60"/>
      <c r="AA39" s="64" t="s">
        <v>76</v>
      </c>
      <c r="AC39" s="109">
        <v>19450</v>
      </c>
      <c r="AD39" s="108">
        <v>3908</v>
      </c>
      <c r="AE39" s="108" t="s">
        <v>7</v>
      </c>
      <c r="AF39" s="108" t="s">
        <v>7</v>
      </c>
    </row>
    <row r="40" spans="4:32" ht="9" customHeight="1">
      <c r="E40" s="64" t="s">
        <v>77</v>
      </c>
      <c r="G40" s="109" t="s">
        <v>210</v>
      </c>
      <c r="H40" s="108" t="s">
        <v>7</v>
      </c>
      <c r="I40" s="108" t="s">
        <v>7</v>
      </c>
      <c r="J40" s="108" t="s">
        <v>7</v>
      </c>
      <c r="K40" s="65"/>
      <c r="L40" s="107"/>
      <c r="M40" s="60"/>
      <c r="N40" s="60"/>
      <c r="O40" s="301" t="s">
        <v>183</v>
      </c>
      <c r="P40" s="301"/>
      <c r="R40" s="110">
        <v>4139249</v>
      </c>
      <c r="S40" s="66">
        <v>820996</v>
      </c>
      <c r="T40" s="66">
        <v>98824</v>
      </c>
      <c r="U40" s="66">
        <v>47995</v>
      </c>
      <c r="V40" s="57"/>
      <c r="W40" s="107"/>
      <c r="X40" s="60"/>
      <c r="Y40" s="60"/>
      <c r="Z40" s="60"/>
      <c r="AA40" s="64" t="s">
        <v>78</v>
      </c>
      <c r="AC40" s="109">
        <v>61448</v>
      </c>
      <c r="AD40" s="108">
        <v>1425533</v>
      </c>
      <c r="AE40" s="108">
        <v>72</v>
      </c>
      <c r="AF40" s="108" t="s">
        <v>7</v>
      </c>
    </row>
    <row r="41" spans="4:32" ht="9" customHeight="1">
      <c r="E41" s="64" t="s">
        <v>79</v>
      </c>
      <c r="G41" s="109" t="s">
        <v>7</v>
      </c>
      <c r="H41" s="108" t="s">
        <v>7</v>
      </c>
      <c r="I41" s="108" t="s">
        <v>7</v>
      </c>
      <c r="J41" s="108" t="s">
        <v>7</v>
      </c>
      <c r="K41" s="65"/>
      <c r="L41" s="107"/>
      <c r="M41" s="60"/>
      <c r="N41" s="60"/>
      <c r="O41" s="60"/>
      <c r="P41" s="64" t="s">
        <v>80</v>
      </c>
      <c r="R41" s="109">
        <v>225279</v>
      </c>
      <c r="S41" s="108">
        <v>17033</v>
      </c>
      <c r="T41" s="108" t="s">
        <v>7</v>
      </c>
      <c r="U41" s="108" t="s">
        <v>7</v>
      </c>
      <c r="V41" s="57"/>
      <c r="W41" s="107"/>
      <c r="X41" s="60"/>
      <c r="Y41" s="60"/>
      <c r="Z41" s="60"/>
      <c r="AA41" s="64" t="s">
        <v>81</v>
      </c>
      <c r="AC41" s="109">
        <v>74357</v>
      </c>
      <c r="AD41" s="108">
        <v>93857</v>
      </c>
      <c r="AE41" s="108">
        <v>46</v>
      </c>
      <c r="AF41" s="108" t="s">
        <v>7</v>
      </c>
    </row>
    <row r="42" spans="4:32" ht="9" customHeight="1">
      <c r="E42" s="64" t="s">
        <v>82</v>
      </c>
      <c r="G42" s="109" t="s">
        <v>7</v>
      </c>
      <c r="H42" s="108">
        <v>938</v>
      </c>
      <c r="I42" s="108" t="s">
        <v>7</v>
      </c>
      <c r="J42" s="108" t="s">
        <v>7</v>
      </c>
      <c r="K42" s="65"/>
      <c r="L42" s="107"/>
      <c r="M42" s="60"/>
      <c r="N42" s="60"/>
      <c r="O42" s="60"/>
      <c r="P42" s="64" t="s">
        <v>83</v>
      </c>
      <c r="R42" s="109">
        <v>1444417</v>
      </c>
      <c r="S42" s="108">
        <v>152745</v>
      </c>
      <c r="T42" s="108">
        <v>92521</v>
      </c>
      <c r="U42" s="108">
        <v>46978</v>
      </c>
      <c r="V42" s="57"/>
      <c r="W42" s="107"/>
      <c r="X42" s="60"/>
      <c r="Y42" s="60"/>
      <c r="Z42" s="60"/>
      <c r="AA42" s="64" t="s">
        <v>6</v>
      </c>
      <c r="AC42" s="109">
        <v>23727</v>
      </c>
      <c r="AD42" s="108">
        <v>45643</v>
      </c>
      <c r="AE42" s="108">
        <v>11</v>
      </c>
      <c r="AF42" s="108" t="s">
        <v>7</v>
      </c>
    </row>
    <row r="43" spans="4:32" ht="9" customHeight="1">
      <c r="E43" s="74" t="s">
        <v>221</v>
      </c>
      <c r="G43" s="109">
        <v>8903</v>
      </c>
      <c r="H43" s="108">
        <v>31955</v>
      </c>
      <c r="I43" s="108">
        <v>116</v>
      </c>
      <c r="J43" s="108" t="s">
        <v>7</v>
      </c>
      <c r="K43" s="65"/>
      <c r="L43" s="107"/>
      <c r="M43" s="60"/>
      <c r="N43" s="60"/>
      <c r="O43" s="60"/>
      <c r="P43" s="64" t="s">
        <v>85</v>
      </c>
      <c r="R43" s="109">
        <v>1721627</v>
      </c>
      <c r="S43" s="108">
        <v>554448</v>
      </c>
      <c r="T43" s="108">
        <v>6303</v>
      </c>
      <c r="U43" s="108">
        <v>1017</v>
      </c>
      <c r="V43" s="57"/>
      <c r="W43" s="107"/>
      <c r="X43" s="60"/>
      <c r="Y43" s="60"/>
      <c r="Z43" s="60"/>
      <c r="AA43" s="64" t="s">
        <v>86</v>
      </c>
      <c r="AC43" s="109">
        <v>45882</v>
      </c>
      <c r="AD43" s="108">
        <v>574941</v>
      </c>
      <c r="AE43" s="108">
        <v>430</v>
      </c>
      <c r="AF43" s="108" t="s">
        <v>7</v>
      </c>
    </row>
    <row r="44" spans="4:32" ht="9" customHeight="1">
      <c r="E44" s="64" t="s">
        <v>87</v>
      </c>
      <c r="G44" s="109">
        <v>620</v>
      </c>
      <c r="H44" s="108">
        <v>21942</v>
      </c>
      <c r="I44" s="108" t="s">
        <v>7</v>
      </c>
      <c r="J44" s="108" t="s">
        <v>7</v>
      </c>
      <c r="K44" s="65"/>
      <c r="L44" s="107"/>
      <c r="M44" s="60"/>
      <c r="N44" s="60"/>
      <c r="O44" s="60"/>
      <c r="P44" s="64" t="s">
        <v>88</v>
      </c>
      <c r="R44" s="109">
        <v>747926</v>
      </c>
      <c r="S44" s="108">
        <v>96770</v>
      </c>
      <c r="T44" s="108" t="s">
        <v>7</v>
      </c>
      <c r="U44" s="108" t="s">
        <v>7</v>
      </c>
      <c r="V44" s="57"/>
      <c r="W44" s="107"/>
      <c r="X44" s="60"/>
      <c r="Y44" s="60"/>
      <c r="Z44" s="60"/>
      <c r="AA44" s="64" t="s">
        <v>89</v>
      </c>
      <c r="AC44" s="109">
        <v>111217</v>
      </c>
      <c r="AD44" s="108">
        <v>82426</v>
      </c>
      <c r="AE44" s="108">
        <v>86</v>
      </c>
      <c r="AF44" s="108" t="s">
        <v>7</v>
      </c>
    </row>
    <row r="45" spans="4:32" ht="9" customHeight="1">
      <c r="D45" s="301" t="s">
        <v>181</v>
      </c>
      <c r="E45" s="301"/>
      <c r="G45" s="110">
        <v>3694</v>
      </c>
      <c r="H45" s="66">
        <v>80739</v>
      </c>
      <c r="I45" s="66">
        <v>399</v>
      </c>
      <c r="J45" s="66">
        <v>700</v>
      </c>
      <c r="K45" s="65"/>
      <c r="L45" s="107"/>
      <c r="M45" s="60"/>
      <c r="N45" s="60"/>
      <c r="O45" s="60"/>
      <c r="P45" s="64" t="s">
        <v>90</v>
      </c>
      <c r="R45" s="109" t="s">
        <v>7</v>
      </c>
      <c r="S45" s="108" t="s">
        <v>7</v>
      </c>
      <c r="T45" s="108" t="s">
        <v>7</v>
      </c>
      <c r="U45" s="108" t="s">
        <v>7</v>
      </c>
      <c r="V45" s="57"/>
      <c r="W45" s="107"/>
      <c r="X45" s="60"/>
      <c r="Y45" s="60"/>
      <c r="Z45" s="60"/>
      <c r="AA45" s="64" t="s">
        <v>91</v>
      </c>
      <c r="AC45" s="109">
        <v>47755</v>
      </c>
      <c r="AD45" s="108">
        <v>73704</v>
      </c>
      <c r="AE45" s="108">
        <v>11</v>
      </c>
      <c r="AF45" s="108" t="s">
        <v>7</v>
      </c>
    </row>
    <row r="46" spans="4:32" ht="9" customHeight="1">
      <c r="E46" s="74" t="s">
        <v>92</v>
      </c>
      <c r="G46" s="109">
        <v>3437</v>
      </c>
      <c r="H46" s="108">
        <v>74262</v>
      </c>
      <c r="I46" s="108">
        <v>399</v>
      </c>
      <c r="J46" s="108">
        <v>700</v>
      </c>
      <c r="K46" s="65"/>
      <c r="L46" s="107"/>
      <c r="M46" s="60"/>
      <c r="N46" s="60"/>
      <c r="O46" s="60"/>
      <c r="R46" s="110"/>
      <c r="S46" s="66"/>
      <c r="T46" s="66"/>
      <c r="U46" s="66"/>
      <c r="V46" s="57"/>
      <c r="W46" s="107"/>
      <c r="X46" s="60"/>
      <c r="Y46" s="60"/>
      <c r="Z46" s="60"/>
      <c r="AA46" s="64" t="s">
        <v>93</v>
      </c>
      <c r="AC46" s="109">
        <v>906</v>
      </c>
      <c r="AD46" s="108">
        <v>19848</v>
      </c>
      <c r="AE46" s="108" t="s">
        <v>7</v>
      </c>
      <c r="AF46" s="108" t="s">
        <v>7</v>
      </c>
    </row>
    <row r="47" spans="4:32" ht="9" customHeight="1">
      <c r="E47" s="74" t="s">
        <v>94</v>
      </c>
      <c r="G47" s="109">
        <v>104</v>
      </c>
      <c r="H47" s="108">
        <v>980</v>
      </c>
      <c r="I47" s="108" t="s">
        <v>7</v>
      </c>
      <c r="J47" s="108" t="s">
        <v>7</v>
      </c>
      <c r="K47" s="65"/>
      <c r="L47" s="107"/>
      <c r="M47" s="60"/>
      <c r="N47" s="296" t="s">
        <v>180</v>
      </c>
      <c r="O47" s="296"/>
      <c r="P47" s="296"/>
      <c r="R47" s="111">
        <v>3010774</v>
      </c>
      <c r="S47" s="68">
        <v>9709345</v>
      </c>
      <c r="T47" s="68">
        <v>4370605</v>
      </c>
      <c r="U47" s="68">
        <v>11324218</v>
      </c>
      <c r="V47" s="57"/>
      <c r="W47" s="107"/>
      <c r="X47" s="60"/>
      <c r="Y47" s="60"/>
      <c r="Z47" s="60"/>
      <c r="AA47" s="64" t="s">
        <v>95</v>
      </c>
      <c r="AC47" s="109">
        <v>210437</v>
      </c>
      <c r="AD47" s="108">
        <v>379377</v>
      </c>
      <c r="AE47" s="108">
        <v>15516</v>
      </c>
      <c r="AF47" s="108">
        <v>5838</v>
      </c>
    </row>
    <row r="48" spans="4:32" ht="9" customHeight="1">
      <c r="E48" s="64" t="s">
        <v>96</v>
      </c>
      <c r="G48" s="109">
        <v>153</v>
      </c>
      <c r="H48" s="108">
        <v>5497</v>
      </c>
      <c r="I48" s="108" t="s">
        <v>7</v>
      </c>
      <c r="J48" s="108" t="s">
        <v>7</v>
      </c>
      <c r="K48" s="65"/>
      <c r="L48" s="107"/>
      <c r="M48" s="60"/>
      <c r="N48" s="60"/>
      <c r="O48" s="301" t="s">
        <v>179</v>
      </c>
      <c r="P48" s="301"/>
      <c r="R48" s="110">
        <v>256743</v>
      </c>
      <c r="S48" s="66">
        <v>97907</v>
      </c>
      <c r="T48" s="66">
        <v>3169</v>
      </c>
      <c r="U48" s="66" t="s">
        <v>7</v>
      </c>
      <c r="V48" s="57"/>
      <c r="W48" s="107"/>
      <c r="X48" s="60"/>
      <c r="Y48" s="60"/>
      <c r="Z48" s="301" t="s">
        <v>98</v>
      </c>
      <c r="AA48" s="301"/>
      <c r="AC48" s="110">
        <v>1168108</v>
      </c>
      <c r="AD48" s="66">
        <v>187737</v>
      </c>
      <c r="AE48" s="66">
        <v>31413</v>
      </c>
      <c r="AF48" s="66">
        <v>932</v>
      </c>
    </row>
    <row r="49" spans="3:32" ht="9" customHeight="1">
      <c r="G49" s="110"/>
      <c r="H49" s="66"/>
      <c r="I49" s="66" t="s">
        <v>8</v>
      </c>
      <c r="J49" s="66"/>
      <c r="K49" s="65"/>
      <c r="L49" s="107"/>
      <c r="M49" s="60"/>
      <c r="N49" s="60"/>
      <c r="O49" s="60"/>
      <c r="P49" s="64" t="s">
        <v>97</v>
      </c>
      <c r="R49" s="109">
        <v>75849</v>
      </c>
      <c r="S49" s="108">
        <v>6404</v>
      </c>
      <c r="T49" s="108" t="s">
        <v>7</v>
      </c>
      <c r="U49" s="108" t="s">
        <v>7</v>
      </c>
      <c r="V49" s="57"/>
      <c r="W49" s="107"/>
      <c r="X49" s="60"/>
      <c r="Y49" s="60"/>
      <c r="Z49" s="60"/>
      <c r="AA49" s="64" t="s">
        <v>98</v>
      </c>
      <c r="AC49" s="109">
        <v>1168108</v>
      </c>
      <c r="AD49" s="108">
        <v>187737</v>
      </c>
      <c r="AE49" s="108">
        <v>31413</v>
      </c>
      <c r="AF49" s="108">
        <v>932</v>
      </c>
    </row>
    <row r="50" spans="3:32" ht="9" customHeight="1">
      <c r="C50" s="296" t="s">
        <v>178</v>
      </c>
      <c r="D50" s="296"/>
      <c r="E50" s="296"/>
      <c r="G50" s="111">
        <v>12910</v>
      </c>
      <c r="H50" s="68">
        <v>3435740</v>
      </c>
      <c r="I50" s="68">
        <v>430611</v>
      </c>
      <c r="J50" s="68">
        <v>179653</v>
      </c>
      <c r="K50" s="65"/>
      <c r="L50" s="107"/>
      <c r="M50" s="60"/>
      <c r="N50" s="60"/>
      <c r="O50" s="60"/>
      <c r="P50" s="64" t="s">
        <v>99</v>
      </c>
      <c r="R50" s="109">
        <v>180894</v>
      </c>
      <c r="S50" s="108">
        <v>91503</v>
      </c>
      <c r="T50" s="108">
        <v>3169</v>
      </c>
      <c r="U50" s="108" t="s">
        <v>7</v>
      </c>
      <c r="V50" s="57"/>
      <c r="W50" s="107"/>
      <c r="X50" s="60"/>
      <c r="Y50" s="60"/>
      <c r="Z50" s="307" t="s">
        <v>100</v>
      </c>
      <c r="AA50" s="307"/>
      <c r="AC50" s="110">
        <v>13126</v>
      </c>
      <c r="AD50" s="66">
        <v>1019091</v>
      </c>
      <c r="AE50" s="66">
        <v>3970</v>
      </c>
      <c r="AF50" s="66">
        <v>1200</v>
      </c>
    </row>
    <row r="51" spans="3:32" ht="9" customHeight="1">
      <c r="D51" s="301" t="s">
        <v>102</v>
      </c>
      <c r="E51" s="301"/>
      <c r="G51" s="110">
        <v>3802</v>
      </c>
      <c r="H51" s="66">
        <v>1495207</v>
      </c>
      <c r="I51" s="66">
        <v>57160</v>
      </c>
      <c r="J51" s="66">
        <v>178836</v>
      </c>
      <c r="K51" s="65"/>
      <c r="L51" s="107"/>
      <c r="M51" s="60"/>
      <c r="N51" s="60"/>
      <c r="O51" s="301" t="s">
        <v>103</v>
      </c>
      <c r="P51" s="301"/>
      <c r="R51" s="110">
        <v>211995</v>
      </c>
      <c r="S51" s="66">
        <v>254746</v>
      </c>
      <c r="T51" s="66">
        <v>219931</v>
      </c>
      <c r="U51" s="66">
        <v>1995443</v>
      </c>
      <c r="V51" s="57"/>
      <c r="W51" s="107"/>
      <c r="X51" s="60"/>
      <c r="Y51" s="60"/>
      <c r="Z51" s="60"/>
      <c r="AA51" s="64" t="s">
        <v>101</v>
      </c>
      <c r="AC51" s="109">
        <v>593</v>
      </c>
      <c r="AD51" s="108">
        <v>564818</v>
      </c>
      <c r="AE51" s="108">
        <v>293</v>
      </c>
      <c r="AF51" s="108">
        <v>1170</v>
      </c>
    </row>
    <row r="52" spans="3:32" ht="9" customHeight="1">
      <c r="E52" s="64" t="s">
        <v>102</v>
      </c>
      <c r="G52" s="109">
        <v>87</v>
      </c>
      <c r="H52" s="108">
        <v>378644</v>
      </c>
      <c r="I52" s="108">
        <v>15472</v>
      </c>
      <c r="J52" s="108">
        <v>7026</v>
      </c>
      <c r="K52" s="65"/>
      <c r="L52" s="107"/>
      <c r="M52" s="60"/>
      <c r="N52" s="60"/>
      <c r="O52" s="60"/>
      <c r="P52" s="64" t="s">
        <v>103</v>
      </c>
      <c r="R52" s="109">
        <v>211995</v>
      </c>
      <c r="S52" s="108">
        <v>254746</v>
      </c>
      <c r="T52" s="108">
        <v>219931</v>
      </c>
      <c r="U52" s="108">
        <v>1995443</v>
      </c>
      <c r="V52" s="57"/>
      <c r="W52" s="107"/>
      <c r="X52" s="60"/>
      <c r="Y52" s="60"/>
      <c r="Z52" s="60"/>
      <c r="AA52" s="64" t="s">
        <v>104</v>
      </c>
      <c r="AC52" s="109">
        <v>12533</v>
      </c>
      <c r="AD52" s="108">
        <v>454273</v>
      </c>
      <c r="AE52" s="108">
        <v>3677</v>
      </c>
      <c r="AF52" s="108">
        <v>30</v>
      </c>
    </row>
    <row r="53" spans="3:32" ht="9" customHeight="1">
      <c r="E53" s="64" t="s">
        <v>105</v>
      </c>
      <c r="G53" s="109">
        <v>3715</v>
      </c>
      <c r="H53" s="108">
        <v>1116563</v>
      </c>
      <c r="I53" s="108">
        <v>41688</v>
      </c>
      <c r="J53" s="108">
        <v>171810</v>
      </c>
      <c r="K53" s="65"/>
      <c r="L53" s="107"/>
      <c r="M53" s="60"/>
      <c r="N53" s="60"/>
      <c r="O53" s="301" t="s">
        <v>177</v>
      </c>
      <c r="P53" s="301"/>
      <c r="R53" s="110">
        <v>169892</v>
      </c>
      <c r="S53" s="66">
        <v>120924</v>
      </c>
      <c r="T53" s="66">
        <v>40960</v>
      </c>
      <c r="U53" s="66">
        <v>3844</v>
      </c>
      <c r="V53" s="57"/>
      <c r="W53" s="107"/>
      <c r="X53" s="60"/>
      <c r="Y53" s="60"/>
      <c r="Z53" s="301" t="s">
        <v>176</v>
      </c>
      <c r="AA53" s="301"/>
      <c r="AC53" s="110">
        <v>25243</v>
      </c>
      <c r="AD53" s="66">
        <v>68247</v>
      </c>
      <c r="AE53" s="66">
        <v>44287</v>
      </c>
      <c r="AF53" s="66">
        <v>5953</v>
      </c>
    </row>
    <row r="54" spans="3:32" ht="9" customHeight="1">
      <c r="D54" s="301" t="s">
        <v>108</v>
      </c>
      <c r="E54" s="301"/>
      <c r="G54" s="110">
        <v>1674</v>
      </c>
      <c r="H54" s="66">
        <v>124620</v>
      </c>
      <c r="I54" s="66" t="s">
        <v>7</v>
      </c>
      <c r="J54" s="66" t="s">
        <v>7</v>
      </c>
      <c r="K54" s="65"/>
      <c r="L54" s="107"/>
      <c r="M54" s="60"/>
      <c r="N54" s="60"/>
      <c r="O54" s="60"/>
      <c r="P54" s="64" t="s">
        <v>106</v>
      </c>
      <c r="R54" s="109">
        <v>10726</v>
      </c>
      <c r="S54" s="108">
        <v>15605</v>
      </c>
      <c r="T54" s="108" t="s">
        <v>7</v>
      </c>
      <c r="U54" s="108" t="s">
        <v>7</v>
      </c>
      <c r="V54" s="57"/>
      <c r="W54" s="107"/>
      <c r="X54" s="60"/>
      <c r="Y54" s="60"/>
      <c r="Z54" s="60"/>
      <c r="AA54" s="64" t="s">
        <v>107</v>
      </c>
      <c r="AC54" s="109">
        <v>321</v>
      </c>
      <c r="AD54" s="108">
        <v>966</v>
      </c>
      <c r="AE54" s="108" t="s">
        <v>7</v>
      </c>
      <c r="AF54" s="108" t="s">
        <v>7</v>
      </c>
    </row>
    <row r="55" spans="3:32" ht="9" customHeight="1">
      <c r="E55" s="64" t="s">
        <v>108</v>
      </c>
      <c r="G55" s="109">
        <v>1674</v>
      </c>
      <c r="H55" s="108">
        <v>124620</v>
      </c>
      <c r="I55" s="108" t="s">
        <v>7</v>
      </c>
      <c r="J55" s="108" t="s">
        <v>7</v>
      </c>
      <c r="K55" s="65"/>
      <c r="L55" s="107"/>
      <c r="M55" s="60"/>
      <c r="N55" s="60"/>
      <c r="O55" s="60"/>
      <c r="P55" s="64" t="s">
        <v>109</v>
      </c>
      <c r="R55" s="109">
        <v>159166</v>
      </c>
      <c r="S55" s="108">
        <v>105319</v>
      </c>
      <c r="T55" s="108">
        <v>40960</v>
      </c>
      <c r="U55" s="108">
        <v>3844</v>
      </c>
      <c r="V55" s="57"/>
      <c r="W55" s="107"/>
      <c r="X55" s="60"/>
      <c r="Y55" s="60"/>
      <c r="Z55" s="60"/>
      <c r="AA55" s="74" t="s">
        <v>110</v>
      </c>
      <c r="AC55" s="109">
        <v>24922</v>
      </c>
      <c r="AD55" s="108">
        <v>67281</v>
      </c>
      <c r="AE55" s="108">
        <v>44287</v>
      </c>
      <c r="AF55" s="108">
        <v>5953</v>
      </c>
    </row>
    <row r="56" spans="3:32" ht="9" customHeight="1">
      <c r="D56" s="301" t="s">
        <v>212</v>
      </c>
      <c r="E56" s="301"/>
      <c r="G56" s="110">
        <v>7400</v>
      </c>
      <c r="H56" s="66">
        <v>1786324</v>
      </c>
      <c r="I56" s="66">
        <v>373451</v>
      </c>
      <c r="J56" s="66">
        <v>817</v>
      </c>
      <c r="K56" s="65"/>
      <c r="L56" s="107"/>
      <c r="M56" s="60"/>
      <c r="N56" s="60"/>
      <c r="O56" s="301" t="s">
        <v>174</v>
      </c>
      <c r="P56" s="301"/>
      <c r="R56" s="110">
        <v>120563</v>
      </c>
      <c r="S56" s="66">
        <v>121022</v>
      </c>
      <c r="T56" s="66">
        <v>1363</v>
      </c>
      <c r="U56" s="66">
        <v>762</v>
      </c>
      <c r="V56" s="57"/>
      <c r="W56" s="107"/>
      <c r="X56" s="60"/>
      <c r="Y56" s="60"/>
      <c r="Z56" s="60"/>
      <c r="AC56" s="110"/>
      <c r="AD56" s="66"/>
      <c r="AE56" s="66"/>
      <c r="AF56" s="66"/>
    </row>
    <row r="57" spans="3:32" ht="9" customHeight="1">
      <c r="E57" s="64" t="s">
        <v>111</v>
      </c>
      <c r="G57" s="109">
        <v>7400</v>
      </c>
      <c r="H57" s="108">
        <v>1786324</v>
      </c>
      <c r="I57" s="108">
        <v>373451</v>
      </c>
      <c r="J57" s="108">
        <v>817</v>
      </c>
      <c r="K57" s="65"/>
      <c r="L57" s="107"/>
      <c r="M57" s="60"/>
      <c r="N57" s="60"/>
      <c r="O57" s="60"/>
      <c r="P57" s="64" t="s">
        <v>112</v>
      </c>
      <c r="R57" s="109">
        <v>11470</v>
      </c>
      <c r="S57" s="108">
        <v>42125</v>
      </c>
      <c r="T57" s="108">
        <v>19</v>
      </c>
      <c r="U57" s="108" t="s">
        <v>7</v>
      </c>
      <c r="V57" s="57"/>
      <c r="W57" s="107"/>
      <c r="X57" s="60"/>
      <c r="Y57" s="296" t="s">
        <v>173</v>
      </c>
      <c r="Z57" s="296"/>
      <c r="AA57" s="296"/>
      <c r="AC57" s="111">
        <v>449069</v>
      </c>
      <c r="AD57" s="68">
        <v>1439637</v>
      </c>
      <c r="AE57" s="68">
        <v>418300</v>
      </c>
      <c r="AF57" s="68">
        <v>79209</v>
      </c>
    </row>
    <row r="58" spans="3:32" ht="9" customHeight="1">
      <c r="D58" s="301" t="s">
        <v>172</v>
      </c>
      <c r="E58" s="301"/>
      <c r="G58" s="110">
        <v>34</v>
      </c>
      <c r="H58" s="66">
        <v>29589</v>
      </c>
      <c r="I58" s="66" t="s">
        <v>7</v>
      </c>
      <c r="J58" s="66" t="s">
        <v>7</v>
      </c>
      <c r="K58" s="65"/>
      <c r="L58" s="107"/>
      <c r="M58" s="60"/>
      <c r="N58" s="60"/>
      <c r="O58" s="60"/>
      <c r="P58" s="64" t="s">
        <v>113</v>
      </c>
      <c r="R58" s="109">
        <v>2588</v>
      </c>
      <c r="S58" s="108">
        <v>9503</v>
      </c>
      <c r="T58" s="108">
        <v>18</v>
      </c>
      <c r="U58" s="108">
        <v>598</v>
      </c>
      <c r="V58" s="57"/>
      <c r="W58" s="107"/>
      <c r="X58" s="60"/>
      <c r="Y58" s="60"/>
      <c r="Z58" s="301" t="s">
        <v>171</v>
      </c>
      <c r="AA58" s="301"/>
      <c r="AC58" s="110">
        <v>278737</v>
      </c>
      <c r="AD58" s="66">
        <v>118636</v>
      </c>
      <c r="AE58" s="66">
        <v>193308</v>
      </c>
      <c r="AF58" s="66">
        <v>13419</v>
      </c>
    </row>
    <row r="59" spans="3:32" ht="9" customHeight="1">
      <c r="E59" s="71" t="s">
        <v>114</v>
      </c>
      <c r="G59" s="109" t="s">
        <v>7</v>
      </c>
      <c r="H59" s="108">
        <v>103</v>
      </c>
      <c r="I59" s="108" t="s">
        <v>7</v>
      </c>
      <c r="J59" s="108" t="s">
        <v>7</v>
      </c>
      <c r="K59" s="65"/>
      <c r="L59" s="107"/>
      <c r="M59" s="60"/>
      <c r="N59" s="60"/>
      <c r="O59" s="60"/>
      <c r="P59" s="64" t="s">
        <v>115</v>
      </c>
      <c r="R59" s="109">
        <v>781</v>
      </c>
      <c r="S59" s="108">
        <v>2114</v>
      </c>
      <c r="T59" s="108" t="s">
        <v>7</v>
      </c>
      <c r="U59" s="108" t="s">
        <v>7</v>
      </c>
      <c r="V59" s="57"/>
      <c r="W59" s="107"/>
      <c r="X59" s="60"/>
      <c r="Y59" s="60"/>
      <c r="Z59" s="60"/>
      <c r="AA59" s="64" t="s">
        <v>116</v>
      </c>
      <c r="AC59" s="109">
        <v>254710</v>
      </c>
      <c r="AD59" s="108">
        <v>35139</v>
      </c>
      <c r="AE59" s="108">
        <v>192315</v>
      </c>
      <c r="AF59" s="108">
        <v>13210</v>
      </c>
    </row>
    <row r="60" spans="3:32" ht="9" customHeight="1">
      <c r="E60" s="64" t="s">
        <v>117</v>
      </c>
      <c r="G60" s="109">
        <v>34</v>
      </c>
      <c r="H60" s="108">
        <v>29486</v>
      </c>
      <c r="I60" s="108" t="s">
        <v>7</v>
      </c>
      <c r="J60" s="108" t="s">
        <v>7</v>
      </c>
      <c r="K60" s="65"/>
      <c r="L60" s="107"/>
      <c r="M60" s="60"/>
      <c r="N60" s="60"/>
      <c r="O60" s="60"/>
      <c r="P60" s="74" t="s">
        <v>118</v>
      </c>
      <c r="R60" s="109">
        <v>105724</v>
      </c>
      <c r="S60" s="108">
        <v>67280</v>
      </c>
      <c r="T60" s="108">
        <v>1326</v>
      </c>
      <c r="U60" s="108">
        <v>164</v>
      </c>
      <c r="V60" s="57"/>
      <c r="W60" s="107"/>
      <c r="X60" s="60"/>
      <c r="Y60" s="60"/>
      <c r="Z60" s="60"/>
      <c r="AA60" s="64" t="s">
        <v>119</v>
      </c>
      <c r="AC60" s="109">
        <v>24027</v>
      </c>
      <c r="AD60" s="108">
        <v>83497</v>
      </c>
      <c r="AE60" s="108">
        <v>993</v>
      </c>
      <c r="AF60" s="108">
        <v>209</v>
      </c>
    </row>
    <row r="61" spans="3:32" ht="9" customHeight="1">
      <c r="G61" s="110"/>
      <c r="H61" s="66"/>
      <c r="I61" s="66" t="s">
        <v>8</v>
      </c>
      <c r="J61" s="66"/>
      <c r="K61" s="65"/>
      <c r="L61" s="107"/>
      <c r="M61" s="60"/>
      <c r="N61" s="60"/>
      <c r="O61" s="301" t="s">
        <v>121</v>
      </c>
      <c r="P61" s="301"/>
      <c r="R61" s="110">
        <v>20021</v>
      </c>
      <c r="S61" s="66">
        <v>159305</v>
      </c>
      <c r="T61" s="66">
        <v>1047031</v>
      </c>
      <c r="U61" s="66">
        <v>1917479</v>
      </c>
      <c r="V61" s="57"/>
      <c r="W61" s="107"/>
      <c r="X61" s="60"/>
      <c r="Y61" s="60"/>
      <c r="Z61" s="60"/>
      <c r="AA61" s="64" t="s">
        <v>120</v>
      </c>
      <c r="AC61" s="109" t="s">
        <v>7</v>
      </c>
      <c r="AD61" s="108" t="s">
        <v>7</v>
      </c>
      <c r="AE61" s="108" t="s">
        <v>7</v>
      </c>
      <c r="AF61" s="108" t="s">
        <v>7</v>
      </c>
    </row>
    <row r="62" spans="3:32" ht="9" customHeight="1">
      <c r="C62" s="296" t="s">
        <v>170</v>
      </c>
      <c r="D62" s="296"/>
      <c r="E62" s="296"/>
      <c r="G62" s="111">
        <v>100201</v>
      </c>
      <c r="H62" s="68">
        <v>25348737</v>
      </c>
      <c r="I62" s="68">
        <v>642166</v>
      </c>
      <c r="J62" s="68">
        <v>2022989</v>
      </c>
      <c r="K62" s="65"/>
      <c r="L62" s="107"/>
      <c r="M62" s="60"/>
      <c r="N62" s="60"/>
      <c r="O62" s="60"/>
      <c r="P62" s="64" t="s">
        <v>121</v>
      </c>
      <c r="R62" s="109">
        <v>20021</v>
      </c>
      <c r="S62" s="108">
        <v>159305</v>
      </c>
      <c r="T62" s="108">
        <v>591248</v>
      </c>
      <c r="U62" s="108">
        <v>1917479</v>
      </c>
      <c r="V62" s="57"/>
      <c r="W62" s="107"/>
      <c r="X62" s="60"/>
      <c r="Y62" s="60"/>
      <c r="Z62" s="301" t="s">
        <v>122</v>
      </c>
      <c r="AA62" s="301"/>
      <c r="AC62" s="110">
        <v>34417</v>
      </c>
      <c r="AD62" s="66">
        <v>76895</v>
      </c>
      <c r="AE62" s="66" t="s">
        <v>7</v>
      </c>
      <c r="AF62" s="66" t="s">
        <v>7</v>
      </c>
    </row>
    <row r="63" spans="3:32" ht="9" customHeight="1">
      <c r="D63" s="301" t="s">
        <v>4</v>
      </c>
      <c r="E63" s="301"/>
      <c r="G63" s="110">
        <v>86</v>
      </c>
      <c r="H63" s="66">
        <v>5461586</v>
      </c>
      <c r="I63" s="66">
        <v>1006</v>
      </c>
      <c r="J63" s="66">
        <v>105113</v>
      </c>
      <c r="K63" s="65"/>
      <c r="L63" s="107"/>
      <c r="M63" s="60"/>
      <c r="N63" s="60"/>
      <c r="O63" s="60"/>
      <c r="P63" s="64" t="s">
        <v>90</v>
      </c>
      <c r="R63" s="109" t="s">
        <v>7</v>
      </c>
      <c r="S63" s="108" t="s">
        <v>7</v>
      </c>
      <c r="T63" s="108">
        <v>455783</v>
      </c>
      <c r="U63" s="108" t="s">
        <v>7</v>
      </c>
      <c r="V63" s="57"/>
      <c r="W63" s="107"/>
      <c r="X63" s="60"/>
      <c r="Y63" s="60"/>
      <c r="Z63" s="60"/>
      <c r="AA63" s="64" t="s">
        <v>122</v>
      </c>
      <c r="AC63" s="109">
        <v>34417</v>
      </c>
      <c r="AD63" s="108">
        <v>76895</v>
      </c>
      <c r="AE63" s="108" t="s">
        <v>7</v>
      </c>
      <c r="AF63" s="108" t="s">
        <v>7</v>
      </c>
    </row>
    <row r="64" spans="3:32" ht="9" customHeight="1">
      <c r="E64" s="64" t="s">
        <v>4</v>
      </c>
      <c r="G64" s="109" t="s">
        <v>7</v>
      </c>
      <c r="H64" s="108">
        <v>5427150</v>
      </c>
      <c r="I64" s="108">
        <v>1006</v>
      </c>
      <c r="J64" s="108">
        <v>105113</v>
      </c>
      <c r="K64" s="65"/>
      <c r="L64" s="107"/>
      <c r="M64" s="60"/>
      <c r="N64" s="60"/>
      <c r="O64" s="301" t="s">
        <v>169</v>
      </c>
      <c r="P64" s="301"/>
      <c r="R64" s="110">
        <v>213301</v>
      </c>
      <c r="S64" s="66">
        <v>6896648</v>
      </c>
      <c r="T64" s="66">
        <v>2456824</v>
      </c>
      <c r="U64" s="66">
        <v>4965641</v>
      </c>
      <c r="V64" s="57"/>
      <c r="W64" s="107"/>
      <c r="X64" s="60"/>
      <c r="Y64" s="60"/>
      <c r="Z64" s="301" t="s">
        <v>168</v>
      </c>
      <c r="AA64" s="301"/>
      <c r="AC64" s="110">
        <v>25742</v>
      </c>
      <c r="AD64" s="66">
        <v>728164</v>
      </c>
      <c r="AE64" s="66">
        <v>141120</v>
      </c>
      <c r="AF64" s="66">
        <v>59068</v>
      </c>
    </row>
    <row r="65" spans="4:32" ht="9" customHeight="1">
      <c r="E65" s="64" t="s">
        <v>123</v>
      </c>
      <c r="G65" s="109">
        <v>86</v>
      </c>
      <c r="H65" s="108">
        <v>34436</v>
      </c>
      <c r="I65" s="108" t="s">
        <v>7</v>
      </c>
      <c r="J65" s="108" t="s">
        <v>7</v>
      </c>
      <c r="K65" s="65"/>
      <c r="L65" s="107"/>
      <c r="M65" s="60"/>
      <c r="N65" s="60"/>
      <c r="O65" s="60"/>
      <c r="P65" s="64" t="s">
        <v>124</v>
      </c>
      <c r="R65" s="109" t="s">
        <v>7</v>
      </c>
      <c r="S65" s="108">
        <v>449195</v>
      </c>
      <c r="T65" s="108">
        <v>1159649</v>
      </c>
      <c r="U65" s="108">
        <v>2625237</v>
      </c>
      <c r="V65" s="57"/>
      <c r="W65" s="107"/>
      <c r="X65" s="60"/>
      <c r="Y65" s="60"/>
      <c r="Z65" s="60"/>
      <c r="AA65" s="64" t="s">
        <v>125</v>
      </c>
      <c r="AC65" s="109">
        <v>25742</v>
      </c>
      <c r="AD65" s="108">
        <v>728164</v>
      </c>
      <c r="AE65" s="108">
        <v>141120</v>
      </c>
      <c r="AF65" s="108">
        <v>59068</v>
      </c>
    </row>
    <row r="66" spans="4:32" ht="9" customHeight="1">
      <c r="D66" s="301" t="s">
        <v>211</v>
      </c>
      <c r="E66" s="301"/>
      <c r="G66" s="110" t="s">
        <v>7</v>
      </c>
      <c r="H66" s="66">
        <v>9350485</v>
      </c>
      <c r="I66" s="66" t="s">
        <v>7</v>
      </c>
      <c r="J66" s="66" t="s">
        <v>7</v>
      </c>
      <c r="K66" s="65"/>
      <c r="L66" s="107"/>
      <c r="M66" s="60"/>
      <c r="N66" s="60"/>
      <c r="O66" s="60"/>
      <c r="P66" s="64" t="s">
        <v>126</v>
      </c>
      <c r="R66" s="109">
        <v>179581</v>
      </c>
      <c r="S66" s="108">
        <v>287882</v>
      </c>
      <c r="T66" s="108">
        <v>1009474</v>
      </c>
      <c r="U66" s="108">
        <v>2049265</v>
      </c>
      <c r="V66" s="57"/>
      <c r="W66" s="107"/>
      <c r="X66" s="60"/>
      <c r="Y66" s="60"/>
      <c r="Z66" s="60"/>
      <c r="AA66" s="64" t="s">
        <v>127</v>
      </c>
      <c r="AC66" s="109" t="s">
        <v>7</v>
      </c>
      <c r="AD66" s="108" t="s">
        <v>7</v>
      </c>
      <c r="AE66" s="108" t="s">
        <v>7</v>
      </c>
      <c r="AF66" s="108" t="s">
        <v>7</v>
      </c>
    </row>
    <row r="67" spans="4:32" ht="9" customHeight="1">
      <c r="E67" s="64" t="s">
        <v>128</v>
      </c>
      <c r="G67" s="109" t="s">
        <v>7</v>
      </c>
      <c r="H67" s="108">
        <v>9350283</v>
      </c>
      <c r="I67" s="108" t="s">
        <v>7</v>
      </c>
      <c r="J67" s="108" t="s">
        <v>7</v>
      </c>
      <c r="K67" s="65"/>
      <c r="L67" s="107"/>
      <c r="M67" s="60"/>
      <c r="N67" s="60"/>
      <c r="O67" s="60"/>
      <c r="P67" s="64" t="s">
        <v>129</v>
      </c>
      <c r="R67" s="109">
        <v>4998</v>
      </c>
      <c r="S67" s="108">
        <v>759499</v>
      </c>
      <c r="T67" s="108">
        <v>241254</v>
      </c>
      <c r="U67" s="108">
        <v>257706</v>
      </c>
      <c r="V67" s="57"/>
      <c r="W67" s="107"/>
      <c r="X67" s="60"/>
      <c r="Y67" s="60"/>
      <c r="Z67" s="301" t="s">
        <v>167</v>
      </c>
      <c r="AA67" s="301"/>
      <c r="AC67" s="110" t="s">
        <v>7</v>
      </c>
      <c r="AD67" s="66" t="s">
        <v>7</v>
      </c>
      <c r="AE67" s="66">
        <v>3794</v>
      </c>
      <c r="AF67" s="66">
        <v>5978</v>
      </c>
    </row>
    <row r="68" spans="4:32" ht="9" customHeight="1">
      <c r="E68" s="64" t="s">
        <v>130</v>
      </c>
      <c r="G68" s="109" t="s">
        <v>7</v>
      </c>
      <c r="H68" s="108">
        <v>202</v>
      </c>
      <c r="I68" s="108" t="s">
        <v>7</v>
      </c>
      <c r="J68" s="108" t="s">
        <v>7</v>
      </c>
      <c r="K68" s="65"/>
      <c r="L68" s="107"/>
      <c r="M68" s="60"/>
      <c r="N68" s="60"/>
      <c r="O68" s="60"/>
      <c r="P68" s="64" t="s">
        <v>131</v>
      </c>
      <c r="R68" s="109" t="s">
        <v>7</v>
      </c>
      <c r="S68" s="108">
        <v>5396402</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66</v>
      </c>
      <c r="H69" s="66">
        <v>42958</v>
      </c>
      <c r="I69" s="66">
        <v>7462</v>
      </c>
      <c r="J69" s="66">
        <v>9158</v>
      </c>
      <c r="K69" s="65"/>
      <c r="L69" s="107"/>
      <c r="M69" s="60"/>
      <c r="N69" s="60"/>
      <c r="O69" s="60"/>
      <c r="P69" s="64" t="s">
        <v>133</v>
      </c>
      <c r="R69" s="109">
        <v>28722</v>
      </c>
      <c r="S69" s="108">
        <v>3670</v>
      </c>
      <c r="T69" s="108">
        <v>41422</v>
      </c>
      <c r="U69" s="108">
        <v>33433</v>
      </c>
      <c r="V69" s="57"/>
      <c r="W69" s="107"/>
      <c r="X69" s="60"/>
      <c r="Y69" s="60"/>
      <c r="Z69" s="60"/>
      <c r="AA69" s="64" t="s">
        <v>134</v>
      </c>
      <c r="AC69" s="109" t="s">
        <v>7</v>
      </c>
      <c r="AD69" s="108" t="s">
        <v>7</v>
      </c>
      <c r="AE69" s="108" t="s">
        <v>7</v>
      </c>
      <c r="AF69" s="108" t="s">
        <v>7</v>
      </c>
    </row>
    <row r="70" spans="4:32" ht="9" customHeight="1">
      <c r="E70" s="64" t="s">
        <v>135</v>
      </c>
      <c r="G70" s="109">
        <v>21</v>
      </c>
      <c r="H70" s="108">
        <v>226</v>
      </c>
      <c r="I70" s="108">
        <v>2120</v>
      </c>
      <c r="J70" s="108" t="s">
        <v>7</v>
      </c>
      <c r="K70" s="65"/>
      <c r="L70" s="107"/>
      <c r="M70" s="60"/>
      <c r="N70" s="60"/>
      <c r="O70" s="60"/>
      <c r="P70" s="64" t="s">
        <v>90</v>
      </c>
      <c r="R70" s="109" t="s">
        <v>7</v>
      </c>
      <c r="S70" s="108" t="s">
        <v>7</v>
      </c>
      <c r="T70" s="108">
        <v>5025</v>
      </c>
      <c r="U70" s="108" t="s">
        <v>7</v>
      </c>
      <c r="V70" s="57"/>
      <c r="W70" s="107"/>
      <c r="X70" s="60"/>
      <c r="Y70" s="60"/>
      <c r="Z70" s="60"/>
      <c r="AA70" s="64" t="s">
        <v>136</v>
      </c>
      <c r="AC70" s="109" t="s">
        <v>7</v>
      </c>
      <c r="AD70" s="108" t="s">
        <v>7</v>
      </c>
      <c r="AE70" s="108">
        <v>3794</v>
      </c>
      <c r="AF70" s="108">
        <v>5978</v>
      </c>
    </row>
    <row r="71" spans="4:32" ht="9" customHeight="1">
      <c r="E71" s="64" t="s">
        <v>137</v>
      </c>
      <c r="G71" s="109">
        <v>45</v>
      </c>
      <c r="H71" s="108">
        <v>42732</v>
      </c>
      <c r="I71" s="108">
        <v>5342</v>
      </c>
      <c r="J71" s="108">
        <v>9158</v>
      </c>
      <c r="K71" s="65"/>
      <c r="L71" s="107"/>
      <c r="M71" s="60"/>
      <c r="N71" s="60"/>
      <c r="O71" s="301" t="s">
        <v>138</v>
      </c>
      <c r="P71" s="301"/>
      <c r="R71" s="110">
        <v>399</v>
      </c>
      <c r="S71" s="66">
        <v>189106</v>
      </c>
      <c r="T71" s="66">
        <v>20577</v>
      </c>
      <c r="U71" s="66">
        <v>69348</v>
      </c>
      <c r="V71" s="57"/>
      <c r="W71" s="107"/>
      <c r="X71" s="60"/>
      <c r="Y71" s="60"/>
      <c r="Z71" s="301" t="s">
        <v>165</v>
      </c>
      <c r="AA71" s="301"/>
      <c r="AC71" s="110">
        <v>110068</v>
      </c>
      <c r="AD71" s="66">
        <v>514960</v>
      </c>
      <c r="AE71" s="66">
        <v>1256</v>
      </c>
      <c r="AF71" s="66">
        <v>744</v>
      </c>
    </row>
    <row r="72" spans="4:32" ht="9" customHeight="1">
      <c r="D72" s="301" t="s">
        <v>164</v>
      </c>
      <c r="E72" s="301"/>
      <c r="G72" s="110">
        <v>5228</v>
      </c>
      <c r="H72" s="66">
        <v>309179</v>
      </c>
      <c r="I72" s="66">
        <v>86647</v>
      </c>
      <c r="J72" s="66">
        <v>249600</v>
      </c>
      <c r="K72" s="65"/>
      <c r="L72" s="107"/>
      <c r="M72" s="60"/>
      <c r="N72" s="60"/>
      <c r="O72" s="60"/>
      <c r="P72" s="64" t="s">
        <v>138</v>
      </c>
      <c r="R72" s="109">
        <v>399</v>
      </c>
      <c r="S72" s="108">
        <v>189106</v>
      </c>
      <c r="T72" s="108">
        <v>20577</v>
      </c>
      <c r="U72" s="108">
        <v>69348</v>
      </c>
      <c r="V72" s="57"/>
      <c r="W72" s="107"/>
      <c r="X72" s="60"/>
      <c r="Y72" s="60"/>
      <c r="Z72" s="60"/>
      <c r="AA72" s="64" t="s">
        <v>163</v>
      </c>
      <c r="AC72" s="109">
        <v>1802</v>
      </c>
      <c r="AD72" s="108">
        <v>873</v>
      </c>
      <c r="AE72" s="108">
        <v>260</v>
      </c>
      <c r="AF72" s="108" t="s">
        <v>7</v>
      </c>
    </row>
    <row r="73" spans="4:32" ht="9" customHeight="1">
      <c r="E73" s="64" t="s">
        <v>140</v>
      </c>
      <c r="G73" s="109" t="s">
        <v>7</v>
      </c>
      <c r="H73" s="108" t="s">
        <v>7</v>
      </c>
      <c r="I73" s="108">
        <v>49658</v>
      </c>
      <c r="J73" s="108">
        <v>236218</v>
      </c>
      <c r="K73" s="65"/>
      <c r="L73" s="107"/>
      <c r="M73" s="60"/>
      <c r="N73" s="60"/>
      <c r="O73" s="301" t="s">
        <v>143</v>
      </c>
      <c r="P73" s="301"/>
      <c r="R73" s="110" t="s">
        <v>7</v>
      </c>
      <c r="S73" s="66">
        <v>435</v>
      </c>
      <c r="T73" s="66" t="s">
        <v>7</v>
      </c>
      <c r="U73" s="66" t="s">
        <v>7</v>
      </c>
      <c r="V73" s="57"/>
      <c r="W73" s="107"/>
      <c r="X73" s="60"/>
      <c r="Y73" s="60"/>
      <c r="Z73" s="60"/>
      <c r="AA73" s="64" t="s">
        <v>141</v>
      </c>
      <c r="AC73" s="109">
        <v>108266</v>
      </c>
      <c r="AD73" s="108">
        <v>514087</v>
      </c>
      <c r="AE73" s="108">
        <v>996</v>
      </c>
      <c r="AF73" s="108">
        <v>744</v>
      </c>
    </row>
    <row r="74" spans="4:32" ht="9" customHeight="1">
      <c r="E74" s="71" t="s">
        <v>142</v>
      </c>
      <c r="G74" s="109" t="s">
        <v>7</v>
      </c>
      <c r="H74" s="108">
        <v>60</v>
      </c>
      <c r="I74" s="108">
        <v>35014</v>
      </c>
      <c r="J74" s="108">
        <v>13348</v>
      </c>
      <c r="K74" s="65"/>
      <c r="L74" s="107"/>
      <c r="M74" s="60"/>
      <c r="N74" s="60"/>
      <c r="O74" s="60"/>
      <c r="P74" s="64" t="s">
        <v>143</v>
      </c>
      <c r="R74" s="109" t="s">
        <v>7</v>
      </c>
      <c r="S74" s="108">
        <v>435</v>
      </c>
      <c r="T74" s="108" t="s">
        <v>7</v>
      </c>
      <c r="U74" s="108" t="s">
        <v>7</v>
      </c>
      <c r="V74" s="57"/>
      <c r="W74" s="107"/>
      <c r="X74" s="60"/>
      <c r="Y74" s="60"/>
      <c r="Z74" s="301" t="s">
        <v>162</v>
      </c>
      <c r="AA74" s="301"/>
      <c r="AC74" s="110">
        <v>105</v>
      </c>
      <c r="AD74" s="66">
        <v>982</v>
      </c>
      <c r="AE74" s="66">
        <v>78822</v>
      </c>
      <c r="AF74" s="66" t="s">
        <v>7</v>
      </c>
    </row>
    <row r="75" spans="4:32" ht="9" customHeight="1">
      <c r="E75" s="64" t="s">
        <v>144</v>
      </c>
      <c r="G75" s="109">
        <v>5228</v>
      </c>
      <c r="H75" s="108">
        <v>309119</v>
      </c>
      <c r="I75" s="108">
        <v>1975</v>
      </c>
      <c r="J75" s="108">
        <v>34</v>
      </c>
      <c r="K75" s="65"/>
      <c r="L75" s="107"/>
      <c r="M75" s="60"/>
      <c r="N75" s="60"/>
      <c r="O75" s="301" t="s">
        <v>161</v>
      </c>
      <c r="P75" s="301"/>
      <c r="R75" s="110">
        <v>930681</v>
      </c>
      <c r="S75" s="66">
        <v>1315316</v>
      </c>
      <c r="T75" s="66">
        <v>502106</v>
      </c>
      <c r="U75" s="66">
        <v>2128906</v>
      </c>
      <c r="V75" s="57"/>
      <c r="W75" s="107"/>
      <c r="X75" s="60"/>
      <c r="Y75" s="60"/>
      <c r="Z75" s="60"/>
      <c r="AA75" s="64" t="s">
        <v>145</v>
      </c>
      <c r="AC75" s="109">
        <v>105</v>
      </c>
      <c r="AD75" s="108">
        <v>982</v>
      </c>
      <c r="AE75" s="108">
        <v>45</v>
      </c>
      <c r="AF75" s="108" t="s">
        <v>7</v>
      </c>
    </row>
    <row r="76" spans="4:32" ht="9" customHeight="1">
      <c r="D76" s="301" t="s">
        <v>148</v>
      </c>
      <c r="E76" s="301"/>
      <c r="G76" s="110" t="s">
        <v>7</v>
      </c>
      <c r="H76" s="66">
        <v>9460698</v>
      </c>
      <c r="I76" s="66">
        <v>17960</v>
      </c>
      <c r="J76" s="66">
        <v>223906</v>
      </c>
      <c r="K76" s="65"/>
      <c r="L76" s="107"/>
      <c r="M76" s="60"/>
      <c r="N76" s="60"/>
      <c r="O76" s="60"/>
      <c r="P76" s="64" t="s">
        <v>146</v>
      </c>
      <c r="R76" s="109">
        <v>1</v>
      </c>
      <c r="S76" s="108" t="s">
        <v>7</v>
      </c>
      <c r="T76" s="108">
        <v>54708</v>
      </c>
      <c r="U76" s="108">
        <v>98411</v>
      </c>
      <c r="V76" s="57"/>
      <c r="W76" s="107"/>
      <c r="X76" s="60"/>
      <c r="Y76" s="60"/>
      <c r="Z76" s="60"/>
      <c r="AA76" s="64" t="s">
        <v>147</v>
      </c>
      <c r="AC76" s="109" t="s">
        <v>7</v>
      </c>
      <c r="AD76" s="108" t="s">
        <v>7</v>
      </c>
      <c r="AE76" s="108" t="s">
        <v>7</v>
      </c>
      <c r="AF76" s="108" t="s">
        <v>7</v>
      </c>
    </row>
    <row r="77" spans="4:32" ht="9" customHeight="1">
      <c r="E77" s="64" t="s">
        <v>148</v>
      </c>
      <c r="G77" s="109" t="s">
        <v>7</v>
      </c>
      <c r="H77" s="108">
        <v>9460698</v>
      </c>
      <c r="I77" s="108">
        <v>17960</v>
      </c>
      <c r="J77" s="108">
        <v>223906</v>
      </c>
      <c r="K77" s="65"/>
      <c r="L77" s="107"/>
      <c r="M77" s="60"/>
      <c r="N77" s="60"/>
      <c r="O77" s="60"/>
      <c r="P77" s="64" t="s">
        <v>149</v>
      </c>
      <c r="R77" s="109" t="s">
        <v>7</v>
      </c>
      <c r="S77" s="108" t="s">
        <v>7</v>
      </c>
      <c r="T77" s="108" t="s">
        <v>7</v>
      </c>
      <c r="U77" s="108">
        <v>420337</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930680</v>
      </c>
      <c r="S78" s="108">
        <v>1315316</v>
      </c>
      <c r="T78" s="108">
        <v>447398</v>
      </c>
      <c r="U78" s="108">
        <v>1610158</v>
      </c>
      <c r="V78" s="57"/>
      <c r="W78" s="107"/>
      <c r="X78" s="60"/>
      <c r="Y78" s="60"/>
      <c r="Z78" s="60"/>
      <c r="AA78" s="64" t="s">
        <v>152</v>
      </c>
      <c r="AC78" s="109" t="s">
        <v>7</v>
      </c>
      <c r="AD78" s="108" t="s">
        <v>7</v>
      </c>
      <c r="AE78" s="108">
        <v>78777</v>
      </c>
      <c r="AF78" s="108" t="s">
        <v>7</v>
      </c>
    </row>
    <row r="79" spans="4:32" ht="9" customHeight="1">
      <c r="D79" s="301" t="s">
        <v>153</v>
      </c>
      <c r="E79" s="301"/>
      <c r="G79" s="110" t="s">
        <v>7</v>
      </c>
      <c r="H79" s="66" t="s">
        <v>7</v>
      </c>
      <c r="I79" s="66" t="s">
        <v>7</v>
      </c>
      <c r="J79" s="66" t="s">
        <v>7</v>
      </c>
      <c r="K79" s="65"/>
      <c r="L79" s="107"/>
      <c r="M79" s="60"/>
      <c r="N79" s="60"/>
      <c r="O79" s="301" t="s">
        <v>160</v>
      </c>
      <c r="P79" s="301"/>
      <c r="R79" s="110">
        <v>148020</v>
      </c>
      <c r="S79" s="66">
        <v>47333</v>
      </c>
      <c r="T79" s="66">
        <v>28124</v>
      </c>
      <c r="U79" s="66">
        <v>44042</v>
      </c>
      <c r="V79" s="57"/>
      <c r="W79" s="107"/>
      <c r="X79" s="60"/>
      <c r="Y79" s="60"/>
      <c r="Z79" s="60"/>
      <c r="AC79" s="110"/>
      <c r="AD79" s="66"/>
      <c r="AE79" s="66" t="s">
        <v>8</v>
      </c>
      <c r="AF79" s="66"/>
    </row>
    <row r="80" spans="4:32" ht="9" customHeight="1">
      <c r="E80" s="64" t="s">
        <v>153</v>
      </c>
      <c r="G80" s="109" t="s">
        <v>7</v>
      </c>
      <c r="H80" s="108" t="s">
        <v>7</v>
      </c>
      <c r="I80" s="108" t="s">
        <v>7</v>
      </c>
      <c r="J80" s="108" t="s">
        <v>7</v>
      </c>
      <c r="K80" s="65"/>
      <c r="L80" s="107"/>
      <c r="M80" s="60"/>
      <c r="N80" s="60"/>
      <c r="O80" s="60"/>
      <c r="P80" s="64" t="s">
        <v>154</v>
      </c>
      <c r="R80" s="109">
        <v>145915</v>
      </c>
      <c r="S80" s="108">
        <v>11429</v>
      </c>
      <c r="T80" s="108">
        <v>8465</v>
      </c>
      <c r="U80" s="108">
        <v>2897</v>
      </c>
      <c r="V80" s="57"/>
      <c r="W80" s="107"/>
      <c r="X80" s="60"/>
      <c r="Y80" s="296" t="s">
        <v>156</v>
      </c>
      <c r="Z80" s="296"/>
      <c r="AA80" s="296"/>
      <c r="AC80" s="111" t="s">
        <v>7</v>
      </c>
      <c r="AD80" s="68" t="s">
        <v>7</v>
      </c>
      <c r="AE80" s="68" t="s">
        <v>7</v>
      </c>
      <c r="AF80" s="68" t="s">
        <v>7</v>
      </c>
    </row>
    <row r="81" spans="1:32" ht="9" customHeight="1">
      <c r="D81" s="301" t="s">
        <v>157</v>
      </c>
      <c r="E81" s="301"/>
      <c r="G81" s="110">
        <v>138</v>
      </c>
      <c r="H81" s="66">
        <v>2523</v>
      </c>
      <c r="I81" s="66" t="s">
        <v>7</v>
      </c>
      <c r="J81" s="66">
        <v>950185</v>
      </c>
      <c r="K81" s="65"/>
      <c r="L81" s="107"/>
      <c r="M81" s="60"/>
      <c r="N81" s="60"/>
      <c r="O81" s="60"/>
      <c r="P81" s="64" t="s">
        <v>155</v>
      </c>
      <c r="R81" s="109">
        <v>110</v>
      </c>
      <c r="S81" s="108">
        <v>22783</v>
      </c>
      <c r="T81" s="108">
        <v>7395</v>
      </c>
      <c r="U81" s="108">
        <v>6769</v>
      </c>
      <c r="V81" s="57"/>
      <c r="W81" s="107"/>
      <c r="X81" s="60"/>
      <c r="Y81" s="60"/>
      <c r="Z81" s="60"/>
      <c r="AA81" s="64" t="s">
        <v>156</v>
      </c>
      <c r="AC81" s="109" t="s">
        <v>7</v>
      </c>
      <c r="AD81" s="108" t="s">
        <v>7</v>
      </c>
      <c r="AE81" s="108" t="s">
        <v>7</v>
      </c>
      <c r="AF81" s="108" t="s">
        <v>7</v>
      </c>
    </row>
    <row r="82" spans="1:32" ht="9" customHeight="1">
      <c r="E82" s="64" t="s">
        <v>157</v>
      </c>
      <c r="G82" s="109">
        <v>138</v>
      </c>
      <c r="H82" s="108">
        <v>2523</v>
      </c>
      <c r="I82" s="108" t="s">
        <v>7</v>
      </c>
      <c r="J82" s="108">
        <v>950185</v>
      </c>
      <c r="K82" s="65"/>
      <c r="L82" s="107"/>
      <c r="M82" s="60"/>
      <c r="N82" s="60"/>
      <c r="O82" s="60"/>
      <c r="P82" s="64" t="s">
        <v>158</v>
      </c>
      <c r="R82" s="109">
        <v>31</v>
      </c>
      <c r="S82" s="108">
        <v>5860</v>
      </c>
      <c r="T82" s="108">
        <v>2290</v>
      </c>
      <c r="U82" s="108">
        <v>308</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C50:E50"/>
    <mergeCell ref="D51:E51"/>
    <mergeCell ref="A8:F9"/>
    <mergeCell ref="B11:E11"/>
    <mergeCell ref="C13:E13"/>
    <mergeCell ref="D14:E14"/>
    <mergeCell ref="D36:E36"/>
    <mergeCell ref="D18:E18"/>
    <mergeCell ref="D24:E24"/>
    <mergeCell ref="D28:E28"/>
    <mergeCell ref="D30:E30"/>
    <mergeCell ref="D38:E38"/>
    <mergeCell ref="D45:E45"/>
    <mergeCell ref="D81:E81"/>
    <mergeCell ref="M8:Q9"/>
    <mergeCell ref="O11:P11"/>
    <mergeCell ref="O13:P13"/>
    <mergeCell ref="N18:P18"/>
    <mergeCell ref="O19:P19"/>
    <mergeCell ref="O23:P23"/>
    <mergeCell ref="O28:P28"/>
    <mergeCell ref="D63:E63"/>
    <mergeCell ref="D66:E66"/>
    <mergeCell ref="D76:E76"/>
    <mergeCell ref="D79:E79"/>
    <mergeCell ref="D69:E69"/>
    <mergeCell ref="D72:E72"/>
    <mergeCell ref="D54:E54"/>
    <mergeCell ref="D56:E56"/>
    <mergeCell ref="D58:E58"/>
    <mergeCell ref="C62:E62"/>
    <mergeCell ref="O73:P73"/>
    <mergeCell ref="O51:P51"/>
    <mergeCell ref="O53:P53"/>
    <mergeCell ref="O56:P56"/>
    <mergeCell ref="O61:P61"/>
    <mergeCell ref="O64:P64"/>
    <mergeCell ref="O71:P71"/>
    <mergeCell ref="O34:P34"/>
    <mergeCell ref="O40:P40"/>
    <mergeCell ref="N47:P47"/>
    <mergeCell ref="O48:P48"/>
    <mergeCell ref="Z24:AA24"/>
    <mergeCell ref="Z26:AA26"/>
    <mergeCell ref="Z28:AA28"/>
    <mergeCell ref="Y35:AA35"/>
    <mergeCell ref="Z36:AA36"/>
    <mergeCell ref="Z38:AA38"/>
    <mergeCell ref="Z48:AA48"/>
    <mergeCell ref="O79:P79"/>
    <mergeCell ref="O75:P75"/>
    <mergeCell ref="Y57:AA57"/>
    <mergeCell ref="Z58:AA58"/>
    <mergeCell ref="Z62:AA62"/>
    <mergeCell ref="X8:AB9"/>
    <mergeCell ref="Z12:AA12"/>
    <mergeCell ref="Y18:AA18"/>
    <mergeCell ref="Z19:AA19"/>
    <mergeCell ref="Z22:AA22"/>
    <mergeCell ref="Z53:AA53"/>
    <mergeCell ref="Z50:AA50"/>
    <mergeCell ref="Y80:AA80"/>
    <mergeCell ref="Z64:AA64"/>
    <mergeCell ref="Z67:AA67"/>
    <mergeCell ref="Z71:AA71"/>
    <mergeCell ref="Z74:AA74"/>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37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219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33513402</v>
      </c>
      <c r="H11" s="68">
        <v>50811171</v>
      </c>
      <c r="I11" s="68">
        <v>20653255</v>
      </c>
      <c r="J11" s="68">
        <v>28886287</v>
      </c>
      <c r="K11" s="65"/>
      <c r="L11" s="112"/>
      <c r="O11" s="301" t="s">
        <v>25</v>
      </c>
      <c r="P11" s="301"/>
      <c r="R11" s="110">
        <v>47</v>
      </c>
      <c r="S11" s="66">
        <v>117696</v>
      </c>
      <c r="T11" s="66" t="s">
        <v>7</v>
      </c>
      <c r="U11" s="66">
        <v>64539</v>
      </c>
      <c r="V11" s="57"/>
      <c r="W11" s="107"/>
      <c r="X11" s="60"/>
      <c r="Y11" s="60"/>
      <c r="Z11" s="60"/>
      <c r="AA11" s="64" t="s">
        <v>24</v>
      </c>
      <c r="AC11" s="109">
        <v>1416</v>
      </c>
      <c r="AD11" s="108">
        <v>5558</v>
      </c>
      <c r="AE11" s="108">
        <v>14662</v>
      </c>
      <c r="AF11" s="108">
        <v>29016</v>
      </c>
    </row>
    <row r="12" spans="1:32" ht="9" customHeight="1">
      <c r="G12" s="111"/>
      <c r="H12" s="68"/>
      <c r="I12" s="68"/>
      <c r="J12" s="68"/>
      <c r="K12" s="65"/>
      <c r="L12" s="112"/>
      <c r="P12" s="64" t="s">
        <v>25</v>
      </c>
      <c r="R12" s="109">
        <v>47</v>
      </c>
      <c r="S12" s="108">
        <v>117696</v>
      </c>
      <c r="T12" s="108" t="s">
        <v>7</v>
      </c>
      <c r="U12" s="108">
        <v>64539</v>
      </c>
      <c r="V12" s="57"/>
      <c r="W12" s="107"/>
      <c r="X12" s="60"/>
      <c r="Y12" s="60"/>
      <c r="Z12" s="301" t="s">
        <v>204</v>
      </c>
      <c r="AA12" s="301"/>
      <c r="AC12" s="110">
        <v>958233</v>
      </c>
      <c r="AD12" s="66">
        <v>402945</v>
      </c>
      <c r="AE12" s="66">
        <v>54124</v>
      </c>
      <c r="AF12" s="66">
        <v>185473</v>
      </c>
    </row>
    <row r="13" spans="1:32" ht="9" customHeight="1">
      <c r="C13" s="296" t="s">
        <v>203</v>
      </c>
      <c r="D13" s="296"/>
      <c r="E13" s="296"/>
      <c r="G13" s="111">
        <v>162181</v>
      </c>
      <c r="H13" s="68">
        <v>4276916</v>
      </c>
      <c r="I13" s="68">
        <v>511324</v>
      </c>
      <c r="J13" s="68">
        <v>191612</v>
      </c>
      <c r="K13" s="65"/>
      <c r="L13" s="112"/>
      <c r="O13" s="301" t="s">
        <v>202</v>
      </c>
      <c r="P13" s="301"/>
      <c r="R13" s="110">
        <v>158646</v>
      </c>
      <c r="S13" s="66">
        <v>685368</v>
      </c>
      <c r="T13" s="66">
        <v>343242</v>
      </c>
      <c r="U13" s="66">
        <v>497683</v>
      </c>
      <c r="V13" s="57"/>
      <c r="W13" s="107"/>
      <c r="X13" s="60"/>
      <c r="Y13" s="60"/>
      <c r="Z13" s="60"/>
      <c r="AA13" s="64" t="s">
        <v>26</v>
      </c>
      <c r="AC13" s="109">
        <v>37627</v>
      </c>
      <c r="AD13" s="108">
        <v>29924</v>
      </c>
      <c r="AE13" s="108">
        <v>70</v>
      </c>
      <c r="AF13" s="108" t="s">
        <v>7</v>
      </c>
    </row>
    <row r="14" spans="1:32" ht="9" customHeight="1">
      <c r="D14" s="302" t="s">
        <v>201</v>
      </c>
      <c r="E14" s="302"/>
      <c r="G14" s="110">
        <v>4118</v>
      </c>
      <c r="H14" s="66">
        <v>706110</v>
      </c>
      <c r="I14" s="66">
        <v>5655</v>
      </c>
      <c r="J14" s="66">
        <v>33219</v>
      </c>
      <c r="K14" s="65"/>
      <c r="L14" s="112"/>
      <c r="P14" s="64" t="s">
        <v>27</v>
      </c>
      <c r="R14" s="109">
        <v>29</v>
      </c>
      <c r="S14" s="108" t="s">
        <v>7</v>
      </c>
      <c r="T14" s="108">
        <v>270329</v>
      </c>
      <c r="U14" s="108">
        <v>1000</v>
      </c>
      <c r="V14" s="57"/>
      <c r="W14" s="107"/>
      <c r="X14" s="60"/>
      <c r="Y14" s="60"/>
      <c r="Z14" s="60"/>
      <c r="AA14" s="64" t="s">
        <v>28</v>
      </c>
      <c r="AC14" s="109">
        <v>745091</v>
      </c>
      <c r="AD14" s="108">
        <v>199736</v>
      </c>
      <c r="AE14" s="108">
        <v>8000</v>
      </c>
      <c r="AF14" s="108">
        <v>40618</v>
      </c>
    </row>
    <row r="15" spans="1:32" ht="9" customHeight="1">
      <c r="E15" s="64" t="s">
        <v>29</v>
      </c>
      <c r="G15" s="109">
        <v>173</v>
      </c>
      <c r="H15" s="108">
        <v>89276</v>
      </c>
      <c r="I15" s="108" t="s">
        <v>7</v>
      </c>
      <c r="J15" s="108" t="s">
        <v>7</v>
      </c>
      <c r="K15" s="65"/>
      <c r="L15" s="107"/>
      <c r="M15" s="60"/>
      <c r="N15" s="60"/>
      <c r="O15" s="60"/>
      <c r="P15" s="64" t="s">
        <v>30</v>
      </c>
      <c r="R15" s="109">
        <v>31366</v>
      </c>
      <c r="S15" s="108">
        <v>195516</v>
      </c>
      <c r="T15" s="108">
        <v>14659</v>
      </c>
      <c r="U15" s="108">
        <v>1780</v>
      </c>
      <c r="V15" s="57"/>
      <c r="W15" s="107"/>
      <c r="X15" s="60"/>
      <c r="Y15" s="60"/>
      <c r="Z15" s="60"/>
      <c r="AA15" s="64" t="s">
        <v>31</v>
      </c>
      <c r="AC15" s="109">
        <v>13633</v>
      </c>
      <c r="AD15" s="108">
        <v>7464</v>
      </c>
      <c r="AE15" s="108">
        <v>41353</v>
      </c>
      <c r="AF15" s="108">
        <v>5456</v>
      </c>
    </row>
    <row r="16" spans="1:32" ht="9" customHeight="1">
      <c r="E16" s="64" t="s">
        <v>32</v>
      </c>
      <c r="G16" s="109">
        <v>3945</v>
      </c>
      <c r="H16" s="108">
        <v>614850</v>
      </c>
      <c r="I16" s="108">
        <v>5655</v>
      </c>
      <c r="J16" s="108">
        <v>22991</v>
      </c>
      <c r="K16" s="65"/>
      <c r="L16" s="107"/>
      <c r="M16" s="60"/>
      <c r="N16" s="60"/>
      <c r="O16" s="60"/>
      <c r="P16" s="64" t="s">
        <v>33</v>
      </c>
      <c r="R16" s="109">
        <v>127251</v>
      </c>
      <c r="S16" s="108">
        <v>489852</v>
      </c>
      <c r="T16" s="108">
        <v>58254</v>
      </c>
      <c r="U16" s="108">
        <v>494903</v>
      </c>
      <c r="V16" s="57"/>
      <c r="W16" s="107"/>
      <c r="X16" s="60"/>
      <c r="Y16" s="60"/>
      <c r="Z16" s="60"/>
      <c r="AA16" s="74" t="s">
        <v>34</v>
      </c>
      <c r="AC16" s="109">
        <v>161882</v>
      </c>
      <c r="AD16" s="108">
        <v>165821</v>
      </c>
      <c r="AE16" s="108">
        <v>4701</v>
      </c>
      <c r="AF16" s="108">
        <v>139399</v>
      </c>
    </row>
    <row r="17" spans="4:32" ht="9" customHeight="1">
      <c r="E17" s="64" t="s">
        <v>35</v>
      </c>
      <c r="G17" s="109" t="s">
        <v>7</v>
      </c>
      <c r="H17" s="108">
        <v>1984</v>
      </c>
      <c r="I17" s="108" t="s">
        <v>7</v>
      </c>
      <c r="J17" s="108">
        <v>10228</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77954</v>
      </c>
      <c r="H18" s="66">
        <v>2292904</v>
      </c>
      <c r="I18" s="66">
        <v>502032</v>
      </c>
      <c r="J18" s="66">
        <v>128216</v>
      </c>
      <c r="K18" s="65"/>
      <c r="L18" s="112"/>
      <c r="N18" s="296" t="s">
        <v>199</v>
      </c>
      <c r="O18" s="296"/>
      <c r="P18" s="296"/>
      <c r="R18" s="111">
        <v>27344348</v>
      </c>
      <c r="S18" s="68">
        <v>3506720</v>
      </c>
      <c r="T18" s="68">
        <v>13170879</v>
      </c>
      <c r="U18" s="68">
        <v>12893481</v>
      </c>
      <c r="V18" s="57"/>
      <c r="W18" s="107"/>
      <c r="X18" s="60"/>
      <c r="Y18" s="296" t="s">
        <v>198</v>
      </c>
      <c r="Z18" s="296"/>
      <c r="AA18" s="296"/>
      <c r="AC18" s="111">
        <v>556986</v>
      </c>
      <c r="AD18" s="68">
        <v>1274586</v>
      </c>
      <c r="AE18" s="68">
        <v>291907</v>
      </c>
      <c r="AF18" s="68">
        <v>448314</v>
      </c>
    </row>
    <row r="19" spans="4:32" ht="9" customHeight="1">
      <c r="E19" s="71" t="s">
        <v>36</v>
      </c>
      <c r="G19" s="109">
        <v>73449</v>
      </c>
      <c r="H19" s="108">
        <v>58852</v>
      </c>
      <c r="I19" s="108">
        <v>478</v>
      </c>
      <c r="J19" s="108">
        <v>41503</v>
      </c>
      <c r="K19" s="65"/>
      <c r="L19" s="107"/>
      <c r="M19" s="60"/>
      <c r="N19" s="60"/>
      <c r="O19" s="301" t="s">
        <v>197</v>
      </c>
      <c r="P19" s="301"/>
      <c r="R19" s="110">
        <v>1595146</v>
      </c>
      <c r="S19" s="66">
        <v>603530</v>
      </c>
      <c r="T19" s="66">
        <v>1899235</v>
      </c>
      <c r="U19" s="66">
        <v>4911901</v>
      </c>
      <c r="V19" s="57"/>
      <c r="W19" s="112"/>
      <c r="Z19" s="301" t="s">
        <v>196</v>
      </c>
      <c r="AA19" s="301"/>
      <c r="AC19" s="110">
        <v>169743</v>
      </c>
      <c r="AD19" s="66">
        <v>180720</v>
      </c>
      <c r="AE19" s="66">
        <v>50608</v>
      </c>
      <c r="AF19" s="66">
        <v>376141</v>
      </c>
    </row>
    <row r="20" spans="4:32" ht="9" customHeight="1">
      <c r="E20" s="64" t="s">
        <v>1</v>
      </c>
      <c r="G20" s="109">
        <v>1800</v>
      </c>
      <c r="H20" s="108">
        <v>1715795</v>
      </c>
      <c r="I20" s="108">
        <v>456896</v>
      </c>
      <c r="J20" s="108">
        <v>13296</v>
      </c>
      <c r="K20" s="65"/>
      <c r="L20" s="107"/>
      <c r="M20" s="60"/>
      <c r="N20" s="60"/>
      <c r="O20" s="60"/>
      <c r="P20" s="71" t="s">
        <v>37</v>
      </c>
      <c r="R20" s="109">
        <v>133612</v>
      </c>
      <c r="S20" s="108">
        <v>175940</v>
      </c>
      <c r="T20" s="108">
        <v>163893</v>
      </c>
      <c r="U20" s="108">
        <v>54004</v>
      </c>
      <c r="V20" s="57"/>
      <c r="W20" s="107"/>
      <c r="X20" s="60"/>
      <c r="Y20" s="60"/>
      <c r="Z20" s="60"/>
      <c r="AA20" s="64" t="s">
        <v>38</v>
      </c>
      <c r="AC20" s="109">
        <v>15720</v>
      </c>
      <c r="AD20" s="108">
        <v>70302</v>
      </c>
      <c r="AE20" s="108">
        <v>10370</v>
      </c>
      <c r="AF20" s="108">
        <v>22631</v>
      </c>
    </row>
    <row r="21" spans="4:32" ht="9" customHeight="1">
      <c r="E21" s="64" t="s">
        <v>39</v>
      </c>
      <c r="G21" s="109">
        <v>1136</v>
      </c>
      <c r="H21" s="108">
        <v>193030</v>
      </c>
      <c r="I21" s="108">
        <v>33949</v>
      </c>
      <c r="J21" s="108">
        <v>23404</v>
      </c>
      <c r="K21" s="65"/>
      <c r="L21" s="107"/>
      <c r="M21" s="60"/>
      <c r="N21" s="60"/>
      <c r="O21" s="60"/>
      <c r="P21" s="71" t="s">
        <v>40</v>
      </c>
      <c r="R21" s="109">
        <v>17651</v>
      </c>
      <c r="S21" s="108">
        <v>4832</v>
      </c>
      <c r="T21" s="108">
        <v>215867</v>
      </c>
      <c r="U21" s="108">
        <v>250</v>
      </c>
      <c r="V21" s="57"/>
      <c r="W21" s="107"/>
      <c r="X21" s="60"/>
      <c r="Y21" s="60"/>
      <c r="Z21" s="60"/>
      <c r="AA21" s="71" t="s">
        <v>41</v>
      </c>
      <c r="AC21" s="109">
        <v>154023</v>
      </c>
      <c r="AD21" s="108">
        <v>110418</v>
      </c>
      <c r="AE21" s="108">
        <v>40238</v>
      </c>
      <c r="AF21" s="108">
        <v>353510</v>
      </c>
    </row>
    <row r="22" spans="4:32" ht="9" customHeight="1">
      <c r="E22" s="64" t="s">
        <v>42</v>
      </c>
      <c r="G22" s="109">
        <v>1076</v>
      </c>
      <c r="H22" s="108">
        <v>306171</v>
      </c>
      <c r="I22" s="108">
        <v>10709</v>
      </c>
      <c r="J22" s="108">
        <v>50013</v>
      </c>
      <c r="K22" s="65"/>
      <c r="L22" s="107"/>
      <c r="M22" s="60"/>
      <c r="N22" s="60"/>
      <c r="O22" s="60"/>
      <c r="P22" s="64" t="s">
        <v>43</v>
      </c>
      <c r="R22" s="109">
        <v>1443883</v>
      </c>
      <c r="S22" s="108">
        <v>422758</v>
      </c>
      <c r="T22" s="108">
        <v>1519475</v>
      </c>
      <c r="U22" s="108">
        <v>4857647</v>
      </c>
      <c r="V22" s="57"/>
      <c r="W22" s="107"/>
      <c r="X22" s="60"/>
      <c r="Y22" s="60"/>
      <c r="Z22" s="301" t="s">
        <v>45</v>
      </c>
      <c r="AA22" s="301"/>
      <c r="AC22" s="110">
        <v>149770</v>
      </c>
      <c r="AD22" s="66">
        <v>230865</v>
      </c>
      <c r="AE22" s="66">
        <v>688</v>
      </c>
      <c r="AF22" s="66" t="s">
        <v>7</v>
      </c>
    </row>
    <row r="23" spans="4:32" ht="9" customHeight="1">
      <c r="E23" s="64" t="s">
        <v>44</v>
      </c>
      <c r="G23" s="109">
        <v>493</v>
      </c>
      <c r="H23" s="108">
        <v>19056</v>
      </c>
      <c r="I23" s="108" t="s">
        <v>7</v>
      </c>
      <c r="J23" s="108" t="s">
        <v>7</v>
      </c>
      <c r="K23" s="65"/>
      <c r="L23" s="107"/>
      <c r="M23" s="60"/>
      <c r="N23" s="60"/>
      <c r="O23" s="301" t="s">
        <v>195</v>
      </c>
      <c r="P23" s="301"/>
      <c r="R23" s="110">
        <v>376242</v>
      </c>
      <c r="S23" s="66">
        <v>962974</v>
      </c>
      <c r="T23" s="66">
        <v>5768</v>
      </c>
      <c r="U23" s="66">
        <v>46174</v>
      </c>
      <c r="V23" s="57"/>
      <c r="W23" s="107"/>
      <c r="X23" s="60"/>
      <c r="Y23" s="60"/>
      <c r="Z23" s="60"/>
      <c r="AA23" s="64" t="s">
        <v>45</v>
      </c>
      <c r="AC23" s="109">
        <v>149770</v>
      </c>
      <c r="AD23" s="108">
        <v>230865</v>
      </c>
      <c r="AE23" s="108">
        <v>688</v>
      </c>
      <c r="AF23" s="108" t="s">
        <v>7</v>
      </c>
    </row>
    <row r="24" spans="4:32" ht="9" customHeight="1">
      <c r="D24" s="301" t="s">
        <v>194</v>
      </c>
      <c r="E24" s="301"/>
      <c r="G24" s="110">
        <v>12148</v>
      </c>
      <c r="H24" s="66">
        <v>252193</v>
      </c>
      <c r="I24" s="66">
        <v>2994</v>
      </c>
      <c r="J24" s="66">
        <v>29551</v>
      </c>
      <c r="K24" s="65"/>
      <c r="L24" s="107"/>
      <c r="M24" s="60"/>
      <c r="N24" s="60"/>
      <c r="O24" s="60"/>
      <c r="P24" s="64" t="s">
        <v>46</v>
      </c>
      <c r="R24" s="109">
        <v>66203</v>
      </c>
      <c r="S24" s="108">
        <v>828634</v>
      </c>
      <c r="T24" s="108">
        <v>5299</v>
      </c>
      <c r="U24" s="108">
        <v>45586</v>
      </c>
      <c r="V24" s="57"/>
      <c r="W24" s="107"/>
      <c r="X24" s="60"/>
      <c r="Y24" s="60"/>
      <c r="Z24" s="301" t="s">
        <v>193</v>
      </c>
      <c r="AA24" s="301"/>
      <c r="AC24" s="110">
        <v>81385</v>
      </c>
      <c r="AD24" s="66">
        <v>112401</v>
      </c>
      <c r="AE24" s="66" t="s">
        <v>7</v>
      </c>
      <c r="AF24" s="66" t="s">
        <v>7</v>
      </c>
    </row>
    <row r="25" spans="4:32" ht="9" customHeight="1">
      <c r="E25" s="64" t="s">
        <v>47</v>
      </c>
      <c r="G25" s="109" t="s">
        <v>7</v>
      </c>
      <c r="H25" s="108">
        <v>7863</v>
      </c>
      <c r="I25" s="108" t="s">
        <v>7</v>
      </c>
      <c r="J25" s="108">
        <v>2323</v>
      </c>
      <c r="K25" s="65"/>
      <c r="L25" s="107"/>
      <c r="M25" s="60"/>
      <c r="N25" s="60"/>
      <c r="O25" s="60"/>
      <c r="P25" s="64" t="s">
        <v>48</v>
      </c>
      <c r="R25" s="109">
        <v>167510</v>
      </c>
      <c r="S25" s="108">
        <v>79543</v>
      </c>
      <c r="T25" s="108" t="s">
        <v>7</v>
      </c>
      <c r="U25" s="108" t="s">
        <v>7</v>
      </c>
      <c r="V25" s="57"/>
      <c r="W25" s="107"/>
      <c r="X25" s="60"/>
      <c r="Y25" s="60"/>
      <c r="Z25" s="60"/>
      <c r="AA25" s="64" t="s">
        <v>49</v>
      </c>
      <c r="AC25" s="109">
        <v>81385</v>
      </c>
      <c r="AD25" s="108">
        <v>112401</v>
      </c>
      <c r="AE25" s="108" t="s">
        <v>7</v>
      </c>
      <c r="AF25" s="108" t="s">
        <v>7</v>
      </c>
    </row>
    <row r="26" spans="4:32" ht="9" customHeight="1">
      <c r="E26" s="64" t="s">
        <v>50</v>
      </c>
      <c r="G26" s="109">
        <v>8899</v>
      </c>
      <c r="H26" s="108">
        <v>98513</v>
      </c>
      <c r="I26" s="108">
        <v>2994</v>
      </c>
      <c r="J26" s="108">
        <v>27228</v>
      </c>
      <c r="K26" s="65"/>
      <c r="L26" s="107"/>
      <c r="M26" s="60"/>
      <c r="N26" s="60"/>
      <c r="O26" s="60"/>
      <c r="P26" s="64" t="s">
        <v>51</v>
      </c>
      <c r="R26" s="109">
        <v>140765</v>
      </c>
      <c r="S26" s="108">
        <v>12998</v>
      </c>
      <c r="T26" s="108" t="s">
        <v>7</v>
      </c>
      <c r="U26" s="108" t="s">
        <v>7</v>
      </c>
      <c r="V26" s="57"/>
      <c r="W26" s="107"/>
      <c r="X26" s="60"/>
      <c r="Y26" s="60"/>
      <c r="Z26" s="301" t="s">
        <v>54</v>
      </c>
      <c r="AA26" s="301"/>
      <c r="AC26" s="110">
        <v>1147</v>
      </c>
      <c r="AD26" s="66">
        <v>45771</v>
      </c>
      <c r="AE26" s="66">
        <v>10479</v>
      </c>
      <c r="AF26" s="66">
        <v>3818</v>
      </c>
    </row>
    <row r="27" spans="4:32" ht="9" customHeight="1">
      <c r="E27" s="64" t="s">
        <v>52</v>
      </c>
      <c r="G27" s="109">
        <v>3249</v>
      </c>
      <c r="H27" s="108">
        <v>145817</v>
      </c>
      <c r="I27" s="108" t="s">
        <v>7</v>
      </c>
      <c r="J27" s="108" t="s">
        <v>7</v>
      </c>
      <c r="K27" s="65"/>
      <c r="L27" s="107"/>
      <c r="M27" s="60"/>
      <c r="N27" s="60"/>
      <c r="O27" s="60"/>
      <c r="P27" s="64" t="s">
        <v>53</v>
      </c>
      <c r="R27" s="109">
        <v>1764</v>
      </c>
      <c r="S27" s="108">
        <v>41799</v>
      </c>
      <c r="T27" s="108">
        <v>469</v>
      </c>
      <c r="U27" s="108">
        <v>588</v>
      </c>
      <c r="V27" s="57"/>
      <c r="W27" s="107"/>
      <c r="X27" s="60"/>
      <c r="Y27" s="60"/>
      <c r="Z27" s="60"/>
      <c r="AA27" s="64" t="s">
        <v>54</v>
      </c>
      <c r="AC27" s="109">
        <v>1147</v>
      </c>
      <c r="AD27" s="108">
        <v>45771</v>
      </c>
      <c r="AE27" s="108">
        <v>10479</v>
      </c>
      <c r="AF27" s="108">
        <v>3818</v>
      </c>
    </row>
    <row r="28" spans="4:32" ht="9" customHeight="1">
      <c r="D28" s="301" t="s">
        <v>3</v>
      </c>
      <c r="E28" s="301"/>
      <c r="G28" s="110">
        <v>5924</v>
      </c>
      <c r="H28" s="66">
        <v>309714</v>
      </c>
      <c r="I28" s="66" t="s">
        <v>7</v>
      </c>
      <c r="J28" s="66" t="s">
        <v>7</v>
      </c>
      <c r="K28" s="65"/>
      <c r="L28" s="107"/>
      <c r="M28" s="60"/>
      <c r="N28" s="60"/>
      <c r="O28" s="301" t="s">
        <v>192</v>
      </c>
      <c r="P28" s="301"/>
      <c r="R28" s="110">
        <v>182668</v>
      </c>
      <c r="S28" s="66">
        <v>159843</v>
      </c>
      <c r="T28" s="66">
        <v>3242</v>
      </c>
      <c r="U28" s="66">
        <v>3307</v>
      </c>
      <c r="V28" s="57"/>
      <c r="W28" s="107"/>
      <c r="X28" s="60"/>
      <c r="Y28" s="60"/>
      <c r="Z28" s="301" t="s">
        <v>191</v>
      </c>
      <c r="AA28" s="301"/>
      <c r="AC28" s="110">
        <v>154941</v>
      </c>
      <c r="AD28" s="66">
        <v>704829</v>
      </c>
      <c r="AE28" s="66">
        <v>230132</v>
      </c>
      <c r="AF28" s="66">
        <v>68355</v>
      </c>
    </row>
    <row r="29" spans="4:32" ht="9" customHeight="1">
      <c r="E29" s="64" t="s">
        <v>3</v>
      </c>
      <c r="G29" s="109">
        <v>5924</v>
      </c>
      <c r="H29" s="108">
        <v>309714</v>
      </c>
      <c r="I29" s="108" t="s">
        <v>7</v>
      </c>
      <c r="J29" s="108" t="s">
        <v>7</v>
      </c>
      <c r="K29" s="65"/>
      <c r="L29" s="107"/>
      <c r="M29" s="60"/>
      <c r="N29" s="60"/>
      <c r="O29" s="60"/>
      <c r="P29" s="64" t="s">
        <v>55</v>
      </c>
      <c r="R29" s="109">
        <v>6249</v>
      </c>
      <c r="S29" s="108">
        <v>9771</v>
      </c>
      <c r="T29" s="108">
        <v>1674</v>
      </c>
      <c r="U29" s="108">
        <v>1443</v>
      </c>
      <c r="V29" s="57"/>
      <c r="W29" s="107"/>
      <c r="X29" s="60"/>
      <c r="Y29" s="60"/>
      <c r="Z29" s="60"/>
      <c r="AA29" s="64" t="s">
        <v>56</v>
      </c>
      <c r="AC29" s="109">
        <v>128562</v>
      </c>
      <c r="AD29" s="108">
        <v>540410</v>
      </c>
      <c r="AE29" s="108">
        <v>75381</v>
      </c>
      <c r="AF29" s="108">
        <v>59490</v>
      </c>
    </row>
    <row r="30" spans="4:32" ht="9" customHeight="1">
      <c r="D30" s="301" t="s">
        <v>214</v>
      </c>
      <c r="E30" s="301"/>
      <c r="G30" s="110">
        <v>20309</v>
      </c>
      <c r="H30" s="66">
        <v>493503</v>
      </c>
      <c r="I30" s="66">
        <v>350</v>
      </c>
      <c r="J30" s="66" t="s">
        <v>7</v>
      </c>
      <c r="K30" s="65"/>
      <c r="L30" s="107"/>
      <c r="M30" s="60"/>
      <c r="N30" s="60"/>
      <c r="O30" s="60"/>
      <c r="P30" s="64" t="s">
        <v>57</v>
      </c>
      <c r="R30" s="109">
        <v>6578</v>
      </c>
      <c r="S30" s="108">
        <v>48930</v>
      </c>
      <c r="T30" s="108" t="s">
        <v>7</v>
      </c>
      <c r="U30" s="108" t="s">
        <v>7</v>
      </c>
      <c r="V30" s="57"/>
      <c r="W30" s="107"/>
      <c r="X30" s="60"/>
      <c r="Y30" s="60"/>
      <c r="Z30" s="60"/>
      <c r="AA30" s="64" t="s">
        <v>58</v>
      </c>
      <c r="AC30" s="109">
        <v>20265</v>
      </c>
      <c r="AD30" s="108">
        <v>44680</v>
      </c>
      <c r="AE30" s="108" t="s">
        <v>7</v>
      </c>
      <c r="AF30" s="108">
        <v>8865</v>
      </c>
    </row>
    <row r="31" spans="4:32" ht="9" customHeight="1">
      <c r="E31" s="71" t="s">
        <v>59</v>
      </c>
      <c r="G31" s="109">
        <v>80</v>
      </c>
      <c r="H31" s="108">
        <v>4822</v>
      </c>
      <c r="I31" s="108" t="s">
        <v>7</v>
      </c>
      <c r="J31" s="108" t="s">
        <v>7</v>
      </c>
      <c r="K31" s="65"/>
      <c r="L31" s="107"/>
      <c r="M31" s="60"/>
      <c r="N31" s="60"/>
      <c r="O31" s="60"/>
      <c r="P31" s="64" t="s">
        <v>60</v>
      </c>
      <c r="R31" s="109">
        <v>48079</v>
      </c>
      <c r="S31" s="108">
        <v>41310</v>
      </c>
      <c r="T31" s="108">
        <v>15</v>
      </c>
      <c r="U31" s="108">
        <v>1290</v>
      </c>
      <c r="V31" s="57"/>
      <c r="W31" s="107"/>
      <c r="X31" s="60"/>
      <c r="Y31" s="60"/>
      <c r="Z31" s="60"/>
      <c r="AA31" s="74" t="s">
        <v>61</v>
      </c>
      <c r="AC31" s="109">
        <v>6114</v>
      </c>
      <c r="AD31" s="108">
        <v>119739</v>
      </c>
      <c r="AE31" s="108" t="s">
        <v>7</v>
      </c>
      <c r="AF31" s="108" t="s">
        <v>7</v>
      </c>
    </row>
    <row r="32" spans="4:32" ht="9" customHeight="1">
      <c r="E32" s="64" t="s">
        <v>62</v>
      </c>
      <c r="G32" s="109">
        <v>4722</v>
      </c>
      <c r="H32" s="108">
        <v>308197</v>
      </c>
      <c r="I32" s="108">
        <v>350</v>
      </c>
      <c r="J32" s="108" t="s">
        <v>7</v>
      </c>
      <c r="K32" s="65"/>
      <c r="L32" s="107"/>
      <c r="M32" s="60"/>
      <c r="N32" s="60"/>
      <c r="O32" s="60"/>
      <c r="P32" s="64" t="s">
        <v>63</v>
      </c>
      <c r="R32" s="109">
        <v>96830</v>
      </c>
      <c r="S32" s="108">
        <v>23456</v>
      </c>
      <c r="T32" s="108">
        <v>73</v>
      </c>
      <c r="U32" s="108" t="s">
        <v>7</v>
      </c>
      <c r="V32" s="57"/>
      <c r="W32" s="107"/>
      <c r="X32" s="60"/>
      <c r="Y32" s="60"/>
      <c r="Z32" s="60"/>
      <c r="AA32" s="64" t="s">
        <v>189</v>
      </c>
      <c r="AC32" s="109" t="s">
        <v>7</v>
      </c>
      <c r="AD32" s="108" t="s">
        <v>7</v>
      </c>
      <c r="AE32" s="108">
        <v>1089</v>
      </c>
      <c r="AF32" s="108" t="s">
        <v>7</v>
      </c>
    </row>
    <row r="33" spans="4:32" ht="9" customHeight="1">
      <c r="E33" s="64" t="s">
        <v>65</v>
      </c>
      <c r="G33" s="109">
        <v>6694</v>
      </c>
      <c r="H33" s="108">
        <v>127019</v>
      </c>
      <c r="I33" s="108" t="s">
        <v>7</v>
      </c>
      <c r="J33" s="108" t="s">
        <v>7</v>
      </c>
      <c r="K33" s="65"/>
      <c r="L33" s="107"/>
      <c r="M33" s="60"/>
      <c r="N33" s="60"/>
      <c r="O33" s="60"/>
      <c r="P33" s="64" t="s">
        <v>66</v>
      </c>
      <c r="R33" s="109">
        <v>24932</v>
      </c>
      <c r="S33" s="108">
        <v>36376</v>
      </c>
      <c r="T33" s="108">
        <v>1480</v>
      </c>
      <c r="U33" s="108">
        <v>574</v>
      </c>
      <c r="V33" s="57"/>
      <c r="W33" s="107"/>
      <c r="X33" s="60"/>
      <c r="Y33" s="60"/>
      <c r="Z33" s="60"/>
      <c r="AA33" s="64" t="s">
        <v>188</v>
      </c>
      <c r="AC33" s="109" t="s">
        <v>7</v>
      </c>
      <c r="AD33" s="108" t="s">
        <v>7</v>
      </c>
      <c r="AE33" s="108">
        <v>153662</v>
      </c>
      <c r="AF33" s="108" t="s">
        <v>7</v>
      </c>
    </row>
    <row r="34" spans="4:32" ht="9" customHeight="1">
      <c r="E34" s="64" t="s">
        <v>68</v>
      </c>
      <c r="G34" s="109">
        <v>142</v>
      </c>
      <c r="H34" s="108">
        <v>33909</v>
      </c>
      <c r="I34" s="108" t="s">
        <v>7</v>
      </c>
      <c r="J34" s="108" t="s">
        <v>7</v>
      </c>
      <c r="K34" s="65"/>
      <c r="L34" s="107"/>
      <c r="M34" s="60"/>
      <c r="N34" s="60"/>
      <c r="O34" s="301" t="s">
        <v>187</v>
      </c>
      <c r="P34" s="301"/>
      <c r="R34" s="110">
        <v>21090974</v>
      </c>
      <c r="S34" s="66">
        <v>1014097</v>
      </c>
      <c r="T34" s="66">
        <v>11175032</v>
      </c>
      <c r="U34" s="66">
        <v>7888526</v>
      </c>
      <c r="V34" s="57"/>
      <c r="W34" s="107"/>
      <c r="X34" s="60"/>
      <c r="Y34" s="60"/>
      <c r="Z34" s="60"/>
      <c r="AC34" s="110"/>
      <c r="AD34" s="66"/>
      <c r="AE34" s="66"/>
      <c r="AF34" s="66"/>
    </row>
    <row r="35" spans="4:32" ht="9" customHeight="1">
      <c r="E35" s="76" t="s">
        <v>69</v>
      </c>
      <c r="G35" s="109">
        <v>8671</v>
      </c>
      <c r="H35" s="108">
        <v>19556</v>
      </c>
      <c r="I35" s="108" t="s">
        <v>7</v>
      </c>
      <c r="J35" s="108" t="s">
        <v>7</v>
      </c>
      <c r="K35" s="65"/>
      <c r="L35" s="107"/>
      <c r="M35" s="60"/>
      <c r="N35" s="60"/>
      <c r="O35" s="60"/>
      <c r="P35" s="64" t="s">
        <v>70</v>
      </c>
      <c r="R35" s="109">
        <v>4808</v>
      </c>
      <c r="S35" s="108">
        <v>244</v>
      </c>
      <c r="T35" s="108">
        <v>60</v>
      </c>
      <c r="U35" s="108" t="s">
        <v>7</v>
      </c>
      <c r="V35" s="57"/>
      <c r="W35" s="107"/>
      <c r="X35" s="60"/>
      <c r="Y35" s="296" t="s">
        <v>186</v>
      </c>
      <c r="Z35" s="296"/>
      <c r="AA35" s="296"/>
      <c r="AC35" s="111">
        <v>1803097</v>
      </c>
      <c r="AD35" s="68">
        <v>3248612</v>
      </c>
      <c r="AE35" s="68">
        <v>99021</v>
      </c>
      <c r="AF35" s="68">
        <v>14353</v>
      </c>
    </row>
    <row r="36" spans="4:32" ht="9" customHeight="1">
      <c r="D36" s="301" t="s">
        <v>2</v>
      </c>
      <c r="E36" s="301"/>
      <c r="G36" s="110">
        <v>1407</v>
      </c>
      <c r="H36" s="66">
        <v>40617</v>
      </c>
      <c r="I36" s="66" t="s">
        <v>7</v>
      </c>
      <c r="J36" s="66" t="s">
        <v>7</v>
      </c>
      <c r="K36" s="65"/>
      <c r="L36" s="107"/>
      <c r="M36" s="60"/>
      <c r="N36" s="60"/>
      <c r="O36" s="60"/>
      <c r="P36" s="64" t="s">
        <v>5</v>
      </c>
      <c r="R36" s="109">
        <v>20868386</v>
      </c>
      <c r="S36" s="108">
        <v>862012</v>
      </c>
      <c r="T36" s="108">
        <v>11140452</v>
      </c>
      <c r="U36" s="108">
        <v>7885689</v>
      </c>
      <c r="V36" s="57"/>
      <c r="W36" s="107"/>
      <c r="X36" s="60"/>
      <c r="Y36" s="60"/>
      <c r="Z36" s="301" t="s">
        <v>72</v>
      </c>
      <c r="AA36" s="301"/>
      <c r="AC36" s="110">
        <v>4862</v>
      </c>
      <c r="AD36" s="66">
        <v>36846</v>
      </c>
      <c r="AE36" s="66" t="s">
        <v>7</v>
      </c>
      <c r="AF36" s="66" t="s">
        <v>7</v>
      </c>
    </row>
    <row r="37" spans="4:32" ht="9" customHeight="1">
      <c r="E37" s="64" t="s">
        <v>2</v>
      </c>
      <c r="G37" s="109">
        <v>1407</v>
      </c>
      <c r="H37" s="108">
        <v>40617</v>
      </c>
      <c r="I37" s="108" t="s">
        <v>7</v>
      </c>
      <c r="J37" s="108" t="s">
        <v>7</v>
      </c>
      <c r="K37" s="65"/>
      <c r="L37" s="107"/>
      <c r="M37" s="60"/>
      <c r="N37" s="60"/>
      <c r="O37" s="60"/>
      <c r="P37" s="74" t="s">
        <v>71</v>
      </c>
      <c r="R37" s="109">
        <v>24143</v>
      </c>
      <c r="S37" s="108">
        <v>121730</v>
      </c>
      <c r="T37" s="108" t="s">
        <v>7</v>
      </c>
      <c r="U37" s="108" t="s">
        <v>7</v>
      </c>
      <c r="V37" s="57"/>
      <c r="W37" s="107"/>
      <c r="X37" s="60"/>
      <c r="Y37" s="60"/>
      <c r="Z37" s="60"/>
      <c r="AA37" s="64" t="s">
        <v>72</v>
      </c>
      <c r="AC37" s="109">
        <v>4862</v>
      </c>
      <c r="AD37" s="108">
        <v>36846</v>
      </c>
      <c r="AE37" s="108" t="s">
        <v>7</v>
      </c>
      <c r="AF37" s="108" t="s">
        <v>7</v>
      </c>
    </row>
    <row r="38" spans="4:32" ht="9" customHeight="1">
      <c r="D38" s="301" t="s">
        <v>213</v>
      </c>
      <c r="E38" s="301"/>
      <c r="G38" s="110">
        <v>23808</v>
      </c>
      <c r="H38" s="66">
        <v>121253</v>
      </c>
      <c r="I38" s="66">
        <v>29</v>
      </c>
      <c r="J38" s="66" t="s">
        <v>7</v>
      </c>
      <c r="K38" s="65"/>
      <c r="L38" s="107"/>
      <c r="M38" s="60"/>
      <c r="N38" s="60"/>
      <c r="O38" s="60"/>
      <c r="P38" s="64" t="s">
        <v>73</v>
      </c>
      <c r="R38" s="109">
        <v>10227</v>
      </c>
      <c r="S38" s="108">
        <v>7386</v>
      </c>
      <c r="T38" s="108">
        <v>34474</v>
      </c>
      <c r="U38" s="108">
        <v>2837</v>
      </c>
      <c r="V38" s="57"/>
      <c r="W38" s="107"/>
      <c r="X38" s="60"/>
      <c r="Y38" s="60"/>
      <c r="Z38" s="301" t="s">
        <v>184</v>
      </c>
      <c r="AA38" s="301"/>
      <c r="AC38" s="110">
        <v>665903</v>
      </c>
      <c r="AD38" s="66">
        <v>2082517</v>
      </c>
      <c r="AE38" s="66">
        <v>13069</v>
      </c>
      <c r="AF38" s="66">
        <v>3306</v>
      </c>
    </row>
    <row r="39" spans="4:32" ht="9" customHeight="1">
      <c r="E39" s="64" t="s">
        <v>74</v>
      </c>
      <c r="G39" s="109">
        <v>10027</v>
      </c>
      <c r="H39" s="108">
        <v>77900</v>
      </c>
      <c r="I39" s="108" t="s">
        <v>7</v>
      </c>
      <c r="J39" s="108" t="s">
        <v>7</v>
      </c>
      <c r="K39" s="65"/>
      <c r="L39" s="107"/>
      <c r="M39" s="60"/>
      <c r="N39" s="60"/>
      <c r="O39" s="60"/>
      <c r="P39" s="64" t="s">
        <v>75</v>
      </c>
      <c r="R39" s="109">
        <v>183410</v>
      </c>
      <c r="S39" s="108">
        <v>22725</v>
      </c>
      <c r="T39" s="108">
        <v>46</v>
      </c>
      <c r="U39" s="108" t="s">
        <v>7</v>
      </c>
      <c r="V39" s="57"/>
      <c r="W39" s="107"/>
      <c r="X39" s="60"/>
      <c r="Y39" s="60"/>
      <c r="Z39" s="60"/>
      <c r="AA39" s="64" t="s">
        <v>76</v>
      </c>
      <c r="AC39" s="109">
        <v>2957</v>
      </c>
      <c r="AD39" s="108">
        <v>1402</v>
      </c>
      <c r="AE39" s="108" t="s">
        <v>7</v>
      </c>
      <c r="AF39" s="108" t="s">
        <v>7</v>
      </c>
    </row>
    <row r="40" spans="4:32" ht="9" customHeight="1">
      <c r="E40" s="64" t="s">
        <v>77</v>
      </c>
      <c r="G40" s="109">
        <v>42</v>
      </c>
      <c r="H40" s="108" t="s">
        <v>7</v>
      </c>
      <c r="I40" s="108" t="s">
        <v>7</v>
      </c>
      <c r="J40" s="108" t="s">
        <v>7</v>
      </c>
      <c r="K40" s="65"/>
      <c r="L40" s="107"/>
      <c r="M40" s="60"/>
      <c r="N40" s="60"/>
      <c r="O40" s="301" t="s">
        <v>183</v>
      </c>
      <c r="P40" s="301"/>
      <c r="R40" s="110">
        <v>4099318</v>
      </c>
      <c r="S40" s="66">
        <v>766276</v>
      </c>
      <c r="T40" s="66">
        <v>87602</v>
      </c>
      <c r="U40" s="66">
        <v>43573</v>
      </c>
      <c r="V40" s="57"/>
      <c r="W40" s="107"/>
      <c r="X40" s="60"/>
      <c r="Y40" s="60"/>
      <c r="Z40" s="60"/>
      <c r="AA40" s="64" t="s">
        <v>78</v>
      </c>
      <c r="AC40" s="109">
        <v>107537</v>
      </c>
      <c r="AD40" s="108">
        <v>1055020</v>
      </c>
      <c r="AE40" s="108">
        <v>247</v>
      </c>
      <c r="AF40" s="108" t="s">
        <v>7</v>
      </c>
    </row>
    <row r="41" spans="4:32" ht="9" customHeight="1">
      <c r="E41" s="64" t="s">
        <v>79</v>
      </c>
      <c r="G41" s="109" t="s">
        <v>7</v>
      </c>
      <c r="H41" s="108" t="s">
        <v>7</v>
      </c>
      <c r="I41" s="108" t="s">
        <v>7</v>
      </c>
      <c r="J41" s="108" t="s">
        <v>7</v>
      </c>
      <c r="K41" s="65"/>
      <c r="L41" s="107"/>
      <c r="M41" s="60"/>
      <c r="N41" s="60"/>
      <c r="O41" s="60"/>
      <c r="P41" s="64" t="s">
        <v>80</v>
      </c>
      <c r="R41" s="109">
        <v>236453</v>
      </c>
      <c r="S41" s="108">
        <v>19105</v>
      </c>
      <c r="T41" s="108" t="s">
        <v>7</v>
      </c>
      <c r="U41" s="108" t="s">
        <v>7</v>
      </c>
      <c r="V41" s="57"/>
      <c r="W41" s="107"/>
      <c r="X41" s="60"/>
      <c r="Y41" s="60"/>
      <c r="Z41" s="60"/>
      <c r="AA41" s="64" t="s">
        <v>81</v>
      </c>
      <c r="AC41" s="109">
        <v>88686</v>
      </c>
      <c r="AD41" s="108">
        <v>80149</v>
      </c>
      <c r="AE41" s="108">
        <v>206</v>
      </c>
      <c r="AF41" s="108" t="s">
        <v>7</v>
      </c>
    </row>
    <row r="42" spans="4:32" ht="9" customHeight="1">
      <c r="E42" s="64" t="s">
        <v>82</v>
      </c>
      <c r="G42" s="109" t="s">
        <v>7</v>
      </c>
      <c r="H42" s="108">
        <v>274</v>
      </c>
      <c r="I42" s="108" t="s">
        <v>7</v>
      </c>
      <c r="J42" s="108" t="s">
        <v>7</v>
      </c>
      <c r="K42" s="65"/>
      <c r="L42" s="107"/>
      <c r="M42" s="60"/>
      <c r="N42" s="60"/>
      <c r="O42" s="60"/>
      <c r="P42" s="64" t="s">
        <v>83</v>
      </c>
      <c r="R42" s="109">
        <v>1459376</v>
      </c>
      <c r="S42" s="108">
        <v>140009</v>
      </c>
      <c r="T42" s="108">
        <v>80097</v>
      </c>
      <c r="U42" s="108">
        <v>36593</v>
      </c>
      <c r="V42" s="57"/>
      <c r="W42" s="107"/>
      <c r="X42" s="60"/>
      <c r="Y42" s="60"/>
      <c r="Z42" s="60"/>
      <c r="AA42" s="64" t="s">
        <v>6</v>
      </c>
      <c r="AC42" s="109">
        <v>19377</v>
      </c>
      <c r="AD42" s="108">
        <v>35464</v>
      </c>
      <c r="AE42" s="108">
        <v>185</v>
      </c>
      <c r="AF42" s="108" t="s">
        <v>7</v>
      </c>
    </row>
    <row r="43" spans="4:32" ht="9" customHeight="1">
      <c r="E43" s="75" t="s">
        <v>182</v>
      </c>
      <c r="G43" s="109">
        <v>13393</v>
      </c>
      <c r="H43" s="108">
        <v>24329</v>
      </c>
      <c r="I43" s="108">
        <v>29</v>
      </c>
      <c r="J43" s="108" t="s">
        <v>7</v>
      </c>
      <c r="K43" s="65"/>
      <c r="L43" s="107"/>
      <c r="M43" s="60"/>
      <c r="N43" s="60"/>
      <c r="O43" s="60"/>
      <c r="P43" s="64" t="s">
        <v>85</v>
      </c>
      <c r="R43" s="109">
        <v>1756412</v>
      </c>
      <c r="S43" s="108">
        <v>532742</v>
      </c>
      <c r="T43" s="108">
        <v>7505</v>
      </c>
      <c r="U43" s="108">
        <v>6980</v>
      </c>
      <c r="V43" s="57"/>
      <c r="W43" s="107"/>
      <c r="X43" s="60"/>
      <c r="Y43" s="60"/>
      <c r="Z43" s="60"/>
      <c r="AA43" s="64" t="s">
        <v>86</v>
      </c>
      <c r="AC43" s="109">
        <v>55196</v>
      </c>
      <c r="AD43" s="108">
        <v>464696</v>
      </c>
      <c r="AE43" s="108">
        <v>2510</v>
      </c>
      <c r="AF43" s="108">
        <v>34</v>
      </c>
    </row>
    <row r="44" spans="4:32" ht="9" customHeight="1">
      <c r="E44" s="64" t="s">
        <v>87</v>
      </c>
      <c r="G44" s="109">
        <v>346</v>
      </c>
      <c r="H44" s="108">
        <v>18750</v>
      </c>
      <c r="I44" s="108" t="s">
        <v>7</v>
      </c>
      <c r="J44" s="108" t="s">
        <v>7</v>
      </c>
      <c r="K44" s="65"/>
      <c r="L44" s="107"/>
      <c r="M44" s="60"/>
      <c r="N44" s="60"/>
      <c r="O44" s="60"/>
      <c r="P44" s="64" t="s">
        <v>88</v>
      </c>
      <c r="R44" s="109">
        <v>647077</v>
      </c>
      <c r="S44" s="108">
        <v>74420</v>
      </c>
      <c r="T44" s="108" t="s">
        <v>7</v>
      </c>
      <c r="U44" s="108" t="s">
        <v>7</v>
      </c>
      <c r="V44" s="57"/>
      <c r="W44" s="107"/>
      <c r="X44" s="60"/>
      <c r="Y44" s="60"/>
      <c r="Z44" s="60"/>
      <c r="AA44" s="64" t="s">
        <v>89</v>
      </c>
      <c r="AC44" s="109">
        <v>117897</v>
      </c>
      <c r="AD44" s="108">
        <v>79173</v>
      </c>
      <c r="AE44" s="108">
        <v>60</v>
      </c>
      <c r="AF44" s="108" t="s">
        <v>7</v>
      </c>
    </row>
    <row r="45" spans="4:32" ht="9" customHeight="1">
      <c r="D45" s="301" t="s">
        <v>181</v>
      </c>
      <c r="E45" s="301"/>
      <c r="G45" s="110">
        <v>16513</v>
      </c>
      <c r="H45" s="66">
        <v>60622</v>
      </c>
      <c r="I45" s="66">
        <v>264</v>
      </c>
      <c r="J45" s="66">
        <v>626</v>
      </c>
      <c r="K45" s="65"/>
      <c r="L45" s="107"/>
      <c r="M45" s="60"/>
      <c r="N45" s="60"/>
      <c r="O45" s="60"/>
      <c r="P45" s="64" t="s">
        <v>90</v>
      </c>
      <c r="R45" s="109" t="s">
        <v>7</v>
      </c>
      <c r="S45" s="108" t="s">
        <v>7</v>
      </c>
      <c r="T45" s="108" t="s">
        <v>7</v>
      </c>
      <c r="U45" s="108" t="s">
        <v>7</v>
      </c>
      <c r="V45" s="57"/>
      <c r="W45" s="107"/>
      <c r="X45" s="60"/>
      <c r="Y45" s="60"/>
      <c r="Z45" s="60"/>
      <c r="AA45" s="64" t="s">
        <v>91</v>
      </c>
      <c r="AC45" s="109">
        <v>43786</v>
      </c>
      <c r="AD45" s="108">
        <v>68130</v>
      </c>
      <c r="AE45" s="108">
        <v>594</v>
      </c>
      <c r="AF45" s="108" t="s">
        <v>7</v>
      </c>
    </row>
    <row r="46" spans="4:32" ht="9" customHeight="1">
      <c r="E46" s="74" t="s">
        <v>92</v>
      </c>
      <c r="G46" s="109">
        <v>16017</v>
      </c>
      <c r="H46" s="108">
        <v>54435</v>
      </c>
      <c r="I46" s="108">
        <v>264</v>
      </c>
      <c r="J46" s="108">
        <v>626</v>
      </c>
      <c r="K46" s="65"/>
      <c r="L46" s="107"/>
      <c r="M46" s="60"/>
      <c r="N46" s="60"/>
      <c r="O46" s="60"/>
      <c r="R46" s="110"/>
      <c r="S46" s="66"/>
      <c r="T46" s="66"/>
      <c r="U46" s="66"/>
      <c r="V46" s="57"/>
      <c r="W46" s="107"/>
      <c r="X46" s="60"/>
      <c r="Y46" s="60"/>
      <c r="Z46" s="60"/>
      <c r="AA46" s="64" t="s">
        <v>93</v>
      </c>
      <c r="AC46" s="109">
        <v>1155</v>
      </c>
      <c r="AD46" s="108">
        <v>17166</v>
      </c>
      <c r="AE46" s="108" t="s">
        <v>7</v>
      </c>
      <c r="AF46" s="108" t="s">
        <v>7</v>
      </c>
    </row>
    <row r="47" spans="4:32" ht="9" customHeight="1">
      <c r="E47" s="74" t="s">
        <v>94</v>
      </c>
      <c r="G47" s="109">
        <v>39</v>
      </c>
      <c r="H47" s="108">
        <v>676</v>
      </c>
      <c r="I47" s="108" t="s">
        <v>7</v>
      </c>
      <c r="J47" s="108" t="s">
        <v>7</v>
      </c>
      <c r="K47" s="65"/>
      <c r="L47" s="107"/>
      <c r="M47" s="60"/>
      <c r="N47" s="296" t="s">
        <v>180</v>
      </c>
      <c r="O47" s="296"/>
      <c r="P47" s="296"/>
      <c r="R47" s="111">
        <v>3016734</v>
      </c>
      <c r="S47" s="68">
        <v>7959080</v>
      </c>
      <c r="T47" s="68">
        <v>5245646</v>
      </c>
      <c r="U47" s="68">
        <v>12846289</v>
      </c>
      <c r="V47" s="57"/>
      <c r="W47" s="107"/>
      <c r="X47" s="60"/>
      <c r="Y47" s="60"/>
      <c r="Z47" s="60"/>
      <c r="AA47" s="64" t="s">
        <v>95</v>
      </c>
      <c r="AC47" s="109">
        <v>229312</v>
      </c>
      <c r="AD47" s="108">
        <v>281317</v>
      </c>
      <c r="AE47" s="108">
        <v>9267</v>
      </c>
      <c r="AF47" s="108">
        <v>3272</v>
      </c>
    </row>
    <row r="48" spans="4:32" ht="9" customHeight="1">
      <c r="E48" s="64" t="s">
        <v>96</v>
      </c>
      <c r="G48" s="109">
        <v>457</v>
      </c>
      <c r="H48" s="108">
        <v>5511</v>
      </c>
      <c r="I48" s="108" t="s">
        <v>7</v>
      </c>
      <c r="J48" s="108" t="s">
        <v>7</v>
      </c>
      <c r="K48" s="65"/>
      <c r="L48" s="107"/>
      <c r="M48" s="60"/>
      <c r="N48" s="60"/>
      <c r="O48" s="301" t="s">
        <v>179</v>
      </c>
      <c r="P48" s="301"/>
      <c r="R48" s="110">
        <v>265963</v>
      </c>
      <c r="S48" s="66">
        <v>99967</v>
      </c>
      <c r="T48" s="66">
        <v>4897</v>
      </c>
      <c r="U48" s="66" t="s">
        <v>7</v>
      </c>
      <c r="V48" s="57"/>
      <c r="W48" s="107"/>
      <c r="X48" s="60"/>
      <c r="Y48" s="60"/>
      <c r="Z48" s="301" t="s">
        <v>98</v>
      </c>
      <c r="AA48" s="301"/>
      <c r="AC48" s="110">
        <v>1101506</v>
      </c>
      <c r="AD48" s="66">
        <v>213848</v>
      </c>
      <c r="AE48" s="66">
        <v>54281</v>
      </c>
      <c r="AF48" s="66">
        <v>2029</v>
      </c>
    </row>
    <row r="49" spans="3:32" ht="9" customHeight="1">
      <c r="G49" s="110"/>
      <c r="H49" s="66"/>
      <c r="I49" s="66" t="s">
        <v>8</v>
      </c>
      <c r="J49" s="66"/>
      <c r="K49" s="65"/>
      <c r="L49" s="107"/>
      <c r="M49" s="60"/>
      <c r="N49" s="60"/>
      <c r="O49" s="60"/>
      <c r="P49" s="64" t="s">
        <v>97</v>
      </c>
      <c r="R49" s="109">
        <v>67848</v>
      </c>
      <c r="S49" s="108">
        <v>10494</v>
      </c>
      <c r="T49" s="108" t="s">
        <v>7</v>
      </c>
      <c r="U49" s="108" t="s">
        <v>7</v>
      </c>
      <c r="V49" s="57"/>
      <c r="W49" s="107"/>
      <c r="X49" s="60"/>
      <c r="Y49" s="60"/>
      <c r="Z49" s="60"/>
      <c r="AA49" s="64" t="s">
        <v>98</v>
      </c>
      <c r="AC49" s="109">
        <v>1101506</v>
      </c>
      <c r="AD49" s="108">
        <v>213848</v>
      </c>
      <c r="AE49" s="108">
        <v>54281</v>
      </c>
      <c r="AF49" s="108">
        <v>2029</v>
      </c>
    </row>
    <row r="50" spans="3:32" ht="9" customHeight="1">
      <c r="C50" s="296" t="s">
        <v>178</v>
      </c>
      <c r="D50" s="296"/>
      <c r="E50" s="296"/>
      <c r="G50" s="111">
        <v>23002</v>
      </c>
      <c r="H50" s="68">
        <v>3419466</v>
      </c>
      <c r="I50" s="68">
        <v>508677</v>
      </c>
      <c r="J50" s="68">
        <v>156767</v>
      </c>
      <c r="K50" s="65"/>
      <c r="L50" s="107"/>
      <c r="M50" s="60"/>
      <c r="N50" s="60"/>
      <c r="O50" s="60"/>
      <c r="P50" s="64" t="s">
        <v>99</v>
      </c>
      <c r="R50" s="109">
        <v>198115</v>
      </c>
      <c r="S50" s="108">
        <v>89473</v>
      </c>
      <c r="T50" s="108">
        <v>4897</v>
      </c>
      <c r="U50" s="108" t="s">
        <v>7</v>
      </c>
      <c r="V50" s="57"/>
      <c r="W50" s="107"/>
      <c r="X50" s="60"/>
      <c r="Y50" s="60"/>
      <c r="Z50" s="307" t="s">
        <v>100</v>
      </c>
      <c r="AA50" s="307"/>
      <c r="AC50" s="110">
        <v>15300</v>
      </c>
      <c r="AD50" s="66">
        <v>868608</v>
      </c>
      <c r="AE50" s="66">
        <v>4348</v>
      </c>
      <c r="AF50" s="66">
        <v>8508</v>
      </c>
    </row>
    <row r="51" spans="3:32" ht="9" customHeight="1">
      <c r="D51" s="301" t="s">
        <v>102</v>
      </c>
      <c r="E51" s="301"/>
      <c r="G51" s="110">
        <v>13215</v>
      </c>
      <c r="H51" s="66">
        <v>1242628</v>
      </c>
      <c r="I51" s="66">
        <v>56892</v>
      </c>
      <c r="J51" s="66">
        <v>156767</v>
      </c>
      <c r="K51" s="65"/>
      <c r="L51" s="107"/>
      <c r="M51" s="60"/>
      <c r="N51" s="60"/>
      <c r="O51" s="301" t="s">
        <v>103</v>
      </c>
      <c r="P51" s="301"/>
      <c r="R51" s="110">
        <v>208340</v>
      </c>
      <c r="S51" s="66">
        <v>153055</v>
      </c>
      <c r="T51" s="66">
        <v>388771</v>
      </c>
      <c r="U51" s="66">
        <v>2095364</v>
      </c>
      <c r="V51" s="57"/>
      <c r="W51" s="107"/>
      <c r="X51" s="60"/>
      <c r="Y51" s="60"/>
      <c r="Z51" s="60"/>
      <c r="AA51" s="64" t="s">
        <v>101</v>
      </c>
      <c r="AC51" s="109">
        <v>947</v>
      </c>
      <c r="AD51" s="108">
        <v>482523</v>
      </c>
      <c r="AE51" s="108">
        <v>3150</v>
      </c>
      <c r="AF51" s="108">
        <v>8508</v>
      </c>
    </row>
    <row r="52" spans="3:32" ht="9" customHeight="1">
      <c r="E52" s="64" t="s">
        <v>102</v>
      </c>
      <c r="G52" s="109">
        <v>18</v>
      </c>
      <c r="H52" s="108">
        <v>356507</v>
      </c>
      <c r="I52" s="108">
        <v>19280</v>
      </c>
      <c r="J52" s="108">
        <v>4917</v>
      </c>
      <c r="K52" s="65"/>
      <c r="L52" s="107"/>
      <c r="M52" s="60"/>
      <c r="N52" s="60"/>
      <c r="O52" s="60"/>
      <c r="P52" s="64" t="s">
        <v>103</v>
      </c>
      <c r="R52" s="109">
        <v>208340</v>
      </c>
      <c r="S52" s="108">
        <v>153055</v>
      </c>
      <c r="T52" s="108">
        <v>388771</v>
      </c>
      <c r="U52" s="108">
        <v>2095364</v>
      </c>
      <c r="V52" s="57"/>
      <c r="W52" s="107"/>
      <c r="X52" s="60"/>
      <c r="Y52" s="60"/>
      <c r="Z52" s="60"/>
      <c r="AA52" s="64" t="s">
        <v>104</v>
      </c>
      <c r="AC52" s="109">
        <v>14353</v>
      </c>
      <c r="AD52" s="108">
        <v>386085</v>
      </c>
      <c r="AE52" s="108">
        <v>1198</v>
      </c>
      <c r="AF52" s="108" t="s">
        <v>7</v>
      </c>
    </row>
    <row r="53" spans="3:32" ht="9" customHeight="1">
      <c r="E53" s="64" t="s">
        <v>105</v>
      </c>
      <c r="G53" s="109">
        <v>13197</v>
      </c>
      <c r="H53" s="108">
        <v>886121</v>
      </c>
      <c r="I53" s="108">
        <v>37612</v>
      </c>
      <c r="J53" s="108">
        <v>151850</v>
      </c>
      <c r="K53" s="65"/>
      <c r="L53" s="107"/>
      <c r="M53" s="60"/>
      <c r="N53" s="60"/>
      <c r="O53" s="301" t="s">
        <v>177</v>
      </c>
      <c r="P53" s="301"/>
      <c r="R53" s="110">
        <v>138496</v>
      </c>
      <c r="S53" s="66">
        <v>77418</v>
      </c>
      <c r="T53" s="66">
        <v>29009</v>
      </c>
      <c r="U53" s="66">
        <v>6156</v>
      </c>
      <c r="V53" s="57"/>
      <c r="W53" s="107"/>
      <c r="X53" s="60"/>
      <c r="Y53" s="60"/>
      <c r="Z53" s="301" t="s">
        <v>176</v>
      </c>
      <c r="AA53" s="301"/>
      <c r="AC53" s="110">
        <v>15526</v>
      </c>
      <c r="AD53" s="66">
        <v>46793</v>
      </c>
      <c r="AE53" s="66">
        <v>27323</v>
      </c>
      <c r="AF53" s="66">
        <v>510</v>
      </c>
    </row>
    <row r="54" spans="3:32" ht="9" customHeight="1">
      <c r="D54" s="301" t="s">
        <v>108</v>
      </c>
      <c r="E54" s="301"/>
      <c r="G54" s="110">
        <v>1655</v>
      </c>
      <c r="H54" s="66">
        <v>120602</v>
      </c>
      <c r="I54" s="66" t="s">
        <v>7</v>
      </c>
      <c r="J54" s="66" t="s">
        <v>7</v>
      </c>
      <c r="K54" s="65"/>
      <c r="L54" s="107"/>
      <c r="M54" s="60"/>
      <c r="N54" s="60"/>
      <c r="O54" s="60"/>
      <c r="P54" s="64" t="s">
        <v>106</v>
      </c>
      <c r="R54" s="109">
        <v>7331</v>
      </c>
      <c r="S54" s="108">
        <v>6194</v>
      </c>
      <c r="T54" s="108" t="s">
        <v>7</v>
      </c>
      <c r="U54" s="108" t="s">
        <v>7</v>
      </c>
      <c r="V54" s="57"/>
      <c r="W54" s="107"/>
      <c r="X54" s="60"/>
      <c r="Y54" s="60"/>
      <c r="Z54" s="60"/>
      <c r="AA54" s="64" t="s">
        <v>107</v>
      </c>
      <c r="AC54" s="109">
        <v>718</v>
      </c>
      <c r="AD54" s="108">
        <v>2338</v>
      </c>
      <c r="AE54" s="108" t="s">
        <v>7</v>
      </c>
      <c r="AF54" s="108" t="s">
        <v>7</v>
      </c>
    </row>
    <row r="55" spans="3:32" ht="9" customHeight="1">
      <c r="E55" s="64" t="s">
        <v>108</v>
      </c>
      <c r="G55" s="109">
        <v>1655</v>
      </c>
      <c r="H55" s="108">
        <v>120602</v>
      </c>
      <c r="I55" s="108" t="s">
        <v>7</v>
      </c>
      <c r="J55" s="108" t="s">
        <v>7</v>
      </c>
      <c r="K55" s="65"/>
      <c r="L55" s="107"/>
      <c r="M55" s="60"/>
      <c r="N55" s="60"/>
      <c r="O55" s="60"/>
      <c r="P55" s="64" t="s">
        <v>109</v>
      </c>
      <c r="R55" s="109">
        <v>131165</v>
      </c>
      <c r="S55" s="108">
        <v>71224</v>
      </c>
      <c r="T55" s="108">
        <v>29009</v>
      </c>
      <c r="U55" s="108">
        <v>6156</v>
      </c>
      <c r="V55" s="57"/>
      <c r="W55" s="107"/>
      <c r="X55" s="60"/>
      <c r="Y55" s="60"/>
      <c r="Z55" s="60"/>
      <c r="AA55" s="74" t="s">
        <v>110</v>
      </c>
      <c r="AC55" s="109">
        <v>14808</v>
      </c>
      <c r="AD55" s="108">
        <v>44455</v>
      </c>
      <c r="AE55" s="108">
        <v>27323</v>
      </c>
      <c r="AF55" s="108">
        <v>510</v>
      </c>
    </row>
    <row r="56" spans="3:32" ht="9" customHeight="1">
      <c r="D56" s="301" t="s">
        <v>212</v>
      </c>
      <c r="E56" s="301"/>
      <c r="G56" s="110">
        <v>8090</v>
      </c>
      <c r="H56" s="66">
        <v>2034417</v>
      </c>
      <c r="I56" s="66">
        <v>451785</v>
      </c>
      <c r="J56" s="66" t="s">
        <v>7</v>
      </c>
      <c r="K56" s="65"/>
      <c r="L56" s="107"/>
      <c r="M56" s="60"/>
      <c r="N56" s="60"/>
      <c r="O56" s="301" t="s">
        <v>174</v>
      </c>
      <c r="P56" s="301"/>
      <c r="R56" s="110">
        <v>132334</v>
      </c>
      <c r="S56" s="66">
        <v>114030</v>
      </c>
      <c r="T56" s="66">
        <v>17179</v>
      </c>
      <c r="U56" s="66">
        <v>7146</v>
      </c>
      <c r="V56" s="57"/>
      <c r="W56" s="107"/>
      <c r="X56" s="60"/>
      <c r="Y56" s="60"/>
      <c r="Z56" s="60"/>
      <c r="AC56" s="110"/>
      <c r="AD56" s="66"/>
      <c r="AE56" s="66"/>
      <c r="AF56" s="66"/>
    </row>
    <row r="57" spans="3:32" ht="9" customHeight="1">
      <c r="E57" s="64" t="s">
        <v>111</v>
      </c>
      <c r="G57" s="109">
        <v>8090</v>
      </c>
      <c r="H57" s="108">
        <v>2034417</v>
      </c>
      <c r="I57" s="108">
        <v>451785</v>
      </c>
      <c r="J57" s="108" t="s">
        <v>7</v>
      </c>
      <c r="K57" s="65"/>
      <c r="L57" s="107"/>
      <c r="M57" s="60"/>
      <c r="N57" s="60"/>
      <c r="O57" s="60"/>
      <c r="P57" s="64" t="s">
        <v>112</v>
      </c>
      <c r="R57" s="109">
        <v>14558</v>
      </c>
      <c r="S57" s="108">
        <v>40912</v>
      </c>
      <c r="T57" s="108">
        <v>400</v>
      </c>
      <c r="U57" s="108" t="s">
        <v>7</v>
      </c>
      <c r="V57" s="57"/>
      <c r="W57" s="107"/>
      <c r="X57" s="60"/>
      <c r="Y57" s="296" t="s">
        <v>173</v>
      </c>
      <c r="Z57" s="296"/>
      <c r="AA57" s="296"/>
      <c r="AC57" s="111">
        <v>441247</v>
      </c>
      <c r="AD57" s="68">
        <v>1428620</v>
      </c>
      <c r="AE57" s="68">
        <v>388757</v>
      </c>
      <c r="AF57" s="68">
        <v>82641</v>
      </c>
    </row>
    <row r="58" spans="3:32" ht="9" customHeight="1">
      <c r="D58" s="301" t="s">
        <v>172</v>
      </c>
      <c r="E58" s="301"/>
      <c r="G58" s="110">
        <v>42</v>
      </c>
      <c r="H58" s="66">
        <v>21819</v>
      </c>
      <c r="I58" s="66" t="s">
        <v>7</v>
      </c>
      <c r="J58" s="66" t="s">
        <v>7</v>
      </c>
      <c r="K58" s="65"/>
      <c r="L58" s="107"/>
      <c r="M58" s="60"/>
      <c r="N58" s="60"/>
      <c r="O58" s="60"/>
      <c r="P58" s="64" t="s">
        <v>113</v>
      </c>
      <c r="R58" s="109">
        <v>4824</v>
      </c>
      <c r="S58" s="108">
        <v>6682</v>
      </c>
      <c r="T58" s="108">
        <v>3330</v>
      </c>
      <c r="U58" s="108">
        <v>2532</v>
      </c>
      <c r="V58" s="57"/>
      <c r="W58" s="107"/>
      <c r="X58" s="60"/>
      <c r="Y58" s="60"/>
      <c r="Z58" s="301" t="s">
        <v>171</v>
      </c>
      <c r="AA58" s="301"/>
      <c r="AC58" s="110">
        <v>287493</v>
      </c>
      <c r="AD58" s="66">
        <v>123885</v>
      </c>
      <c r="AE58" s="66">
        <v>185097</v>
      </c>
      <c r="AF58" s="66">
        <v>5888</v>
      </c>
    </row>
    <row r="59" spans="3:32" ht="9" customHeight="1">
      <c r="E59" s="71" t="s">
        <v>114</v>
      </c>
      <c r="G59" s="109">
        <v>26</v>
      </c>
      <c r="H59" s="108">
        <v>70</v>
      </c>
      <c r="I59" s="108" t="s">
        <v>7</v>
      </c>
      <c r="J59" s="108" t="s">
        <v>7</v>
      </c>
      <c r="K59" s="65"/>
      <c r="L59" s="107"/>
      <c r="M59" s="60"/>
      <c r="N59" s="60"/>
      <c r="O59" s="60"/>
      <c r="P59" s="64" t="s">
        <v>115</v>
      </c>
      <c r="R59" s="109">
        <v>5561</v>
      </c>
      <c r="S59" s="108" t="s">
        <v>7</v>
      </c>
      <c r="T59" s="108" t="s">
        <v>7</v>
      </c>
      <c r="U59" s="108" t="s">
        <v>7</v>
      </c>
      <c r="V59" s="57"/>
      <c r="W59" s="107"/>
      <c r="X59" s="60"/>
      <c r="Y59" s="60"/>
      <c r="Z59" s="60"/>
      <c r="AA59" s="64" t="s">
        <v>116</v>
      </c>
      <c r="AC59" s="109">
        <v>262732</v>
      </c>
      <c r="AD59" s="108">
        <v>48352</v>
      </c>
      <c r="AE59" s="108">
        <v>185097</v>
      </c>
      <c r="AF59" s="108">
        <v>5888</v>
      </c>
    </row>
    <row r="60" spans="3:32" ht="9" customHeight="1">
      <c r="E60" s="64" t="s">
        <v>117</v>
      </c>
      <c r="G60" s="109">
        <v>16</v>
      </c>
      <c r="H60" s="108">
        <v>21749</v>
      </c>
      <c r="I60" s="108" t="s">
        <v>7</v>
      </c>
      <c r="J60" s="108" t="s">
        <v>7</v>
      </c>
      <c r="K60" s="65"/>
      <c r="L60" s="107"/>
      <c r="M60" s="60"/>
      <c r="N60" s="60"/>
      <c r="O60" s="60"/>
      <c r="P60" s="74" t="s">
        <v>118</v>
      </c>
      <c r="R60" s="109">
        <v>107391</v>
      </c>
      <c r="S60" s="108">
        <v>66436</v>
      </c>
      <c r="T60" s="108">
        <v>13449</v>
      </c>
      <c r="U60" s="108">
        <v>4614</v>
      </c>
      <c r="V60" s="57"/>
      <c r="W60" s="107"/>
      <c r="X60" s="60"/>
      <c r="Y60" s="60"/>
      <c r="Z60" s="60"/>
      <c r="AA60" s="64" t="s">
        <v>119</v>
      </c>
      <c r="AC60" s="109">
        <v>24761</v>
      </c>
      <c r="AD60" s="108">
        <v>75533</v>
      </c>
      <c r="AE60" s="108" t="s">
        <v>7</v>
      </c>
      <c r="AF60" s="108" t="s">
        <v>7</v>
      </c>
    </row>
    <row r="61" spans="3:32" ht="9" customHeight="1">
      <c r="G61" s="110"/>
      <c r="H61" s="66"/>
      <c r="I61" s="66" t="s">
        <v>8</v>
      </c>
      <c r="J61" s="66"/>
      <c r="K61" s="65"/>
      <c r="L61" s="107"/>
      <c r="M61" s="60"/>
      <c r="N61" s="60"/>
      <c r="O61" s="301" t="s">
        <v>121</v>
      </c>
      <c r="P61" s="301"/>
      <c r="R61" s="110">
        <v>88957</v>
      </c>
      <c r="S61" s="66">
        <v>100734</v>
      </c>
      <c r="T61" s="66">
        <v>1461670</v>
      </c>
      <c r="U61" s="66">
        <v>2405240</v>
      </c>
      <c r="V61" s="57"/>
      <c r="W61" s="107"/>
      <c r="X61" s="60"/>
      <c r="Y61" s="60"/>
      <c r="Z61" s="60"/>
      <c r="AA61" s="64" t="s">
        <v>120</v>
      </c>
      <c r="AC61" s="109" t="s">
        <v>7</v>
      </c>
      <c r="AD61" s="108" t="s">
        <v>7</v>
      </c>
      <c r="AE61" s="108" t="s">
        <v>7</v>
      </c>
      <c r="AF61" s="108" t="s">
        <v>7</v>
      </c>
    </row>
    <row r="62" spans="3:32" ht="9" customHeight="1">
      <c r="C62" s="296" t="s">
        <v>170</v>
      </c>
      <c r="D62" s="296"/>
      <c r="E62" s="296"/>
      <c r="G62" s="111">
        <v>165807</v>
      </c>
      <c r="H62" s="68">
        <v>25697171</v>
      </c>
      <c r="I62" s="68">
        <v>437044</v>
      </c>
      <c r="J62" s="68">
        <v>2252830</v>
      </c>
      <c r="K62" s="65"/>
      <c r="L62" s="107"/>
      <c r="M62" s="60"/>
      <c r="N62" s="60"/>
      <c r="O62" s="60"/>
      <c r="P62" s="64" t="s">
        <v>121</v>
      </c>
      <c r="R62" s="109">
        <v>88957</v>
      </c>
      <c r="S62" s="108">
        <v>100734</v>
      </c>
      <c r="T62" s="108">
        <v>906795</v>
      </c>
      <c r="U62" s="108">
        <v>2405240</v>
      </c>
      <c r="V62" s="57"/>
      <c r="W62" s="107"/>
      <c r="X62" s="60"/>
      <c r="Y62" s="60"/>
      <c r="Z62" s="301" t="s">
        <v>122</v>
      </c>
      <c r="AA62" s="301"/>
      <c r="AC62" s="110">
        <v>42036</v>
      </c>
      <c r="AD62" s="66">
        <v>67457</v>
      </c>
      <c r="AE62" s="66" t="s">
        <v>7</v>
      </c>
      <c r="AF62" s="66" t="s">
        <v>7</v>
      </c>
    </row>
    <row r="63" spans="3:32" ht="9" customHeight="1">
      <c r="D63" s="301" t="s">
        <v>4</v>
      </c>
      <c r="E63" s="301"/>
      <c r="G63" s="110" t="s">
        <v>7</v>
      </c>
      <c r="H63" s="66">
        <v>5556765</v>
      </c>
      <c r="I63" s="66">
        <v>2009</v>
      </c>
      <c r="J63" s="66">
        <v>113623</v>
      </c>
      <c r="K63" s="65"/>
      <c r="L63" s="107"/>
      <c r="M63" s="60"/>
      <c r="N63" s="60"/>
      <c r="O63" s="60"/>
      <c r="P63" s="64" t="s">
        <v>90</v>
      </c>
      <c r="R63" s="109" t="s">
        <v>7</v>
      </c>
      <c r="S63" s="108" t="s">
        <v>7</v>
      </c>
      <c r="T63" s="108">
        <v>554875</v>
      </c>
      <c r="U63" s="108" t="s">
        <v>7</v>
      </c>
      <c r="V63" s="57"/>
      <c r="W63" s="107"/>
      <c r="X63" s="60"/>
      <c r="Y63" s="60"/>
      <c r="Z63" s="60"/>
      <c r="AA63" s="64" t="s">
        <v>122</v>
      </c>
      <c r="AC63" s="109">
        <v>42036</v>
      </c>
      <c r="AD63" s="108">
        <v>67457</v>
      </c>
      <c r="AE63" s="108" t="s">
        <v>7</v>
      </c>
      <c r="AF63" s="108" t="s">
        <v>7</v>
      </c>
    </row>
    <row r="64" spans="3:32" ht="9" customHeight="1">
      <c r="E64" s="64" t="s">
        <v>4</v>
      </c>
      <c r="G64" s="109" t="s">
        <v>7</v>
      </c>
      <c r="H64" s="108">
        <v>5523519</v>
      </c>
      <c r="I64" s="108">
        <v>2009</v>
      </c>
      <c r="J64" s="108">
        <v>113623</v>
      </c>
      <c r="K64" s="65"/>
      <c r="L64" s="107"/>
      <c r="M64" s="60"/>
      <c r="N64" s="60"/>
      <c r="O64" s="301" t="s">
        <v>169</v>
      </c>
      <c r="P64" s="301"/>
      <c r="R64" s="110">
        <v>247707</v>
      </c>
      <c r="S64" s="66">
        <v>6066355</v>
      </c>
      <c r="T64" s="66">
        <v>2674195</v>
      </c>
      <c r="U64" s="66">
        <v>5983548</v>
      </c>
      <c r="V64" s="57"/>
      <c r="W64" s="107"/>
      <c r="X64" s="60"/>
      <c r="Y64" s="60"/>
      <c r="Z64" s="301" t="s">
        <v>168</v>
      </c>
      <c r="AA64" s="301"/>
      <c r="AC64" s="110">
        <v>43044</v>
      </c>
      <c r="AD64" s="66">
        <v>747188</v>
      </c>
      <c r="AE64" s="66">
        <v>109951</v>
      </c>
      <c r="AF64" s="66">
        <v>58694</v>
      </c>
    </row>
    <row r="65" spans="4:32" ht="9" customHeight="1">
      <c r="E65" s="64" t="s">
        <v>123</v>
      </c>
      <c r="G65" s="109" t="s">
        <v>7</v>
      </c>
      <c r="H65" s="108">
        <v>33246</v>
      </c>
      <c r="I65" s="108" t="s">
        <v>7</v>
      </c>
      <c r="J65" s="108" t="s">
        <v>7</v>
      </c>
      <c r="K65" s="65"/>
      <c r="L65" s="107"/>
      <c r="M65" s="60"/>
      <c r="N65" s="60"/>
      <c r="O65" s="60"/>
      <c r="P65" s="64" t="s">
        <v>124</v>
      </c>
      <c r="R65" s="109">
        <v>4882</v>
      </c>
      <c r="S65" s="108">
        <v>347809</v>
      </c>
      <c r="T65" s="108">
        <v>1345760</v>
      </c>
      <c r="U65" s="108">
        <v>3333619</v>
      </c>
      <c r="V65" s="57"/>
      <c r="W65" s="107"/>
      <c r="X65" s="60"/>
      <c r="Y65" s="60"/>
      <c r="Z65" s="60"/>
      <c r="AA65" s="64" t="s">
        <v>125</v>
      </c>
      <c r="AC65" s="109">
        <v>43044</v>
      </c>
      <c r="AD65" s="108">
        <v>747188</v>
      </c>
      <c r="AE65" s="108">
        <v>109951</v>
      </c>
      <c r="AF65" s="108">
        <v>58694</v>
      </c>
    </row>
    <row r="66" spans="4:32" ht="9" customHeight="1">
      <c r="D66" s="301" t="s">
        <v>211</v>
      </c>
      <c r="E66" s="301"/>
      <c r="G66" s="110" t="s">
        <v>7</v>
      </c>
      <c r="H66" s="66">
        <v>9576658</v>
      </c>
      <c r="I66" s="66">
        <v>5400</v>
      </c>
      <c r="J66" s="66">
        <v>12183</v>
      </c>
      <c r="K66" s="65"/>
      <c r="L66" s="107"/>
      <c r="M66" s="60"/>
      <c r="N66" s="60"/>
      <c r="O66" s="60"/>
      <c r="P66" s="64" t="s">
        <v>126</v>
      </c>
      <c r="R66" s="109">
        <v>206032</v>
      </c>
      <c r="S66" s="108">
        <v>99016</v>
      </c>
      <c r="T66" s="108">
        <v>992860</v>
      </c>
      <c r="U66" s="108">
        <v>2302763</v>
      </c>
      <c r="V66" s="57"/>
      <c r="W66" s="107"/>
      <c r="X66" s="60"/>
      <c r="Y66" s="60"/>
      <c r="Z66" s="60"/>
      <c r="AA66" s="64" t="s">
        <v>127</v>
      </c>
      <c r="AC66" s="109" t="s">
        <v>7</v>
      </c>
      <c r="AD66" s="108" t="s">
        <v>7</v>
      </c>
      <c r="AE66" s="108" t="s">
        <v>7</v>
      </c>
      <c r="AF66" s="108" t="s">
        <v>7</v>
      </c>
    </row>
    <row r="67" spans="4:32" ht="9" customHeight="1">
      <c r="E67" s="64" t="s">
        <v>128</v>
      </c>
      <c r="G67" s="109" t="s">
        <v>7</v>
      </c>
      <c r="H67" s="108">
        <v>9576337</v>
      </c>
      <c r="I67" s="108">
        <v>5400</v>
      </c>
      <c r="J67" s="108">
        <v>12183</v>
      </c>
      <c r="K67" s="65"/>
      <c r="L67" s="107"/>
      <c r="M67" s="60"/>
      <c r="N67" s="60"/>
      <c r="O67" s="60"/>
      <c r="P67" s="64" t="s">
        <v>129</v>
      </c>
      <c r="R67" s="109">
        <v>2668</v>
      </c>
      <c r="S67" s="108">
        <v>687821</v>
      </c>
      <c r="T67" s="108">
        <v>243946</v>
      </c>
      <c r="U67" s="108">
        <v>311675</v>
      </c>
      <c r="V67" s="57"/>
      <c r="W67" s="107"/>
      <c r="X67" s="60"/>
      <c r="Y67" s="60"/>
      <c r="Z67" s="301" t="s">
        <v>167</v>
      </c>
      <c r="AA67" s="301"/>
      <c r="AC67" s="110" t="s">
        <v>7</v>
      </c>
      <c r="AD67" s="66" t="s">
        <v>7</v>
      </c>
      <c r="AE67" s="66">
        <v>19865</v>
      </c>
      <c r="AF67" s="66">
        <v>10643</v>
      </c>
    </row>
    <row r="68" spans="4:32" ht="9" customHeight="1">
      <c r="E68" s="64" t="s">
        <v>130</v>
      </c>
      <c r="G68" s="109" t="s">
        <v>7</v>
      </c>
      <c r="H68" s="108">
        <v>321</v>
      </c>
      <c r="I68" s="108" t="s">
        <v>7</v>
      </c>
      <c r="J68" s="108" t="s">
        <v>7</v>
      </c>
      <c r="K68" s="65"/>
      <c r="L68" s="107"/>
      <c r="M68" s="60"/>
      <c r="N68" s="60"/>
      <c r="O68" s="60"/>
      <c r="P68" s="64" t="s">
        <v>131</v>
      </c>
      <c r="R68" s="109" t="s">
        <v>7</v>
      </c>
      <c r="S68" s="108">
        <v>4929838</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175</v>
      </c>
      <c r="H69" s="66">
        <v>28403</v>
      </c>
      <c r="I69" s="66">
        <v>7455</v>
      </c>
      <c r="J69" s="66">
        <v>3643</v>
      </c>
      <c r="K69" s="65"/>
      <c r="L69" s="107"/>
      <c r="M69" s="60"/>
      <c r="N69" s="60"/>
      <c r="O69" s="60"/>
      <c r="P69" s="64" t="s">
        <v>133</v>
      </c>
      <c r="R69" s="109">
        <v>34125</v>
      </c>
      <c r="S69" s="108">
        <v>1871</v>
      </c>
      <c r="T69" s="108">
        <v>85890</v>
      </c>
      <c r="U69" s="108">
        <v>35491</v>
      </c>
      <c r="V69" s="57"/>
      <c r="W69" s="107"/>
      <c r="X69" s="60"/>
      <c r="Y69" s="60"/>
      <c r="Z69" s="60"/>
      <c r="AA69" s="64" t="s">
        <v>134</v>
      </c>
      <c r="AC69" s="109" t="s">
        <v>7</v>
      </c>
      <c r="AD69" s="108" t="s">
        <v>7</v>
      </c>
      <c r="AE69" s="108" t="s">
        <v>7</v>
      </c>
      <c r="AF69" s="108" t="s">
        <v>7</v>
      </c>
    </row>
    <row r="70" spans="4:32" ht="9" customHeight="1">
      <c r="E70" s="64" t="s">
        <v>135</v>
      </c>
      <c r="G70" s="109" t="s">
        <v>7</v>
      </c>
      <c r="H70" s="108">
        <v>657</v>
      </c>
      <c r="I70" s="108">
        <v>5745</v>
      </c>
      <c r="J70" s="108">
        <v>1492</v>
      </c>
      <c r="K70" s="65"/>
      <c r="L70" s="107"/>
      <c r="M70" s="60"/>
      <c r="N70" s="60"/>
      <c r="O70" s="60"/>
      <c r="P70" s="64" t="s">
        <v>90</v>
      </c>
      <c r="R70" s="109" t="s">
        <v>7</v>
      </c>
      <c r="S70" s="108" t="s">
        <v>7</v>
      </c>
      <c r="T70" s="108">
        <v>5739</v>
      </c>
      <c r="U70" s="108" t="s">
        <v>7</v>
      </c>
      <c r="V70" s="57"/>
      <c r="W70" s="107"/>
      <c r="X70" s="60"/>
      <c r="Y70" s="60"/>
      <c r="Z70" s="60"/>
      <c r="AA70" s="64" t="s">
        <v>136</v>
      </c>
      <c r="AC70" s="109" t="s">
        <v>7</v>
      </c>
      <c r="AD70" s="108" t="s">
        <v>7</v>
      </c>
      <c r="AE70" s="108">
        <v>19865</v>
      </c>
      <c r="AF70" s="108">
        <v>10643</v>
      </c>
    </row>
    <row r="71" spans="4:32" ht="9" customHeight="1">
      <c r="E71" s="64" t="s">
        <v>137</v>
      </c>
      <c r="G71" s="109">
        <v>175</v>
      </c>
      <c r="H71" s="108">
        <v>27746</v>
      </c>
      <c r="I71" s="108">
        <v>1710</v>
      </c>
      <c r="J71" s="108">
        <v>2151</v>
      </c>
      <c r="K71" s="65"/>
      <c r="L71" s="107"/>
      <c r="M71" s="60"/>
      <c r="N71" s="60"/>
      <c r="O71" s="301" t="s">
        <v>138</v>
      </c>
      <c r="P71" s="301"/>
      <c r="R71" s="110">
        <v>821</v>
      </c>
      <c r="S71" s="66">
        <v>118200</v>
      </c>
      <c r="T71" s="66">
        <v>66135</v>
      </c>
      <c r="U71" s="66">
        <v>79555</v>
      </c>
      <c r="V71" s="57"/>
      <c r="W71" s="107"/>
      <c r="X71" s="60"/>
      <c r="Y71" s="60"/>
      <c r="Z71" s="301" t="s">
        <v>165</v>
      </c>
      <c r="AA71" s="301"/>
      <c r="AC71" s="110">
        <v>67719</v>
      </c>
      <c r="AD71" s="66">
        <v>488138</v>
      </c>
      <c r="AE71" s="66">
        <v>6178</v>
      </c>
      <c r="AF71" s="66">
        <v>5528</v>
      </c>
    </row>
    <row r="72" spans="4:32" ht="9" customHeight="1">
      <c r="D72" s="301" t="s">
        <v>164</v>
      </c>
      <c r="E72" s="301"/>
      <c r="G72" s="110">
        <v>6869</v>
      </c>
      <c r="H72" s="66">
        <v>304617</v>
      </c>
      <c r="I72" s="66">
        <v>64850</v>
      </c>
      <c r="J72" s="66">
        <v>353425</v>
      </c>
      <c r="K72" s="65"/>
      <c r="L72" s="107"/>
      <c r="M72" s="60"/>
      <c r="N72" s="60"/>
      <c r="O72" s="60"/>
      <c r="P72" s="64" t="s">
        <v>138</v>
      </c>
      <c r="R72" s="109">
        <v>821</v>
      </c>
      <c r="S72" s="108">
        <v>118200</v>
      </c>
      <c r="T72" s="108">
        <v>66135</v>
      </c>
      <c r="U72" s="108">
        <v>79555</v>
      </c>
      <c r="V72" s="57"/>
      <c r="W72" s="107"/>
      <c r="X72" s="60"/>
      <c r="Y72" s="60"/>
      <c r="Z72" s="60"/>
      <c r="AA72" s="64" t="s">
        <v>163</v>
      </c>
      <c r="AC72" s="109">
        <v>1172</v>
      </c>
      <c r="AD72" s="108">
        <v>1172</v>
      </c>
      <c r="AE72" s="108" t="s">
        <v>7</v>
      </c>
      <c r="AF72" s="108">
        <v>150</v>
      </c>
    </row>
    <row r="73" spans="4:32" ht="9" customHeight="1">
      <c r="E73" s="64" t="s">
        <v>140</v>
      </c>
      <c r="G73" s="109" t="s">
        <v>7</v>
      </c>
      <c r="H73" s="108" t="s">
        <v>7</v>
      </c>
      <c r="I73" s="108">
        <v>30108</v>
      </c>
      <c r="J73" s="108">
        <v>333219</v>
      </c>
      <c r="K73" s="65"/>
      <c r="L73" s="107"/>
      <c r="M73" s="60"/>
      <c r="N73" s="60"/>
      <c r="O73" s="301" t="s">
        <v>143</v>
      </c>
      <c r="P73" s="301"/>
      <c r="R73" s="110" t="s">
        <v>7</v>
      </c>
      <c r="S73" s="66">
        <v>895</v>
      </c>
      <c r="T73" s="66" t="s">
        <v>7</v>
      </c>
      <c r="U73" s="66" t="s">
        <v>7</v>
      </c>
      <c r="V73" s="57"/>
      <c r="W73" s="107"/>
      <c r="X73" s="60"/>
      <c r="Y73" s="60"/>
      <c r="Z73" s="60"/>
      <c r="AA73" s="64" t="s">
        <v>141</v>
      </c>
      <c r="AC73" s="109">
        <v>66547</v>
      </c>
      <c r="AD73" s="108">
        <v>486966</v>
      </c>
      <c r="AE73" s="108">
        <v>6178</v>
      </c>
      <c r="AF73" s="108">
        <v>5378</v>
      </c>
    </row>
    <row r="74" spans="4:32" ht="9" customHeight="1">
      <c r="E74" s="71" t="s">
        <v>142</v>
      </c>
      <c r="G74" s="109" t="s">
        <v>7</v>
      </c>
      <c r="H74" s="108" t="s">
        <v>7</v>
      </c>
      <c r="I74" s="108">
        <v>31862</v>
      </c>
      <c r="J74" s="108">
        <v>17000</v>
      </c>
      <c r="K74" s="65"/>
      <c r="L74" s="107"/>
      <c r="M74" s="60"/>
      <c r="N74" s="60"/>
      <c r="O74" s="60"/>
      <c r="P74" s="64" t="s">
        <v>143</v>
      </c>
      <c r="R74" s="109" t="s">
        <v>7</v>
      </c>
      <c r="S74" s="108">
        <v>895</v>
      </c>
      <c r="T74" s="108" t="s">
        <v>7</v>
      </c>
      <c r="U74" s="108" t="s">
        <v>7</v>
      </c>
      <c r="V74" s="57"/>
      <c r="W74" s="107"/>
      <c r="X74" s="60"/>
      <c r="Y74" s="60"/>
      <c r="Z74" s="301" t="s">
        <v>162</v>
      </c>
      <c r="AA74" s="301"/>
      <c r="AC74" s="110">
        <v>955</v>
      </c>
      <c r="AD74" s="66">
        <v>1952</v>
      </c>
      <c r="AE74" s="66">
        <v>67666</v>
      </c>
      <c r="AF74" s="66">
        <v>1888</v>
      </c>
    </row>
    <row r="75" spans="4:32" ht="9" customHeight="1">
      <c r="E75" s="64" t="s">
        <v>144</v>
      </c>
      <c r="G75" s="109">
        <v>6869</v>
      </c>
      <c r="H75" s="108">
        <v>304617</v>
      </c>
      <c r="I75" s="108">
        <v>2880</v>
      </c>
      <c r="J75" s="108">
        <v>3206</v>
      </c>
      <c r="K75" s="65"/>
      <c r="L75" s="107"/>
      <c r="M75" s="60"/>
      <c r="N75" s="60"/>
      <c r="O75" s="301" t="s">
        <v>161</v>
      </c>
      <c r="P75" s="301"/>
      <c r="R75" s="110">
        <v>811918</v>
      </c>
      <c r="S75" s="66">
        <v>765956</v>
      </c>
      <c r="T75" s="66">
        <v>516819</v>
      </c>
      <c r="U75" s="66">
        <v>2049656</v>
      </c>
      <c r="V75" s="57"/>
      <c r="W75" s="107"/>
      <c r="X75" s="60"/>
      <c r="Y75" s="60"/>
      <c r="Z75" s="60"/>
      <c r="AA75" s="64" t="s">
        <v>145</v>
      </c>
      <c r="AC75" s="109">
        <v>955</v>
      </c>
      <c r="AD75" s="108">
        <v>1952</v>
      </c>
      <c r="AE75" s="108">
        <v>204</v>
      </c>
      <c r="AF75" s="108" t="s">
        <v>7</v>
      </c>
    </row>
    <row r="76" spans="4:32" ht="9" customHeight="1">
      <c r="D76" s="301" t="s">
        <v>148</v>
      </c>
      <c r="E76" s="301"/>
      <c r="G76" s="110" t="s">
        <v>7</v>
      </c>
      <c r="H76" s="66">
        <v>9417944</v>
      </c>
      <c r="I76" s="66">
        <v>13888</v>
      </c>
      <c r="J76" s="66">
        <v>142028</v>
      </c>
      <c r="K76" s="65"/>
      <c r="L76" s="107"/>
      <c r="M76" s="60"/>
      <c r="N76" s="60"/>
      <c r="O76" s="60"/>
      <c r="P76" s="64" t="s">
        <v>146</v>
      </c>
      <c r="R76" s="109" t="s">
        <v>7</v>
      </c>
      <c r="S76" s="108" t="s">
        <v>7</v>
      </c>
      <c r="T76" s="108">
        <v>67992</v>
      </c>
      <c r="U76" s="108">
        <v>71333</v>
      </c>
      <c r="V76" s="57"/>
      <c r="W76" s="107"/>
      <c r="X76" s="60"/>
      <c r="Y76" s="60"/>
      <c r="Z76" s="60"/>
      <c r="AA76" s="64" t="s">
        <v>147</v>
      </c>
      <c r="AC76" s="109" t="s">
        <v>7</v>
      </c>
      <c r="AD76" s="108" t="s">
        <v>7</v>
      </c>
      <c r="AE76" s="108" t="s">
        <v>7</v>
      </c>
      <c r="AF76" s="108" t="s">
        <v>7</v>
      </c>
    </row>
    <row r="77" spans="4:32" ht="9" customHeight="1">
      <c r="E77" s="64" t="s">
        <v>148</v>
      </c>
      <c r="G77" s="109" t="s">
        <v>7</v>
      </c>
      <c r="H77" s="108">
        <v>9417944</v>
      </c>
      <c r="I77" s="108">
        <v>13888</v>
      </c>
      <c r="J77" s="108">
        <v>142028</v>
      </c>
      <c r="K77" s="65"/>
      <c r="L77" s="107"/>
      <c r="M77" s="60"/>
      <c r="N77" s="60"/>
      <c r="O77" s="60"/>
      <c r="P77" s="64" t="s">
        <v>149</v>
      </c>
      <c r="R77" s="109" t="s">
        <v>7</v>
      </c>
      <c r="S77" s="108" t="s">
        <v>7</v>
      </c>
      <c r="T77" s="108">
        <v>1050</v>
      </c>
      <c r="U77" s="108">
        <v>386413</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811918</v>
      </c>
      <c r="S78" s="108">
        <v>765956</v>
      </c>
      <c r="T78" s="108">
        <v>447777</v>
      </c>
      <c r="U78" s="108">
        <v>1591910</v>
      </c>
      <c r="V78" s="57"/>
      <c r="W78" s="107"/>
      <c r="X78" s="60"/>
      <c r="Y78" s="60"/>
      <c r="Z78" s="60"/>
      <c r="AA78" s="64" t="s">
        <v>152</v>
      </c>
      <c r="AC78" s="109" t="s">
        <v>7</v>
      </c>
      <c r="AD78" s="108" t="s">
        <v>7</v>
      </c>
      <c r="AE78" s="108">
        <v>67462</v>
      </c>
      <c r="AF78" s="108">
        <v>1888</v>
      </c>
    </row>
    <row r="79" spans="4:32" ht="9" customHeight="1">
      <c r="D79" s="301" t="s">
        <v>153</v>
      </c>
      <c r="E79" s="301"/>
      <c r="G79" s="110" t="s">
        <v>7</v>
      </c>
      <c r="H79" s="66">
        <v>8500</v>
      </c>
      <c r="I79" s="66" t="s">
        <v>7</v>
      </c>
      <c r="J79" s="66" t="s">
        <v>7</v>
      </c>
      <c r="K79" s="65"/>
      <c r="L79" s="107"/>
      <c r="M79" s="60"/>
      <c r="N79" s="60"/>
      <c r="O79" s="301" t="s">
        <v>160</v>
      </c>
      <c r="P79" s="301"/>
      <c r="R79" s="110">
        <v>163965</v>
      </c>
      <c r="S79" s="66">
        <v>59525</v>
      </c>
      <c r="T79" s="66">
        <v>32847</v>
      </c>
      <c r="U79" s="66">
        <v>34151</v>
      </c>
      <c r="V79" s="57"/>
      <c r="W79" s="107"/>
      <c r="X79" s="60"/>
      <c r="Y79" s="60"/>
      <c r="Z79" s="60"/>
      <c r="AC79" s="110"/>
      <c r="AD79" s="66"/>
      <c r="AE79" s="66" t="s">
        <v>8</v>
      </c>
      <c r="AF79" s="66"/>
    </row>
    <row r="80" spans="4:32" ht="9" customHeight="1">
      <c r="E80" s="64" t="s">
        <v>153</v>
      </c>
      <c r="G80" s="109" t="s">
        <v>7</v>
      </c>
      <c r="H80" s="108">
        <v>8500</v>
      </c>
      <c r="I80" s="108" t="s">
        <v>7</v>
      </c>
      <c r="J80" s="108" t="s">
        <v>7</v>
      </c>
      <c r="K80" s="65"/>
      <c r="L80" s="107"/>
      <c r="M80" s="60"/>
      <c r="N80" s="60"/>
      <c r="O80" s="60"/>
      <c r="P80" s="64" t="s">
        <v>154</v>
      </c>
      <c r="R80" s="109">
        <v>162510</v>
      </c>
      <c r="S80" s="108">
        <v>8713</v>
      </c>
      <c r="T80" s="108">
        <v>10978</v>
      </c>
      <c r="U80" s="108">
        <v>1214</v>
      </c>
      <c r="V80" s="57"/>
      <c r="W80" s="107"/>
      <c r="X80" s="60"/>
      <c r="Y80" s="296" t="s">
        <v>156</v>
      </c>
      <c r="Z80" s="296"/>
      <c r="AA80" s="296"/>
      <c r="AC80" s="111" t="s">
        <v>7</v>
      </c>
      <c r="AD80" s="68" t="s">
        <v>7</v>
      </c>
      <c r="AE80" s="68" t="s">
        <v>7</v>
      </c>
      <c r="AF80" s="68" t="s">
        <v>7</v>
      </c>
    </row>
    <row r="81" spans="1:32" ht="9" customHeight="1">
      <c r="D81" s="301" t="s">
        <v>157</v>
      </c>
      <c r="E81" s="301"/>
      <c r="G81" s="110">
        <v>70</v>
      </c>
      <c r="H81" s="66">
        <v>1220</v>
      </c>
      <c r="I81" s="66">
        <v>200</v>
      </c>
      <c r="J81" s="66">
        <v>1065706</v>
      </c>
      <c r="K81" s="65"/>
      <c r="L81" s="107"/>
      <c r="M81" s="60"/>
      <c r="N81" s="60"/>
      <c r="O81" s="60"/>
      <c r="P81" s="64" t="s">
        <v>155</v>
      </c>
      <c r="R81" s="109" t="s">
        <v>7</v>
      </c>
      <c r="S81" s="108">
        <v>16038</v>
      </c>
      <c r="T81" s="108">
        <v>2853</v>
      </c>
      <c r="U81" s="108">
        <v>3921</v>
      </c>
      <c r="V81" s="57"/>
      <c r="W81" s="107"/>
      <c r="X81" s="60"/>
      <c r="Y81" s="60"/>
      <c r="Z81" s="60"/>
      <c r="AA81" s="64" t="s">
        <v>156</v>
      </c>
      <c r="AC81" s="109" t="s">
        <v>7</v>
      </c>
      <c r="AD81" s="108" t="s">
        <v>7</v>
      </c>
      <c r="AE81" s="108" t="s">
        <v>7</v>
      </c>
      <c r="AF81" s="108" t="s">
        <v>7</v>
      </c>
    </row>
    <row r="82" spans="1:32" ht="9" customHeight="1">
      <c r="E82" s="64" t="s">
        <v>157</v>
      </c>
      <c r="G82" s="109">
        <v>70</v>
      </c>
      <c r="H82" s="108">
        <v>1220</v>
      </c>
      <c r="I82" s="108">
        <v>200</v>
      </c>
      <c r="J82" s="108">
        <v>1065706</v>
      </c>
      <c r="K82" s="65"/>
      <c r="L82" s="107"/>
      <c r="M82" s="60"/>
      <c r="N82" s="60"/>
      <c r="O82" s="60"/>
      <c r="P82" s="64" t="s">
        <v>158</v>
      </c>
      <c r="R82" s="109">
        <v>39</v>
      </c>
      <c r="S82" s="108">
        <v>29216</v>
      </c>
      <c r="T82" s="108">
        <v>4354</v>
      </c>
      <c r="U82" s="108" t="s">
        <v>7</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Z58:AA58"/>
    <mergeCell ref="Z62:AA62"/>
    <mergeCell ref="Y80:AA80"/>
    <mergeCell ref="Z64:AA64"/>
    <mergeCell ref="Z67:AA67"/>
    <mergeCell ref="Z71:AA71"/>
    <mergeCell ref="Z74:AA74"/>
    <mergeCell ref="Z36:AA36"/>
    <mergeCell ref="Z38:AA38"/>
    <mergeCell ref="Z48:AA48"/>
    <mergeCell ref="Z53:AA53"/>
    <mergeCell ref="Z50:AA50"/>
    <mergeCell ref="Y57:AA57"/>
    <mergeCell ref="O79:P79"/>
    <mergeCell ref="X8:AB9"/>
    <mergeCell ref="Z12:AA12"/>
    <mergeCell ref="Y18:AA18"/>
    <mergeCell ref="Z19:AA19"/>
    <mergeCell ref="Z22:AA22"/>
    <mergeCell ref="Z24:AA24"/>
    <mergeCell ref="Z26:AA26"/>
    <mergeCell ref="Z28:AA28"/>
    <mergeCell ref="Y35:AA35"/>
    <mergeCell ref="O56:P56"/>
    <mergeCell ref="O61:P61"/>
    <mergeCell ref="O64:P64"/>
    <mergeCell ref="O71:P71"/>
    <mergeCell ref="O73:P73"/>
    <mergeCell ref="O75:P75"/>
    <mergeCell ref="O34:P34"/>
    <mergeCell ref="O40:P40"/>
    <mergeCell ref="N47:P47"/>
    <mergeCell ref="O48:P48"/>
    <mergeCell ref="O51:P51"/>
    <mergeCell ref="O53:P53"/>
    <mergeCell ref="D76:E76"/>
    <mergeCell ref="D79:E79"/>
    <mergeCell ref="D81:E81"/>
    <mergeCell ref="M8:Q9"/>
    <mergeCell ref="O11:P11"/>
    <mergeCell ref="O13:P13"/>
    <mergeCell ref="N18:P18"/>
    <mergeCell ref="O19:P19"/>
    <mergeCell ref="O23:P23"/>
    <mergeCell ref="O28:P28"/>
    <mergeCell ref="D58:E58"/>
    <mergeCell ref="C62:E62"/>
    <mergeCell ref="D63:E63"/>
    <mergeCell ref="D66:E66"/>
    <mergeCell ref="D69:E69"/>
    <mergeCell ref="D72:E72"/>
    <mergeCell ref="A8:F9"/>
    <mergeCell ref="B11:E11"/>
    <mergeCell ref="C13:E13"/>
    <mergeCell ref="D14:E14"/>
    <mergeCell ref="D56:E56"/>
    <mergeCell ref="D36:E36"/>
    <mergeCell ref="D18:E18"/>
    <mergeCell ref="D24:E24"/>
    <mergeCell ref="D28:E28"/>
    <mergeCell ref="D30:E30"/>
    <mergeCell ref="D38:E38"/>
    <mergeCell ref="D45:E45"/>
    <mergeCell ref="C50:E50"/>
    <mergeCell ref="D51:E51"/>
    <mergeCell ref="D54:E54"/>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84"/>
  <sheetViews>
    <sheetView showGridLines="0" zoomScale="125" zoomScaleNormal="125" workbookViewId="0"/>
  </sheetViews>
  <sheetFormatPr defaultColWidth="11.25" defaultRowHeight="10.5"/>
  <cols>
    <col min="1" max="1" width="0.75" style="50" customWidth="1"/>
    <col min="2" max="4" width="1.25" style="50" customWidth="1"/>
    <col min="5" max="5" width="14.375" style="50" customWidth="1"/>
    <col min="6" max="6" width="0.875" style="50" customWidth="1"/>
    <col min="7" max="9" width="9.875" style="50" customWidth="1"/>
    <col min="10"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75" style="50" customWidth="1"/>
    <col min="29" max="32" width="9.62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209</v>
      </c>
    </row>
    <row r="5" spans="1:32" ht="9" customHeight="1">
      <c r="A5" s="95"/>
      <c r="E5" s="95"/>
      <c r="F5" s="95"/>
      <c r="S5" s="95" t="s">
        <v>208</v>
      </c>
    </row>
    <row r="6" spans="1:32" ht="9.75" customHeight="1">
      <c r="A6" s="78" t="s">
        <v>15</v>
      </c>
      <c r="E6" s="78"/>
      <c r="AF6" s="93" t="s">
        <v>215</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34433294</v>
      </c>
      <c r="H11" s="68">
        <v>55317905</v>
      </c>
      <c r="I11" s="68">
        <v>22682839</v>
      </c>
      <c r="J11" s="68">
        <v>30302988</v>
      </c>
      <c r="K11" s="65"/>
      <c r="L11" s="112"/>
      <c r="O11" s="301" t="s">
        <v>25</v>
      </c>
      <c r="P11" s="301"/>
      <c r="R11" s="110">
        <v>290</v>
      </c>
      <c r="S11" s="66">
        <v>127849</v>
      </c>
      <c r="T11" s="66" t="s">
        <v>7</v>
      </c>
      <c r="U11" s="66">
        <v>77078</v>
      </c>
      <c r="V11" s="57"/>
      <c r="W11" s="107"/>
      <c r="X11" s="60"/>
      <c r="Y11" s="60"/>
      <c r="Z11" s="60"/>
      <c r="AA11" s="64" t="s">
        <v>24</v>
      </c>
      <c r="AC11" s="109">
        <v>2936</v>
      </c>
      <c r="AD11" s="108">
        <v>9311</v>
      </c>
      <c r="AE11" s="108">
        <v>15669</v>
      </c>
      <c r="AF11" s="108">
        <v>35106</v>
      </c>
    </row>
    <row r="12" spans="1:32" ht="9" customHeight="1">
      <c r="G12" s="111"/>
      <c r="H12" s="68"/>
      <c r="I12" s="68"/>
      <c r="J12" s="68"/>
      <c r="K12" s="65"/>
      <c r="L12" s="112"/>
      <c r="P12" s="64" t="s">
        <v>25</v>
      </c>
      <c r="R12" s="109">
        <v>290</v>
      </c>
      <c r="S12" s="108">
        <v>127849</v>
      </c>
      <c r="T12" s="108" t="s">
        <v>210</v>
      </c>
      <c r="U12" s="108">
        <v>77078</v>
      </c>
      <c r="V12" s="57"/>
      <c r="W12" s="107"/>
      <c r="X12" s="60"/>
      <c r="Y12" s="60"/>
      <c r="Z12" s="301" t="s">
        <v>204</v>
      </c>
      <c r="AA12" s="301"/>
      <c r="AC12" s="110">
        <v>919518</v>
      </c>
      <c r="AD12" s="66">
        <v>387528</v>
      </c>
      <c r="AE12" s="66">
        <v>39411</v>
      </c>
      <c r="AF12" s="66">
        <v>188172</v>
      </c>
    </row>
    <row r="13" spans="1:32" ht="9" customHeight="1">
      <c r="C13" s="296" t="s">
        <v>203</v>
      </c>
      <c r="D13" s="296"/>
      <c r="E13" s="296"/>
      <c r="G13" s="111">
        <v>47230</v>
      </c>
      <c r="H13" s="68">
        <v>4160123</v>
      </c>
      <c r="I13" s="68">
        <v>497862</v>
      </c>
      <c r="J13" s="68">
        <v>274385</v>
      </c>
      <c r="K13" s="65"/>
      <c r="L13" s="112"/>
      <c r="O13" s="301" t="s">
        <v>202</v>
      </c>
      <c r="P13" s="301"/>
      <c r="R13" s="110">
        <v>71474</v>
      </c>
      <c r="S13" s="66">
        <v>761164</v>
      </c>
      <c r="T13" s="66">
        <v>423793</v>
      </c>
      <c r="U13" s="66">
        <v>504420</v>
      </c>
      <c r="V13" s="57"/>
      <c r="W13" s="107"/>
      <c r="X13" s="60"/>
      <c r="Y13" s="60"/>
      <c r="Z13" s="60"/>
      <c r="AA13" s="64" t="s">
        <v>26</v>
      </c>
      <c r="AC13" s="109">
        <v>49668</v>
      </c>
      <c r="AD13" s="108">
        <v>29088</v>
      </c>
      <c r="AE13" s="108">
        <v>89</v>
      </c>
      <c r="AF13" s="108" t="s">
        <v>7</v>
      </c>
    </row>
    <row r="14" spans="1:32" ht="9" customHeight="1">
      <c r="D14" s="302" t="s">
        <v>201</v>
      </c>
      <c r="E14" s="302"/>
      <c r="G14" s="110">
        <v>2514</v>
      </c>
      <c r="H14" s="66">
        <v>808358</v>
      </c>
      <c r="I14" s="66">
        <v>5371</v>
      </c>
      <c r="J14" s="66">
        <v>38426</v>
      </c>
      <c r="K14" s="65"/>
      <c r="L14" s="112"/>
      <c r="P14" s="64" t="s">
        <v>27</v>
      </c>
      <c r="R14" s="109" t="s">
        <v>7</v>
      </c>
      <c r="S14" s="108">
        <v>40081</v>
      </c>
      <c r="T14" s="108">
        <v>349435</v>
      </c>
      <c r="U14" s="108">
        <v>1000</v>
      </c>
      <c r="V14" s="57"/>
      <c r="W14" s="107"/>
      <c r="X14" s="60"/>
      <c r="Y14" s="60"/>
      <c r="Z14" s="60"/>
      <c r="AA14" s="64" t="s">
        <v>28</v>
      </c>
      <c r="AC14" s="109">
        <v>696053</v>
      </c>
      <c r="AD14" s="108">
        <v>196610</v>
      </c>
      <c r="AE14" s="108">
        <v>7310</v>
      </c>
      <c r="AF14" s="108">
        <v>65588</v>
      </c>
    </row>
    <row r="15" spans="1:32" ht="9" customHeight="1">
      <c r="E15" s="64" t="s">
        <v>29</v>
      </c>
      <c r="G15" s="109">
        <v>339</v>
      </c>
      <c r="H15" s="108">
        <v>133086</v>
      </c>
      <c r="I15" s="108">
        <v>1200</v>
      </c>
      <c r="J15" s="108" t="s">
        <v>7</v>
      </c>
      <c r="K15" s="65"/>
      <c r="L15" s="107"/>
      <c r="M15" s="60"/>
      <c r="N15" s="60"/>
      <c r="O15" s="60"/>
      <c r="P15" s="64" t="s">
        <v>30</v>
      </c>
      <c r="R15" s="109">
        <v>38194</v>
      </c>
      <c r="S15" s="108">
        <v>233517</v>
      </c>
      <c r="T15" s="108">
        <v>19257</v>
      </c>
      <c r="U15" s="108">
        <v>2650</v>
      </c>
      <c r="V15" s="57"/>
      <c r="W15" s="107"/>
      <c r="X15" s="60"/>
      <c r="Y15" s="60"/>
      <c r="Z15" s="60"/>
      <c r="AA15" s="64" t="s">
        <v>31</v>
      </c>
      <c r="AC15" s="109">
        <v>6713</v>
      </c>
      <c r="AD15" s="108">
        <v>8350</v>
      </c>
      <c r="AE15" s="108">
        <v>23172</v>
      </c>
      <c r="AF15" s="108">
        <v>3207</v>
      </c>
    </row>
    <row r="16" spans="1:32" ht="9" customHeight="1">
      <c r="E16" s="64" t="s">
        <v>32</v>
      </c>
      <c r="G16" s="109">
        <v>2175</v>
      </c>
      <c r="H16" s="108">
        <v>672280</v>
      </c>
      <c r="I16" s="108">
        <v>3553</v>
      </c>
      <c r="J16" s="108">
        <v>26110</v>
      </c>
      <c r="K16" s="65"/>
      <c r="L16" s="107"/>
      <c r="M16" s="60"/>
      <c r="N16" s="60"/>
      <c r="O16" s="60"/>
      <c r="P16" s="64" t="s">
        <v>33</v>
      </c>
      <c r="R16" s="109">
        <v>33280</v>
      </c>
      <c r="S16" s="108">
        <v>487566</v>
      </c>
      <c r="T16" s="108">
        <v>55101</v>
      </c>
      <c r="U16" s="108">
        <v>500770</v>
      </c>
      <c r="V16" s="57"/>
      <c r="W16" s="107"/>
      <c r="X16" s="60"/>
      <c r="Y16" s="60"/>
      <c r="Z16" s="60"/>
      <c r="AA16" s="74" t="s">
        <v>34</v>
      </c>
      <c r="AC16" s="109">
        <v>167084</v>
      </c>
      <c r="AD16" s="108">
        <v>153480</v>
      </c>
      <c r="AE16" s="108">
        <v>8840</v>
      </c>
      <c r="AF16" s="108">
        <v>119377</v>
      </c>
    </row>
    <row r="17" spans="4:32" ht="9" customHeight="1">
      <c r="E17" s="64" t="s">
        <v>35</v>
      </c>
      <c r="G17" s="109" t="s">
        <v>7</v>
      </c>
      <c r="H17" s="108">
        <v>2992</v>
      </c>
      <c r="I17" s="108">
        <v>618</v>
      </c>
      <c r="J17" s="108">
        <v>12316</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19789</v>
      </c>
      <c r="H18" s="66">
        <v>2200049</v>
      </c>
      <c r="I18" s="66">
        <v>487423</v>
      </c>
      <c r="J18" s="66">
        <v>209197</v>
      </c>
      <c r="K18" s="65"/>
      <c r="L18" s="112"/>
      <c r="N18" s="296" t="s">
        <v>199</v>
      </c>
      <c r="O18" s="296"/>
      <c r="P18" s="296"/>
      <c r="R18" s="111">
        <v>28581347</v>
      </c>
      <c r="S18" s="68">
        <v>4153436</v>
      </c>
      <c r="T18" s="68">
        <v>14071064</v>
      </c>
      <c r="U18" s="68">
        <v>13046341</v>
      </c>
      <c r="V18" s="57"/>
      <c r="W18" s="107"/>
      <c r="X18" s="60"/>
      <c r="Y18" s="296" t="s">
        <v>198</v>
      </c>
      <c r="Z18" s="296"/>
      <c r="AA18" s="296"/>
      <c r="AC18" s="111">
        <v>484086</v>
      </c>
      <c r="AD18" s="68">
        <v>1478436</v>
      </c>
      <c r="AE18" s="68">
        <v>309633</v>
      </c>
      <c r="AF18" s="68">
        <v>493784</v>
      </c>
    </row>
    <row r="19" spans="4:32" ht="9" customHeight="1">
      <c r="E19" s="71" t="s">
        <v>36</v>
      </c>
      <c r="G19" s="109">
        <v>17843</v>
      </c>
      <c r="H19" s="108">
        <v>49011</v>
      </c>
      <c r="I19" s="108">
        <v>381</v>
      </c>
      <c r="J19" s="108">
        <v>30384</v>
      </c>
      <c r="K19" s="65"/>
      <c r="L19" s="107"/>
      <c r="M19" s="60"/>
      <c r="N19" s="60"/>
      <c r="O19" s="301" t="s">
        <v>197</v>
      </c>
      <c r="P19" s="301"/>
      <c r="R19" s="110">
        <v>1690502</v>
      </c>
      <c r="S19" s="66">
        <v>799193</v>
      </c>
      <c r="T19" s="66">
        <v>2308098</v>
      </c>
      <c r="U19" s="66">
        <v>5688495</v>
      </c>
      <c r="V19" s="57"/>
      <c r="W19" s="112"/>
      <c r="Z19" s="301" t="s">
        <v>196</v>
      </c>
      <c r="AA19" s="301"/>
      <c r="AC19" s="110">
        <v>138875</v>
      </c>
      <c r="AD19" s="66">
        <v>232442</v>
      </c>
      <c r="AE19" s="66">
        <v>50026</v>
      </c>
      <c r="AF19" s="66">
        <v>405327</v>
      </c>
    </row>
    <row r="20" spans="4:32" ht="9" customHeight="1">
      <c r="E20" s="64" t="s">
        <v>1</v>
      </c>
      <c r="G20" s="109">
        <v>900</v>
      </c>
      <c r="H20" s="108">
        <v>1583364</v>
      </c>
      <c r="I20" s="108">
        <v>432513</v>
      </c>
      <c r="J20" s="108">
        <v>56127</v>
      </c>
      <c r="K20" s="65"/>
      <c r="L20" s="107"/>
      <c r="M20" s="60"/>
      <c r="N20" s="60"/>
      <c r="O20" s="60"/>
      <c r="P20" s="71" t="s">
        <v>37</v>
      </c>
      <c r="R20" s="109">
        <v>41674</v>
      </c>
      <c r="S20" s="108">
        <v>278228</v>
      </c>
      <c r="T20" s="108">
        <v>212713</v>
      </c>
      <c r="U20" s="108">
        <v>79194</v>
      </c>
      <c r="V20" s="57"/>
      <c r="W20" s="107"/>
      <c r="X20" s="60"/>
      <c r="Y20" s="60"/>
      <c r="Z20" s="60"/>
      <c r="AA20" s="64" t="s">
        <v>38</v>
      </c>
      <c r="AC20" s="109">
        <v>4705</v>
      </c>
      <c r="AD20" s="108">
        <v>75559</v>
      </c>
      <c r="AE20" s="108">
        <v>8534</v>
      </c>
      <c r="AF20" s="108">
        <v>16058</v>
      </c>
    </row>
    <row r="21" spans="4:32" ht="9" customHeight="1">
      <c r="E21" s="64" t="s">
        <v>39</v>
      </c>
      <c r="G21" s="109">
        <v>772</v>
      </c>
      <c r="H21" s="108">
        <v>180544</v>
      </c>
      <c r="I21" s="108">
        <v>38455</v>
      </c>
      <c r="J21" s="108">
        <v>48687</v>
      </c>
      <c r="K21" s="65"/>
      <c r="L21" s="107"/>
      <c r="M21" s="60"/>
      <c r="N21" s="60"/>
      <c r="O21" s="60"/>
      <c r="P21" s="71" t="s">
        <v>40</v>
      </c>
      <c r="R21" s="109">
        <v>6279</v>
      </c>
      <c r="S21" s="108">
        <v>4390</v>
      </c>
      <c r="T21" s="108">
        <v>371441</v>
      </c>
      <c r="U21" s="108">
        <v>23160</v>
      </c>
      <c r="V21" s="57"/>
      <c r="W21" s="107"/>
      <c r="X21" s="60"/>
      <c r="Y21" s="60"/>
      <c r="Z21" s="60"/>
      <c r="AA21" s="71" t="s">
        <v>41</v>
      </c>
      <c r="AC21" s="109">
        <v>134170</v>
      </c>
      <c r="AD21" s="108">
        <v>156883</v>
      </c>
      <c r="AE21" s="108">
        <v>41492</v>
      </c>
      <c r="AF21" s="108">
        <v>389269</v>
      </c>
    </row>
    <row r="22" spans="4:32" ht="9" customHeight="1">
      <c r="E22" s="64" t="s">
        <v>42</v>
      </c>
      <c r="G22" s="109">
        <v>99</v>
      </c>
      <c r="H22" s="108">
        <v>364761</v>
      </c>
      <c r="I22" s="108">
        <v>16074</v>
      </c>
      <c r="J22" s="108">
        <v>73999</v>
      </c>
      <c r="K22" s="65"/>
      <c r="L22" s="107"/>
      <c r="M22" s="60"/>
      <c r="N22" s="60"/>
      <c r="O22" s="60"/>
      <c r="P22" s="64" t="s">
        <v>43</v>
      </c>
      <c r="R22" s="109">
        <v>1642549</v>
      </c>
      <c r="S22" s="108">
        <v>516575</v>
      </c>
      <c r="T22" s="108">
        <v>1723944</v>
      </c>
      <c r="U22" s="108">
        <v>5586141</v>
      </c>
      <c r="V22" s="57"/>
      <c r="W22" s="107"/>
      <c r="X22" s="60"/>
      <c r="Y22" s="60"/>
      <c r="Z22" s="301" t="s">
        <v>45</v>
      </c>
      <c r="AA22" s="301"/>
      <c r="AC22" s="110">
        <v>125409</v>
      </c>
      <c r="AD22" s="66">
        <v>338924</v>
      </c>
      <c r="AE22" s="66" t="s">
        <v>7</v>
      </c>
      <c r="AF22" s="66" t="s">
        <v>7</v>
      </c>
    </row>
    <row r="23" spans="4:32" ht="9" customHeight="1">
      <c r="E23" s="64" t="s">
        <v>44</v>
      </c>
      <c r="G23" s="109">
        <v>175</v>
      </c>
      <c r="H23" s="108">
        <v>22369</v>
      </c>
      <c r="I23" s="108" t="s">
        <v>7</v>
      </c>
      <c r="J23" s="108" t="s">
        <v>7</v>
      </c>
      <c r="K23" s="65"/>
      <c r="L23" s="107"/>
      <c r="M23" s="60"/>
      <c r="N23" s="60"/>
      <c r="O23" s="301" t="s">
        <v>195</v>
      </c>
      <c r="P23" s="301"/>
      <c r="R23" s="110">
        <v>223535</v>
      </c>
      <c r="S23" s="66">
        <v>1222635</v>
      </c>
      <c r="T23" s="66">
        <v>18992</v>
      </c>
      <c r="U23" s="66">
        <v>55569</v>
      </c>
      <c r="V23" s="57"/>
      <c r="W23" s="107"/>
      <c r="X23" s="60"/>
      <c r="Y23" s="60"/>
      <c r="Z23" s="60"/>
      <c r="AA23" s="64" t="s">
        <v>45</v>
      </c>
      <c r="AC23" s="109">
        <v>125409</v>
      </c>
      <c r="AD23" s="108">
        <v>338924</v>
      </c>
      <c r="AE23" s="108" t="s">
        <v>7</v>
      </c>
      <c r="AF23" s="108" t="s">
        <v>7</v>
      </c>
    </row>
    <row r="24" spans="4:32" ht="9" customHeight="1">
      <c r="D24" s="301" t="s">
        <v>194</v>
      </c>
      <c r="E24" s="301"/>
      <c r="G24" s="110">
        <v>4208</v>
      </c>
      <c r="H24" s="66">
        <v>255514</v>
      </c>
      <c r="I24" s="66">
        <v>1458</v>
      </c>
      <c r="J24" s="66">
        <v>25781</v>
      </c>
      <c r="K24" s="65"/>
      <c r="L24" s="107"/>
      <c r="M24" s="60"/>
      <c r="N24" s="60"/>
      <c r="O24" s="60"/>
      <c r="P24" s="64" t="s">
        <v>46</v>
      </c>
      <c r="R24" s="109">
        <v>54137</v>
      </c>
      <c r="S24" s="108">
        <v>1058108</v>
      </c>
      <c r="T24" s="108">
        <v>18937</v>
      </c>
      <c r="U24" s="108">
        <v>55569</v>
      </c>
      <c r="V24" s="57"/>
      <c r="W24" s="107"/>
      <c r="X24" s="60"/>
      <c r="Y24" s="60"/>
      <c r="Z24" s="301" t="s">
        <v>193</v>
      </c>
      <c r="AA24" s="301"/>
      <c r="AC24" s="110">
        <v>84194</v>
      </c>
      <c r="AD24" s="66">
        <v>131057</v>
      </c>
      <c r="AE24" s="66">
        <v>10</v>
      </c>
      <c r="AF24" s="66" t="s">
        <v>7</v>
      </c>
    </row>
    <row r="25" spans="4:32" ht="9" customHeight="1">
      <c r="E25" s="64" t="s">
        <v>47</v>
      </c>
      <c r="G25" s="109">
        <v>20</v>
      </c>
      <c r="H25" s="108">
        <v>10385</v>
      </c>
      <c r="I25" s="108" t="s">
        <v>7</v>
      </c>
      <c r="J25" s="108">
        <v>300</v>
      </c>
      <c r="K25" s="65"/>
      <c r="L25" s="107"/>
      <c r="M25" s="60"/>
      <c r="N25" s="60"/>
      <c r="O25" s="60"/>
      <c r="P25" s="64" t="s">
        <v>48</v>
      </c>
      <c r="R25" s="109">
        <v>126912</v>
      </c>
      <c r="S25" s="108">
        <v>95394</v>
      </c>
      <c r="T25" s="108" t="s">
        <v>7</v>
      </c>
      <c r="U25" s="108" t="s">
        <v>7</v>
      </c>
      <c r="V25" s="57"/>
      <c r="W25" s="107"/>
      <c r="X25" s="60"/>
      <c r="Y25" s="60"/>
      <c r="Z25" s="60"/>
      <c r="AA25" s="64" t="s">
        <v>49</v>
      </c>
      <c r="AC25" s="109">
        <v>84194</v>
      </c>
      <c r="AD25" s="108">
        <v>131057</v>
      </c>
      <c r="AE25" s="108">
        <v>10</v>
      </c>
      <c r="AF25" s="108" t="s">
        <v>7</v>
      </c>
    </row>
    <row r="26" spans="4:32" ht="9" customHeight="1">
      <c r="E26" s="64" t="s">
        <v>50</v>
      </c>
      <c r="G26" s="109">
        <v>3167</v>
      </c>
      <c r="H26" s="108">
        <v>82801</v>
      </c>
      <c r="I26" s="108">
        <v>1302</v>
      </c>
      <c r="J26" s="108">
        <v>25441</v>
      </c>
      <c r="K26" s="65"/>
      <c r="L26" s="107"/>
      <c r="M26" s="60"/>
      <c r="N26" s="60"/>
      <c r="O26" s="60"/>
      <c r="P26" s="64" t="s">
        <v>51</v>
      </c>
      <c r="R26" s="109">
        <v>39916</v>
      </c>
      <c r="S26" s="108">
        <v>16158</v>
      </c>
      <c r="T26" s="108" t="s">
        <v>7</v>
      </c>
      <c r="U26" s="108" t="s">
        <v>7</v>
      </c>
      <c r="V26" s="57"/>
      <c r="W26" s="107"/>
      <c r="X26" s="60"/>
      <c r="Y26" s="60"/>
      <c r="Z26" s="301" t="s">
        <v>54</v>
      </c>
      <c r="AA26" s="301"/>
      <c r="AC26" s="110">
        <v>812</v>
      </c>
      <c r="AD26" s="66">
        <v>60078</v>
      </c>
      <c r="AE26" s="66">
        <v>12315</v>
      </c>
      <c r="AF26" s="66">
        <v>4254</v>
      </c>
    </row>
    <row r="27" spans="4:32" ht="9" customHeight="1">
      <c r="E27" s="64" t="s">
        <v>52</v>
      </c>
      <c r="G27" s="109">
        <v>1021</v>
      </c>
      <c r="H27" s="108">
        <v>162328</v>
      </c>
      <c r="I27" s="108">
        <v>156</v>
      </c>
      <c r="J27" s="108">
        <v>40</v>
      </c>
      <c r="K27" s="65"/>
      <c r="L27" s="107"/>
      <c r="M27" s="60"/>
      <c r="N27" s="60"/>
      <c r="O27" s="60"/>
      <c r="P27" s="64" t="s">
        <v>53</v>
      </c>
      <c r="R27" s="109">
        <v>2570</v>
      </c>
      <c r="S27" s="108">
        <v>52975</v>
      </c>
      <c r="T27" s="108">
        <v>55</v>
      </c>
      <c r="U27" s="108" t="s">
        <v>7</v>
      </c>
      <c r="V27" s="57"/>
      <c r="W27" s="107"/>
      <c r="X27" s="60"/>
      <c r="Y27" s="60"/>
      <c r="Z27" s="60"/>
      <c r="AA27" s="64" t="s">
        <v>54</v>
      </c>
      <c r="AC27" s="109">
        <v>812</v>
      </c>
      <c r="AD27" s="108">
        <v>60078</v>
      </c>
      <c r="AE27" s="108">
        <v>12315</v>
      </c>
      <c r="AF27" s="108">
        <v>4254</v>
      </c>
    </row>
    <row r="28" spans="4:32" ht="9" customHeight="1">
      <c r="D28" s="301" t="s">
        <v>3</v>
      </c>
      <c r="E28" s="301"/>
      <c r="G28" s="110">
        <v>420</v>
      </c>
      <c r="H28" s="66">
        <v>246589</v>
      </c>
      <c r="I28" s="66" t="s">
        <v>7</v>
      </c>
      <c r="J28" s="66" t="s">
        <v>7</v>
      </c>
      <c r="K28" s="65"/>
      <c r="L28" s="107"/>
      <c r="M28" s="60"/>
      <c r="N28" s="60"/>
      <c r="O28" s="301" t="s">
        <v>192</v>
      </c>
      <c r="P28" s="301"/>
      <c r="R28" s="110">
        <v>193976</v>
      </c>
      <c r="S28" s="66">
        <v>173032</v>
      </c>
      <c r="T28" s="66">
        <v>16284</v>
      </c>
      <c r="U28" s="66">
        <v>2832</v>
      </c>
      <c r="V28" s="57"/>
      <c r="W28" s="107"/>
      <c r="X28" s="60"/>
      <c r="Y28" s="60"/>
      <c r="Z28" s="301" t="s">
        <v>191</v>
      </c>
      <c r="AA28" s="301"/>
      <c r="AC28" s="110">
        <v>134796</v>
      </c>
      <c r="AD28" s="66">
        <v>715935</v>
      </c>
      <c r="AE28" s="66">
        <v>247282</v>
      </c>
      <c r="AF28" s="66">
        <v>84203</v>
      </c>
    </row>
    <row r="29" spans="4:32" ht="9" customHeight="1">
      <c r="E29" s="64" t="s">
        <v>3</v>
      </c>
      <c r="G29" s="109">
        <v>420</v>
      </c>
      <c r="H29" s="108">
        <v>246589</v>
      </c>
      <c r="I29" s="108" t="s">
        <v>7</v>
      </c>
      <c r="J29" s="108" t="s">
        <v>7</v>
      </c>
      <c r="K29" s="65"/>
      <c r="L29" s="107"/>
      <c r="M29" s="60"/>
      <c r="N29" s="60"/>
      <c r="O29" s="60"/>
      <c r="P29" s="64" t="s">
        <v>55</v>
      </c>
      <c r="R29" s="109">
        <v>9463</v>
      </c>
      <c r="S29" s="108">
        <v>11236</v>
      </c>
      <c r="T29" s="108">
        <v>14942</v>
      </c>
      <c r="U29" s="108">
        <v>713</v>
      </c>
      <c r="V29" s="57"/>
      <c r="W29" s="107"/>
      <c r="X29" s="60"/>
      <c r="Y29" s="60"/>
      <c r="Z29" s="60"/>
      <c r="AA29" s="64" t="s">
        <v>56</v>
      </c>
      <c r="AC29" s="109">
        <v>126744</v>
      </c>
      <c r="AD29" s="108">
        <v>544103</v>
      </c>
      <c r="AE29" s="108">
        <v>72766</v>
      </c>
      <c r="AF29" s="108">
        <v>71414</v>
      </c>
    </row>
    <row r="30" spans="4:32" ht="9" customHeight="1">
      <c r="D30" s="301" t="s">
        <v>214</v>
      </c>
      <c r="E30" s="301"/>
      <c r="G30" s="110">
        <v>5326</v>
      </c>
      <c r="H30" s="66">
        <v>387793</v>
      </c>
      <c r="I30" s="66">
        <v>3120</v>
      </c>
      <c r="J30" s="66">
        <v>340</v>
      </c>
      <c r="K30" s="65"/>
      <c r="L30" s="107"/>
      <c r="M30" s="60"/>
      <c r="N30" s="60"/>
      <c r="O30" s="60"/>
      <c r="P30" s="64" t="s">
        <v>57</v>
      </c>
      <c r="R30" s="109">
        <v>8884</v>
      </c>
      <c r="S30" s="108">
        <v>60220</v>
      </c>
      <c r="T30" s="108" t="s">
        <v>7</v>
      </c>
      <c r="U30" s="108">
        <v>540</v>
      </c>
      <c r="V30" s="57"/>
      <c r="W30" s="107"/>
      <c r="X30" s="60"/>
      <c r="Y30" s="60"/>
      <c r="Z30" s="60"/>
      <c r="AA30" s="64" t="s">
        <v>58</v>
      </c>
      <c r="AC30" s="109">
        <v>3514</v>
      </c>
      <c r="AD30" s="108">
        <v>49420</v>
      </c>
      <c r="AE30" s="108">
        <v>156</v>
      </c>
      <c r="AF30" s="108">
        <v>12789</v>
      </c>
    </row>
    <row r="31" spans="4:32" ht="9" customHeight="1">
      <c r="E31" s="71" t="s">
        <v>59</v>
      </c>
      <c r="G31" s="109" t="s">
        <v>210</v>
      </c>
      <c r="H31" s="108">
        <v>4177</v>
      </c>
      <c r="I31" s="108" t="s">
        <v>7</v>
      </c>
      <c r="J31" s="108" t="s">
        <v>7</v>
      </c>
      <c r="K31" s="65"/>
      <c r="L31" s="107"/>
      <c r="M31" s="60"/>
      <c r="N31" s="60"/>
      <c r="O31" s="60"/>
      <c r="P31" s="64" t="s">
        <v>60</v>
      </c>
      <c r="R31" s="109">
        <v>47251</v>
      </c>
      <c r="S31" s="108">
        <v>35873</v>
      </c>
      <c r="T31" s="108" t="s">
        <v>7</v>
      </c>
      <c r="U31" s="108" t="s">
        <v>7</v>
      </c>
      <c r="V31" s="57"/>
      <c r="W31" s="107"/>
      <c r="X31" s="60"/>
      <c r="Y31" s="60"/>
      <c r="Z31" s="60"/>
      <c r="AA31" s="74" t="s">
        <v>61</v>
      </c>
      <c r="AC31" s="109">
        <v>4538</v>
      </c>
      <c r="AD31" s="108">
        <v>122412</v>
      </c>
      <c r="AE31" s="108" t="s">
        <v>7</v>
      </c>
      <c r="AF31" s="108" t="s">
        <v>7</v>
      </c>
    </row>
    <row r="32" spans="4:32" ht="9" customHeight="1">
      <c r="E32" s="64" t="s">
        <v>62</v>
      </c>
      <c r="G32" s="109">
        <v>347</v>
      </c>
      <c r="H32" s="108">
        <v>205394</v>
      </c>
      <c r="I32" s="108">
        <v>3100</v>
      </c>
      <c r="J32" s="108" t="s">
        <v>7</v>
      </c>
      <c r="K32" s="65"/>
      <c r="L32" s="107"/>
      <c r="M32" s="60"/>
      <c r="N32" s="60"/>
      <c r="O32" s="60"/>
      <c r="P32" s="64" t="s">
        <v>63</v>
      </c>
      <c r="R32" s="109">
        <v>98478</v>
      </c>
      <c r="S32" s="108">
        <v>22035</v>
      </c>
      <c r="T32" s="108" t="s">
        <v>7</v>
      </c>
      <c r="U32" s="108" t="s">
        <v>7</v>
      </c>
      <c r="V32" s="57"/>
      <c r="W32" s="107"/>
      <c r="X32" s="60"/>
      <c r="Y32" s="60"/>
      <c r="Z32" s="60"/>
      <c r="AA32" s="64" t="s">
        <v>189</v>
      </c>
      <c r="AC32" s="109" t="s">
        <v>7</v>
      </c>
      <c r="AD32" s="108" t="s">
        <v>7</v>
      </c>
      <c r="AE32" s="108">
        <v>1096</v>
      </c>
      <c r="AF32" s="108" t="s">
        <v>7</v>
      </c>
    </row>
    <row r="33" spans="4:32" ht="9" customHeight="1">
      <c r="E33" s="64" t="s">
        <v>65</v>
      </c>
      <c r="G33" s="109">
        <v>2008</v>
      </c>
      <c r="H33" s="108">
        <v>114295</v>
      </c>
      <c r="I33" s="108">
        <v>20</v>
      </c>
      <c r="J33" s="108">
        <v>315</v>
      </c>
      <c r="K33" s="65"/>
      <c r="L33" s="107"/>
      <c r="M33" s="60"/>
      <c r="N33" s="60"/>
      <c r="O33" s="60"/>
      <c r="P33" s="64" t="s">
        <v>66</v>
      </c>
      <c r="R33" s="109">
        <v>29900</v>
      </c>
      <c r="S33" s="108">
        <v>43668</v>
      </c>
      <c r="T33" s="108">
        <v>1342</v>
      </c>
      <c r="U33" s="108">
        <v>1579</v>
      </c>
      <c r="V33" s="57"/>
      <c r="W33" s="107"/>
      <c r="X33" s="60"/>
      <c r="Y33" s="60"/>
      <c r="Z33" s="60"/>
      <c r="AA33" s="64" t="s">
        <v>188</v>
      </c>
      <c r="AC33" s="109" t="s">
        <v>7</v>
      </c>
      <c r="AD33" s="108" t="s">
        <v>7</v>
      </c>
      <c r="AE33" s="108">
        <v>173264</v>
      </c>
      <c r="AF33" s="108" t="s">
        <v>7</v>
      </c>
    </row>
    <row r="34" spans="4:32" ht="9" customHeight="1">
      <c r="E34" s="64" t="s">
        <v>68</v>
      </c>
      <c r="G34" s="109" t="s">
        <v>210</v>
      </c>
      <c r="H34" s="108">
        <v>43256</v>
      </c>
      <c r="I34" s="108" t="s">
        <v>7</v>
      </c>
      <c r="J34" s="108" t="s">
        <v>7</v>
      </c>
      <c r="K34" s="65"/>
      <c r="L34" s="107"/>
      <c r="M34" s="60"/>
      <c r="N34" s="60"/>
      <c r="O34" s="301" t="s">
        <v>187</v>
      </c>
      <c r="P34" s="301"/>
      <c r="R34" s="110">
        <v>22110861</v>
      </c>
      <c r="S34" s="66">
        <v>1095983</v>
      </c>
      <c r="T34" s="66">
        <v>11643988</v>
      </c>
      <c r="U34" s="66">
        <v>7235002</v>
      </c>
      <c r="V34" s="57"/>
      <c r="W34" s="107"/>
      <c r="X34" s="60"/>
      <c r="Y34" s="60"/>
      <c r="Z34" s="60"/>
      <c r="AC34" s="110"/>
      <c r="AD34" s="66"/>
      <c r="AE34" s="66"/>
      <c r="AF34" s="66"/>
    </row>
    <row r="35" spans="4:32" ht="9" customHeight="1">
      <c r="E35" s="76" t="s">
        <v>69</v>
      </c>
      <c r="G35" s="109">
        <v>2971</v>
      </c>
      <c r="H35" s="108">
        <v>20671</v>
      </c>
      <c r="I35" s="108" t="s">
        <v>7</v>
      </c>
      <c r="J35" s="108">
        <v>25</v>
      </c>
      <c r="K35" s="65"/>
      <c r="L35" s="107"/>
      <c r="M35" s="60"/>
      <c r="N35" s="60"/>
      <c r="O35" s="60"/>
      <c r="P35" s="64" t="s">
        <v>70</v>
      </c>
      <c r="R35" s="109">
        <v>196</v>
      </c>
      <c r="S35" s="108">
        <v>521</v>
      </c>
      <c r="T35" s="108" t="s">
        <v>7</v>
      </c>
      <c r="U35" s="108" t="s">
        <v>7</v>
      </c>
      <c r="V35" s="57"/>
      <c r="W35" s="107"/>
      <c r="X35" s="60"/>
      <c r="Y35" s="296" t="s">
        <v>186</v>
      </c>
      <c r="Z35" s="296"/>
      <c r="AA35" s="296"/>
      <c r="AC35" s="111">
        <v>1577917</v>
      </c>
      <c r="AD35" s="68">
        <v>3679380</v>
      </c>
      <c r="AE35" s="68">
        <v>70961</v>
      </c>
      <c r="AF35" s="68">
        <v>19949</v>
      </c>
    </row>
    <row r="36" spans="4:32" ht="9" customHeight="1">
      <c r="D36" s="301" t="s">
        <v>2</v>
      </c>
      <c r="E36" s="301"/>
      <c r="G36" s="110">
        <v>1142</v>
      </c>
      <c r="H36" s="66">
        <v>61794</v>
      </c>
      <c r="I36" s="66" t="s">
        <v>7</v>
      </c>
      <c r="J36" s="66" t="s">
        <v>7</v>
      </c>
      <c r="K36" s="65"/>
      <c r="L36" s="107"/>
      <c r="M36" s="60"/>
      <c r="N36" s="60"/>
      <c r="O36" s="60"/>
      <c r="P36" s="64" t="s">
        <v>5</v>
      </c>
      <c r="R36" s="109">
        <v>21932398</v>
      </c>
      <c r="S36" s="108">
        <v>934279</v>
      </c>
      <c r="T36" s="108">
        <v>11608070</v>
      </c>
      <c r="U36" s="108">
        <v>7233922</v>
      </c>
      <c r="V36" s="57"/>
      <c r="W36" s="107"/>
      <c r="X36" s="60"/>
      <c r="Y36" s="60"/>
      <c r="Z36" s="301" t="s">
        <v>72</v>
      </c>
      <c r="AA36" s="301"/>
      <c r="AC36" s="110">
        <v>2490</v>
      </c>
      <c r="AD36" s="66">
        <v>41823</v>
      </c>
      <c r="AE36" s="66" t="s">
        <v>7</v>
      </c>
      <c r="AF36" s="66" t="s">
        <v>7</v>
      </c>
    </row>
    <row r="37" spans="4:32" ht="9" customHeight="1">
      <c r="E37" s="64" t="s">
        <v>2</v>
      </c>
      <c r="G37" s="109">
        <v>1142</v>
      </c>
      <c r="H37" s="108">
        <v>61794</v>
      </c>
      <c r="I37" s="108" t="s">
        <v>7</v>
      </c>
      <c r="J37" s="108" t="s">
        <v>7</v>
      </c>
      <c r="K37" s="65"/>
      <c r="L37" s="107"/>
      <c r="M37" s="60"/>
      <c r="N37" s="60"/>
      <c r="O37" s="60"/>
      <c r="P37" s="74" t="s">
        <v>71</v>
      </c>
      <c r="R37" s="109">
        <v>20535</v>
      </c>
      <c r="S37" s="108">
        <v>142655</v>
      </c>
      <c r="T37" s="108" t="s">
        <v>7</v>
      </c>
      <c r="U37" s="108" t="s">
        <v>7</v>
      </c>
      <c r="V37" s="57"/>
      <c r="W37" s="107"/>
      <c r="X37" s="60"/>
      <c r="Y37" s="60"/>
      <c r="Z37" s="60"/>
      <c r="AA37" s="64" t="s">
        <v>72</v>
      </c>
      <c r="AC37" s="109">
        <v>2490</v>
      </c>
      <c r="AD37" s="108">
        <v>41823</v>
      </c>
      <c r="AE37" s="108" t="s">
        <v>7</v>
      </c>
      <c r="AF37" s="108" t="s">
        <v>7</v>
      </c>
    </row>
    <row r="38" spans="4:32" ht="9" customHeight="1">
      <c r="D38" s="301" t="s">
        <v>213</v>
      </c>
      <c r="E38" s="301"/>
      <c r="G38" s="110">
        <v>7931</v>
      </c>
      <c r="H38" s="66">
        <v>127718</v>
      </c>
      <c r="I38" s="66" t="s">
        <v>7</v>
      </c>
      <c r="J38" s="66" t="s">
        <v>7</v>
      </c>
      <c r="K38" s="65"/>
      <c r="L38" s="107"/>
      <c r="M38" s="60"/>
      <c r="N38" s="60"/>
      <c r="O38" s="60"/>
      <c r="P38" s="64" t="s">
        <v>73</v>
      </c>
      <c r="R38" s="109">
        <v>17856</v>
      </c>
      <c r="S38" s="108">
        <v>6001</v>
      </c>
      <c r="T38" s="108">
        <v>35918</v>
      </c>
      <c r="U38" s="108">
        <v>1080</v>
      </c>
      <c r="V38" s="57"/>
      <c r="W38" s="107"/>
      <c r="X38" s="60"/>
      <c r="Y38" s="60"/>
      <c r="Z38" s="301" t="s">
        <v>184</v>
      </c>
      <c r="AA38" s="301"/>
      <c r="AC38" s="110">
        <v>556893</v>
      </c>
      <c r="AD38" s="66">
        <v>2187825</v>
      </c>
      <c r="AE38" s="66">
        <v>17425</v>
      </c>
      <c r="AF38" s="66">
        <v>3128</v>
      </c>
    </row>
    <row r="39" spans="4:32" ht="9" customHeight="1">
      <c r="E39" s="64" t="s">
        <v>74</v>
      </c>
      <c r="G39" s="109">
        <v>616</v>
      </c>
      <c r="H39" s="108">
        <v>78497</v>
      </c>
      <c r="I39" s="108" t="s">
        <v>7</v>
      </c>
      <c r="J39" s="108" t="s">
        <v>7</v>
      </c>
      <c r="K39" s="65"/>
      <c r="L39" s="107"/>
      <c r="M39" s="60"/>
      <c r="N39" s="60"/>
      <c r="O39" s="60"/>
      <c r="P39" s="64" t="s">
        <v>75</v>
      </c>
      <c r="R39" s="109">
        <v>139876</v>
      </c>
      <c r="S39" s="108">
        <v>12527</v>
      </c>
      <c r="T39" s="108" t="s">
        <v>7</v>
      </c>
      <c r="U39" s="108" t="s">
        <v>7</v>
      </c>
      <c r="V39" s="57"/>
      <c r="W39" s="107"/>
      <c r="X39" s="60"/>
      <c r="Y39" s="60"/>
      <c r="Z39" s="60"/>
      <c r="AA39" s="64" t="s">
        <v>76</v>
      </c>
      <c r="AC39" s="109">
        <v>3300</v>
      </c>
      <c r="AD39" s="108">
        <v>1841</v>
      </c>
      <c r="AE39" s="108" t="s">
        <v>7</v>
      </c>
      <c r="AF39" s="108" t="s">
        <v>7</v>
      </c>
    </row>
    <row r="40" spans="4:32" ht="9" customHeight="1">
      <c r="E40" s="64" t="s">
        <v>77</v>
      </c>
      <c r="G40" s="109">
        <v>36</v>
      </c>
      <c r="H40" s="108">
        <v>68</v>
      </c>
      <c r="I40" s="108" t="s">
        <v>7</v>
      </c>
      <c r="J40" s="108" t="s">
        <v>7</v>
      </c>
      <c r="K40" s="65"/>
      <c r="L40" s="107"/>
      <c r="M40" s="60"/>
      <c r="N40" s="60"/>
      <c r="O40" s="301" t="s">
        <v>183</v>
      </c>
      <c r="P40" s="301"/>
      <c r="R40" s="110">
        <v>4362473</v>
      </c>
      <c r="S40" s="66">
        <v>862593</v>
      </c>
      <c r="T40" s="66">
        <v>83702</v>
      </c>
      <c r="U40" s="66">
        <v>64443</v>
      </c>
      <c r="V40" s="57"/>
      <c r="W40" s="107"/>
      <c r="X40" s="60"/>
      <c r="Y40" s="60"/>
      <c r="Z40" s="60"/>
      <c r="AA40" s="64" t="s">
        <v>78</v>
      </c>
      <c r="AC40" s="109">
        <v>62061</v>
      </c>
      <c r="AD40" s="108">
        <v>1000364</v>
      </c>
      <c r="AE40" s="108">
        <v>1987</v>
      </c>
      <c r="AF40" s="108" t="s">
        <v>7</v>
      </c>
    </row>
    <row r="41" spans="4:32" ht="9" customHeight="1">
      <c r="E41" s="64" t="s">
        <v>79</v>
      </c>
      <c r="G41" s="109" t="s">
        <v>7</v>
      </c>
      <c r="H41" s="108" t="s">
        <v>7</v>
      </c>
      <c r="I41" s="108" t="s">
        <v>7</v>
      </c>
      <c r="J41" s="108" t="s">
        <v>7</v>
      </c>
      <c r="K41" s="65"/>
      <c r="L41" s="107"/>
      <c r="M41" s="60"/>
      <c r="N41" s="60"/>
      <c r="O41" s="60"/>
      <c r="P41" s="64" t="s">
        <v>80</v>
      </c>
      <c r="R41" s="109">
        <v>240288</v>
      </c>
      <c r="S41" s="108">
        <v>27488</v>
      </c>
      <c r="T41" s="108" t="s">
        <v>7</v>
      </c>
      <c r="U41" s="108" t="s">
        <v>7</v>
      </c>
      <c r="V41" s="57"/>
      <c r="W41" s="107"/>
      <c r="X41" s="60"/>
      <c r="Y41" s="60"/>
      <c r="Z41" s="60"/>
      <c r="AA41" s="64" t="s">
        <v>81</v>
      </c>
      <c r="AC41" s="109">
        <v>48787</v>
      </c>
      <c r="AD41" s="108">
        <v>93704</v>
      </c>
      <c r="AE41" s="108">
        <v>305</v>
      </c>
      <c r="AF41" s="108">
        <v>1</v>
      </c>
    </row>
    <row r="42" spans="4:32" ht="9" customHeight="1">
      <c r="E42" s="64" t="s">
        <v>82</v>
      </c>
      <c r="G42" s="109" t="s">
        <v>7</v>
      </c>
      <c r="H42" s="108">
        <v>993</v>
      </c>
      <c r="I42" s="108" t="s">
        <v>7</v>
      </c>
      <c r="J42" s="108" t="s">
        <v>7</v>
      </c>
      <c r="K42" s="65"/>
      <c r="L42" s="107"/>
      <c r="M42" s="60"/>
      <c r="N42" s="60"/>
      <c r="O42" s="60"/>
      <c r="P42" s="64" t="s">
        <v>83</v>
      </c>
      <c r="R42" s="109">
        <v>1604002</v>
      </c>
      <c r="S42" s="108">
        <v>145188</v>
      </c>
      <c r="T42" s="108">
        <v>74140</v>
      </c>
      <c r="U42" s="108">
        <v>59038</v>
      </c>
      <c r="V42" s="57"/>
      <c r="W42" s="107"/>
      <c r="X42" s="60"/>
      <c r="Y42" s="60"/>
      <c r="Z42" s="60"/>
      <c r="AA42" s="64" t="s">
        <v>6</v>
      </c>
      <c r="AC42" s="109">
        <v>17347</v>
      </c>
      <c r="AD42" s="108">
        <v>36842</v>
      </c>
      <c r="AE42" s="108" t="s">
        <v>7</v>
      </c>
      <c r="AF42" s="108">
        <v>20</v>
      </c>
    </row>
    <row r="43" spans="4:32" ht="9" customHeight="1">
      <c r="E43" s="75" t="s">
        <v>182</v>
      </c>
      <c r="G43" s="109">
        <v>7239</v>
      </c>
      <c r="H43" s="108">
        <v>27855</v>
      </c>
      <c r="I43" s="108" t="s">
        <v>7</v>
      </c>
      <c r="J43" s="108" t="s">
        <v>7</v>
      </c>
      <c r="K43" s="65"/>
      <c r="L43" s="107"/>
      <c r="M43" s="60"/>
      <c r="N43" s="60"/>
      <c r="O43" s="60"/>
      <c r="P43" s="64" t="s">
        <v>85</v>
      </c>
      <c r="R43" s="109">
        <v>2071840</v>
      </c>
      <c r="S43" s="108">
        <v>606241</v>
      </c>
      <c r="T43" s="108">
        <v>9562</v>
      </c>
      <c r="U43" s="108">
        <v>5405</v>
      </c>
      <c r="V43" s="57"/>
      <c r="W43" s="107"/>
      <c r="X43" s="60"/>
      <c r="Y43" s="60"/>
      <c r="Z43" s="60"/>
      <c r="AA43" s="64" t="s">
        <v>86</v>
      </c>
      <c r="AC43" s="109">
        <v>37784</v>
      </c>
      <c r="AD43" s="108">
        <v>551704</v>
      </c>
      <c r="AE43" s="108">
        <v>2437</v>
      </c>
      <c r="AF43" s="108">
        <v>31</v>
      </c>
    </row>
    <row r="44" spans="4:32" ht="9" customHeight="1">
      <c r="E44" s="64" t="s">
        <v>87</v>
      </c>
      <c r="G44" s="109">
        <v>40</v>
      </c>
      <c r="H44" s="108">
        <v>20305</v>
      </c>
      <c r="I44" s="108" t="s">
        <v>7</v>
      </c>
      <c r="J44" s="108" t="s">
        <v>7</v>
      </c>
      <c r="K44" s="65"/>
      <c r="L44" s="107"/>
      <c r="M44" s="60"/>
      <c r="N44" s="60"/>
      <c r="O44" s="60"/>
      <c r="P44" s="64" t="s">
        <v>88</v>
      </c>
      <c r="R44" s="109">
        <v>446343</v>
      </c>
      <c r="S44" s="108">
        <v>83676</v>
      </c>
      <c r="T44" s="108" t="s">
        <v>7</v>
      </c>
      <c r="U44" s="108" t="s">
        <v>7</v>
      </c>
      <c r="V44" s="57"/>
      <c r="W44" s="107"/>
      <c r="X44" s="60"/>
      <c r="Y44" s="60"/>
      <c r="Z44" s="60"/>
      <c r="AA44" s="64" t="s">
        <v>89</v>
      </c>
      <c r="AC44" s="109">
        <v>113591</v>
      </c>
      <c r="AD44" s="108">
        <v>92956</v>
      </c>
      <c r="AE44" s="108" t="s">
        <v>7</v>
      </c>
      <c r="AF44" s="108" t="s">
        <v>7</v>
      </c>
    </row>
    <row r="45" spans="4:32" ht="9" customHeight="1">
      <c r="D45" s="301" t="s">
        <v>181</v>
      </c>
      <c r="E45" s="301"/>
      <c r="G45" s="110">
        <v>5900</v>
      </c>
      <c r="H45" s="66">
        <v>72308</v>
      </c>
      <c r="I45" s="66">
        <v>490</v>
      </c>
      <c r="J45" s="66">
        <v>641</v>
      </c>
      <c r="K45" s="65"/>
      <c r="L45" s="107"/>
      <c r="M45" s="60"/>
      <c r="N45" s="60"/>
      <c r="O45" s="60"/>
      <c r="P45" s="64" t="s">
        <v>90</v>
      </c>
      <c r="R45" s="109" t="s">
        <v>7</v>
      </c>
      <c r="S45" s="108" t="s">
        <v>7</v>
      </c>
      <c r="T45" s="108" t="s">
        <v>7</v>
      </c>
      <c r="U45" s="108" t="s">
        <v>7</v>
      </c>
      <c r="V45" s="57"/>
      <c r="W45" s="107"/>
      <c r="X45" s="60"/>
      <c r="Y45" s="60"/>
      <c r="Z45" s="60"/>
      <c r="AA45" s="64" t="s">
        <v>91</v>
      </c>
      <c r="AC45" s="109">
        <v>54073</v>
      </c>
      <c r="AD45" s="108">
        <v>81109</v>
      </c>
      <c r="AE45" s="108" t="s">
        <v>7</v>
      </c>
      <c r="AF45" s="108" t="s">
        <v>7</v>
      </c>
    </row>
    <row r="46" spans="4:32" ht="9" customHeight="1">
      <c r="E46" s="74" t="s">
        <v>92</v>
      </c>
      <c r="G46" s="109">
        <v>4785</v>
      </c>
      <c r="H46" s="108">
        <v>65478</v>
      </c>
      <c r="I46" s="108">
        <v>490</v>
      </c>
      <c r="J46" s="108">
        <v>641</v>
      </c>
      <c r="K46" s="65"/>
      <c r="L46" s="107"/>
      <c r="M46" s="60"/>
      <c r="N46" s="60"/>
      <c r="O46" s="60"/>
      <c r="R46" s="110"/>
      <c r="S46" s="66"/>
      <c r="T46" s="66"/>
      <c r="U46" s="66"/>
      <c r="V46" s="57"/>
      <c r="W46" s="107"/>
      <c r="X46" s="60"/>
      <c r="Y46" s="60"/>
      <c r="Z46" s="60"/>
      <c r="AA46" s="64" t="s">
        <v>93</v>
      </c>
      <c r="AC46" s="109">
        <v>1490</v>
      </c>
      <c r="AD46" s="108">
        <v>20122</v>
      </c>
      <c r="AE46" s="108" t="s">
        <v>7</v>
      </c>
      <c r="AF46" s="108" t="s">
        <v>7</v>
      </c>
    </row>
    <row r="47" spans="4:32" ht="9" customHeight="1">
      <c r="E47" s="74" t="s">
        <v>94</v>
      </c>
      <c r="G47" s="109">
        <v>170</v>
      </c>
      <c r="H47" s="108">
        <v>2116</v>
      </c>
      <c r="I47" s="108" t="s">
        <v>7</v>
      </c>
      <c r="J47" s="108" t="s">
        <v>7</v>
      </c>
      <c r="K47" s="65"/>
      <c r="L47" s="107"/>
      <c r="M47" s="60"/>
      <c r="N47" s="296" t="s">
        <v>180</v>
      </c>
      <c r="O47" s="296"/>
      <c r="P47" s="296"/>
      <c r="R47" s="111">
        <v>3348312</v>
      </c>
      <c r="S47" s="68">
        <v>8118578</v>
      </c>
      <c r="T47" s="68">
        <v>6329923</v>
      </c>
      <c r="U47" s="68">
        <v>13686854</v>
      </c>
      <c r="V47" s="57"/>
      <c r="W47" s="107"/>
      <c r="X47" s="60"/>
      <c r="Y47" s="60"/>
      <c r="Z47" s="60"/>
      <c r="AA47" s="64" t="s">
        <v>95</v>
      </c>
      <c r="AC47" s="109">
        <v>218460</v>
      </c>
      <c r="AD47" s="108">
        <v>309183</v>
      </c>
      <c r="AE47" s="108">
        <v>12696</v>
      </c>
      <c r="AF47" s="108">
        <v>3076</v>
      </c>
    </row>
    <row r="48" spans="4:32" ht="9" customHeight="1">
      <c r="E48" s="64" t="s">
        <v>96</v>
      </c>
      <c r="G48" s="109">
        <v>945</v>
      </c>
      <c r="H48" s="108">
        <v>4714</v>
      </c>
      <c r="I48" s="108" t="s">
        <v>7</v>
      </c>
      <c r="J48" s="108" t="s">
        <v>7</v>
      </c>
      <c r="K48" s="65"/>
      <c r="L48" s="107"/>
      <c r="M48" s="60"/>
      <c r="N48" s="60"/>
      <c r="O48" s="301" t="s">
        <v>179</v>
      </c>
      <c r="P48" s="301"/>
      <c r="R48" s="110">
        <v>268572</v>
      </c>
      <c r="S48" s="66">
        <v>94289</v>
      </c>
      <c r="T48" s="66">
        <v>16281</v>
      </c>
      <c r="U48" s="66">
        <v>45</v>
      </c>
      <c r="V48" s="57"/>
      <c r="W48" s="107"/>
      <c r="X48" s="60"/>
      <c r="Y48" s="60"/>
      <c r="Z48" s="301" t="s">
        <v>98</v>
      </c>
      <c r="AA48" s="301"/>
      <c r="AC48" s="110">
        <v>971464</v>
      </c>
      <c r="AD48" s="66">
        <v>258672</v>
      </c>
      <c r="AE48" s="66">
        <v>19159</v>
      </c>
      <c r="AF48" s="66">
        <v>3612</v>
      </c>
    </row>
    <row r="49" spans="3:32" ht="9" customHeight="1">
      <c r="G49" s="110"/>
      <c r="H49" s="66"/>
      <c r="I49" s="66" t="s">
        <v>8</v>
      </c>
      <c r="J49" s="66"/>
      <c r="K49" s="65"/>
      <c r="L49" s="107"/>
      <c r="M49" s="60"/>
      <c r="N49" s="60"/>
      <c r="O49" s="60"/>
      <c r="P49" s="64" t="s">
        <v>97</v>
      </c>
      <c r="R49" s="109">
        <v>74551</v>
      </c>
      <c r="S49" s="108">
        <v>11346</v>
      </c>
      <c r="T49" s="108">
        <v>417</v>
      </c>
      <c r="U49" s="108" t="s">
        <v>7</v>
      </c>
      <c r="V49" s="57"/>
      <c r="W49" s="107"/>
      <c r="X49" s="60"/>
      <c r="Y49" s="60"/>
      <c r="Z49" s="60"/>
      <c r="AA49" s="64" t="s">
        <v>98</v>
      </c>
      <c r="AC49" s="109">
        <v>971464</v>
      </c>
      <c r="AD49" s="108">
        <v>258672</v>
      </c>
      <c r="AE49" s="108">
        <v>19159</v>
      </c>
      <c r="AF49" s="108">
        <v>3612</v>
      </c>
    </row>
    <row r="50" spans="3:32" ht="9" customHeight="1">
      <c r="C50" s="296" t="s">
        <v>178</v>
      </c>
      <c r="D50" s="296"/>
      <c r="E50" s="296"/>
      <c r="G50" s="111">
        <v>13092</v>
      </c>
      <c r="H50" s="68">
        <v>3969733</v>
      </c>
      <c r="I50" s="68">
        <v>479569</v>
      </c>
      <c r="J50" s="68">
        <v>169141</v>
      </c>
      <c r="K50" s="65"/>
      <c r="L50" s="107"/>
      <c r="M50" s="60"/>
      <c r="N50" s="60"/>
      <c r="O50" s="60"/>
      <c r="P50" s="64" t="s">
        <v>99</v>
      </c>
      <c r="R50" s="109">
        <v>194021</v>
      </c>
      <c r="S50" s="108">
        <v>82943</v>
      </c>
      <c r="T50" s="108">
        <v>15864</v>
      </c>
      <c r="U50" s="108">
        <v>45</v>
      </c>
      <c r="V50" s="57"/>
      <c r="W50" s="107"/>
      <c r="X50" s="60"/>
      <c r="Y50" s="60"/>
      <c r="Z50" s="307" t="s">
        <v>100</v>
      </c>
      <c r="AA50" s="307"/>
      <c r="AC50" s="110">
        <v>31804</v>
      </c>
      <c r="AD50" s="66">
        <v>1141131</v>
      </c>
      <c r="AE50" s="66">
        <v>4096</v>
      </c>
      <c r="AF50" s="66">
        <v>12317</v>
      </c>
    </row>
    <row r="51" spans="3:32" ht="9" customHeight="1">
      <c r="D51" s="301" t="s">
        <v>102</v>
      </c>
      <c r="E51" s="301"/>
      <c r="G51" s="110">
        <v>4079</v>
      </c>
      <c r="H51" s="66">
        <v>1864465</v>
      </c>
      <c r="I51" s="66">
        <v>69614</v>
      </c>
      <c r="J51" s="66">
        <v>169042</v>
      </c>
      <c r="K51" s="65"/>
      <c r="L51" s="107"/>
      <c r="M51" s="60"/>
      <c r="N51" s="60"/>
      <c r="O51" s="301" t="s">
        <v>103</v>
      </c>
      <c r="P51" s="301"/>
      <c r="R51" s="110">
        <v>291156</v>
      </c>
      <c r="S51" s="66">
        <v>132286</v>
      </c>
      <c r="T51" s="66">
        <v>494084</v>
      </c>
      <c r="U51" s="66">
        <v>2289192</v>
      </c>
      <c r="V51" s="57"/>
      <c r="W51" s="107"/>
      <c r="X51" s="60"/>
      <c r="Y51" s="60"/>
      <c r="Z51" s="60"/>
      <c r="AA51" s="64" t="s">
        <v>101</v>
      </c>
      <c r="AC51" s="109">
        <v>2312</v>
      </c>
      <c r="AD51" s="108">
        <v>627262</v>
      </c>
      <c r="AE51" s="108">
        <v>4077</v>
      </c>
      <c r="AF51" s="108">
        <v>12317</v>
      </c>
    </row>
    <row r="52" spans="3:32" ht="9" customHeight="1">
      <c r="E52" s="64" t="s">
        <v>102</v>
      </c>
      <c r="G52" s="109" t="s">
        <v>210</v>
      </c>
      <c r="H52" s="108">
        <v>550122</v>
      </c>
      <c r="I52" s="108">
        <v>18029</v>
      </c>
      <c r="J52" s="108">
        <v>9927</v>
      </c>
      <c r="K52" s="65"/>
      <c r="L52" s="107"/>
      <c r="M52" s="60"/>
      <c r="N52" s="60"/>
      <c r="O52" s="60"/>
      <c r="P52" s="64" t="s">
        <v>103</v>
      </c>
      <c r="R52" s="109">
        <v>291156</v>
      </c>
      <c r="S52" s="108">
        <v>132286</v>
      </c>
      <c r="T52" s="108">
        <v>494084</v>
      </c>
      <c r="U52" s="108">
        <v>2289192</v>
      </c>
      <c r="V52" s="57"/>
      <c r="W52" s="107"/>
      <c r="X52" s="60"/>
      <c r="Y52" s="60"/>
      <c r="Z52" s="60"/>
      <c r="AA52" s="64" t="s">
        <v>104</v>
      </c>
      <c r="AC52" s="109">
        <v>29492</v>
      </c>
      <c r="AD52" s="108">
        <v>513869</v>
      </c>
      <c r="AE52" s="108">
        <v>19</v>
      </c>
      <c r="AF52" s="108" t="s">
        <v>7</v>
      </c>
    </row>
    <row r="53" spans="3:32" ht="9" customHeight="1">
      <c r="E53" s="64" t="s">
        <v>105</v>
      </c>
      <c r="G53" s="109">
        <v>4079</v>
      </c>
      <c r="H53" s="108">
        <v>1314343</v>
      </c>
      <c r="I53" s="108">
        <v>51585</v>
      </c>
      <c r="J53" s="108">
        <v>159115</v>
      </c>
      <c r="K53" s="65"/>
      <c r="L53" s="107"/>
      <c r="M53" s="60"/>
      <c r="N53" s="60"/>
      <c r="O53" s="301" t="s">
        <v>177</v>
      </c>
      <c r="P53" s="301"/>
      <c r="R53" s="110">
        <v>170504</v>
      </c>
      <c r="S53" s="66">
        <v>116182</v>
      </c>
      <c r="T53" s="66">
        <v>44677</v>
      </c>
      <c r="U53" s="66">
        <v>3715</v>
      </c>
      <c r="V53" s="57"/>
      <c r="W53" s="107"/>
      <c r="X53" s="60"/>
      <c r="Y53" s="60"/>
      <c r="Z53" s="301" t="s">
        <v>176</v>
      </c>
      <c r="AA53" s="301"/>
      <c r="AC53" s="110">
        <v>15266</v>
      </c>
      <c r="AD53" s="66">
        <v>49929</v>
      </c>
      <c r="AE53" s="66">
        <v>30281</v>
      </c>
      <c r="AF53" s="66">
        <v>892</v>
      </c>
    </row>
    <row r="54" spans="3:32" ht="9" customHeight="1">
      <c r="D54" s="301" t="s">
        <v>108</v>
      </c>
      <c r="E54" s="301"/>
      <c r="G54" s="110">
        <v>640</v>
      </c>
      <c r="H54" s="66">
        <v>127581</v>
      </c>
      <c r="I54" s="66" t="s">
        <v>7</v>
      </c>
      <c r="J54" s="66" t="s">
        <v>7</v>
      </c>
      <c r="K54" s="65"/>
      <c r="L54" s="107"/>
      <c r="M54" s="60"/>
      <c r="N54" s="60"/>
      <c r="O54" s="60"/>
      <c r="P54" s="64" t="s">
        <v>106</v>
      </c>
      <c r="R54" s="109">
        <v>7511</v>
      </c>
      <c r="S54" s="108">
        <v>13721</v>
      </c>
      <c r="T54" s="108">
        <v>18</v>
      </c>
      <c r="U54" s="108" t="s">
        <v>7</v>
      </c>
      <c r="V54" s="57"/>
      <c r="W54" s="107"/>
      <c r="X54" s="60"/>
      <c r="Y54" s="60"/>
      <c r="Z54" s="60"/>
      <c r="AA54" s="64" t="s">
        <v>107</v>
      </c>
      <c r="AC54" s="109">
        <v>275</v>
      </c>
      <c r="AD54" s="108">
        <v>3589</v>
      </c>
      <c r="AE54" s="108" t="s">
        <v>7</v>
      </c>
      <c r="AF54" s="108" t="s">
        <v>7</v>
      </c>
    </row>
    <row r="55" spans="3:32" ht="9" customHeight="1">
      <c r="E55" s="64" t="s">
        <v>108</v>
      </c>
      <c r="G55" s="109">
        <v>640</v>
      </c>
      <c r="H55" s="108">
        <v>127581</v>
      </c>
      <c r="I55" s="108" t="s">
        <v>7</v>
      </c>
      <c r="J55" s="108" t="s">
        <v>7</v>
      </c>
      <c r="K55" s="65"/>
      <c r="L55" s="107"/>
      <c r="M55" s="60"/>
      <c r="N55" s="60"/>
      <c r="O55" s="60"/>
      <c r="P55" s="64" t="s">
        <v>109</v>
      </c>
      <c r="R55" s="109">
        <v>162993</v>
      </c>
      <c r="S55" s="108">
        <v>102461</v>
      </c>
      <c r="T55" s="108">
        <v>44659</v>
      </c>
      <c r="U55" s="108">
        <v>3715</v>
      </c>
      <c r="V55" s="57"/>
      <c r="W55" s="107"/>
      <c r="X55" s="60"/>
      <c r="Y55" s="60"/>
      <c r="Z55" s="60"/>
      <c r="AA55" s="74" t="s">
        <v>110</v>
      </c>
      <c r="AC55" s="109">
        <v>14991</v>
      </c>
      <c r="AD55" s="108">
        <v>46340</v>
      </c>
      <c r="AE55" s="108">
        <v>30281</v>
      </c>
      <c r="AF55" s="108">
        <v>892</v>
      </c>
    </row>
    <row r="56" spans="3:32" ht="9" customHeight="1">
      <c r="D56" s="301" t="s">
        <v>212</v>
      </c>
      <c r="E56" s="301"/>
      <c r="G56" s="110">
        <v>8183</v>
      </c>
      <c r="H56" s="66">
        <v>1952585</v>
      </c>
      <c r="I56" s="66">
        <v>409955</v>
      </c>
      <c r="J56" s="66">
        <v>99</v>
      </c>
      <c r="K56" s="65"/>
      <c r="L56" s="107"/>
      <c r="M56" s="60"/>
      <c r="N56" s="60"/>
      <c r="O56" s="301" t="s">
        <v>174</v>
      </c>
      <c r="P56" s="301"/>
      <c r="R56" s="110">
        <v>125970</v>
      </c>
      <c r="S56" s="66">
        <v>145433</v>
      </c>
      <c r="T56" s="66">
        <v>28952</v>
      </c>
      <c r="U56" s="66">
        <v>11480</v>
      </c>
      <c r="V56" s="57"/>
      <c r="W56" s="107"/>
      <c r="X56" s="60"/>
      <c r="Y56" s="60"/>
      <c r="Z56" s="60"/>
      <c r="AC56" s="110"/>
      <c r="AD56" s="66"/>
      <c r="AE56" s="66"/>
      <c r="AF56" s="66"/>
    </row>
    <row r="57" spans="3:32" ht="9" customHeight="1">
      <c r="E57" s="64" t="s">
        <v>111</v>
      </c>
      <c r="G57" s="109">
        <v>8183</v>
      </c>
      <c r="H57" s="108">
        <v>1952585</v>
      </c>
      <c r="I57" s="108">
        <v>409955</v>
      </c>
      <c r="J57" s="108">
        <v>99</v>
      </c>
      <c r="K57" s="65"/>
      <c r="L57" s="107"/>
      <c r="M57" s="60"/>
      <c r="N57" s="60"/>
      <c r="O57" s="60"/>
      <c r="P57" s="64" t="s">
        <v>112</v>
      </c>
      <c r="R57" s="109">
        <v>12251</v>
      </c>
      <c r="S57" s="108">
        <v>42953</v>
      </c>
      <c r="T57" s="108">
        <v>48</v>
      </c>
      <c r="U57" s="108" t="s">
        <v>210</v>
      </c>
      <c r="V57" s="57"/>
      <c r="W57" s="107"/>
      <c r="X57" s="60"/>
      <c r="Y57" s="296" t="s">
        <v>173</v>
      </c>
      <c r="Z57" s="296"/>
      <c r="AA57" s="296"/>
      <c r="AC57" s="111">
        <v>298598</v>
      </c>
      <c r="AD57" s="68">
        <v>1515875</v>
      </c>
      <c r="AE57" s="68">
        <v>216298</v>
      </c>
      <c r="AF57" s="68">
        <v>88830</v>
      </c>
    </row>
    <row r="58" spans="3:32" ht="9" customHeight="1">
      <c r="D58" s="301" t="s">
        <v>172</v>
      </c>
      <c r="E58" s="301"/>
      <c r="G58" s="110">
        <v>190</v>
      </c>
      <c r="H58" s="66">
        <v>25102</v>
      </c>
      <c r="I58" s="66" t="s">
        <v>7</v>
      </c>
      <c r="J58" s="66" t="s">
        <v>7</v>
      </c>
      <c r="K58" s="65"/>
      <c r="L58" s="107"/>
      <c r="M58" s="60"/>
      <c r="N58" s="60"/>
      <c r="O58" s="60"/>
      <c r="P58" s="64" t="s">
        <v>113</v>
      </c>
      <c r="R58" s="109">
        <v>996</v>
      </c>
      <c r="S58" s="108">
        <v>4020</v>
      </c>
      <c r="T58" s="108">
        <v>12217</v>
      </c>
      <c r="U58" s="108">
        <v>10554</v>
      </c>
      <c r="V58" s="57"/>
      <c r="W58" s="107"/>
      <c r="X58" s="60"/>
      <c r="Y58" s="60"/>
      <c r="Z58" s="301" t="s">
        <v>171</v>
      </c>
      <c r="AA58" s="301"/>
      <c r="AC58" s="110">
        <v>166114</v>
      </c>
      <c r="AD58" s="66">
        <v>162967</v>
      </c>
      <c r="AE58" s="66">
        <v>71615</v>
      </c>
      <c r="AF58" s="66">
        <v>17767</v>
      </c>
    </row>
    <row r="59" spans="3:32" ht="9" customHeight="1">
      <c r="E59" s="71" t="s">
        <v>114</v>
      </c>
      <c r="G59" s="109" t="s">
        <v>7</v>
      </c>
      <c r="H59" s="108" t="s">
        <v>7</v>
      </c>
      <c r="I59" s="108" t="s">
        <v>7</v>
      </c>
      <c r="J59" s="108" t="s">
        <v>7</v>
      </c>
      <c r="K59" s="65"/>
      <c r="L59" s="107"/>
      <c r="M59" s="60"/>
      <c r="N59" s="60"/>
      <c r="O59" s="60"/>
      <c r="P59" s="64" t="s">
        <v>115</v>
      </c>
      <c r="R59" s="109">
        <v>1018</v>
      </c>
      <c r="S59" s="108" t="s">
        <v>7</v>
      </c>
      <c r="T59" s="108" t="s">
        <v>7</v>
      </c>
      <c r="U59" s="108" t="s">
        <v>7</v>
      </c>
      <c r="V59" s="57"/>
      <c r="W59" s="107"/>
      <c r="X59" s="60"/>
      <c r="Y59" s="60"/>
      <c r="Z59" s="60"/>
      <c r="AA59" s="64" t="s">
        <v>116</v>
      </c>
      <c r="AC59" s="109">
        <v>137755</v>
      </c>
      <c r="AD59" s="108">
        <v>68506</v>
      </c>
      <c r="AE59" s="108">
        <v>71615</v>
      </c>
      <c r="AF59" s="108">
        <v>17767</v>
      </c>
    </row>
    <row r="60" spans="3:32" ht="9" customHeight="1">
      <c r="E60" s="64" t="s">
        <v>117</v>
      </c>
      <c r="G60" s="109">
        <v>190</v>
      </c>
      <c r="H60" s="108">
        <v>25102</v>
      </c>
      <c r="I60" s="108" t="s">
        <v>7</v>
      </c>
      <c r="J60" s="108" t="s">
        <v>7</v>
      </c>
      <c r="K60" s="65"/>
      <c r="L60" s="107"/>
      <c r="M60" s="60"/>
      <c r="N60" s="60"/>
      <c r="O60" s="60"/>
      <c r="P60" s="74" t="s">
        <v>118</v>
      </c>
      <c r="R60" s="109">
        <v>111705</v>
      </c>
      <c r="S60" s="108">
        <v>98460</v>
      </c>
      <c r="T60" s="108">
        <v>16687</v>
      </c>
      <c r="U60" s="108">
        <v>926</v>
      </c>
      <c r="V60" s="57"/>
      <c r="W60" s="107"/>
      <c r="X60" s="60"/>
      <c r="Y60" s="60"/>
      <c r="Z60" s="60"/>
      <c r="AA60" s="64" t="s">
        <v>119</v>
      </c>
      <c r="AC60" s="109">
        <v>28359</v>
      </c>
      <c r="AD60" s="108">
        <v>94461</v>
      </c>
      <c r="AE60" s="108" t="s">
        <v>7</v>
      </c>
      <c r="AF60" s="108" t="s">
        <v>7</v>
      </c>
    </row>
    <row r="61" spans="3:32" ht="9" customHeight="1">
      <c r="G61" s="110"/>
      <c r="H61" s="66"/>
      <c r="I61" s="66" t="s">
        <v>8</v>
      </c>
      <c r="J61" s="66"/>
      <c r="K61" s="65"/>
      <c r="L61" s="107"/>
      <c r="M61" s="60"/>
      <c r="N61" s="60"/>
      <c r="O61" s="301" t="s">
        <v>121</v>
      </c>
      <c r="P61" s="301"/>
      <c r="R61" s="110">
        <v>143330</v>
      </c>
      <c r="S61" s="66">
        <v>209658</v>
      </c>
      <c r="T61" s="66">
        <v>1825232</v>
      </c>
      <c r="U61" s="66">
        <v>2447980</v>
      </c>
      <c r="V61" s="57"/>
      <c r="W61" s="107"/>
      <c r="X61" s="60"/>
      <c r="Y61" s="60"/>
      <c r="Z61" s="60"/>
      <c r="AA61" s="64" t="s">
        <v>120</v>
      </c>
      <c r="AC61" s="109" t="s">
        <v>7</v>
      </c>
      <c r="AD61" s="108" t="s">
        <v>7</v>
      </c>
      <c r="AE61" s="108" t="s">
        <v>7</v>
      </c>
      <c r="AF61" s="108" t="s">
        <v>7</v>
      </c>
    </row>
    <row r="62" spans="3:32" ht="9" customHeight="1">
      <c r="C62" s="296" t="s">
        <v>170</v>
      </c>
      <c r="D62" s="296"/>
      <c r="E62" s="296"/>
      <c r="G62" s="111">
        <v>82712</v>
      </c>
      <c r="H62" s="68">
        <v>28242344</v>
      </c>
      <c r="I62" s="68">
        <v>707529</v>
      </c>
      <c r="J62" s="68">
        <v>2523704</v>
      </c>
      <c r="K62" s="65"/>
      <c r="L62" s="107"/>
      <c r="M62" s="60"/>
      <c r="N62" s="60"/>
      <c r="O62" s="60"/>
      <c r="P62" s="64" t="s">
        <v>121</v>
      </c>
      <c r="R62" s="109">
        <v>143330</v>
      </c>
      <c r="S62" s="108">
        <v>209658</v>
      </c>
      <c r="T62" s="108">
        <v>1406706</v>
      </c>
      <c r="U62" s="108">
        <v>2447980</v>
      </c>
      <c r="V62" s="57"/>
      <c r="W62" s="107"/>
      <c r="X62" s="60"/>
      <c r="Y62" s="60"/>
      <c r="Z62" s="301" t="s">
        <v>122</v>
      </c>
      <c r="AA62" s="301"/>
      <c r="AC62" s="110">
        <v>33169</v>
      </c>
      <c r="AD62" s="66">
        <v>87312</v>
      </c>
      <c r="AE62" s="66" t="s">
        <v>7</v>
      </c>
      <c r="AF62" s="66">
        <v>405</v>
      </c>
    </row>
    <row r="63" spans="3:32" ht="9" customHeight="1">
      <c r="D63" s="301" t="s">
        <v>4</v>
      </c>
      <c r="E63" s="301"/>
      <c r="G63" s="110">
        <v>640</v>
      </c>
      <c r="H63" s="66">
        <v>5814945</v>
      </c>
      <c r="I63" s="66" t="s">
        <v>7</v>
      </c>
      <c r="J63" s="66">
        <v>116266</v>
      </c>
      <c r="K63" s="65"/>
      <c r="L63" s="107"/>
      <c r="M63" s="60"/>
      <c r="N63" s="60"/>
      <c r="O63" s="60"/>
      <c r="P63" s="64" t="s">
        <v>90</v>
      </c>
      <c r="R63" s="109" t="s">
        <v>7</v>
      </c>
      <c r="S63" s="108" t="s">
        <v>7</v>
      </c>
      <c r="T63" s="108">
        <v>418526</v>
      </c>
      <c r="U63" s="108" t="s">
        <v>7</v>
      </c>
      <c r="V63" s="57"/>
      <c r="W63" s="107"/>
      <c r="X63" s="60"/>
      <c r="Y63" s="60"/>
      <c r="Z63" s="60"/>
      <c r="AA63" s="64" t="s">
        <v>122</v>
      </c>
      <c r="AC63" s="109">
        <v>33169</v>
      </c>
      <c r="AD63" s="108">
        <v>87312</v>
      </c>
      <c r="AE63" s="108" t="s">
        <v>210</v>
      </c>
      <c r="AF63" s="108">
        <v>405</v>
      </c>
    </row>
    <row r="64" spans="3:32" ht="9" customHeight="1">
      <c r="E64" s="64" t="s">
        <v>4</v>
      </c>
      <c r="G64" s="109" t="s">
        <v>7</v>
      </c>
      <c r="H64" s="108">
        <v>5780326</v>
      </c>
      <c r="I64" s="108" t="s">
        <v>7</v>
      </c>
      <c r="J64" s="108">
        <v>116266</v>
      </c>
      <c r="K64" s="65"/>
      <c r="L64" s="107"/>
      <c r="M64" s="60"/>
      <c r="N64" s="60"/>
      <c r="O64" s="301" t="s">
        <v>169</v>
      </c>
      <c r="P64" s="301"/>
      <c r="R64" s="110">
        <v>458298</v>
      </c>
      <c r="S64" s="66">
        <v>6026570</v>
      </c>
      <c r="T64" s="66">
        <v>3176792</v>
      </c>
      <c r="U64" s="66">
        <v>6373465</v>
      </c>
      <c r="V64" s="57"/>
      <c r="W64" s="107"/>
      <c r="X64" s="60"/>
      <c r="Y64" s="60"/>
      <c r="Z64" s="301" t="s">
        <v>168</v>
      </c>
      <c r="AA64" s="301"/>
      <c r="AC64" s="110">
        <v>24388</v>
      </c>
      <c r="AD64" s="66">
        <v>769990</v>
      </c>
      <c r="AE64" s="66">
        <v>43893</v>
      </c>
      <c r="AF64" s="66">
        <v>38474</v>
      </c>
    </row>
    <row r="65" spans="4:32" ht="9" customHeight="1">
      <c r="E65" s="64" t="s">
        <v>123</v>
      </c>
      <c r="G65" s="109">
        <v>640</v>
      </c>
      <c r="H65" s="108">
        <v>34619</v>
      </c>
      <c r="I65" s="108" t="s">
        <v>7</v>
      </c>
      <c r="J65" s="108" t="s">
        <v>7</v>
      </c>
      <c r="K65" s="65"/>
      <c r="L65" s="107"/>
      <c r="M65" s="60"/>
      <c r="N65" s="60"/>
      <c r="O65" s="60"/>
      <c r="P65" s="64" t="s">
        <v>124</v>
      </c>
      <c r="R65" s="109">
        <v>33547</v>
      </c>
      <c r="S65" s="108">
        <v>538725</v>
      </c>
      <c r="T65" s="108">
        <v>1665217</v>
      </c>
      <c r="U65" s="108">
        <v>3365176</v>
      </c>
      <c r="V65" s="57"/>
      <c r="W65" s="107"/>
      <c r="X65" s="60"/>
      <c r="Y65" s="60"/>
      <c r="Z65" s="60"/>
      <c r="AA65" s="64" t="s">
        <v>125</v>
      </c>
      <c r="AC65" s="109">
        <v>24388</v>
      </c>
      <c r="AD65" s="108">
        <v>769990</v>
      </c>
      <c r="AE65" s="108">
        <v>43893</v>
      </c>
      <c r="AF65" s="108">
        <v>38474</v>
      </c>
    </row>
    <row r="66" spans="4:32" ht="9" customHeight="1">
      <c r="D66" s="301" t="s">
        <v>211</v>
      </c>
      <c r="E66" s="301"/>
      <c r="G66" s="110" t="s">
        <v>7</v>
      </c>
      <c r="H66" s="66">
        <v>9967409</v>
      </c>
      <c r="I66" s="66">
        <v>8235</v>
      </c>
      <c r="J66" s="66">
        <v>14460</v>
      </c>
      <c r="K66" s="65"/>
      <c r="L66" s="107"/>
      <c r="M66" s="60"/>
      <c r="N66" s="60"/>
      <c r="O66" s="60"/>
      <c r="P66" s="64" t="s">
        <v>126</v>
      </c>
      <c r="R66" s="109">
        <v>392967</v>
      </c>
      <c r="S66" s="108">
        <v>135909</v>
      </c>
      <c r="T66" s="108">
        <v>1119421</v>
      </c>
      <c r="U66" s="108">
        <v>2645404</v>
      </c>
      <c r="V66" s="57"/>
      <c r="W66" s="107"/>
      <c r="X66" s="60"/>
      <c r="Y66" s="60"/>
      <c r="Z66" s="60"/>
      <c r="AA66" s="64" t="s">
        <v>127</v>
      </c>
      <c r="AC66" s="109" t="s">
        <v>7</v>
      </c>
      <c r="AD66" s="108" t="s">
        <v>7</v>
      </c>
      <c r="AE66" s="108" t="s">
        <v>7</v>
      </c>
      <c r="AF66" s="108" t="s">
        <v>7</v>
      </c>
    </row>
    <row r="67" spans="4:32" ht="9" customHeight="1">
      <c r="E67" s="64" t="s">
        <v>128</v>
      </c>
      <c r="G67" s="109" t="s">
        <v>7</v>
      </c>
      <c r="H67" s="108">
        <v>9967249</v>
      </c>
      <c r="I67" s="108">
        <v>8235</v>
      </c>
      <c r="J67" s="108">
        <v>14460</v>
      </c>
      <c r="K67" s="65"/>
      <c r="L67" s="107"/>
      <c r="M67" s="60"/>
      <c r="N67" s="60"/>
      <c r="O67" s="60"/>
      <c r="P67" s="64" t="s">
        <v>129</v>
      </c>
      <c r="R67" s="109">
        <v>3850</v>
      </c>
      <c r="S67" s="108">
        <v>737882</v>
      </c>
      <c r="T67" s="108">
        <v>231003</v>
      </c>
      <c r="U67" s="108">
        <v>318360</v>
      </c>
      <c r="V67" s="57"/>
      <c r="W67" s="107"/>
      <c r="X67" s="60"/>
      <c r="Y67" s="60"/>
      <c r="Z67" s="301" t="s">
        <v>167</v>
      </c>
      <c r="AA67" s="301"/>
      <c r="AC67" s="110" t="s">
        <v>7</v>
      </c>
      <c r="AD67" s="66" t="s">
        <v>7</v>
      </c>
      <c r="AE67" s="66">
        <v>14038</v>
      </c>
      <c r="AF67" s="66">
        <v>4500</v>
      </c>
    </row>
    <row r="68" spans="4:32" ht="9" customHeight="1">
      <c r="E68" s="64" t="s">
        <v>130</v>
      </c>
      <c r="G68" s="109" t="s">
        <v>7</v>
      </c>
      <c r="H68" s="108">
        <v>160</v>
      </c>
      <c r="I68" s="108" t="s">
        <v>7</v>
      </c>
      <c r="J68" s="108" t="s">
        <v>7</v>
      </c>
      <c r="K68" s="65"/>
      <c r="L68" s="107"/>
      <c r="M68" s="60"/>
      <c r="N68" s="60"/>
      <c r="O68" s="60"/>
      <c r="P68" s="64" t="s">
        <v>131</v>
      </c>
      <c r="R68" s="109" t="s">
        <v>7</v>
      </c>
      <c r="S68" s="108">
        <v>4608263</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186</v>
      </c>
      <c r="H69" s="66">
        <v>42392</v>
      </c>
      <c r="I69" s="66">
        <v>9612</v>
      </c>
      <c r="J69" s="66">
        <v>20014</v>
      </c>
      <c r="K69" s="65"/>
      <c r="L69" s="107"/>
      <c r="M69" s="60"/>
      <c r="N69" s="60"/>
      <c r="O69" s="60"/>
      <c r="P69" s="64" t="s">
        <v>133</v>
      </c>
      <c r="R69" s="109">
        <v>27934</v>
      </c>
      <c r="S69" s="108">
        <v>5791</v>
      </c>
      <c r="T69" s="108">
        <v>142319</v>
      </c>
      <c r="U69" s="108">
        <v>44525</v>
      </c>
      <c r="V69" s="57"/>
      <c r="W69" s="107"/>
      <c r="X69" s="60"/>
      <c r="Y69" s="60"/>
      <c r="Z69" s="60"/>
      <c r="AA69" s="64" t="s">
        <v>134</v>
      </c>
      <c r="AC69" s="109" t="s">
        <v>7</v>
      </c>
      <c r="AD69" s="108" t="s">
        <v>7</v>
      </c>
      <c r="AE69" s="108" t="s">
        <v>7</v>
      </c>
      <c r="AF69" s="108" t="s">
        <v>7</v>
      </c>
    </row>
    <row r="70" spans="4:32" ht="9" customHeight="1">
      <c r="E70" s="64" t="s">
        <v>135</v>
      </c>
      <c r="G70" s="109" t="s">
        <v>210</v>
      </c>
      <c r="H70" s="108">
        <v>1059</v>
      </c>
      <c r="I70" s="108">
        <v>4265</v>
      </c>
      <c r="J70" s="108">
        <v>9646</v>
      </c>
      <c r="K70" s="65"/>
      <c r="L70" s="107"/>
      <c r="M70" s="60"/>
      <c r="N70" s="60"/>
      <c r="O70" s="60"/>
      <c r="P70" s="64" t="s">
        <v>90</v>
      </c>
      <c r="R70" s="109" t="s">
        <v>7</v>
      </c>
      <c r="S70" s="108" t="s">
        <v>7</v>
      </c>
      <c r="T70" s="108">
        <v>18832</v>
      </c>
      <c r="U70" s="108" t="s">
        <v>7</v>
      </c>
      <c r="V70" s="57"/>
      <c r="W70" s="107"/>
      <c r="X70" s="60"/>
      <c r="Y70" s="60"/>
      <c r="Z70" s="60"/>
      <c r="AA70" s="64" t="s">
        <v>136</v>
      </c>
      <c r="AC70" s="109" t="s">
        <v>7</v>
      </c>
      <c r="AD70" s="108" t="s">
        <v>7</v>
      </c>
      <c r="AE70" s="108">
        <v>14038</v>
      </c>
      <c r="AF70" s="108">
        <v>4500</v>
      </c>
    </row>
    <row r="71" spans="4:32" ht="9" customHeight="1">
      <c r="E71" s="64" t="s">
        <v>137</v>
      </c>
      <c r="G71" s="109">
        <v>186</v>
      </c>
      <c r="H71" s="108">
        <v>41333</v>
      </c>
      <c r="I71" s="108">
        <v>5347</v>
      </c>
      <c r="J71" s="108">
        <v>10368</v>
      </c>
      <c r="K71" s="65"/>
      <c r="L71" s="107"/>
      <c r="M71" s="60"/>
      <c r="N71" s="60"/>
      <c r="O71" s="301" t="s">
        <v>138</v>
      </c>
      <c r="P71" s="301"/>
      <c r="R71" s="110">
        <v>793</v>
      </c>
      <c r="S71" s="66">
        <v>128710</v>
      </c>
      <c r="T71" s="66">
        <v>45440</v>
      </c>
      <c r="U71" s="66">
        <v>184690</v>
      </c>
      <c r="V71" s="57"/>
      <c r="W71" s="107"/>
      <c r="X71" s="60"/>
      <c r="Y71" s="60"/>
      <c r="Z71" s="301" t="s">
        <v>165</v>
      </c>
      <c r="AA71" s="301"/>
      <c r="AC71" s="110">
        <v>74082</v>
      </c>
      <c r="AD71" s="66">
        <v>493370</v>
      </c>
      <c r="AE71" s="66">
        <v>9654</v>
      </c>
      <c r="AF71" s="66">
        <v>8982</v>
      </c>
    </row>
    <row r="72" spans="4:32" ht="9" customHeight="1">
      <c r="D72" s="301" t="s">
        <v>164</v>
      </c>
      <c r="E72" s="301"/>
      <c r="G72" s="110">
        <v>10093</v>
      </c>
      <c r="H72" s="66">
        <v>346908</v>
      </c>
      <c r="I72" s="66">
        <v>169812</v>
      </c>
      <c r="J72" s="66">
        <v>425105</v>
      </c>
      <c r="K72" s="65"/>
      <c r="L72" s="107"/>
      <c r="M72" s="60"/>
      <c r="N72" s="60"/>
      <c r="O72" s="60"/>
      <c r="P72" s="64" t="s">
        <v>138</v>
      </c>
      <c r="R72" s="109">
        <v>793</v>
      </c>
      <c r="S72" s="108">
        <v>128710</v>
      </c>
      <c r="T72" s="108">
        <v>45440</v>
      </c>
      <c r="U72" s="108">
        <v>184690</v>
      </c>
      <c r="V72" s="57"/>
      <c r="W72" s="107"/>
      <c r="X72" s="60"/>
      <c r="Y72" s="60"/>
      <c r="Z72" s="60"/>
      <c r="AA72" s="64" t="s">
        <v>163</v>
      </c>
      <c r="AC72" s="109">
        <v>1598</v>
      </c>
      <c r="AD72" s="108">
        <v>3152</v>
      </c>
      <c r="AE72" s="108" t="s">
        <v>210</v>
      </c>
      <c r="AF72" s="108" t="s">
        <v>210</v>
      </c>
    </row>
    <row r="73" spans="4:32" ht="9" customHeight="1">
      <c r="E73" s="64" t="s">
        <v>140</v>
      </c>
      <c r="G73" s="109" t="s">
        <v>7</v>
      </c>
      <c r="H73" s="108" t="s">
        <v>7</v>
      </c>
      <c r="I73" s="108">
        <v>143232</v>
      </c>
      <c r="J73" s="108">
        <v>413391</v>
      </c>
      <c r="K73" s="65"/>
      <c r="L73" s="107"/>
      <c r="M73" s="60"/>
      <c r="N73" s="60"/>
      <c r="O73" s="301" t="s">
        <v>143</v>
      </c>
      <c r="P73" s="301"/>
      <c r="R73" s="110">
        <v>57</v>
      </c>
      <c r="S73" s="66">
        <v>309</v>
      </c>
      <c r="T73" s="66" t="s">
        <v>7</v>
      </c>
      <c r="U73" s="66" t="s">
        <v>7</v>
      </c>
      <c r="V73" s="57"/>
      <c r="W73" s="107"/>
      <c r="X73" s="60"/>
      <c r="Y73" s="60"/>
      <c r="Z73" s="60"/>
      <c r="AA73" s="64" t="s">
        <v>141</v>
      </c>
      <c r="AC73" s="109">
        <v>72484</v>
      </c>
      <c r="AD73" s="108">
        <v>490218</v>
      </c>
      <c r="AE73" s="108">
        <v>9654</v>
      </c>
      <c r="AF73" s="108">
        <v>8982</v>
      </c>
    </row>
    <row r="74" spans="4:32" ht="9" customHeight="1">
      <c r="E74" s="71" t="s">
        <v>142</v>
      </c>
      <c r="G74" s="109" t="s">
        <v>7</v>
      </c>
      <c r="H74" s="108" t="s">
        <v>7</v>
      </c>
      <c r="I74" s="108">
        <v>20912</v>
      </c>
      <c r="J74" s="108">
        <v>9970</v>
      </c>
      <c r="K74" s="65"/>
      <c r="L74" s="107"/>
      <c r="M74" s="60"/>
      <c r="N74" s="60"/>
      <c r="O74" s="60"/>
      <c r="P74" s="64" t="s">
        <v>143</v>
      </c>
      <c r="R74" s="109">
        <v>57</v>
      </c>
      <c r="S74" s="108">
        <v>309</v>
      </c>
      <c r="T74" s="108" t="s">
        <v>7</v>
      </c>
      <c r="U74" s="108" t="s">
        <v>7</v>
      </c>
      <c r="V74" s="57"/>
      <c r="W74" s="107"/>
      <c r="X74" s="60"/>
      <c r="Y74" s="60"/>
      <c r="Z74" s="301" t="s">
        <v>162</v>
      </c>
      <c r="AA74" s="301"/>
      <c r="AC74" s="110">
        <v>845</v>
      </c>
      <c r="AD74" s="66">
        <v>2236</v>
      </c>
      <c r="AE74" s="66">
        <v>77098</v>
      </c>
      <c r="AF74" s="66">
        <v>18702</v>
      </c>
    </row>
    <row r="75" spans="4:32" ht="9" customHeight="1">
      <c r="E75" s="64" t="s">
        <v>144</v>
      </c>
      <c r="G75" s="109">
        <v>10093</v>
      </c>
      <c r="H75" s="108">
        <v>346908</v>
      </c>
      <c r="I75" s="108">
        <v>5668</v>
      </c>
      <c r="J75" s="108">
        <v>1744</v>
      </c>
      <c r="K75" s="65"/>
      <c r="L75" s="107"/>
      <c r="M75" s="60"/>
      <c r="N75" s="60"/>
      <c r="O75" s="301" t="s">
        <v>161</v>
      </c>
      <c r="P75" s="301"/>
      <c r="R75" s="110">
        <v>821498</v>
      </c>
      <c r="S75" s="66">
        <v>817476</v>
      </c>
      <c r="T75" s="66">
        <v>614338</v>
      </c>
      <c r="U75" s="66">
        <v>2139564</v>
      </c>
      <c r="V75" s="57"/>
      <c r="W75" s="107"/>
      <c r="X75" s="60"/>
      <c r="Y75" s="60"/>
      <c r="Z75" s="60"/>
      <c r="AA75" s="64" t="s">
        <v>145</v>
      </c>
      <c r="AC75" s="109">
        <v>845</v>
      </c>
      <c r="AD75" s="108">
        <v>2236</v>
      </c>
      <c r="AE75" s="108">
        <v>1066</v>
      </c>
      <c r="AF75" s="108">
        <v>180</v>
      </c>
    </row>
    <row r="76" spans="4:32" ht="9" customHeight="1">
      <c r="D76" s="301" t="s">
        <v>148</v>
      </c>
      <c r="E76" s="301"/>
      <c r="G76" s="110" t="s">
        <v>7</v>
      </c>
      <c r="H76" s="66">
        <v>11171651</v>
      </c>
      <c r="I76" s="66">
        <v>96077</v>
      </c>
      <c r="J76" s="66">
        <v>245638</v>
      </c>
      <c r="K76" s="65"/>
      <c r="L76" s="107"/>
      <c r="M76" s="60"/>
      <c r="N76" s="60"/>
      <c r="O76" s="60"/>
      <c r="P76" s="64" t="s">
        <v>146</v>
      </c>
      <c r="R76" s="109" t="s">
        <v>7</v>
      </c>
      <c r="S76" s="108" t="s">
        <v>7</v>
      </c>
      <c r="T76" s="108">
        <v>68081</v>
      </c>
      <c r="U76" s="108">
        <v>83502</v>
      </c>
      <c r="V76" s="57"/>
      <c r="W76" s="107"/>
      <c r="X76" s="60"/>
      <c r="Y76" s="60"/>
      <c r="Z76" s="60"/>
      <c r="AA76" s="64" t="s">
        <v>147</v>
      </c>
      <c r="AC76" s="109" t="s">
        <v>7</v>
      </c>
      <c r="AD76" s="108" t="s">
        <v>7</v>
      </c>
      <c r="AE76" s="108" t="s">
        <v>7</v>
      </c>
      <c r="AF76" s="108" t="s">
        <v>7</v>
      </c>
    </row>
    <row r="77" spans="4:32" ht="9" customHeight="1">
      <c r="E77" s="64" t="s">
        <v>148</v>
      </c>
      <c r="G77" s="109" t="s">
        <v>7</v>
      </c>
      <c r="H77" s="108">
        <v>11171651</v>
      </c>
      <c r="I77" s="108">
        <v>96077</v>
      </c>
      <c r="J77" s="108">
        <v>245638</v>
      </c>
      <c r="K77" s="65"/>
      <c r="L77" s="107"/>
      <c r="M77" s="60"/>
      <c r="N77" s="60"/>
      <c r="O77" s="60"/>
      <c r="P77" s="64" t="s">
        <v>149</v>
      </c>
      <c r="R77" s="109" t="s">
        <v>7</v>
      </c>
      <c r="S77" s="108" t="s">
        <v>7</v>
      </c>
      <c r="T77" s="108">
        <v>1250</v>
      </c>
      <c r="U77" s="108">
        <v>399664</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821498</v>
      </c>
      <c r="S78" s="108">
        <v>817476</v>
      </c>
      <c r="T78" s="108">
        <v>545007</v>
      </c>
      <c r="U78" s="108">
        <v>1656398</v>
      </c>
      <c r="V78" s="57"/>
      <c r="W78" s="107"/>
      <c r="X78" s="60"/>
      <c r="Y78" s="60"/>
      <c r="Z78" s="60"/>
      <c r="AA78" s="64" t="s">
        <v>152</v>
      </c>
      <c r="AC78" s="109" t="s">
        <v>7</v>
      </c>
      <c r="AD78" s="108" t="s">
        <v>7</v>
      </c>
      <c r="AE78" s="108">
        <v>76032</v>
      </c>
      <c r="AF78" s="108">
        <v>18522</v>
      </c>
    </row>
    <row r="79" spans="4:32" ht="9" customHeight="1">
      <c r="D79" s="301" t="s">
        <v>153</v>
      </c>
      <c r="E79" s="301"/>
      <c r="G79" s="110" t="s">
        <v>7</v>
      </c>
      <c r="H79" s="66">
        <v>9018</v>
      </c>
      <c r="I79" s="66" t="s">
        <v>7</v>
      </c>
      <c r="J79" s="66" t="s">
        <v>7</v>
      </c>
      <c r="K79" s="65"/>
      <c r="L79" s="107"/>
      <c r="M79" s="60"/>
      <c r="N79" s="60"/>
      <c r="O79" s="301" t="s">
        <v>160</v>
      </c>
      <c r="P79" s="301"/>
      <c r="R79" s="110">
        <v>148616</v>
      </c>
      <c r="S79" s="66">
        <v>60137</v>
      </c>
      <c r="T79" s="66">
        <v>44716</v>
      </c>
      <c r="U79" s="66">
        <v>48551</v>
      </c>
      <c r="V79" s="57"/>
      <c r="W79" s="107"/>
      <c r="X79" s="60"/>
      <c r="Y79" s="60"/>
      <c r="Z79" s="60"/>
      <c r="AC79" s="110"/>
      <c r="AD79" s="66"/>
      <c r="AE79" s="66" t="s">
        <v>8</v>
      </c>
      <c r="AF79" s="66"/>
    </row>
    <row r="80" spans="4:32" ht="9" customHeight="1">
      <c r="E80" s="64" t="s">
        <v>153</v>
      </c>
      <c r="G80" s="109" t="s">
        <v>7</v>
      </c>
      <c r="H80" s="108">
        <v>9018</v>
      </c>
      <c r="I80" s="108" t="s">
        <v>7</v>
      </c>
      <c r="J80" s="108" t="s">
        <v>7</v>
      </c>
      <c r="K80" s="65"/>
      <c r="L80" s="107"/>
      <c r="M80" s="60"/>
      <c r="N80" s="60"/>
      <c r="O80" s="60"/>
      <c r="P80" s="64" t="s">
        <v>154</v>
      </c>
      <c r="R80" s="109">
        <v>145663</v>
      </c>
      <c r="S80" s="108">
        <v>2453</v>
      </c>
      <c r="T80" s="108">
        <v>5222</v>
      </c>
      <c r="U80" s="108">
        <v>4800</v>
      </c>
      <c r="V80" s="57"/>
      <c r="W80" s="107"/>
      <c r="X80" s="60"/>
      <c r="Y80" s="296" t="s">
        <v>156</v>
      </c>
      <c r="Z80" s="296"/>
      <c r="AA80" s="296"/>
      <c r="AC80" s="111" t="s">
        <v>7</v>
      </c>
      <c r="AD80" s="68" t="s">
        <v>7</v>
      </c>
      <c r="AE80" s="68" t="s">
        <v>7</v>
      </c>
      <c r="AF80" s="68" t="s">
        <v>7</v>
      </c>
    </row>
    <row r="81" spans="1:32" ht="9" customHeight="1">
      <c r="D81" s="301" t="s">
        <v>157</v>
      </c>
      <c r="E81" s="301"/>
      <c r="G81" s="110">
        <v>29</v>
      </c>
      <c r="H81" s="66">
        <v>1008</v>
      </c>
      <c r="I81" s="66" t="s">
        <v>7</v>
      </c>
      <c r="J81" s="66">
        <v>1120723</v>
      </c>
      <c r="K81" s="65"/>
      <c r="L81" s="107"/>
      <c r="M81" s="60"/>
      <c r="N81" s="60"/>
      <c r="O81" s="60"/>
      <c r="P81" s="64" t="s">
        <v>155</v>
      </c>
      <c r="R81" s="109" t="s">
        <v>7</v>
      </c>
      <c r="S81" s="108">
        <v>28414</v>
      </c>
      <c r="T81" s="108">
        <v>19425</v>
      </c>
      <c r="U81" s="108">
        <v>8645</v>
      </c>
      <c r="V81" s="57"/>
      <c r="W81" s="107"/>
      <c r="X81" s="60"/>
      <c r="Y81" s="60"/>
      <c r="Z81" s="60"/>
      <c r="AA81" s="64" t="s">
        <v>156</v>
      </c>
      <c r="AC81" s="109" t="s">
        <v>7</v>
      </c>
      <c r="AD81" s="108" t="s">
        <v>7</v>
      </c>
      <c r="AE81" s="108" t="s">
        <v>7</v>
      </c>
      <c r="AF81" s="108" t="s">
        <v>7</v>
      </c>
    </row>
    <row r="82" spans="1:32" ht="9" customHeight="1">
      <c r="E82" s="64" t="s">
        <v>157</v>
      </c>
      <c r="G82" s="109">
        <v>29</v>
      </c>
      <c r="H82" s="108">
        <v>1008</v>
      </c>
      <c r="I82" s="108" t="s">
        <v>7</v>
      </c>
      <c r="J82" s="108">
        <v>1120723</v>
      </c>
      <c r="K82" s="65"/>
      <c r="L82" s="107"/>
      <c r="M82" s="60"/>
      <c r="N82" s="60"/>
      <c r="O82" s="60"/>
      <c r="P82" s="64" t="s">
        <v>158</v>
      </c>
      <c r="R82" s="109">
        <v>17</v>
      </c>
      <c r="S82" s="108">
        <v>19959</v>
      </c>
      <c r="T82" s="108">
        <v>4400</v>
      </c>
      <c r="U82" s="108" t="s">
        <v>210</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Z53:AA53"/>
    <mergeCell ref="Z50:AA50"/>
    <mergeCell ref="Y80:AA80"/>
    <mergeCell ref="Z64:AA64"/>
    <mergeCell ref="Z67:AA67"/>
    <mergeCell ref="Z71:AA71"/>
    <mergeCell ref="Z74:AA74"/>
    <mergeCell ref="O79:P79"/>
    <mergeCell ref="O75:P75"/>
    <mergeCell ref="Y57:AA57"/>
    <mergeCell ref="Z58:AA58"/>
    <mergeCell ref="Z62:AA62"/>
    <mergeCell ref="O71:P71"/>
    <mergeCell ref="O73:P73"/>
    <mergeCell ref="X8:AB9"/>
    <mergeCell ref="Z12:AA12"/>
    <mergeCell ref="Y18:AA18"/>
    <mergeCell ref="Z19:AA19"/>
    <mergeCell ref="Z22:AA22"/>
    <mergeCell ref="Z24:AA24"/>
    <mergeCell ref="Z26:AA26"/>
    <mergeCell ref="Z28:AA28"/>
    <mergeCell ref="Y35:AA35"/>
    <mergeCell ref="O64:P64"/>
    <mergeCell ref="O51:P51"/>
    <mergeCell ref="O53:P53"/>
    <mergeCell ref="O56:P56"/>
    <mergeCell ref="O61:P61"/>
    <mergeCell ref="O34:P34"/>
    <mergeCell ref="O40:P40"/>
    <mergeCell ref="N47:P47"/>
    <mergeCell ref="O48:P48"/>
    <mergeCell ref="Z36:AA36"/>
    <mergeCell ref="Z38:AA38"/>
    <mergeCell ref="Z48:AA48"/>
    <mergeCell ref="D76:E76"/>
    <mergeCell ref="D79:E79"/>
    <mergeCell ref="D69:E69"/>
    <mergeCell ref="D72:E72"/>
    <mergeCell ref="D54:E54"/>
    <mergeCell ref="D56:E56"/>
    <mergeCell ref="D58:E58"/>
    <mergeCell ref="C62:E62"/>
    <mergeCell ref="D81:E81"/>
    <mergeCell ref="M8:Q9"/>
    <mergeCell ref="O11:P11"/>
    <mergeCell ref="O13:P13"/>
    <mergeCell ref="N18:P18"/>
    <mergeCell ref="O19:P19"/>
    <mergeCell ref="O23:P23"/>
    <mergeCell ref="O28:P28"/>
    <mergeCell ref="D63:E63"/>
    <mergeCell ref="D66:E66"/>
    <mergeCell ref="D51:E51"/>
    <mergeCell ref="A8:F9"/>
    <mergeCell ref="B11:E11"/>
    <mergeCell ref="C13:E13"/>
    <mergeCell ref="D14:E14"/>
    <mergeCell ref="D36:E36"/>
    <mergeCell ref="D45:E45"/>
    <mergeCell ref="C50:E50"/>
    <mergeCell ref="D18:E18"/>
    <mergeCell ref="D24:E24"/>
    <mergeCell ref="D28:E28"/>
    <mergeCell ref="D30:E30"/>
    <mergeCell ref="D38:E38"/>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9" width="9.875" style="50" customWidth="1"/>
    <col min="10"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625" style="50" customWidth="1"/>
    <col min="33" max="16384" width="11.25" style="50"/>
  </cols>
  <sheetData>
    <row r="1" spans="1:32" ht="13.5" customHeight="1">
      <c r="A1" s="99"/>
      <c r="E1" s="98"/>
      <c r="F1" s="98"/>
      <c r="R1" s="97"/>
    </row>
    <row r="2" spans="1:32" ht="9.75" customHeight="1"/>
    <row r="3" spans="1:32" ht="9.75" customHeight="1">
      <c r="A3" s="96" t="s">
        <v>10</v>
      </c>
      <c r="E3" s="95"/>
      <c r="F3" s="95"/>
      <c r="S3" s="96" t="s">
        <v>11</v>
      </c>
    </row>
    <row r="4" spans="1:32" ht="9.75" customHeight="1">
      <c r="A4" s="95" t="s">
        <v>12</v>
      </c>
      <c r="E4" s="95"/>
      <c r="F4" s="95"/>
      <c r="S4" s="95" t="s">
        <v>209</v>
      </c>
    </row>
    <row r="5" spans="1:32" ht="9" customHeight="1">
      <c r="A5" s="95"/>
      <c r="E5" s="95"/>
      <c r="F5" s="95"/>
      <c r="S5" s="95" t="s">
        <v>208</v>
      </c>
    </row>
    <row r="6" spans="1:32" ht="9.75" customHeight="1">
      <c r="A6" s="94" t="s">
        <v>15</v>
      </c>
      <c r="B6" s="55"/>
      <c r="C6" s="55"/>
      <c r="D6" s="55"/>
      <c r="E6" s="94"/>
      <c r="F6" s="55"/>
      <c r="G6" s="55"/>
      <c r="H6" s="55"/>
      <c r="I6" s="55"/>
      <c r="J6" s="55"/>
      <c r="K6" s="55"/>
      <c r="L6" s="55"/>
      <c r="M6" s="55"/>
      <c r="N6" s="55"/>
      <c r="O6" s="55"/>
      <c r="P6" s="55"/>
      <c r="Q6" s="55"/>
      <c r="R6" s="55"/>
      <c r="AF6" s="93" t="s">
        <v>207</v>
      </c>
    </row>
    <row r="7" spans="1:32" ht="1.5" customHeight="1">
      <c r="A7" s="55"/>
      <c r="B7" s="55"/>
      <c r="C7" s="55"/>
      <c r="D7" s="55"/>
      <c r="E7" s="55"/>
      <c r="F7" s="55"/>
      <c r="G7" s="55"/>
      <c r="H7" s="55"/>
      <c r="I7" s="55"/>
      <c r="J7" s="55"/>
      <c r="K7" s="55"/>
      <c r="L7" s="55"/>
      <c r="M7" s="55"/>
      <c r="N7" s="55"/>
      <c r="O7" s="55"/>
      <c r="P7" s="55"/>
      <c r="Q7" s="55"/>
      <c r="R7" s="55"/>
      <c r="S7" s="92"/>
      <c r="T7" s="92"/>
      <c r="U7" s="92"/>
      <c r="V7" s="92"/>
      <c r="W7" s="92"/>
      <c r="X7" s="92"/>
      <c r="Y7" s="92"/>
      <c r="Z7" s="92"/>
      <c r="AA7" s="92"/>
      <c r="AB7" s="92"/>
      <c r="AC7" s="92"/>
      <c r="AD7" s="92"/>
      <c r="AE7" s="92"/>
      <c r="AF7" s="91"/>
    </row>
    <row r="8" spans="1:32" ht="15" customHeight="1">
      <c r="A8" s="309" t="s">
        <v>206</v>
      </c>
      <c r="B8" s="309"/>
      <c r="C8" s="309"/>
      <c r="D8" s="309"/>
      <c r="E8" s="309"/>
      <c r="F8" s="310"/>
      <c r="G8" s="84" t="s">
        <v>16</v>
      </c>
      <c r="H8" s="87"/>
      <c r="I8" s="84" t="s">
        <v>17</v>
      </c>
      <c r="J8" s="87"/>
      <c r="K8" s="87"/>
      <c r="L8" s="90"/>
      <c r="M8" s="308" t="s">
        <v>206</v>
      </c>
      <c r="N8" s="309"/>
      <c r="O8" s="309"/>
      <c r="P8" s="309"/>
      <c r="Q8" s="310"/>
      <c r="R8" s="89" t="s">
        <v>18</v>
      </c>
      <c r="S8" s="88" t="s">
        <v>19</v>
      </c>
      <c r="T8" s="84" t="s">
        <v>17</v>
      </c>
      <c r="U8" s="87"/>
      <c r="V8" s="87"/>
      <c r="W8" s="77"/>
      <c r="X8" s="308" t="s">
        <v>206</v>
      </c>
      <c r="Y8" s="309"/>
      <c r="Z8" s="309"/>
      <c r="AA8" s="309"/>
      <c r="AB8" s="310"/>
      <c r="AC8" s="84" t="s">
        <v>16</v>
      </c>
      <c r="AD8" s="87"/>
      <c r="AE8" s="84" t="s">
        <v>17</v>
      </c>
      <c r="AF8" s="87"/>
    </row>
    <row r="9" spans="1:32" ht="15" customHeight="1">
      <c r="A9" s="312"/>
      <c r="B9" s="312"/>
      <c r="C9" s="312"/>
      <c r="D9" s="312"/>
      <c r="E9" s="312"/>
      <c r="F9" s="313"/>
      <c r="G9" s="82" t="s">
        <v>20</v>
      </c>
      <c r="H9" s="82" t="s">
        <v>21</v>
      </c>
      <c r="I9" s="82" t="s">
        <v>22</v>
      </c>
      <c r="J9" s="84" t="s">
        <v>23</v>
      </c>
      <c r="K9" s="83"/>
      <c r="L9" s="80"/>
      <c r="M9" s="311"/>
      <c r="N9" s="312"/>
      <c r="O9" s="312"/>
      <c r="P9" s="312"/>
      <c r="Q9" s="313"/>
      <c r="R9" s="86" t="s">
        <v>20</v>
      </c>
      <c r="S9" s="85" t="s">
        <v>21</v>
      </c>
      <c r="T9" s="82" t="s">
        <v>22</v>
      </c>
      <c r="U9" s="84" t="s">
        <v>23</v>
      </c>
      <c r="V9" s="83"/>
      <c r="W9" s="81"/>
      <c r="X9" s="311"/>
      <c r="Y9" s="312"/>
      <c r="Z9" s="312"/>
      <c r="AA9" s="312"/>
      <c r="AB9" s="313"/>
      <c r="AC9" s="82" t="s">
        <v>20</v>
      </c>
      <c r="AD9" s="82" t="s">
        <v>21</v>
      </c>
      <c r="AE9" s="82" t="s">
        <v>22</v>
      </c>
      <c r="AF9" s="82" t="s">
        <v>23</v>
      </c>
    </row>
    <row r="10" spans="1:32" ht="9" customHeight="1">
      <c r="E10" s="79"/>
      <c r="F10" s="79"/>
      <c r="G10" s="80"/>
      <c r="H10" s="79"/>
      <c r="I10" s="79"/>
      <c r="J10" s="79"/>
      <c r="K10" s="79"/>
      <c r="L10" s="81"/>
      <c r="M10" s="79"/>
      <c r="N10" s="79"/>
      <c r="O10" s="79"/>
      <c r="P10" s="79"/>
      <c r="Q10" s="79"/>
      <c r="R10" s="80"/>
      <c r="S10" s="79"/>
      <c r="T10" s="79"/>
      <c r="U10" s="79"/>
      <c r="V10" s="79"/>
      <c r="W10" s="81"/>
      <c r="X10" s="79"/>
      <c r="Y10" s="79"/>
      <c r="Z10" s="79"/>
      <c r="AA10" s="79"/>
      <c r="AB10" s="79"/>
      <c r="AC10" s="80"/>
      <c r="AD10" s="79"/>
      <c r="AE10" s="79"/>
      <c r="AF10" s="79"/>
    </row>
    <row r="11" spans="1:32" ht="9" customHeight="1">
      <c r="B11" s="296" t="s">
        <v>205</v>
      </c>
      <c r="C11" s="296"/>
      <c r="D11" s="296"/>
      <c r="E11" s="296"/>
      <c r="G11" s="73">
        <f>SUM(G13,G50,G62,R18,R47,AC18,AC35,AC57,AC80)</f>
        <v>30807851</v>
      </c>
      <c r="H11" s="72">
        <f>SUM(H13,H50,H62,S18,S47,AD18,AD35,AD57,AD80)</f>
        <v>53477452</v>
      </c>
      <c r="I11" s="72">
        <f>SUM(I13,I50,I62,T18,T47,AE18,AE35,AE57,AE80)</f>
        <v>22658884</v>
      </c>
      <c r="J11" s="72">
        <f>SUM(J13,J50,J62,U18,U47,AF18,AF35,AF57,AF80)</f>
        <v>30120046</v>
      </c>
      <c r="K11" s="65"/>
      <c r="L11" s="77"/>
      <c r="O11" s="301" t="s">
        <v>25</v>
      </c>
      <c r="P11" s="301"/>
      <c r="R11" s="70">
        <f>R12</f>
        <v>17</v>
      </c>
      <c r="S11" s="62">
        <f>S12</f>
        <v>141463</v>
      </c>
      <c r="T11" s="66" t="str">
        <f>T12</f>
        <v>－</v>
      </c>
      <c r="U11" s="62">
        <f>U12</f>
        <v>90768</v>
      </c>
      <c r="V11" s="57"/>
      <c r="W11" s="61"/>
      <c r="X11" s="60"/>
      <c r="Y11" s="60"/>
      <c r="Z11" s="60"/>
      <c r="AA11" s="64" t="s">
        <v>24</v>
      </c>
      <c r="AC11" s="70">
        <v>2526</v>
      </c>
      <c r="AD11" s="62">
        <v>9199</v>
      </c>
      <c r="AE11" s="62">
        <v>20055</v>
      </c>
      <c r="AF11" s="62">
        <v>39576</v>
      </c>
    </row>
    <row r="12" spans="1:32" ht="9" customHeight="1">
      <c r="G12" s="73"/>
      <c r="H12" s="72"/>
      <c r="I12" s="72"/>
      <c r="J12" s="72"/>
      <c r="K12" s="65"/>
      <c r="L12" s="77"/>
      <c r="P12" s="64" t="s">
        <v>25</v>
      </c>
      <c r="R12" s="70">
        <v>17</v>
      </c>
      <c r="S12" s="62">
        <v>141463</v>
      </c>
      <c r="T12" s="66" t="s">
        <v>7</v>
      </c>
      <c r="U12" s="62">
        <v>90768</v>
      </c>
      <c r="V12" s="57"/>
      <c r="W12" s="61"/>
      <c r="X12" s="60"/>
      <c r="Y12" s="60"/>
      <c r="Z12" s="301" t="s">
        <v>204</v>
      </c>
      <c r="AA12" s="301"/>
      <c r="AC12" s="70">
        <f>SUM(AC13:AC16)</f>
        <v>1056936</v>
      </c>
      <c r="AD12" s="62">
        <f>SUM(AD13:AD16)</f>
        <v>387235</v>
      </c>
      <c r="AE12" s="62">
        <f>SUM(AE13:AE16)</f>
        <v>41994</v>
      </c>
      <c r="AF12" s="62">
        <f>SUM(AF13:AF16)</f>
        <v>151906</v>
      </c>
    </row>
    <row r="13" spans="1:32" ht="9" customHeight="1">
      <c r="C13" s="296" t="s">
        <v>203</v>
      </c>
      <c r="D13" s="296"/>
      <c r="E13" s="296"/>
      <c r="G13" s="73">
        <f>SUM(G14,G18,G24,G28,G30,G36,G38,G45)</f>
        <v>19500</v>
      </c>
      <c r="H13" s="72">
        <f>SUM(H14,H18,H24,H28,H30,H36,H38,H45)</f>
        <v>4207997</v>
      </c>
      <c r="I13" s="72">
        <f>SUM(I14,I18,I24,I28,I30,I36,I38,I45)</f>
        <v>447538</v>
      </c>
      <c r="J13" s="72">
        <f>SUM(J14,J18,J24,J28,J30,J36,J38,J45)</f>
        <v>269047</v>
      </c>
      <c r="K13" s="65"/>
      <c r="L13" s="77"/>
      <c r="O13" s="301" t="s">
        <v>202</v>
      </c>
      <c r="P13" s="301"/>
      <c r="R13" s="70">
        <f>SUM(R14:R16)</f>
        <v>87501</v>
      </c>
      <c r="S13" s="62">
        <f>SUM(S14:S16)</f>
        <v>796403</v>
      </c>
      <c r="T13" s="62">
        <f>SUM(T14:T16)</f>
        <v>592389</v>
      </c>
      <c r="U13" s="62">
        <f>SUM(U14:U16)</f>
        <v>511653</v>
      </c>
      <c r="V13" s="57"/>
      <c r="W13" s="61"/>
      <c r="X13" s="60"/>
      <c r="Y13" s="60"/>
      <c r="Z13" s="60"/>
      <c r="AA13" s="64" t="s">
        <v>26</v>
      </c>
      <c r="AC13" s="70">
        <v>23252</v>
      </c>
      <c r="AD13" s="62">
        <v>29687</v>
      </c>
      <c r="AE13" s="66" t="s">
        <v>7</v>
      </c>
      <c r="AF13" s="66" t="s">
        <v>7</v>
      </c>
    </row>
    <row r="14" spans="1:32" ht="9" customHeight="1">
      <c r="D14" s="302" t="s">
        <v>201</v>
      </c>
      <c r="E14" s="302"/>
      <c r="G14" s="70">
        <f>SUM(G15:G17)</f>
        <v>5175</v>
      </c>
      <c r="H14" s="62">
        <f>SUM(H15:H17)</f>
        <v>766020</v>
      </c>
      <c r="I14" s="62">
        <f>SUM(I15:I17)</f>
        <v>3937</v>
      </c>
      <c r="J14" s="62">
        <f>SUM(J15:J17)</f>
        <v>37715</v>
      </c>
      <c r="K14" s="65"/>
      <c r="L14" s="77"/>
      <c r="P14" s="64" t="s">
        <v>27</v>
      </c>
      <c r="R14" s="63" t="s">
        <v>7</v>
      </c>
      <c r="S14" s="66" t="s">
        <v>7</v>
      </c>
      <c r="T14" s="62">
        <v>476390</v>
      </c>
      <c r="U14" s="62">
        <v>2150</v>
      </c>
      <c r="V14" s="57"/>
      <c r="W14" s="61"/>
      <c r="X14" s="60"/>
      <c r="Y14" s="60"/>
      <c r="Z14" s="60"/>
      <c r="AA14" s="64" t="s">
        <v>28</v>
      </c>
      <c r="AC14" s="70">
        <v>900165</v>
      </c>
      <c r="AD14" s="62">
        <v>193470</v>
      </c>
      <c r="AE14" s="62">
        <v>7069</v>
      </c>
      <c r="AF14" s="62">
        <v>38865</v>
      </c>
    </row>
    <row r="15" spans="1:32" ht="9" customHeight="1">
      <c r="E15" s="64" t="s">
        <v>29</v>
      </c>
      <c r="G15" s="70">
        <v>173</v>
      </c>
      <c r="H15" s="62">
        <v>111723</v>
      </c>
      <c r="I15" s="66" t="s">
        <v>7</v>
      </c>
      <c r="J15" s="66" t="s">
        <v>7</v>
      </c>
      <c r="K15" s="65"/>
      <c r="L15" s="61"/>
      <c r="M15" s="60"/>
      <c r="N15" s="60"/>
      <c r="O15" s="60"/>
      <c r="P15" s="64" t="s">
        <v>30</v>
      </c>
      <c r="R15" s="70">
        <v>42324</v>
      </c>
      <c r="S15" s="62">
        <v>265565</v>
      </c>
      <c r="T15" s="62">
        <v>30690</v>
      </c>
      <c r="U15" s="62">
        <v>2000</v>
      </c>
      <c r="V15" s="57"/>
      <c r="W15" s="61"/>
      <c r="X15" s="60"/>
      <c r="Y15" s="60"/>
      <c r="Z15" s="60"/>
      <c r="AA15" s="64" t="s">
        <v>31</v>
      </c>
      <c r="AC15" s="70">
        <v>4807</v>
      </c>
      <c r="AD15" s="62">
        <v>10130</v>
      </c>
      <c r="AE15" s="62">
        <v>26992</v>
      </c>
      <c r="AF15" s="62">
        <v>2920</v>
      </c>
    </row>
    <row r="16" spans="1:32" ht="9" customHeight="1">
      <c r="E16" s="64" t="s">
        <v>32</v>
      </c>
      <c r="G16" s="70">
        <v>5002</v>
      </c>
      <c r="H16" s="62">
        <v>651710</v>
      </c>
      <c r="I16" s="62">
        <v>2921</v>
      </c>
      <c r="J16" s="62">
        <v>29319</v>
      </c>
      <c r="K16" s="65"/>
      <c r="L16" s="61"/>
      <c r="M16" s="60"/>
      <c r="N16" s="60"/>
      <c r="O16" s="60"/>
      <c r="P16" s="64" t="s">
        <v>33</v>
      </c>
      <c r="R16" s="70">
        <v>45177</v>
      </c>
      <c r="S16" s="62">
        <v>530838</v>
      </c>
      <c r="T16" s="62">
        <v>85309</v>
      </c>
      <c r="U16" s="62">
        <v>507503</v>
      </c>
      <c r="V16" s="57"/>
      <c r="W16" s="61"/>
      <c r="X16" s="60"/>
      <c r="Y16" s="60"/>
      <c r="Z16" s="60"/>
      <c r="AA16" s="74" t="s">
        <v>34</v>
      </c>
      <c r="AC16" s="70">
        <v>128712</v>
      </c>
      <c r="AD16" s="62">
        <v>153948</v>
      </c>
      <c r="AE16" s="62">
        <v>7933</v>
      </c>
      <c r="AF16" s="62">
        <v>110121</v>
      </c>
    </row>
    <row r="17" spans="4:32" ht="9" customHeight="1">
      <c r="E17" s="64" t="s">
        <v>35</v>
      </c>
      <c r="G17" s="63" t="s">
        <v>7</v>
      </c>
      <c r="H17" s="62">
        <v>2587</v>
      </c>
      <c r="I17" s="62">
        <v>1016</v>
      </c>
      <c r="J17" s="62">
        <v>8396</v>
      </c>
      <c r="K17" s="65"/>
      <c r="L17" s="61"/>
      <c r="M17" s="60"/>
      <c r="N17" s="60"/>
      <c r="O17" s="60"/>
      <c r="P17" s="78"/>
      <c r="R17" s="70"/>
      <c r="S17" s="62"/>
      <c r="T17" s="62"/>
      <c r="U17" s="62"/>
      <c r="V17" s="57"/>
      <c r="W17" s="61"/>
      <c r="X17" s="60"/>
      <c r="Y17" s="60"/>
      <c r="Z17" s="60"/>
      <c r="AC17" s="70"/>
      <c r="AD17" s="62"/>
      <c r="AE17" s="62"/>
      <c r="AF17" s="62"/>
    </row>
    <row r="18" spans="4:32" ht="9" customHeight="1">
      <c r="D18" s="301" t="s">
        <v>200</v>
      </c>
      <c r="E18" s="301"/>
      <c r="G18" s="70">
        <f>SUM(G19:G23)</f>
        <v>531</v>
      </c>
      <c r="H18" s="62">
        <f>SUM(H19:H23)</f>
        <v>2128727</v>
      </c>
      <c r="I18" s="62">
        <f>SUM(I19:I23)</f>
        <v>431391</v>
      </c>
      <c r="J18" s="62">
        <f>SUM(J19:J23)</f>
        <v>198461</v>
      </c>
      <c r="K18" s="65"/>
      <c r="L18" s="77"/>
      <c r="N18" s="296" t="s">
        <v>199</v>
      </c>
      <c r="O18" s="296"/>
      <c r="P18" s="296"/>
      <c r="R18" s="73">
        <f>SUM(R19,R23,R28,R34,R40)</f>
        <v>25573867</v>
      </c>
      <c r="S18" s="72">
        <f>SUM(S19,S23,S28,S34,S40)</f>
        <v>3659894</v>
      </c>
      <c r="T18" s="72">
        <f>SUM(T19,T23,T28,T34,T40)</f>
        <v>14036498</v>
      </c>
      <c r="U18" s="72">
        <f>SUM(U19,U23,U28,U34,U40)</f>
        <v>12322529</v>
      </c>
      <c r="V18" s="57"/>
      <c r="W18" s="61"/>
      <c r="X18" s="60"/>
      <c r="Y18" s="296" t="s">
        <v>198</v>
      </c>
      <c r="Z18" s="296"/>
      <c r="AA18" s="296"/>
      <c r="AC18" s="73">
        <f>SUM(AC19,AC22,AC24,AC26,AC28)</f>
        <v>419100</v>
      </c>
      <c r="AD18" s="72">
        <f>SUM(AD19,AD22,AD24,AD26,AD28)</f>
        <v>1442013</v>
      </c>
      <c r="AE18" s="72">
        <f>SUM(AE19,AE22,AE24,AE26,AE28)</f>
        <v>336194</v>
      </c>
      <c r="AF18" s="72">
        <f>SUM(AF19,AF22,AF24,AF26,AF28)</f>
        <v>472138</v>
      </c>
    </row>
    <row r="19" spans="4:32" ht="9" customHeight="1">
      <c r="E19" s="71" t="s">
        <v>36</v>
      </c>
      <c r="G19" s="70">
        <v>94</v>
      </c>
      <c r="H19" s="62">
        <v>52845</v>
      </c>
      <c r="I19" s="62">
        <v>1003</v>
      </c>
      <c r="J19" s="62">
        <v>38086</v>
      </c>
      <c r="K19" s="65"/>
      <c r="L19" s="61"/>
      <c r="M19" s="60"/>
      <c r="N19" s="60"/>
      <c r="O19" s="301" t="s">
        <v>197</v>
      </c>
      <c r="P19" s="301"/>
      <c r="R19" s="70">
        <f>SUM(R20:R22)</f>
        <v>1599769</v>
      </c>
      <c r="S19" s="62">
        <f>SUM(S20:S22)</f>
        <v>633534</v>
      </c>
      <c r="T19" s="62">
        <f>SUM(T20:T22)</f>
        <v>2251423</v>
      </c>
      <c r="U19" s="62">
        <f>SUM(U20:U22)</f>
        <v>5435737</v>
      </c>
      <c r="V19" s="57"/>
      <c r="W19" s="77"/>
      <c r="Z19" s="301" t="s">
        <v>196</v>
      </c>
      <c r="AA19" s="301"/>
      <c r="AC19" s="70">
        <f>SUM(AC20:AC21)</f>
        <v>77685</v>
      </c>
      <c r="AD19" s="62">
        <f>SUM(AD20:AD21)</f>
        <v>254683</v>
      </c>
      <c r="AE19" s="62">
        <f>SUM(AE20:AE21)</f>
        <v>55930</v>
      </c>
      <c r="AF19" s="62">
        <f>SUM(AF20:AF21)</f>
        <v>392674</v>
      </c>
    </row>
    <row r="20" spans="4:32" ht="9" customHeight="1">
      <c r="E20" s="64" t="s">
        <v>1</v>
      </c>
      <c r="G20" s="63" t="s">
        <v>7</v>
      </c>
      <c r="H20" s="62">
        <v>1569312</v>
      </c>
      <c r="I20" s="62">
        <v>411075</v>
      </c>
      <c r="J20" s="62">
        <v>57485</v>
      </c>
      <c r="K20" s="65"/>
      <c r="L20" s="61"/>
      <c r="M20" s="60"/>
      <c r="N20" s="60"/>
      <c r="O20" s="60"/>
      <c r="P20" s="71" t="s">
        <v>37</v>
      </c>
      <c r="R20" s="70">
        <v>166876</v>
      </c>
      <c r="S20" s="62">
        <v>178736</v>
      </c>
      <c r="T20" s="62">
        <v>220128</v>
      </c>
      <c r="U20" s="62">
        <v>72364</v>
      </c>
      <c r="V20" s="57"/>
      <c r="W20" s="61"/>
      <c r="X20" s="60"/>
      <c r="Y20" s="60"/>
      <c r="Z20" s="60"/>
      <c r="AA20" s="64" t="s">
        <v>38</v>
      </c>
      <c r="AC20" s="70">
        <v>230</v>
      </c>
      <c r="AD20" s="62">
        <v>92693</v>
      </c>
      <c r="AE20" s="62">
        <v>4796</v>
      </c>
      <c r="AF20" s="62">
        <v>16003</v>
      </c>
    </row>
    <row r="21" spans="4:32" ht="9" customHeight="1">
      <c r="E21" s="64" t="s">
        <v>39</v>
      </c>
      <c r="G21" s="70">
        <v>89</v>
      </c>
      <c r="H21" s="62">
        <v>161196</v>
      </c>
      <c r="I21" s="62">
        <v>19313</v>
      </c>
      <c r="J21" s="62">
        <v>42505</v>
      </c>
      <c r="K21" s="65"/>
      <c r="L21" s="61"/>
      <c r="M21" s="60"/>
      <c r="N21" s="60"/>
      <c r="O21" s="60"/>
      <c r="P21" s="71" t="s">
        <v>40</v>
      </c>
      <c r="R21" s="70">
        <v>11448</v>
      </c>
      <c r="S21" s="62">
        <v>1859</v>
      </c>
      <c r="T21" s="62">
        <v>389095</v>
      </c>
      <c r="U21" s="62">
        <v>18648</v>
      </c>
      <c r="V21" s="57"/>
      <c r="W21" s="61"/>
      <c r="X21" s="60"/>
      <c r="Y21" s="60"/>
      <c r="Z21" s="60"/>
      <c r="AA21" s="71" t="s">
        <v>41</v>
      </c>
      <c r="AC21" s="70">
        <v>77455</v>
      </c>
      <c r="AD21" s="62">
        <v>161990</v>
      </c>
      <c r="AE21" s="62">
        <v>51134</v>
      </c>
      <c r="AF21" s="62">
        <v>376671</v>
      </c>
    </row>
    <row r="22" spans="4:32" ht="9" customHeight="1">
      <c r="E22" s="64" t="s">
        <v>42</v>
      </c>
      <c r="G22" s="70">
        <v>4</v>
      </c>
      <c r="H22" s="62">
        <v>327397</v>
      </c>
      <c r="I22" s="66" t="s">
        <v>7</v>
      </c>
      <c r="J22" s="62">
        <v>60385</v>
      </c>
      <c r="K22" s="65"/>
      <c r="L22" s="61"/>
      <c r="M22" s="60"/>
      <c r="N22" s="60"/>
      <c r="O22" s="60"/>
      <c r="P22" s="64" t="s">
        <v>43</v>
      </c>
      <c r="R22" s="70">
        <v>1421445</v>
      </c>
      <c r="S22" s="62">
        <v>452939</v>
      </c>
      <c r="T22" s="62">
        <v>1642200</v>
      </c>
      <c r="U22" s="62">
        <v>5344725</v>
      </c>
      <c r="V22" s="57"/>
      <c r="W22" s="61"/>
      <c r="X22" s="60"/>
      <c r="Y22" s="60"/>
      <c r="Z22" s="301" t="s">
        <v>45</v>
      </c>
      <c r="AA22" s="301"/>
      <c r="AC22" s="70">
        <f>AC23</f>
        <v>135817</v>
      </c>
      <c r="AD22" s="62">
        <f>AD23</f>
        <v>286965</v>
      </c>
      <c r="AE22" s="62">
        <f>+AE23</f>
        <v>41</v>
      </c>
      <c r="AF22" s="66" t="str">
        <f>AF23</f>
        <v>－</v>
      </c>
    </row>
    <row r="23" spans="4:32" ht="9" customHeight="1">
      <c r="E23" s="64" t="s">
        <v>44</v>
      </c>
      <c r="G23" s="70">
        <v>344</v>
      </c>
      <c r="H23" s="62">
        <v>17977</v>
      </c>
      <c r="I23" s="66" t="s">
        <v>7</v>
      </c>
      <c r="J23" s="66" t="s">
        <v>7</v>
      </c>
      <c r="K23" s="65"/>
      <c r="L23" s="61"/>
      <c r="M23" s="60"/>
      <c r="N23" s="60"/>
      <c r="O23" s="301" t="s">
        <v>195</v>
      </c>
      <c r="P23" s="301"/>
      <c r="R23" s="70">
        <f>SUM(R24:R27)</f>
        <v>163453</v>
      </c>
      <c r="S23" s="62">
        <f>SUM(S24:S27)</f>
        <v>1146766</v>
      </c>
      <c r="T23" s="62">
        <f>SUM(T24:T27)</f>
        <v>22667</v>
      </c>
      <c r="U23" s="62">
        <f>SUM(U24:U27)</f>
        <v>116024</v>
      </c>
      <c r="V23" s="57"/>
      <c r="W23" s="61"/>
      <c r="X23" s="60"/>
      <c r="Y23" s="60"/>
      <c r="Z23" s="60"/>
      <c r="AA23" s="64" t="s">
        <v>45</v>
      </c>
      <c r="AC23" s="70">
        <v>135817</v>
      </c>
      <c r="AD23" s="62">
        <v>286965</v>
      </c>
      <c r="AE23" s="62">
        <v>41</v>
      </c>
      <c r="AF23" s="66" t="s">
        <v>7</v>
      </c>
    </row>
    <row r="24" spans="4:32" ht="9" customHeight="1">
      <c r="D24" s="301" t="s">
        <v>194</v>
      </c>
      <c r="E24" s="301"/>
      <c r="G24" s="70">
        <f>SUM(G25:G27)</f>
        <v>1743</v>
      </c>
      <c r="H24" s="62">
        <f>SUM(H25:H27)</f>
        <v>267178</v>
      </c>
      <c r="I24" s="62">
        <f>SUM(I25:I27)</f>
        <v>1756</v>
      </c>
      <c r="J24" s="62">
        <f>SUM(J25:J27)</f>
        <v>31432</v>
      </c>
      <c r="K24" s="65"/>
      <c r="L24" s="61"/>
      <c r="M24" s="60"/>
      <c r="N24" s="60"/>
      <c r="O24" s="60"/>
      <c r="P24" s="64" t="s">
        <v>46</v>
      </c>
      <c r="R24" s="70">
        <v>55405</v>
      </c>
      <c r="S24" s="62">
        <v>993937</v>
      </c>
      <c r="T24" s="62">
        <v>22487</v>
      </c>
      <c r="U24" s="62">
        <v>116024</v>
      </c>
      <c r="V24" s="57"/>
      <c r="W24" s="61"/>
      <c r="X24" s="60"/>
      <c r="Y24" s="60"/>
      <c r="Z24" s="301" t="s">
        <v>193</v>
      </c>
      <c r="AA24" s="301"/>
      <c r="AC24" s="70">
        <f>AC25</f>
        <v>81751</v>
      </c>
      <c r="AD24" s="62">
        <f>AD25</f>
        <v>135095</v>
      </c>
      <c r="AE24" s="66" t="str">
        <f>AE25</f>
        <v>－</v>
      </c>
      <c r="AF24" s="66" t="str">
        <f>AF25</f>
        <v>－</v>
      </c>
    </row>
    <row r="25" spans="4:32" ht="9" customHeight="1">
      <c r="E25" s="64" t="s">
        <v>47</v>
      </c>
      <c r="G25" s="70">
        <v>139</v>
      </c>
      <c r="H25" s="62">
        <v>15044</v>
      </c>
      <c r="I25" s="66" t="s">
        <v>7</v>
      </c>
      <c r="J25" s="62">
        <v>3544</v>
      </c>
      <c r="K25" s="65"/>
      <c r="L25" s="61"/>
      <c r="M25" s="60"/>
      <c r="N25" s="60"/>
      <c r="O25" s="60"/>
      <c r="P25" s="64" t="s">
        <v>48</v>
      </c>
      <c r="R25" s="70">
        <v>91447</v>
      </c>
      <c r="S25" s="62">
        <v>81978</v>
      </c>
      <c r="T25" s="66" t="s">
        <v>7</v>
      </c>
      <c r="U25" s="66" t="s">
        <v>7</v>
      </c>
      <c r="V25" s="57"/>
      <c r="W25" s="61"/>
      <c r="X25" s="60"/>
      <c r="Y25" s="60"/>
      <c r="Z25" s="60"/>
      <c r="AA25" s="64" t="s">
        <v>49</v>
      </c>
      <c r="AC25" s="70">
        <v>81751</v>
      </c>
      <c r="AD25" s="62">
        <v>135095</v>
      </c>
      <c r="AE25" s="66" t="s">
        <v>7</v>
      </c>
      <c r="AF25" s="66" t="s">
        <v>7</v>
      </c>
    </row>
    <row r="26" spans="4:32" ht="9" customHeight="1">
      <c r="E26" s="64" t="s">
        <v>50</v>
      </c>
      <c r="G26" s="70">
        <v>1475</v>
      </c>
      <c r="H26" s="62">
        <v>104702</v>
      </c>
      <c r="I26" s="62">
        <v>1756</v>
      </c>
      <c r="J26" s="62">
        <v>27873</v>
      </c>
      <c r="K26" s="65"/>
      <c r="L26" s="61"/>
      <c r="M26" s="60"/>
      <c r="N26" s="60"/>
      <c r="O26" s="60"/>
      <c r="P26" s="64" t="s">
        <v>51</v>
      </c>
      <c r="R26" s="70">
        <v>13980</v>
      </c>
      <c r="S26" s="62">
        <v>17195</v>
      </c>
      <c r="T26" s="62">
        <v>122</v>
      </c>
      <c r="U26" s="66" t="s">
        <v>7</v>
      </c>
      <c r="V26" s="57"/>
      <c r="W26" s="61"/>
      <c r="X26" s="60"/>
      <c r="Y26" s="60"/>
      <c r="Z26" s="301" t="s">
        <v>54</v>
      </c>
      <c r="AA26" s="301"/>
      <c r="AC26" s="70">
        <f>AC27</f>
        <v>300</v>
      </c>
      <c r="AD26" s="62">
        <f>AD27</f>
        <v>56088</v>
      </c>
      <c r="AE26" s="62">
        <f>AE27</f>
        <v>5914</v>
      </c>
      <c r="AF26" s="62">
        <f>AF27</f>
        <v>6991</v>
      </c>
    </row>
    <row r="27" spans="4:32" ht="9" customHeight="1">
      <c r="E27" s="64" t="s">
        <v>52</v>
      </c>
      <c r="G27" s="70">
        <v>129</v>
      </c>
      <c r="H27" s="62">
        <v>147432</v>
      </c>
      <c r="I27" s="66" t="s">
        <v>7</v>
      </c>
      <c r="J27" s="66">
        <v>15</v>
      </c>
      <c r="K27" s="65"/>
      <c r="L27" s="61"/>
      <c r="M27" s="60"/>
      <c r="N27" s="60"/>
      <c r="O27" s="60"/>
      <c r="P27" s="64" t="s">
        <v>53</v>
      </c>
      <c r="R27" s="70">
        <v>2621</v>
      </c>
      <c r="S27" s="62">
        <v>53656</v>
      </c>
      <c r="T27" s="62">
        <v>58</v>
      </c>
      <c r="U27" s="66" t="s">
        <v>7</v>
      </c>
      <c r="V27" s="57"/>
      <c r="W27" s="61"/>
      <c r="X27" s="60"/>
      <c r="Y27" s="60"/>
      <c r="Z27" s="60"/>
      <c r="AA27" s="64" t="s">
        <v>54</v>
      </c>
      <c r="AC27" s="70">
        <v>300</v>
      </c>
      <c r="AD27" s="62">
        <v>56088</v>
      </c>
      <c r="AE27" s="62">
        <v>5914</v>
      </c>
      <c r="AF27" s="62">
        <v>6991</v>
      </c>
    </row>
    <row r="28" spans="4:32" ht="9" customHeight="1">
      <c r="D28" s="301" t="s">
        <v>3</v>
      </c>
      <c r="E28" s="301"/>
      <c r="G28" s="70">
        <f>+G29</f>
        <v>236</v>
      </c>
      <c r="H28" s="62">
        <f>+H29</f>
        <v>286299</v>
      </c>
      <c r="I28" s="66" t="str">
        <f>+I29</f>
        <v>－</v>
      </c>
      <c r="J28" s="62">
        <f>+J29</f>
        <v>212</v>
      </c>
      <c r="K28" s="65"/>
      <c r="L28" s="61"/>
      <c r="M28" s="60"/>
      <c r="N28" s="60"/>
      <c r="O28" s="301" t="s">
        <v>192</v>
      </c>
      <c r="P28" s="301"/>
      <c r="R28" s="70">
        <f>SUM(R29:R33)</f>
        <v>173728</v>
      </c>
      <c r="S28" s="62">
        <f>SUM(S29:S33)</f>
        <v>165706</v>
      </c>
      <c r="T28" s="62">
        <f>SUM(T29:T33)</f>
        <v>33068</v>
      </c>
      <c r="U28" s="62">
        <f>SUM(U29:U33)</f>
        <v>23705</v>
      </c>
      <c r="V28" s="57"/>
      <c r="W28" s="61"/>
      <c r="X28" s="60"/>
      <c r="Y28" s="60"/>
      <c r="Z28" s="301" t="s">
        <v>191</v>
      </c>
      <c r="AA28" s="301"/>
      <c r="AC28" s="70">
        <f>SUM(AC29:AC33)</f>
        <v>123547</v>
      </c>
      <c r="AD28" s="62">
        <f>SUM(AD29:AD33)</f>
        <v>709182</v>
      </c>
      <c r="AE28" s="62">
        <f>SUM(AE29:AE33)</f>
        <v>274309</v>
      </c>
      <c r="AF28" s="62">
        <f>SUM(AF29:AF33)</f>
        <v>72473</v>
      </c>
    </row>
    <row r="29" spans="4:32" ht="9" customHeight="1">
      <c r="E29" s="64" t="s">
        <v>3</v>
      </c>
      <c r="G29" s="70">
        <v>236</v>
      </c>
      <c r="H29" s="62">
        <v>286299</v>
      </c>
      <c r="I29" s="66" t="s">
        <v>7</v>
      </c>
      <c r="J29" s="62">
        <v>212</v>
      </c>
      <c r="K29" s="65"/>
      <c r="L29" s="61"/>
      <c r="M29" s="60"/>
      <c r="N29" s="60"/>
      <c r="O29" s="60"/>
      <c r="P29" s="64" t="s">
        <v>55</v>
      </c>
      <c r="R29" s="70">
        <v>6598</v>
      </c>
      <c r="S29" s="62">
        <v>24766</v>
      </c>
      <c r="T29" s="62">
        <v>31445</v>
      </c>
      <c r="U29" s="62">
        <v>22655</v>
      </c>
      <c r="V29" s="57"/>
      <c r="W29" s="61"/>
      <c r="X29" s="60"/>
      <c r="Y29" s="60"/>
      <c r="Z29" s="60"/>
      <c r="AA29" s="64" t="s">
        <v>56</v>
      </c>
      <c r="AC29" s="70">
        <v>116203</v>
      </c>
      <c r="AD29" s="62">
        <v>520608</v>
      </c>
      <c r="AE29" s="62">
        <v>85309</v>
      </c>
      <c r="AF29" s="62">
        <v>58696</v>
      </c>
    </row>
    <row r="30" spans="4:32" ht="9" customHeight="1">
      <c r="D30" s="301" t="s">
        <v>190</v>
      </c>
      <c r="E30" s="301"/>
      <c r="G30" s="70">
        <f>SUM(G31:G35)</f>
        <v>2256</v>
      </c>
      <c r="H30" s="62">
        <f>SUM(H31:H35)</f>
        <v>434003</v>
      </c>
      <c r="I30" s="62">
        <f>SUM(I31:I35)</f>
        <v>10294</v>
      </c>
      <c r="J30" s="62">
        <f>SUM(J31:J35)</f>
        <v>653</v>
      </c>
      <c r="K30" s="65"/>
      <c r="L30" s="61"/>
      <c r="M30" s="60"/>
      <c r="N30" s="60"/>
      <c r="O30" s="60"/>
      <c r="P30" s="64" t="s">
        <v>57</v>
      </c>
      <c r="R30" s="70">
        <v>11520</v>
      </c>
      <c r="S30" s="62">
        <v>54873</v>
      </c>
      <c r="T30" s="66">
        <v>600</v>
      </c>
      <c r="U30" s="66" t="s">
        <v>7</v>
      </c>
      <c r="V30" s="57"/>
      <c r="W30" s="61"/>
      <c r="X30" s="60"/>
      <c r="Y30" s="60"/>
      <c r="Z30" s="60"/>
      <c r="AA30" s="64" t="s">
        <v>58</v>
      </c>
      <c r="AC30" s="70">
        <v>2094</v>
      </c>
      <c r="AD30" s="62">
        <v>66064</v>
      </c>
      <c r="AE30" s="66">
        <v>18</v>
      </c>
      <c r="AF30" s="62">
        <v>13777</v>
      </c>
    </row>
    <row r="31" spans="4:32" ht="9" customHeight="1">
      <c r="E31" s="71" t="s">
        <v>59</v>
      </c>
      <c r="G31" s="70">
        <v>152</v>
      </c>
      <c r="H31" s="62">
        <v>2845</v>
      </c>
      <c r="I31" s="66" t="s">
        <v>7</v>
      </c>
      <c r="J31" s="66" t="s">
        <v>7</v>
      </c>
      <c r="K31" s="65"/>
      <c r="L31" s="61"/>
      <c r="M31" s="60"/>
      <c r="N31" s="60"/>
      <c r="O31" s="60"/>
      <c r="P31" s="64" t="s">
        <v>60</v>
      </c>
      <c r="R31" s="70">
        <v>38875</v>
      </c>
      <c r="S31" s="62">
        <v>30061</v>
      </c>
      <c r="T31" s="66" t="s">
        <v>7</v>
      </c>
      <c r="U31" s="66" t="s">
        <v>7</v>
      </c>
      <c r="V31" s="57"/>
      <c r="W31" s="61"/>
      <c r="X31" s="60"/>
      <c r="Y31" s="60"/>
      <c r="Z31" s="60"/>
      <c r="AA31" s="74" t="s">
        <v>61</v>
      </c>
      <c r="AC31" s="70">
        <v>5250</v>
      </c>
      <c r="AD31" s="62">
        <v>122510</v>
      </c>
      <c r="AE31" s="66" t="s">
        <v>7</v>
      </c>
      <c r="AF31" s="66" t="s">
        <v>7</v>
      </c>
    </row>
    <row r="32" spans="4:32" ht="9" customHeight="1">
      <c r="E32" s="64" t="s">
        <v>62</v>
      </c>
      <c r="G32" s="70">
        <v>467</v>
      </c>
      <c r="H32" s="62">
        <v>190275</v>
      </c>
      <c r="I32" s="62">
        <v>10294</v>
      </c>
      <c r="J32" s="66" t="s">
        <v>7</v>
      </c>
      <c r="K32" s="65"/>
      <c r="L32" s="61"/>
      <c r="M32" s="60"/>
      <c r="N32" s="60"/>
      <c r="O32" s="60"/>
      <c r="P32" s="64" t="s">
        <v>63</v>
      </c>
      <c r="R32" s="70">
        <v>81920</v>
      </c>
      <c r="S32" s="62">
        <v>15096</v>
      </c>
      <c r="T32" s="66" t="s">
        <v>7</v>
      </c>
      <c r="U32" s="66" t="s">
        <v>7</v>
      </c>
      <c r="V32" s="57"/>
      <c r="W32" s="61"/>
      <c r="X32" s="60"/>
      <c r="Y32" s="60"/>
      <c r="Z32" s="60"/>
      <c r="AA32" s="64" t="s">
        <v>189</v>
      </c>
      <c r="AC32" s="63" t="s">
        <v>7</v>
      </c>
      <c r="AD32" s="66" t="s">
        <v>7</v>
      </c>
      <c r="AE32" s="62">
        <v>1080</v>
      </c>
      <c r="AF32" s="66" t="s">
        <v>7</v>
      </c>
    </row>
    <row r="33" spans="4:32" ht="9" customHeight="1">
      <c r="E33" s="64" t="s">
        <v>65</v>
      </c>
      <c r="G33" s="70">
        <v>801</v>
      </c>
      <c r="H33" s="62">
        <v>122139</v>
      </c>
      <c r="I33" s="66" t="s">
        <v>7</v>
      </c>
      <c r="J33" s="66">
        <v>218</v>
      </c>
      <c r="K33" s="65"/>
      <c r="L33" s="61"/>
      <c r="M33" s="60"/>
      <c r="N33" s="60"/>
      <c r="O33" s="60"/>
      <c r="P33" s="64" t="s">
        <v>66</v>
      </c>
      <c r="R33" s="70">
        <v>34815</v>
      </c>
      <c r="S33" s="62">
        <v>40910</v>
      </c>
      <c r="T33" s="66">
        <v>1023</v>
      </c>
      <c r="U33" s="66">
        <v>1050</v>
      </c>
      <c r="V33" s="57"/>
      <c r="W33" s="61"/>
      <c r="X33" s="60"/>
      <c r="Y33" s="60"/>
      <c r="Z33" s="60"/>
      <c r="AA33" s="64" t="s">
        <v>188</v>
      </c>
      <c r="AC33" s="63" t="s">
        <v>7</v>
      </c>
      <c r="AD33" s="66" t="s">
        <v>7</v>
      </c>
      <c r="AE33" s="62">
        <v>187902</v>
      </c>
      <c r="AF33" s="66" t="s">
        <v>7</v>
      </c>
    </row>
    <row r="34" spans="4:32" ht="9" customHeight="1">
      <c r="E34" s="64" t="s">
        <v>68</v>
      </c>
      <c r="G34" s="70">
        <v>169</v>
      </c>
      <c r="H34" s="62">
        <v>99710</v>
      </c>
      <c r="I34" s="66" t="s">
        <v>7</v>
      </c>
      <c r="J34" s="66" t="s">
        <v>7</v>
      </c>
      <c r="K34" s="65"/>
      <c r="L34" s="61"/>
      <c r="M34" s="60"/>
      <c r="N34" s="60"/>
      <c r="O34" s="301" t="s">
        <v>187</v>
      </c>
      <c r="P34" s="301"/>
      <c r="R34" s="70">
        <f>SUM(R35:R39)</f>
        <v>19217230</v>
      </c>
      <c r="S34" s="62">
        <f>SUM(S35:S39)</f>
        <v>1012533</v>
      </c>
      <c r="T34" s="62">
        <f>SUM(T35:T39)</f>
        <v>11651467</v>
      </c>
      <c r="U34" s="62">
        <f>SUM(U35:U39)</f>
        <v>6700768</v>
      </c>
      <c r="V34" s="57"/>
      <c r="W34" s="61"/>
      <c r="X34" s="60"/>
      <c r="Y34" s="60"/>
      <c r="Z34" s="60"/>
      <c r="AC34" s="70"/>
      <c r="AD34" s="62"/>
      <c r="AE34" s="62"/>
      <c r="AF34" s="62"/>
    </row>
    <row r="35" spans="4:32" ht="9" customHeight="1">
      <c r="E35" s="76" t="s">
        <v>69</v>
      </c>
      <c r="G35" s="70">
        <v>667</v>
      </c>
      <c r="H35" s="62">
        <v>19034</v>
      </c>
      <c r="I35" s="66" t="s">
        <v>7</v>
      </c>
      <c r="J35" s="62">
        <v>435</v>
      </c>
      <c r="K35" s="65"/>
      <c r="L35" s="61"/>
      <c r="M35" s="60"/>
      <c r="N35" s="60"/>
      <c r="O35" s="60"/>
      <c r="P35" s="64" t="s">
        <v>70</v>
      </c>
      <c r="R35" s="70">
        <v>770</v>
      </c>
      <c r="S35" s="62">
        <v>677</v>
      </c>
      <c r="T35" s="66" t="s">
        <v>7</v>
      </c>
      <c r="U35" s="66" t="s">
        <v>7</v>
      </c>
      <c r="V35" s="57"/>
      <c r="W35" s="61"/>
      <c r="X35" s="60"/>
      <c r="Y35" s="296" t="s">
        <v>186</v>
      </c>
      <c r="Z35" s="296"/>
      <c r="AA35" s="296"/>
      <c r="AC35" s="73">
        <f>SUM(AC36,AC38,AC48,AC50,AC53)</f>
        <v>1399081</v>
      </c>
      <c r="AD35" s="72">
        <f>SUM(AD36,AD38,AD48,AD50,AD53)</f>
        <v>3905348</v>
      </c>
      <c r="AE35" s="72">
        <f>SUM(AE36,AE38,AE48,AE50,AE53)</f>
        <v>81421</v>
      </c>
      <c r="AF35" s="72">
        <f>SUM(AF36,AF38,AF48,AF50,AF53)</f>
        <v>32359</v>
      </c>
    </row>
    <row r="36" spans="4:32" ht="9" customHeight="1">
      <c r="D36" s="301" t="s">
        <v>2</v>
      </c>
      <c r="E36" s="301"/>
      <c r="G36" s="70">
        <f>+G37</f>
        <v>221</v>
      </c>
      <c r="H36" s="62">
        <f>+H37</f>
        <v>74196</v>
      </c>
      <c r="I36" s="66" t="str">
        <f>+I37</f>
        <v>－</v>
      </c>
      <c r="J36" s="66" t="str">
        <f>+J37</f>
        <v>－</v>
      </c>
      <c r="K36" s="65"/>
      <c r="L36" s="61"/>
      <c r="M36" s="60"/>
      <c r="N36" s="60"/>
      <c r="O36" s="60"/>
      <c r="P36" s="64" t="s">
        <v>5</v>
      </c>
      <c r="R36" s="70">
        <v>19085497</v>
      </c>
      <c r="S36" s="62">
        <v>884863</v>
      </c>
      <c r="T36" s="62">
        <v>11638992</v>
      </c>
      <c r="U36" s="62">
        <v>6699396</v>
      </c>
      <c r="V36" s="57"/>
      <c r="W36" s="61"/>
      <c r="X36" s="60"/>
      <c r="Y36" s="60"/>
      <c r="Z36" s="301" t="s">
        <v>72</v>
      </c>
      <c r="AA36" s="301"/>
      <c r="AC36" s="70">
        <f>AC37</f>
        <v>1864</v>
      </c>
      <c r="AD36" s="62">
        <f>AD37</f>
        <v>49495</v>
      </c>
      <c r="AE36" s="66" t="str">
        <f>AE37</f>
        <v>－</v>
      </c>
      <c r="AF36" s="66" t="str">
        <f>AF37</f>
        <v>－</v>
      </c>
    </row>
    <row r="37" spans="4:32" ht="9" customHeight="1">
      <c r="E37" s="64" t="s">
        <v>2</v>
      </c>
      <c r="G37" s="70">
        <v>221</v>
      </c>
      <c r="H37" s="62">
        <v>74196</v>
      </c>
      <c r="I37" s="66" t="s">
        <v>7</v>
      </c>
      <c r="J37" s="66" t="s">
        <v>7</v>
      </c>
      <c r="K37" s="65"/>
      <c r="L37" s="61"/>
      <c r="M37" s="60"/>
      <c r="N37" s="60"/>
      <c r="O37" s="60"/>
      <c r="P37" s="74" t="s">
        <v>71</v>
      </c>
      <c r="R37" s="70">
        <v>17184</v>
      </c>
      <c r="S37" s="62">
        <v>112703</v>
      </c>
      <c r="T37" s="66" t="s">
        <v>7</v>
      </c>
      <c r="U37" s="66" t="s">
        <v>7</v>
      </c>
      <c r="V37" s="57"/>
      <c r="W37" s="61"/>
      <c r="X37" s="60"/>
      <c r="Y37" s="60"/>
      <c r="Z37" s="60"/>
      <c r="AA37" s="64" t="s">
        <v>72</v>
      </c>
      <c r="AC37" s="70">
        <v>1864</v>
      </c>
      <c r="AD37" s="62">
        <v>49495</v>
      </c>
      <c r="AE37" s="66" t="s">
        <v>7</v>
      </c>
      <c r="AF37" s="66" t="s">
        <v>7</v>
      </c>
    </row>
    <row r="38" spans="4:32" ht="9" customHeight="1">
      <c r="D38" s="301" t="s">
        <v>185</v>
      </c>
      <c r="E38" s="301"/>
      <c r="G38" s="70">
        <f>IF(SUM(G39:G44)&gt;0,SUM(G39:G44),"－")</f>
        <v>6838</v>
      </c>
      <c r="H38" s="62">
        <f>IF(SUM(H39:H44)&gt;0,SUM(H39:H44),"－")</f>
        <v>176309</v>
      </c>
      <c r="I38" s="66" t="str">
        <f>IF(SUM(I39:I44)&gt;0,SUM(I39:I44),"－")</f>
        <v>－</v>
      </c>
      <c r="J38" s="66">
        <f>IF(SUM(J39:J44)&gt;0,SUM(J39:J44),"－")</f>
        <v>20</v>
      </c>
      <c r="K38" s="65"/>
      <c r="L38" s="61"/>
      <c r="M38" s="60"/>
      <c r="N38" s="60"/>
      <c r="O38" s="60"/>
      <c r="P38" s="64" t="s">
        <v>73</v>
      </c>
      <c r="R38" s="70">
        <v>14346</v>
      </c>
      <c r="S38" s="62">
        <v>4743</v>
      </c>
      <c r="T38" s="62">
        <v>12475</v>
      </c>
      <c r="U38" s="62">
        <v>1372</v>
      </c>
      <c r="V38" s="57"/>
      <c r="W38" s="61"/>
      <c r="X38" s="60"/>
      <c r="Y38" s="60"/>
      <c r="Z38" s="301" t="s">
        <v>184</v>
      </c>
      <c r="AA38" s="301"/>
      <c r="AC38" s="70">
        <f>SUM(AC39:AC47)</f>
        <v>438378</v>
      </c>
      <c r="AD38" s="62">
        <f>SUM(AD39:AD47)</f>
        <v>2370784</v>
      </c>
      <c r="AE38" s="62">
        <f>SUM(AE39:AE47)</f>
        <v>20792</v>
      </c>
      <c r="AF38" s="62">
        <f>SUM(AF39:AF47)</f>
        <v>4165</v>
      </c>
    </row>
    <row r="39" spans="4:32" ht="9" customHeight="1">
      <c r="E39" s="64" t="s">
        <v>74</v>
      </c>
      <c r="G39" s="63" t="s">
        <v>7</v>
      </c>
      <c r="H39" s="62">
        <v>110039</v>
      </c>
      <c r="I39" s="66" t="s">
        <v>7</v>
      </c>
      <c r="J39" s="66" t="s">
        <v>7</v>
      </c>
      <c r="K39" s="65"/>
      <c r="L39" s="61"/>
      <c r="M39" s="60"/>
      <c r="N39" s="60"/>
      <c r="O39" s="60"/>
      <c r="P39" s="64" t="s">
        <v>75</v>
      </c>
      <c r="R39" s="70">
        <v>99433</v>
      </c>
      <c r="S39" s="62">
        <v>9547</v>
      </c>
      <c r="T39" s="66" t="s">
        <v>7</v>
      </c>
      <c r="U39" s="66" t="s">
        <v>7</v>
      </c>
      <c r="V39" s="57"/>
      <c r="W39" s="61"/>
      <c r="X39" s="60"/>
      <c r="Y39" s="60"/>
      <c r="Z39" s="60"/>
      <c r="AA39" s="64" t="s">
        <v>76</v>
      </c>
      <c r="AC39" s="70">
        <v>3128</v>
      </c>
      <c r="AD39" s="62">
        <v>1760</v>
      </c>
      <c r="AE39" s="66" t="s">
        <v>7</v>
      </c>
      <c r="AF39" s="66" t="s">
        <v>7</v>
      </c>
    </row>
    <row r="40" spans="4:32" ht="9" customHeight="1">
      <c r="E40" s="64" t="s">
        <v>77</v>
      </c>
      <c r="G40" s="63" t="s">
        <v>7</v>
      </c>
      <c r="H40" s="62">
        <v>30</v>
      </c>
      <c r="I40" s="66" t="s">
        <v>7</v>
      </c>
      <c r="J40" s="66" t="s">
        <v>7</v>
      </c>
      <c r="K40" s="65"/>
      <c r="L40" s="61"/>
      <c r="M40" s="60"/>
      <c r="N40" s="60"/>
      <c r="O40" s="301" t="s">
        <v>183</v>
      </c>
      <c r="P40" s="301"/>
      <c r="R40" s="70">
        <f>SUM(R41:R45)</f>
        <v>4419687</v>
      </c>
      <c r="S40" s="62">
        <f>SUM(S41:S45)</f>
        <v>701355</v>
      </c>
      <c r="T40" s="62">
        <f>SUM(T41:T45)</f>
        <v>77873</v>
      </c>
      <c r="U40" s="62">
        <f>SUM(U41:U45)</f>
        <v>46295</v>
      </c>
      <c r="V40" s="57"/>
      <c r="W40" s="61"/>
      <c r="X40" s="60"/>
      <c r="Y40" s="60"/>
      <c r="Z40" s="60"/>
      <c r="AA40" s="64" t="s">
        <v>78</v>
      </c>
      <c r="AC40" s="70">
        <v>55084</v>
      </c>
      <c r="AD40" s="62">
        <v>1160755</v>
      </c>
      <c r="AE40" s="66">
        <v>1257</v>
      </c>
      <c r="AF40" s="66" t="s">
        <v>7</v>
      </c>
    </row>
    <row r="41" spans="4:32" ht="9" customHeight="1">
      <c r="E41" s="64" t="s">
        <v>79</v>
      </c>
      <c r="G41" s="63" t="s">
        <v>7</v>
      </c>
      <c r="H41" s="66" t="s">
        <v>7</v>
      </c>
      <c r="I41" s="66" t="s">
        <v>7</v>
      </c>
      <c r="J41" s="66" t="s">
        <v>7</v>
      </c>
      <c r="K41" s="65"/>
      <c r="L41" s="61"/>
      <c r="M41" s="60"/>
      <c r="N41" s="60"/>
      <c r="O41" s="60"/>
      <c r="P41" s="64" t="s">
        <v>80</v>
      </c>
      <c r="R41" s="70">
        <v>212662</v>
      </c>
      <c r="S41" s="62">
        <v>25539</v>
      </c>
      <c r="T41" s="66" t="s">
        <v>7</v>
      </c>
      <c r="U41" s="66" t="s">
        <v>7</v>
      </c>
      <c r="V41" s="57"/>
      <c r="W41" s="61"/>
      <c r="X41" s="60"/>
      <c r="Y41" s="60"/>
      <c r="Z41" s="60"/>
      <c r="AA41" s="64" t="s">
        <v>81</v>
      </c>
      <c r="AC41" s="70">
        <v>30236</v>
      </c>
      <c r="AD41" s="62">
        <v>91144</v>
      </c>
      <c r="AE41" s="62">
        <v>1327</v>
      </c>
      <c r="AF41" s="66" t="s">
        <v>7</v>
      </c>
    </row>
    <row r="42" spans="4:32" ht="9" customHeight="1">
      <c r="E42" s="64" t="s">
        <v>82</v>
      </c>
      <c r="G42" s="63" t="s">
        <v>7</v>
      </c>
      <c r="H42" s="62">
        <v>2261</v>
      </c>
      <c r="I42" s="66" t="s">
        <v>7</v>
      </c>
      <c r="J42" s="66" t="s">
        <v>7</v>
      </c>
      <c r="K42" s="65"/>
      <c r="L42" s="61"/>
      <c r="M42" s="60"/>
      <c r="N42" s="60"/>
      <c r="O42" s="60"/>
      <c r="P42" s="64" t="s">
        <v>83</v>
      </c>
      <c r="R42" s="70">
        <v>1559642</v>
      </c>
      <c r="S42" s="62">
        <v>171313</v>
      </c>
      <c r="T42" s="62">
        <v>68370</v>
      </c>
      <c r="U42" s="62">
        <v>42722</v>
      </c>
      <c r="V42" s="57"/>
      <c r="W42" s="61"/>
      <c r="X42" s="60"/>
      <c r="Y42" s="60"/>
      <c r="Z42" s="60"/>
      <c r="AA42" s="64" t="s">
        <v>6</v>
      </c>
      <c r="AC42" s="70">
        <v>16905</v>
      </c>
      <c r="AD42" s="62">
        <v>29529</v>
      </c>
      <c r="AE42" s="66" t="s">
        <v>7</v>
      </c>
      <c r="AF42" s="66" t="s">
        <v>7</v>
      </c>
    </row>
    <row r="43" spans="4:32" ht="9" customHeight="1">
      <c r="E43" s="75" t="s">
        <v>182</v>
      </c>
      <c r="G43" s="70">
        <v>6807</v>
      </c>
      <c r="H43" s="62">
        <v>34889</v>
      </c>
      <c r="I43" s="66" t="s">
        <v>7</v>
      </c>
      <c r="J43" s="66">
        <v>20</v>
      </c>
      <c r="K43" s="65"/>
      <c r="L43" s="61"/>
      <c r="M43" s="60"/>
      <c r="N43" s="60"/>
      <c r="O43" s="60"/>
      <c r="P43" s="64" t="s">
        <v>85</v>
      </c>
      <c r="R43" s="70">
        <v>2192807</v>
      </c>
      <c r="S43" s="62">
        <v>430804</v>
      </c>
      <c r="T43" s="62">
        <v>9439</v>
      </c>
      <c r="U43" s="62">
        <v>3573</v>
      </c>
      <c r="V43" s="57"/>
      <c r="W43" s="61"/>
      <c r="X43" s="60"/>
      <c r="Y43" s="60"/>
      <c r="Z43" s="60"/>
      <c r="AA43" s="64" t="s">
        <v>86</v>
      </c>
      <c r="AC43" s="70">
        <v>27312</v>
      </c>
      <c r="AD43" s="62">
        <v>592306</v>
      </c>
      <c r="AE43" s="62">
        <v>2946</v>
      </c>
      <c r="AF43" s="62">
        <v>46</v>
      </c>
    </row>
    <row r="44" spans="4:32" ht="9" customHeight="1">
      <c r="E44" s="64" t="s">
        <v>87</v>
      </c>
      <c r="G44" s="70">
        <v>31</v>
      </c>
      <c r="H44" s="62">
        <v>29090</v>
      </c>
      <c r="I44" s="66" t="s">
        <v>7</v>
      </c>
      <c r="J44" s="66" t="s">
        <v>7</v>
      </c>
      <c r="K44" s="65"/>
      <c r="L44" s="61"/>
      <c r="M44" s="60"/>
      <c r="N44" s="60"/>
      <c r="O44" s="60"/>
      <c r="P44" s="64" t="s">
        <v>88</v>
      </c>
      <c r="R44" s="70">
        <v>454576</v>
      </c>
      <c r="S44" s="62">
        <v>73699</v>
      </c>
      <c r="T44" s="62">
        <v>64</v>
      </c>
      <c r="U44" s="66" t="s">
        <v>7</v>
      </c>
      <c r="V44" s="57"/>
      <c r="W44" s="61"/>
      <c r="X44" s="60"/>
      <c r="Y44" s="60"/>
      <c r="Z44" s="60"/>
      <c r="AA44" s="64" t="s">
        <v>89</v>
      </c>
      <c r="AC44" s="70">
        <v>96943</v>
      </c>
      <c r="AD44" s="62">
        <v>78649</v>
      </c>
      <c r="AE44" s="66" t="s">
        <v>7</v>
      </c>
      <c r="AF44" s="66" t="s">
        <v>7</v>
      </c>
    </row>
    <row r="45" spans="4:32" ht="9" customHeight="1">
      <c r="D45" s="301" t="s">
        <v>181</v>
      </c>
      <c r="E45" s="301"/>
      <c r="G45" s="70">
        <f>IF(SUM(G46:G48)&gt;0,SUM(G46:G48),"－")</f>
        <v>2500</v>
      </c>
      <c r="H45" s="62">
        <f>IF(SUM(H46:H48)&gt;0,SUM(H46:H48),"－")</f>
        <v>75265</v>
      </c>
      <c r="I45" s="62">
        <f>IF(SUM(I46:I48)&gt;0,SUM(I46:I48),"－")</f>
        <v>160</v>
      </c>
      <c r="J45" s="62">
        <f>IF(SUM(J46:J48)&gt;0,SUM(J46:J48),"－")</f>
        <v>554</v>
      </c>
      <c r="K45" s="65"/>
      <c r="L45" s="61"/>
      <c r="M45" s="60"/>
      <c r="N45" s="60"/>
      <c r="O45" s="60"/>
      <c r="P45" s="64" t="s">
        <v>90</v>
      </c>
      <c r="R45" s="63" t="s">
        <v>7</v>
      </c>
      <c r="S45" s="66" t="s">
        <v>7</v>
      </c>
      <c r="T45" s="66" t="s">
        <v>7</v>
      </c>
      <c r="U45" s="66" t="s">
        <v>7</v>
      </c>
      <c r="V45" s="57"/>
      <c r="W45" s="61"/>
      <c r="X45" s="60"/>
      <c r="Y45" s="60"/>
      <c r="Z45" s="60"/>
      <c r="AA45" s="64" t="s">
        <v>91</v>
      </c>
      <c r="AC45" s="70">
        <v>45120</v>
      </c>
      <c r="AD45" s="62">
        <v>84571</v>
      </c>
      <c r="AE45" s="66" t="s">
        <v>7</v>
      </c>
      <c r="AF45" s="66" t="s">
        <v>7</v>
      </c>
    </row>
    <row r="46" spans="4:32" ht="9" customHeight="1">
      <c r="E46" s="74" t="s">
        <v>92</v>
      </c>
      <c r="G46" s="70">
        <v>1447</v>
      </c>
      <c r="H46" s="62">
        <v>69313</v>
      </c>
      <c r="I46" s="62">
        <v>160</v>
      </c>
      <c r="J46" s="62">
        <v>546</v>
      </c>
      <c r="K46" s="65"/>
      <c r="L46" s="61"/>
      <c r="M46" s="60"/>
      <c r="N46" s="60"/>
      <c r="O46" s="60"/>
      <c r="R46" s="70"/>
      <c r="S46" s="62"/>
      <c r="T46" s="62"/>
      <c r="U46" s="62"/>
      <c r="V46" s="57"/>
      <c r="W46" s="61"/>
      <c r="X46" s="60"/>
      <c r="Y46" s="60"/>
      <c r="Z46" s="60"/>
      <c r="AA46" s="64" t="s">
        <v>93</v>
      </c>
      <c r="AC46" s="70">
        <v>2747</v>
      </c>
      <c r="AD46" s="62">
        <v>20781</v>
      </c>
      <c r="AE46" s="66" t="s">
        <v>7</v>
      </c>
      <c r="AF46" s="66" t="s">
        <v>7</v>
      </c>
    </row>
    <row r="47" spans="4:32" ht="9" customHeight="1">
      <c r="E47" s="74" t="s">
        <v>94</v>
      </c>
      <c r="G47" s="70">
        <v>90</v>
      </c>
      <c r="H47" s="62">
        <v>1972</v>
      </c>
      <c r="I47" s="66" t="s">
        <v>7</v>
      </c>
      <c r="J47" s="66" t="s">
        <v>7</v>
      </c>
      <c r="K47" s="65"/>
      <c r="L47" s="61"/>
      <c r="M47" s="60"/>
      <c r="N47" s="296" t="s">
        <v>180</v>
      </c>
      <c r="O47" s="296"/>
      <c r="P47" s="296"/>
      <c r="R47" s="73">
        <f>SUM(R48,R51,R53,R56,R61,R64,R71,R73,R75,R79,AC12)</f>
        <v>3022247</v>
      </c>
      <c r="S47" s="72">
        <f>SUM(S48,S51,S53,S56,S61,S64,S71,S73,S75,S79,AD12)</f>
        <v>7821473</v>
      </c>
      <c r="T47" s="72">
        <f>SUM(T48,T51,T53,T56,T61,T64,T71,T73,T75,T79,AE12)</f>
        <v>5999154</v>
      </c>
      <c r="U47" s="72">
        <f>SUM(U48,U51,U53,U56,U61,U64,U71,U73,U75,U79,AF12)</f>
        <v>14065551</v>
      </c>
      <c r="V47" s="57"/>
      <c r="W47" s="61"/>
      <c r="X47" s="60"/>
      <c r="Y47" s="60"/>
      <c r="Z47" s="60"/>
      <c r="AA47" s="64" t="s">
        <v>95</v>
      </c>
      <c r="AC47" s="70">
        <v>160903</v>
      </c>
      <c r="AD47" s="62">
        <v>311289</v>
      </c>
      <c r="AE47" s="62">
        <v>15262</v>
      </c>
      <c r="AF47" s="62">
        <v>4119</v>
      </c>
    </row>
    <row r="48" spans="4:32" ht="9" customHeight="1">
      <c r="E48" s="64" t="s">
        <v>96</v>
      </c>
      <c r="G48" s="70">
        <v>963</v>
      </c>
      <c r="H48" s="62">
        <v>3980</v>
      </c>
      <c r="I48" s="66" t="s">
        <v>7</v>
      </c>
      <c r="J48" s="66">
        <v>8</v>
      </c>
      <c r="K48" s="65"/>
      <c r="L48" s="61"/>
      <c r="M48" s="60"/>
      <c r="N48" s="60"/>
      <c r="O48" s="301" t="s">
        <v>179</v>
      </c>
      <c r="P48" s="301"/>
      <c r="R48" s="70">
        <f>SUM(R49:R50)</f>
        <v>263442</v>
      </c>
      <c r="S48" s="62">
        <f>SUM(S49:S50)</f>
        <v>88885</v>
      </c>
      <c r="T48" s="62">
        <f>SUM(T49:T50)</f>
        <v>28080</v>
      </c>
      <c r="U48" s="66" t="str">
        <f>IF(SUM(U49:U50)&gt;0,SUM(U49:U50),"－")</f>
        <v>－</v>
      </c>
      <c r="V48" s="57"/>
      <c r="W48" s="61"/>
      <c r="X48" s="60"/>
      <c r="Y48" s="60"/>
      <c r="Z48" s="301" t="s">
        <v>98</v>
      </c>
      <c r="AA48" s="301"/>
      <c r="AC48" s="70">
        <f>AC49</f>
        <v>881409</v>
      </c>
      <c r="AD48" s="62">
        <f>AD49</f>
        <v>244226</v>
      </c>
      <c r="AE48" s="62">
        <f>AE49</f>
        <v>21533</v>
      </c>
      <c r="AF48" s="62">
        <f>AF49</f>
        <v>12878</v>
      </c>
    </row>
    <row r="49" spans="3:32" ht="9" customHeight="1">
      <c r="G49" s="70"/>
      <c r="H49" s="62"/>
      <c r="I49" s="62" t="s">
        <v>8</v>
      </c>
      <c r="J49" s="62"/>
      <c r="K49" s="65"/>
      <c r="L49" s="61"/>
      <c r="M49" s="60"/>
      <c r="N49" s="60"/>
      <c r="O49" s="60"/>
      <c r="P49" s="64" t="s">
        <v>97</v>
      </c>
      <c r="R49" s="70">
        <v>87373</v>
      </c>
      <c r="S49" s="62">
        <v>7304</v>
      </c>
      <c r="T49" s="66" t="s">
        <v>7</v>
      </c>
      <c r="U49" s="66" t="s">
        <v>7</v>
      </c>
      <c r="V49" s="57"/>
      <c r="W49" s="61"/>
      <c r="X49" s="60"/>
      <c r="Y49" s="60"/>
      <c r="Z49" s="60"/>
      <c r="AA49" s="64" t="s">
        <v>98</v>
      </c>
      <c r="AC49" s="70">
        <v>881409</v>
      </c>
      <c r="AD49" s="62">
        <v>244226</v>
      </c>
      <c r="AE49" s="62">
        <v>21533</v>
      </c>
      <c r="AF49" s="62">
        <v>12878</v>
      </c>
    </row>
    <row r="50" spans="3:32" ht="9" customHeight="1">
      <c r="C50" s="296" t="s">
        <v>178</v>
      </c>
      <c r="D50" s="296"/>
      <c r="E50" s="296"/>
      <c r="G50" s="73">
        <f>SUM(G51,G54,G56,G58)</f>
        <v>9910</v>
      </c>
      <c r="H50" s="72">
        <f>SUM(H51,H54,H56,H58)</f>
        <v>3917272</v>
      </c>
      <c r="I50" s="72">
        <f>SUM(I51,I54,I56,I58)</f>
        <v>413808</v>
      </c>
      <c r="J50" s="72">
        <f>SUM(J51,J54,J56,J58)</f>
        <v>202137</v>
      </c>
      <c r="K50" s="65"/>
      <c r="L50" s="61"/>
      <c r="M50" s="60"/>
      <c r="N50" s="60"/>
      <c r="O50" s="60"/>
      <c r="P50" s="64" t="s">
        <v>99</v>
      </c>
      <c r="R50" s="70">
        <v>176069</v>
      </c>
      <c r="S50" s="62">
        <v>81581</v>
      </c>
      <c r="T50" s="62">
        <v>28080</v>
      </c>
      <c r="U50" s="66" t="s">
        <v>7</v>
      </c>
      <c r="V50" s="57"/>
      <c r="W50" s="61"/>
      <c r="X50" s="60"/>
      <c r="Y50" s="60"/>
      <c r="Z50" s="307" t="s">
        <v>100</v>
      </c>
      <c r="AA50" s="307"/>
      <c r="AC50" s="70">
        <f>SUM(AC51:AC52)</f>
        <v>60688</v>
      </c>
      <c r="AD50" s="62">
        <f>SUM(AD51:AD52)</f>
        <v>1196657</v>
      </c>
      <c r="AE50" s="62">
        <f>SUM(AE51:AE52)</f>
        <v>7288</v>
      </c>
      <c r="AF50" s="62">
        <f>SUM(AF51:AF52)</f>
        <v>15081</v>
      </c>
    </row>
    <row r="51" spans="3:32" ht="9" customHeight="1">
      <c r="D51" s="301" t="s">
        <v>102</v>
      </c>
      <c r="E51" s="301"/>
      <c r="G51" s="70">
        <f>SUM(G52:G53)</f>
        <v>1375</v>
      </c>
      <c r="H51" s="62">
        <f>SUM(H52:H53)</f>
        <v>1936996</v>
      </c>
      <c r="I51" s="62">
        <f>SUM(I52:I53)</f>
        <v>68556</v>
      </c>
      <c r="J51" s="62">
        <f>SUM(J52:J53)</f>
        <v>202042</v>
      </c>
      <c r="K51" s="65"/>
      <c r="L51" s="61"/>
      <c r="M51" s="60"/>
      <c r="N51" s="60"/>
      <c r="O51" s="301" t="s">
        <v>103</v>
      </c>
      <c r="P51" s="301"/>
      <c r="R51" s="70">
        <f>R52</f>
        <v>227224</v>
      </c>
      <c r="S51" s="62">
        <f>S52</f>
        <v>134015</v>
      </c>
      <c r="T51" s="62">
        <f>T52</f>
        <v>378923</v>
      </c>
      <c r="U51" s="62">
        <f>U52</f>
        <v>2023830</v>
      </c>
      <c r="V51" s="57"/>
      <c r="W51" s="61"/>
      <c r="X51" s="60"/>
      <c r="Y51" s="60"/>
      <c r="Z51" s="60"/>
      <c r="AA51" s="64" t="s">
        <v>101</v>
      </c>
      <c r="AC51" s="70">
        <v>2851</v>
      </c>
      <c r="AD51" s="62">
        <v>675337</v>
      </c>
      <c r="AE51" s="62">
        <v>7288</v>
      </c>
      <c r="AF51" s="62">
        <v>15081</v>
      </c>
    </row>
    <row r="52" spans="3:32" ht="9" customHeight="1">
      <c r="E52" s="64" t="s">
        <v>102</v>
      </c>
      <c r="G52" s="70">
        <v>142</v>
      </c>
      <c r="H52" s="62">
        <v>638265</v>
      </c>
      <c r="I52" s="62">
        <v>19911</v>
      </c>
      <c r="J52" s="62">
        <v>16242</v>
      </c>
      <c r="K52" s="65"/>
      <c r="L52" s="61"/>
      <c r="M52" s="60"/>
      <c r="N52" s="60"/>
      <c r="O52" s="60"/>
      <c r="P52" s="64" t="s">
        <v>103</v>
      </c>
      <c r="R52" s="70">
        <v>227224</v>
      </c>
      <c r="S52" s="62">
        <v>134015</v>
      </c>
      <c r="T52" s="62">
        <v>378923</v>
      </c>
      <c r="U52" s="62">
        <v>2023830</v>
      </c>
      <c r="V52" s="57"/>
      <c r="W52" s="61"/>
      <c r="X52" s="60"/>
      <c r="Y52" s="60"/>
      <c r="Z52" s="60"/>
      <c r="AA52" s="64" t="s">
        <v>104</v>
      </c>
      <c r="AC52" s="70">
        <v>57837</v>
      </c>
      <c r="AD52" s="62">
        <v>521320</v>
      </c>
      <c r="AE52" s="66" t="s">
        <v>7</v>
      </c>
      <c r="AF52" s="66" t="s">
        <v>7</v>
      </c>
    </row>
    <row r="53" spans="3:32" ht="9" customHeight="1">
      <c r="E53" s="64" t="s">
        <v>105</v>
      </c>
      <c r="G53" s="70">
        <v>1233</v>
      </c>
      <c r="H53" s="62">
        <v>1298731</v>
      </c>
      <c r="I53" s="62">
        <v>48645</v>
      </c>
      <c r="J53" s="62">
        <v>185800</v>
      </c>
      <c r="K53" s="65"/>
      <c r="L53" s="61"/>
      <c r="M53" s="60"/>
      <c r="N53" s="60"/>
      <c r="O53" s="301" t="s">
        <v>177</v>
      </c>
      <c r="P53" s="301"/>
      <c r="R53" s="70">
        <f>SUM(R54:R55)</f>
        <v>151567</v>
      </c>
      <c r="S53" s="62">
        <f>SUM(S54:S55)</f>
        <v>113948</v>
      </c>
      <c r="T53" s="62">
        <f>SUM(T54:T55)</f>
        <v>51883</v>
      </c>
      <c r="U53" s="62">
        <f>SUM(U54:U55)</f>
        <v>4722</v>
      </c>
      <c r="V53" s="57"/>
      <c r="W53" s="61"/>
      <c r="X53" s="60"/>
      <c r="Y53" s="60"/>
      <c r="Z53" s="301" t="s">
        <v>176</v>
      </c>
      <c r="AA53" s="301"/>
      <c r="AC53" s="70">
        <f>SUM(AC54:AC55)</f>
        <v>16742</v>
      </c>
      <c r="AD53" s="62">
        <f>SUM(AD54:AD55)</f>
        <v>44186</v>
      </c>
      <c r="AE53" s="62">
        <f>SUM(AE54:AE55)</f>
        <v>31808</v>
      </c>
      <c r="AF53" s="62">
        <f>SUM(AF54:AF55)</f>
        <v>235</v>
      </c>
    </row>
    <row r="54" spans="3:32" ht="9" customHeight="1">
      <c r="D54" s="301" t="s">
        <v>108</v>
      </c>
      <c r="E54" s="301"/>
      <c r="G54" s="70">
        <f>G55</f>
        <v>1115</v>
      </c>
      <c r="H54" s="62">
        <f>H55</f>
        <v>140758</v>
      </c>
      <c r="I54" s="66" t="str">
        <f>I55</f>
        <v>－</v>
      </c>
      <c r="J54" s="66">
        <f>J55</f>
        <v>20</v>
      </c>
      <c r="K54" s="65"/>
      <c r="L54" s="61"/>
      <c r="M54" s="60"/>
      <c r="N54" s="60"/>
      <c r="O54" s="60"/>
      <c r="P54" s="64" t="s">
        <v>106</v>
      </c>
      <c r="R54" s="70">
        <v>11123</v>
      </c>
      <c r="S54" s="62">
        <v>4675</v>
      </c>
      <c r="T54" s="66" t="s">
        <v>7</v>
      </c>
      <c r="U54" s="66" t="s">
        <v>7</v>
      </c>
      <c r="V54" s="57"/>
      <c r="W54" s="61"/>
      <c r="X54" s="60"/>
      <c r="Y54" s="60"/>
      <c r="Z54" s="60"/>
      <c r="AA54" s="64" t="s">
        <v>107</v>
      </c>
      <c r="AC54" s="70">
        <v>485</v>
      </c>
      <c r="AD54" s="62">
        <v>2579</v>
      </c>
      <c r="AE54" s="66" t="s">
        <v>7</v>
      </c>
      <c r="AF54" s="66" t="s">
        <v>7</v>
      </c>
    </row>
    <row r="55" spans="3:32" ht="9" customHeight="1">
      <c r="E55" s="64" t="s">
        <v>108</v>
      </c>
      <c r="G55" s="70">
        <v>1115</v>
      </c>
      <c r="H55" s="62">
        <v>140758</v>
      </c>
      <c r="I55" s="66" t="s">
        <v>7</v>
      </c>
      <c r="J55" s="66">
        <v>20</v>
      </c>
      <c r="K55" s="65"/>
      <c r="L55" s="61"/>
      <c r="M55" s="60"/>
      <c r="N55" s="60"/>
      <c r="O55" s="60"/>
      <c r="P55" s="64" t="s">
        <v>109</v>
      </c>
      <c r="R55" s="70">
        <v>140444</v>
      </c>
      <c r="S55" s="62">
        <v>109273</v>
      </c>
      <c r="T55" s="62">
        <v>51883</v>
      </c>
      <c r="U55" s="62">
        <v>4722</v>
      </c>
      <c r="V55" s="57"/>
      <c r="W55" s="61"/>
      <c r="X55" s="60"/>
      <c r="Y55" s="60"/>
      <c r="Z55" s="60"/>
      <c r="AA55" s="74" t="s">
        <v>110</v>
      </c>
      <c r="AC55" s="70">
        <v>16257</v>
      </c>
      <c r="AD55" s="62">
        <v>41607</v>
      </c>
      <c r="AE55" s="62">
        <v>31808</v>
      </c>
      <c r="AF55" s="62">
        <v>235</v>
      </c>
    </row>
    <row r="56" spans="3:32" ht="9" customHeight="1">
      <c r="D56" s="301" t="s">
        <v>175</v>
      </c>
      <c r="E56" s="301"/>
      <c r="G56" s="70">
        <f>G57</f>
        <v>7420</v>
      </c>
      <c r="H56" s="62">
        <f>H57</f>
        <v>1814586</v>
      </c>
      <c r="I56" s="62">
        <f>I57</f>
        <v>345252</v>
      </c>
      <c r="J56" s="62">
        <f>J57</f>
        <v>75</v>
      </c>
      <c r="K56" s="65"/>
      <c r="L56" s="61"/>
      <c r="M56" s="60"/>
      <c r="N56" s="60"/>
      <c r="O56" s="301" t="s">
        <v>174</v>
      </c>
      <c r="P56" s="301"/>
      <c r="R56" s="70">
        <f>SUM(R57:R60)</f>
        <v>109232</v>
      </c>
      <c r="S56" s="62">
        <f>SUM(S57:S60)</f>
        <v>129192</v>
      </c>
      <c r="T56" s="62">
        <f>SUM(T57:T60)</f>
        <v>51102</v>
      </c>
      <c r="U56" s="62">
        <f>SUM(U57:U60)</f>
        <v>5508</v>
      </c>
      <c r="V56" s="57"/>
      <c r="W56" s="61"/>
      <c r="X56" s="60"/>
      <c r="Y56" s="60"/>
      <c r="Z56" s="60"/>
      <c r="AC56" s="70"/>
      <c r="AD56" s="62"/>
      <c r="AE56" s="62"/>
      <c r="AF56" s="62"/>
    </row>
    <row r="57" spans="3:32" ht="9" customHeight="1">
      <c r="E57" s="64" t="s">
        <v>111</v>
      </c>
      <c r="G57" s="70">
        <v>7420</v>
      </c>
      <c r="H57" s="62">
        <v>1814586</v>
      </c>
      <c r="I57" s="62">
        <v>345252</v>
      </c>
      <c r="J57" s="62">
        <v>75</v>
      </c>
      <c r="K57" s="65"/>
      <c r="L57" s="61"/>
      <c r="M57" s="60"/>
      <c r="N57" s="60"/>
      <c r="O57" s="60"/>
      <c r="P57" s="64" t="s">
        <v>112</v>
      </c>
      <c r="R57" s="70">
        <v>11334</v>
      </c>
      <c r="S57" s="62">
        <v>48474</v>
      </c>
      <c r="T57" s="66" t="s">
        <v>7</v>
      </c>
      <c r="U57" s="62">
        <v>265</v>
      </c>
      <c r="V57" s="57"/>
      <c r="W57" s="61"/>
      <c r="X57" s="60"/>
      <c r="Y57" s="296" t="s">
        <v>173</v>
      </c>
      <c r="Z57" s="296"/>
      <c r="AA57" s="296"/>
      <c r="AC57" s="73">
        <f>SUM(AC58,AC62,AC64,AC67,AC71,AC74,AC80)</f>
        <v>264345</v>
      </c>
      <c r="AD57" s="72">
        <f>SUM(AD58,AD62,AD64,AD67,AD71,AD74,AD80)</f>
        <v>1411414</v>
      </c>
      <c r="AE57" s="72">
        <f>SUM(AE58,AE62,AE64,AE67,AE71,AE74,AE80)</f>
        <v>162550</v>
      </c>
      <c r="AF57" s="72">
        <f>SUM(AF58,AF62,AF64,AF67,AF71,AF74,AF80)</f>
        <v>124277</v>
      </c>
    </row>
    <row r="58" spans="3:32" ht="9" customHeight="1">
      <c r="D58" s="301" t="s">
        <v>172</v>
      </c>
      <c r="E58" s="301"/>
      <c r="G58" s="63" t="str">
        <f>IF(SUM(G59:G60)&gt;0,SUM(G59:G60),"－")</f>
        <v>－</v>
      </c>
      <c r="H58" s="62">
        <f>IF(SUM(H59:H60)&gt;0,SUM(H59:H60),"－")</f>
        <v>24932</v>
      </c>
      <c r="I58" s="66" t="str">
        <f>IF(SUM(I59:I60)&gt;0,SUM(I59:I60),"－")</f>
        <v>－</v>
      </c>
      <c r="J58" s="66" t="str">
        <f>IF(SUM(J59:J60)&gt;0,SUM(J59:J60),"－")</f>
        <v>－</v>
      </c>
      <c r="K58" s="65"/>
      <c r="L58" s="61"/>
      <c r="M58" s="60"/>
      <c r="N58" s="60"/>
      <c r="O58" s="60"/>
      <c r="P58" s="64" t="s">
        <v>113</v>
      </c>
      <c r="R58" s="70">
        <v>137</v>
      </c>
      <c r="S58" s="62">
        <v>8154</v>
      </c>
      <c r="T58" s="62">
        <v>28469</v>
      </c>
      <c r="U58" s="62">
        <v>3969</v>
      </c>
      <c r="V58" s="57"/>
      <c r="W58" s="61"/>
      <c r="X58" s="60"/>
      <c r="Y58" s="60"/>
      <c r="Z58" s="301" t="s">
        <v>171</v>
      </c>
      <c r="AA58" s="301"/>
      <c r="AC58" s="70">
        <f>SUM(AC59:AC61)</f>
        <v>166416</v>
      </c>
      <c r="AD58" s="62">
        <f>SUM(AD59:AD61)</f>
        <v>147689</v>
      </c>
      <c r="AE58" s="62">
        <f>SUM(AE59:AE61)</f>
        <v>70317</v>
      </c>
      <c r="AF58" s="62">
        <f>SUM(AF59:AF61)</f>
        <v>27226</v>
      </c>
    </row>
    <row r="59" spans="3:32" ht="9" customHeight="1">
      <c r="E59" s="71" t="s">
        <v>114</v>
      </c>
      <c r="G59" s="63" t="s">
        <v>7</v>
      </c>
      <c r="H59" s="66" t="s">
        <v>7</v>
      </c>
      <c r="I59" s="66" t="s">
        <v>7</v>
      </c>
      <c r="J59" s="66" t="s">
        <v>7</v>
      </c>
      <c r="K59" s="65"/>
      <c r="L59" s="61"/>
      <c r="M59" s="60"/>
      <c r="N59" s="60"/>
      <c r="O59" s="60"/>
      <c r="P59" s="64" t="s">
        <v>115</v>
      </c>
      <c r="R59" s="70">
        <v>6</v>
      </c>
      <c r="S59" s="66" t="s">
        <v>7</v>
      </c>
      <c r="T59" s="66" t="s">
        <v>7</v>
      </c>
      <c r="U59" s="66" t="s">
        <v>7</v>
      </c>
      <c r="V59" s="57"/>
      <c r="W59" s="61"/>
      <c r="X59" s="60"/>
      <c r="Y59" s="60"/>
      <c r="Z59" s="60"/>
      <c r="AA59" s="64" t="s">
        <v>116</v>
      </c>
      <c r="AC59" s="70">
        <v>148001</v>
      </c>
      <c r="AD59" s="62">
        <v>60356</v>
      </c>
      <c r="AE59" s="62">
        <v>70317</v>
      </c>
      <c r="AF59" s="62">
        <v>27226</v>
      </c>
    </row>
    <row r="60" spans="3:32" ht="9" customHeight="1">
      <c r="E60" s="64" t="s">
        <v>117</v>
      </c>
      <c r="G60" s="63" t="s">
        <v>7</v>
      </c>
      <c r="H60" s="62">
        <v>24932</v>
      </c>
      <c r="I60" s="66" t="s">
        <v>7</v>
      </c>
      <c r="J60" s="66" t="s">
        <v>7</v>
      </c>
      <c r="K60" s="65"/>
      <c r="L60" s="61"/>
      <c r="M60" s="60"/>
      <c r="N60" s="60"/>
      <c r="O60" s="60"/>
      <c r="P60" s="74" t="s">
        <v>118</v>
      </c>
      <c r="R60" s="70">
        <v>97755</v>
      </c>
      <c r="S60" s="62">
        <v>72564</v>
      </c>
      <c r="T60" s="62">
        <v>22633</v>
      </c>
      <c r="U60" s="62">
        <v>1274</v>
      </c>
      <c r="V60" s="57"/>
      <c r="W60" s="61"/>
      <c r="X60" s="60"/>
      <c r="Y60" s="60"/>
      <c r="Z60" s="60"/>
      <c r="AA60" s="64" t="s">
        <v>119</v>
      </c>
      <c r="AC60" s="70">
        <v>18415</v>
      </c>
      <c r="AD60" s="62">
        <v>87333</v>
      </c>
      <c r="AE60" s="66" t="s">
        <v>7</v>
      </c>
      <c r="AF60" s="66" t="s">
        <v>7</v>
      </c>
    </row>
    <row r="61" spans="3:32" ht="9" customHeight="1">
      <c r="G61" s="70"/>
      <c r="H61" s="62"/>
      <c r="I61" s="62" t="s">
        <v>8</v>
      </c>
      <c r="J61" s="62"/>
      <c r="K61" s="65"/>
      <c r="L61" s="61"/>
      <c r="M61" s="60"/>
      <c r="N61" s="60"/>
      <c r="O61" s="301" t="s">
        <v>121</v>
      </c>
      <c r="P61" s="301"/>
      <c r="R61" s="70">
        <f>SUM(R62:R63)</f>
        <v>126442</v>
      </c>
      <c r="S61" s="62">
        <f>SUM(S62:S63)</f>
        <v>183152</v>
      </c>
      <c r="T61" s="62">
        <f>SUM(T62:T63)</f>
        <v>1669240</v>
      </c>
      <c r="U61" s="62">
        <f>SUM(U62:U63)</f>
        <v>2966508</v>
      </c>
      <c r="V61" s="57"/>
      <c r="W61" s="61"/>
      <c r="X61" s="60"/>
      <c r="Y61" s="60"/>
      <c r="Z61" s="60"/>
      <c r="AA61" s="64" t="s">
        <v>120</v>
      </c>
      <c r="AC61" s="63" t="s">
        <v>7</v>
      </c>
      <c r="AD61" s="66" t="s">
        <v>7</v>
      </c>
      <c r="AE61" s="66" t="s">
        <v>7</v>
      </c>
      <c r="AF61" s="66" t="s">
        <v>7</v>
      </c>
    </row>
    <row r="62" spans="3:32" ht="9" customHeight="1">
      <c r="C62" s="296" t="s">
        <v>170</v>
      </c>
      <c r="D62" s="296"/>
      <c r="E62" s="296"/>
      <c r="G62" s="73">
        <f>SUM(G63,G66,G69,G72,G76,G79,G81,R11,R13)</f>
        <v>99801</v>
      </c>
      <c r="H62" s="72">
        <f>SUM(H63,H66,H69,H72,H76,H79,H81,S11,S13)</f>
        <v>27112041</v>
      </c>
      <c r="I62" s="72">
        <f>SUM(I63,I66,I69,I72,I76,I79,I81,T11,T13)</f>
        <v>1181721</v>
      </c>
      <c r="J62" s="72">
        <f>SUM(J63,J66,J69,J72,J76,J79,J81,U11,U13)</f>
        <v>2632008</v>
      </c>
      <c r="K62" s="65"/>
      <c r="L62" s="61"/>
      <c r="M62" s="60"/>
      <c r="N62" s="60"/>
      <c r="O62" s="60"/>
      <c r="P62" s="64" t="s">
        <v>121</v>
      </c>
      <c r="R62" s="70">
        <v>126442</v>
      </c>
      <c r="S62" s="62">
        <v>183152</v>
      </c>
      <c r="T62" s="62">
        <v>1313879</v>
      </c>
      <c r="U62" s="62">
        <v>2966508</v>
      </c>
      <c r="V62" s="57"/>
      <c r="W62" s="61"/>
      <c r="X62" s="60"/>
      <c r="Y62" s="60"/>
      <c r="Z62" s="301" t="s">
        <v>122</v>
      </c>
      <c r="AA62" s="301"/>
      <c r="AC62" s="70">
        <f>AC63</f>
        <v>27377</v>
      </c>
      <c r="AD62" s="62">
        <f>AD63</f>
        <v>90406</v>
      </c>
      <c r="AE62" s="62">
        <f>AE63</f>
        <v>20</v>
      </c>
      <c r="AF62" s="62">
        <f>AF63</f>
        <v>205</v>
      </c>
    </row>
    <row r="63" spans="3:32" ht="9" customHeight="1">
      <c r="D63" s="301" t="s">
        <v>4</v>
      </c>
      <c r="E63" s="301"/>
      <c r="G63" s="70">
        <f>IF(SUM(G64:G65)&gt;0,SUM(G64:G65),"－")</f>
        <v>40</v>
      </c>
      <c r="H63" s="62">
        <f>IF(SUM(H64:H65)&gt;0,SUM(H64:H65),"－")</f>
        <v>5840544</v>
      </c>
      <c r="I63" s="66" t="str">
        <f>IF(SUM(I64:I65)&gt;0,SUM(I64:I65),"－")</f>
        <v>－</v>
      </c>
      <c r="J63" s="62">
        <f>IF(SUM(J64:J65)&gt;0,SUM(J64:J65),"－")</f>
        <v>137263</v>
      </c>
      <c r="K63" s="65"/>
      <c r="L63" s="61"/>
      <c r="M63" s="60"/>
      <c r="N63" s="60"/>
      <c r="O63" s="60"/>
      <c r="P63" s="64" t="s">
        <v>90</v>
      </c>
      <c r="R63" s="63" t="s">
        <v>7</v>
      </c>
      <c r="S63" s="66" t="s">
        <v>7</v>
      </c>
      <c r="T63" s="62">
        <v>355361</v>
      </c>
      <c r="U63" s="66" t="s">
        <v>7</v>
      </c>
      <c r="V63" s="57"/>
      <c r="W63" s="61"/>
      <c r="X63" s="60"/>
      <c r="Y63" s="60"/>
      <c r="Z63" s="60"/>
      <c r="AA63" s="64" t="s">
        <v>122</v>
      </c>
      <c r="AC63" s="70">
        <v>27377</v>
      </c>
      <c r="AD63" s="62">
        <v>90406</v>
      </c>
      <c r="AE63" s="62">
        <v>20</v>
      </c>
      <c r="AF63" s="62">
        <v>205</v>
      </c>
    </row>
    <row r="64" spans="3:32" ht="9" customHeight="1">
      <c r="E64" s="64" t="s">
        <v>4</v>
      </c>
      <c r="G64" s="63" t="s">
        <v>7</v>
      </c>
      <c r="H64" s="62">
        <v>5810870</v>
      </c>
      <c r="I64" s="66" t="s">
        <v>7</v>
      </c>
      <c r="J64" s="62">
        <v>137263</v>
      </c>
      <c r="K64" s="65"/>
      <c r="L64" s="61"/>
      <c r="M64" s="60"/>
      <c r="N64" s="60"/>
      <c r="O64" s="301" t="s">
        <v>169</v>
      </c>
      <c r="P64" s="301"/>
      <c r="R64" s="70">
        <f>SUM(R65:R70)</f>
        <v>196162</v>
      </c>
      <c r="S64" s="62">
        <f>SUM(S65:S70)</f>
        <v>5891775</v>
      </c>
      <c r="T64" s="62">
        <f>SUM(T65:T70)</f>
        <v>3039329</v>
      </c>
      <c r="U64" s="62">
        <f>SUM(U65:U70)</f>
        <v>6624784</v>
      </c>
      <c r="V64" s="57"/>
      <c r="W64" s="61"/>
      <c r="X64" s="60"/>
      <c r="Y64" s="60"/>
      <c r="Z64" s="301" t="s">
        <v>168</v>
      </c>
      <c r="AA64" s="301"/>
      <c r="AC64" s="70">
        <f>SUM(AC65:AC66)</f>
        <v>12578</v>
      </c>
      <c r="AD64" s="62">
        <f>SUM(AD65:AD66)</f>
        <v>728457</v>
      </c>
      <c r="AE64" s="62">
        <f>SUM(AE65:AE66)</f>
        <v>22982</v>
      </c>
      <c r="AF64" s="62">
        <f>SUM(AF65:AF66)</f>
        <v>37820</v>
      </c>
    </row>
    <row r="65" spans="4:32" ht="9" customHeight="1">
      <c r="E65" s="64" t="s">
        <v>123</v>
      </c>
      <c r="G65" s="70">
        <v>40</v>
      </c>
      <c r="H65" s="62">
        <v>29674</v>
      </c>
      <c r="I65" s="66" t="s">
        <v>7</v>
      </c>
      <c r="J65" s="66" t="s">
        <v>7</v>
      </c>
      <c r="K65" s="65"/>
      <c r="L65" s="61"/>
      <c r="M65" s="60"/>
      <c r="N65" s="60"/>
      <c r="O65" s="60"/>
      <c r="P65" s="64" t="s">
        <v>124</v>
      </c>
      <c r="R65" s="70">
        <v>50965</v>
      </c>
      <c r="S65" s="62">
        <v>576556</v>
      </c>
      <c r="T65" s="62">
        <v>1432666</v>
      </c>
      <c r="U65" s="62">
        <v>3293474</v>
      </c>
      <c r="V65" s="57"/>
      <c r="W65" s="61"/>
      <c r="X65" s="60"/>
      <c r="Y65" s="60"/>
      <c r="Z65" s="60"/>
      <c r="AA65" s="64" t="s">
        <v>125</v>
      </c>
      <c r="AC65" s="70">
        <v>12578</v>
      </c>
      <c r="AD65" s="62">
        <v>728457</v>
      </c>
      <c r="AE65" s="62">
        <v>22982</v>
      </c>
      <c r="AF65" s="62">
        <v>37820</v>
      </c>
    </row>
    <row r="66" spans="4:32" ht="9" customHeight="1">
      <c r="D66" s="301" t="s">
        <v>128</v>
      </c>
      <c r="E66" s="301"/>
      <c r="G66" s="70">
        <f>SUM(G67:G68)</f>
        <v>26</v>
      </c>
      <c r="H66" s="62">
        <f>SUM(H67:H68)</f>
        <v>9820756</v>
      </c>
      <c r="I66" s="62">
        <f>SUM(I67:I68)</f>
        <v>6540</v>
      </c>
      <c r="J66" s="62">
        <f>SUM(J67:J68)</f>
        <v>7014</v>
      </c>
      <c r="K66" s="65"/>
      <c r="L66" s="61"/>
      <c r="M66" s="60"/>
      <c r="N66" s="60"/>
      <c r="O66" s="60"/>
      <c r="P66" s="64" t="s">
        <v>126</v>
      </c>
      <c r="R66" s="70">
        <v>130770</v>
      </c>
      <c r="S66" s="62">
        <v>107252</v>
      </c>
      <c r="T66" s="62">
        <v>1292567</v>
      </c>
      <c r="U66" s="62">
        <v>2944573</v>
      </c>
      <c r="V66" s="57"/>
      <c r="W66" s="61"/>
      <c r="X66" s="60"/>
      <c r="Y66" s="60"/>
      <c r="Z66" s="60"/>
      <c r="AA66" s="64" t="s">
        <v>127</v>
      </c>
      <c r="AC66" s="63" t="s">
        <v>7</v>
      </c>
      <c r="AD66" s="66" t="s">
        <v>7</v>
      </c>
      <c r="AE66" s="66" t="s">
        <v>7</v>
      </c>
      <c r="AF66" s="66" t="s">
        <v>7</v>
      </c>
    </row>
    <row r="67" spans="4:32" ht="9" customHeight="1">
      <c r="E67" s="64" t="s">
        <v>128</v>
      </c>
      <c r="G67" s="70">
        <v>26</v>
      </c>
      <c r="H67" s="62">
        <v>9820274</v>
      </c>
      <c r="I67" s="62">
        <v>6540</v>
      </c>
      <c r="J67" s="62">
        <v>7014</v>
      </c>
      <c r="K67" s="65"/>
      <c r="L67" s="61"/>
      <c r="M67" s="60"/>
      <c r="N67" s="60"/>
      <c r="O67" s="60"/>
      <c r="P67" s="64" t="s">
        <v>129</v>
      </c>
      <c r="R67" s="63" t="s">
        <v>7</v>
      </c>
      <c r="S67" s="62">
        <v>622219</v>
      </c>
      <c r="T67" s="62">
        <v>203367</v>
      </c>
      <c r="U67" s="62">
        <v>327533</v>
      </c>
      <c r="V67" s="57"/>
      <c r="W67" s="61"/>
      <c r="X67" s="60"/>
      <c r="Y67" s="60"/>
      <c r="Z67" s="301" t="s">
        <v>167</v>
      </c>
      <c r="AA67" s="301"/>
      <c r="AC67" s="63" t="str">
        <f>IF(SUM(AC68:AC70)&gt;0,SUM(AC68:AC70),"－")</f>
        <v>－</v>
      </c>
      <c r="AD67" s="66" t="str">
        <f>IF(SUM(AD68:AD70)&gt;0,SUM(AD68:AD70),"－")</f>
        <v>－</v>
      </c>
      <c r="AE67" s="66">
        <f>IF(SUM(AE68:AE70)&gt;0,SUM(AE68:AE70),"－")</f>
        <v>7392</v>
      </c>
      <c r="AF67" s="62">
        <f>IF(SUM(AF68:AF70)&gt;0,SUM(AF68:AF70),"－")</f>
        <v>6595</v>
      </c>
    </row>
    <row r="68" spans="4:32" ht="9" customHeight="1">
      <c r="E68" s="64" t="s">
        <v>130</v>
      </c>
      <c r="G68" s="63" t="s">
        <v>7</v>
      </c>
      <c r="H68" s="62">
        <v>482</v>
      </c>
      <c r="I68" s="66" t="s">
        <v>7</v>
      </c>
      <c r="J68" s="66" t="s">
        <v>7</v>
      </c>
      <c r="K68" s="65"/>
      <c r="L68" s="61"/>
      <c r="M68" s="60"/>
      <c r="N68" s="60"/>
      <c r="O68" s="60"/>
      <c r="P68" s="64" t="s">
        <v>131</v>
      </c>
      <c r="R68" s="63" t="s">
        <v>7</v>
      </c>
      <c r="S68" s="62">
        <v>4547579</v>
      </c>
      <c r="T68" s="66" t="s">
        <v>7</v>
      </c>
      <c r="U68" s="66" t="s">
        <v>7</v>
      </c>
      <c r="V68" s="57"/>
      <c r="W68" s="61"/>
      <c r="X68" s="60"/>
      <c r="Y68" s="60"/>
      <c r="Z68" s="60"/>
      <c r="AA68" s="64" t="s">
        <v>132</v>
      </c>
      <c r="AC68" s="63" t="s">
        <v>7</v>
      </c>
      <c r="AD68" s="66" t="s">
        <v>7</v>
      </c>
      <c r="AE68" s="66" t="s">
        <v>7</v>
      </c>
      <c r="AF68" s="66" t="s">
        <v>7</v>
      </c>
    </row>
    <row r="69" spans="4:32" ht="9" customHeight="1">
      <c r="D69" s="301" t="s">
        <v>166</v>
      </c>
      <c r="E69" s="301"/>
      <c r="G69" s="70">
        <f>SUM(G70:G71)</f>
        <v>476</v>
      </c>
      <c r="H69" s="62">
        <f>SUM(H70:H71)</f>
        <v>64230</v>
      </c>
      <c r="I69" s="62">
        <f>SUM(I70:I71)</f>
        <v>28485</v>
      </c>
      <c r="J69" s="62">
        <f>SUM(J70:J71)</f>
        <v>39449</v>
      </c>
      <c r="K69" s="65"/>
      <c r="L69" s="61"/>
      <c r="M69" s="60"/>
      <c r="N69" s="60"/>
      <c r="O69" s="60"/>
      <c r="P69" s="64" t="s">
        <v>133</v>
      </c>
      <c r="R69" s="70">
        <v>14427</v>
      </c>
      <c r="S69" s="62">
        <v>38169</v>
      </c>
      <c r="T69" s="62">
        <v>107919</v>
      </c>
      <c r="U69" s="62">
        <v>59204</v>
      </c>
      <c r="V69" s="57"/>
      <c r="W69" s="61"/>
      <c r="X69" s="60"/>
      <c r="Y69" s="60"/>
      <c r="Z69" s="60"/>
      <c r="AA69" s="64" t="s">
        <v>134</v>
      </c>
      <c r="AC69" s="63" t="s">
        <v>7</v>
      </c>
      <c r="AD69" s="66" t="s">
        <v>7</v>
      </c>
      <c r="AE69" s="66" t="s">
        <v>7</v>
      </c>
      <c r="AF69" s="62">
        <v>45</v>
      </c>
    </row>
    <row r="70" spans="4:32" ht="9" customHeight="1">
      <c r="E70" s="64" t="s">
        <v>135</v>
      </c>
      <c r="G70" s="70">
        <v>21</v>
      </c>
      <c r="H70" s="62">
        <v>2202</v>
      </c>
      <c r="I70" s="62">
        <v>2482</v>
      </c>
      <c r="J70" s="62">
        <v>32642</v>
      </c>
      <c r="K70" s="65"/>
      <c r="L70" s="61"/>
      <c r="M70" s="60"/>
      <c r="N70" s="60"/>
      <c r="O70" s="60"/>
      <c r="P70" s="64" t="s">
        <v>90</v>
      </c>
      <c r="R70" s="63" t="s">
        <v>7</v>
      </c>
      <c r="S70" s="66" t="s">
        <v>7</v>
      </c>
      <c r="T70" s="62">
        <v>2810</v>
      </c>
      <c r="U70" s="66" t="s">
        <v>7</v>
      </c>
      <c r="V70" s="57"/>
      <c r="W70" s="61"/>
      <c r="X70" s="60"/>
      <c r="Y70" s="60"/>
      <c r="Z70" s="60"/>
      <c r="AA70" s="64" t="s">
        <v>136</v>
      </c>
      <c r="AC70" s="63" t="s">
        <v>7</v>
      </c>
      <c r="AD70" s="66" t="s">
        <v>7</v>
      </c>
      <c r="AE70" s="66">
        <v>7392</v>
      </c>
      <c r="AF70" s="62">
        <v>6550</v>
      </c>
    </row>
    <row r="71" spans="4:32" ht="9" customHeight="1">
      <c r="E71" s="64" t="s">
        <v>137</v>
      </c>
      <c r="G71" s="70">
        <v>455</v>
      </c>
      <c r="H71" s="62">
        <v>62028</v>
      </c>
      <c r="I71" s="62">
        <v>26003</v>
      </c>
      <c r="J71" s="62">
        <v>6807</v>
      </c>
      <c r="K71" s="65"/>
      <c r="L71" s="61"/>
      <c r="M71" s="60"/>
      <c r="N71" s="60"/>
      <c r="O71" s="301" t="s">
        <v>138</v>
      </c>
      <c r="P71" s="301"/>
      <c r="R71" s="70">
        <f>R72</f>
        <v>286</v>
      </c>
      <c r="S71" s="62">
        <f>S72</f>
        <v>164076</v>
      </c>
      <c r="T71" s="62">
        <f>T72</f>
        <v>10219</v>
      </c>
      <c r="U71" s="62">
        <f>U72</f>
        <v>112868</v>
      </c>
      <c r="V71" s="57"/>
      <c r="W71" s="61"/>
      <c r="X71" s="60"/>
      <c r="Y71" s="60"/>
      <c r="Z71" s="301" t="s">
        <v>165</v>
      </c>
      <c r="AA71" s="301"/>
      <c r="AC71" s="70">
        <f>SUM(AC72:AC73)</f>
        <v>56614</v>
      </c>
      <c r="AD71" s="62">
        <f>SUM(AD72:AD73)</f>
        <v>442672</v>
      </c>
      <c r="AE71" s="62">
        <f>SUM(AE72:AE73)</f>
        <v>22987</v>
      </c>
      <c r="AF71" s="62">
        <f>SUM(AF72:AF73)</f>
        <v>8857</v>
      </c>
    </row>
    <row r="72" spans="4:32" ht="9" customHeight="1">
      <c r="D72" s="301" t="s">
        <v>164</v>
      </c>
      <c r="E72" s="301"/>
      <c r="G72" s="70">
        <f>SUM(G73:G75)</f>
        <v>11741</v>
      </c>
      <c r="H72" s="62">
        <f>SUM(H73:H75)</f>
        <v>376642</v>
      </c>
      <c r="I72" s="62">
        <f>SUM(I73:I75)</f>
        <v>386311</v>
      </c>
      <c r="J72" s="62">
        <f>SUM(J73:J75)</f>
        <v>405159</v>
      </c>
      <c r="K72" s="65"/>
      <c r="L72" s="61"/>
      <c r="M72" s="60"/>
      <c r="N72" s="60"/>
      <c r="O72" s="60"/>
      <c r="P72" s="64" t="s">
        <v>138</v>
      </c>
      <c r="R72" s="70">
        <v>286</v>
      </c>
      <c r="S72" s="62">
        <v>164076</v>
      </c>
      <c r="T72" s="62">
        <v>10219</v>
      </c>
      <c r="U72" s="62">
        <v>112868</v>
      </c>
      <c r="V72" s="57"/>
      <c r="W72" s="61"/>
      <c r="X72" s="60"/>
      <c r="Y72" s="60"/>
      <c r="Z72" s="60"/>
      <c r="AA72" s="64" t="s">
        <v>163</v>
      </c>
      <c r="AC72" s="70">
        <v>661</v>
      </c>
      <c r="AD72" s="62">
        <v>8520</v>
      </c>
      <c r="AE72" s="62">
        <v>7498</v>
      </c>
      <c r="AF72" s="62">
        <v>310</v>
      </c>
    </row>
    <row r="73" spans="4:32" ht="9" customHeight="1">
      <c r="E73" s="64" t="s">
        <v>140</v>
      </c>
      <c r="G73" s="63" t="s">
        <v>7</v>
      </c>
      <c r="H73" s="66" t="s">
        <v>7</v>
      </c>
      <c r="I73" s="62">
        <v>365399</v>
      </c>
      <c r="J73" s="62">
        <v>381057</v>
      </c>
      <c r="K73" s="65"/>
      <c r="L73" s="61"/>
      <c r="M73" s="60"/>
      <c r="N73" s="60"/>
      <c r="O73" s="301" t="s">
        <v>143</v>
      </c>
      <c r="P73" s="301"/>
      <c r="R73" s="63" t="str">
        <f>R74</f>
        <v>－</v>
      </c>
      <c r="S73" s="62">
        <f>S74</f>
        <v>257</v>
      </c>
      <c r="T73" s="66" t="str">
        <f>+T74</f>
        <v>－</v>
      </c>
      <c r="U73" s="66" t="str">
        <f>U74</f>
        <v>－</v>
      </c>
      <c r="V73" s="57"/>
      <c r="W73" s="61"/>
      <c r="X73" s="60"/>
      <c r="Y73" s="60"/>
      <c r="Z73" s="60"/>
      <c r="AA73" s="64" t="s">
        <v>141</v>
      </c>
      <c r="AC73" s="70">
        <v>55953</v>
      </c>
      <c r="AD73" s="62">
        <v>434152</v>
      </c>
      <c r="AE73" s="62">
        <v>15489</v>
      </c>
      <c r="AF73" s="62">
        <v>8547</v>
      </c>
    </row>
    <row r="74" spans="4:32" ht="9" customHeight="1">
      <c r="E74" s="71" t="s">
        <v>142</v>
      </c>
      <c r="G74" s="63" t="s">
        <v>7</v>
      </c>
      <c r="H74" s="66" t="s">
        <v>7</v>
      </c>
      <c r="I74" s="62">
        <v>13082</v>
      </c>
      <c r="J74" s="62">
        <v>23827</v>
      </c>
      <c r="K74" s="65"/>
      <c r="L74" s="61"/>
      <c r="M74" s="60"/>
      <c r="N74" s="60"/>
      <c r="O74" s="60"/>
      <c r="P74" s="64" t="s">
        <v>143</v>
      </c>
      <c r="R74" s="63" t="s">
        <v>7</v>
      </c>
      <c r="S74" s="62">
        <v>257</v>
      </c>
      <c r="T74" s="66" t="s">
        <v>7</v>
      </c>
      <c r="U74" s="66" t="s">
        <v>7</v>
      </c>
      <c r="V74" s="57"/>
      <c r="W74" s="61"/>
      <c r="X74" s="60"/>
      <c r="Y74" s="60"/>
      <c r="Z74" s="301" t="s">
        <v>162</v>
      </c>
      <c r="AA74" s="301"/>
      <c r="AC74" s="70">
        <f>SUM(AC75:AC78)</f>
        <v>1360</v>
      </c>
      <c r="AD74" s="62">
        <f>SUM(AD75:AD78)</f>
        <v>2190</v>
      </c>
      <c r="AE74" s="62">
        <f>SUM(AE75:AE78)</f>
        <v>38852</v>
      </c>
      <c r="AF74" s="62">
        <f>SUM(AF75:AF78)</f>
        <v>43574</v>
      </c>
    </row>
    <row r="75" spans="4:32" ht="9" customHeight="1">
      <c r="E75" s="64" t="s">
        <v>144</v>
      </c>
      <c r="G75" s="70">
        <v>11741</v>
      </c>
      <c r="H75" s="62">
        <v>376642</v>
      </c>
      <c r="I75" s="62">
        <v>7830</v>
      </c>
      <c r="J75" s="62">
        <v>275</v>
      </c>
      <c r="K75" s="65"/>
      <c r="L75" s="61"/>
      <c r="M75" s="60"/>
      <c r="N75" s="60"/>
      <c r="O75" s="301" t="s">
        <v>161</v>
      </c>
      <c r="P75" s="301"/>
      <c r="R75" s="70">
        <f>SUM(R76:R78)</f>
        <v>747181</v>
      </c>
      <c r="S75" s="62">
        <f>SUM(S76:S78)</f>
        <v>664019</v>
      </c>
      <c r="T75" s="62">
        <f>SUM(T76:T78)</f>
        <v>676954</v>
      </c>
      <c r="U75" s="62">
        <f>SUM(U76:U78)</f>
        <v>2122917</v>
      </c>
      <c r="V75" s="57"/>
      <c r="W75" s="61"/>
      <c r="X75" s="60"/>
      <c r="Y75" s="60"/>
      <c r="Z75" s="60"/>
      <c r="AA75" s="64" t="s">
        <v>145</v>
      </c>
      <c r="AC75" s="70">
        <v>1360</v>
      </c>
      <c r="AD75" s="62">
        <v>2190</v>
      </c>
      <c r="AE75" s="62">
        <v>1983</v>
      </c>
      <c r="AF75" s="62">
        <v>472</v>
      </c>
    </row>
    <row r="76" spans="4:32" ht="9" customHeight="1">
      <c r="D76" s="301" t="s">
        <v>148</v>
      </c>
      <c r="E76" s="301"/>
      <c r="G76" s="63" t="str">
        <f>IF(SUM(G77:G78)&gt;0,SUM(G77:G78),"－")</f>
        <v>－</v>
      </c>
      <c r="H76" s="62">
        <f>IF(SUM(H77:H78)&gt;0,SUM(H77:H78),"－")</f>
        <v>10062283</v>
      </c>
      <c r="I76" s="62">
        <f>IF(SUM(I77:I78)&gt;0,SUM(I77:I78),"－")</f>
        <v>166376</v>
      </c>
      <c r="J76" s="62">
        <f>IF(SUM(J77:J78)&gt;0,SUM(J77:J78),"－")</f>
        <v>323055</v>
      </c>
      <c r="K76" s="65"/>
      <c r="L76" s="61"/>
      <c r="M76" s="60"/>
      <c r="N76" s="60"/>
      <c r="O76" s="60"/>
      <c r="P76" s="64" t="s">
        <v>146</v>
      </c>
      <c r="R76" s="63" t="s">
        <v>7</v>
      </c>
      <c r="S76" s="66" t="s">
        <v>7</v>
      </c>
      <c r="T76" s="62">
        <v>56830</v>
      </c>
      <c r="U76" s="62">
        <v>97337</v>
      </c>
      <c r="V76" s="57"/>
      <c r="W76" s="61"/>
      <c r="X76" s="60"/>
      <c r="Y76" s="60"/>
      <c r="Z76" s="60"/>
      <c r="AA76" s="64" t="s">
        <v>147</v>
      </c>
      <c r="AC76" s="63" t="s">
        <v>7</v>
      </c>
      <c r="AD76" s="66" t="s">
        <v>7</v>
      </c>
      <c r="AE76" s="66" t="s">
        <v>7</v>
      </c>
      <c r="AF76" s="66" t="s">
        <v>7</v>
      </c>
    </row>
    <row r="77" spans="4:32" ht="9" customHeight="1">
      <c r="E77" s="64" t="s">
        <v>148</v>
      </c>
      <c r="G77" s="63" t="s">
        <v>7</v>
      </c>
      <c r="H77" s="62">
        <v>10062283</v>
      </c>
      <c r="I77" s="62">
        <v>166376</v>
      </c>
      <c r="J77" s="62">
        <v>323055</v>
      </c>
      <c r="K77" s="65"/>
      <c r="L77" s="61"/>
      <c r="M77" s="60"/>
      <c r="N77" s="60"/>
      <c r="O77" s="60"/>
      <c r="P77" s="64" t="s">
        <v>149</v>
      </c>
      <c r="R77" s="63" t="s">
        <v>7</v>
      </c>
      <c r="S77" s="62">
        <v>241</v>
      </c>
      <c r="T77" s="62">
        <v>30453</v>
      </c>
      <c r="U77" s="62">
        <v>405477</v>
      </c>
      <c r="V77" s="57"/>
      <c r="W77" s="61"/>
      <c r="X77" s="60"/>
      <c r="Y77" s="60"/>
      <c r="Z77" s="60"/>
      <c r="AA77" s="64" t="s">
        <v>150</v>
      </c>
      <c r="AC77" s="63" t="s">
        <v>7</v>
      </c>
      <c r="AD77" s="66" t="s">
        <v>7</v>
      </c>
      <c r="AE77" s="66" t="s">
        <v>7</v>
      </c>
      <c r="AF77" s="66" t="s">
        <v>7</v>
      </c>
    </row>
    <row r="78" spans="4:32" ht="9" customHeight="1">
      <c r="E78" s="64" t="s">
        <v>131</v>
      </c>
      <c r="G78" s="63" t="s">
        <v>7</v>
      </c>
      <c r="H78" s="66" t="s">
        <v>7</v>
      </c>
      <c r="I78" s="66" t="s">
        <v>7</v>
      </c>
      <c r="J78" s="66" t="s">
        <v>7</v>
      </c>
      <c r="K78" s="65"/>
      <c r="L78" s="61"/>
      <c r="M78" s="60"/>
      <c r="N78" s="60"/>
      <c r="O78" s="60"/>
      <c r="P78" s="64" t="s">
        <v>151</v>
      </c>
      <c r="R78" s="70">
        <v>747181</v>
      </c>
      <c r="S78" s="62">
        <v>663778</v>
      </c>
      <c r="T78" s="62">
        <v>589671</v>
      </c>
      <c r="U78" s="62">
        <v>1620103</v>
      </c>
      <c r="V78" s="57"/>
      <c r="W78" s="61"/>
      <c r="X78" s="60"/>
      <c r="Y78" s="60"/>
      <c r="Z78" s="60"/>
      <c r="AA78" s="64" t="s">
        <v>152</v>
      </c>
      <c r="AC78" s="63" t="s">
        <v>7</v>
      </c>
      <c r="AD78" s="66" t="s">
        <v>7</v>
      </c>
      <c r="AE78" s="62">
        <v>36869</v>
      </c>
      <c r="AF78" s="62">
        <v>43102</v>
      </c>
    </row>
    <row r="79" spans="4:32" ht="9" customHeight="1">
      <c r="D79" s="301" t="s">
        <v>153</v>
      </c>
      <c r="E79" s="301"/>
      <c r="G79" s="63" t="str">
        <f>+G80</f>
        <v>－</v>
      </c>
      <c r="H79" s="62">
        <f>+H80</f>
        <v>6025</v>
      </c>
      <c r="I79" s="66">
        <f>+I80</f>
        <v>1000</v>
      </c>
      <c r="J79" s="66">
        <f>+J80</f>
        <v>5711</v>
      </c>
      <c r="K79" s="65"/>
      <c r="L79" s="61"/>
      <c r="M79" s="60"/>
      <c r="N79" s="60"/>
      <c r="O79" s="301" t="s">
        <v>160</v>
      </c>
      <c r="P79" s="301"/>
      <c r="R79" s="70">
        <f>SUM(R80:R82,AC11)</f>
        <v>143775</v>
      </c>
      <c r="S79" s="62">
        <f>SUM(S80:S82,AD11)</f>
        <v>64919</v>
      </c>
      <c r="T79" s="62">
        <f>SUM(T80:T82,AE11)</f>
        <v>51430</v>
      </c>
      <c r="U79" s="62">
        <f>SUM(U80:U82,AF11)</f>
        <v>52508</v>
      </c>
      <c r="V79" s="57"/>
      <c r="W79" s="61"/>
      <c r="X79" s="60"/>
      <c r="Y79" s="60"/>
      <c r="Z79" s="60"/>
      <c r="AC79" s="63"/>
      <c r="AD79" s="62"/>
      <c r="AE79" s="62" t="s">
        <v>8</v>
      </c>
      <c r="AF79" s="62"/>
    </row>
    <row r="80" spans="4:32" ht="9" customHeight="1">
      <c r="E80" s="64" t="s">
        <v>153</v>
      </c>
      <c r="G80" s="63" t="s">
        <v>7</v>
      </c>
      <c r="H80" s="62">
        <v>6025</v>
      </c>
      <c r="I80" s="66">
        <v>1000</v>
      </c>
      <c r="J80" s="66">
        <v>5711</v>
      </c>
      <c r="K80" s="65"/>
      <c r="L80" s="61"/>
      <c r="M80" s="60"/>
      <c r="N80" s="60"/>
      <c r="O80" s="60"/>
      <c r="P80" s="64" t="s">
        <v>154</v>
      </c>
      <c r="R80" s="70">
        <v>141249</v>
      </c>
      <c r="S80" s="62">
        <v>5045</v>
      </c>
      <c r="T80" s="62">
        <v>17180</v>
      </c>
      <c r="U80" s="62">
        <v>6700</v>
      </c>
      <c r="V80" s="57"/>
      <c r="W80" s="61"/>
      <c r="X80" s="60"/>
      <c r="Y80" s="296" t="s">
        <v>156</v>
      </c>
      <c r="Z80" s="296"/>
      <c r="AA80" s="296"/>
      <c r="AC80" s="69" t="str">
        <f>AC81</f>
        <v>－</v>
      </c>
      <c r="AD80" s="68" t="str">
        <f>AD81</f>
        <v>－</v>
      </c>
      <c r="AE80" s="68" t="str">
        <f>AE81</f>
        <v>－</v>
      </c>
      <c r="AF80" s="68" t="str">
        <f>AF81</f>
        <v>－</v>
      </c>
    </row>
    <row r="81" spans="1:32" ht="9" customHeight="1">
      <c r="D81" s="301" t="s">
        <v>157</v>
      </c>
      <c r="E81" s="301"/>
      <c r="G81" s="63" t="str">
        <f>IF(SUM(G82:G84)&gt;0,SUM(G82:G84),"－")</f>
        <v>－</v>
      </c>
      <c r="H81" s="62">
        <f>IF(SUM(H82:H84)&gt;0,SUM(H82:H84),"－")</f>
        <v>3695</v>
      </c>
      <c r="I81" s="62">
        <f>IF(SUM(I82:I84)&gt;0,SUM(I82:I84),"－")</f>
        <v>620</v>
      </c>
      <c r="J81" s="62">
        <f>IF(SUM(J82:J84)&gt;0,SUM(J82:J84),"－")</f>
        <v>1111936</v>
      </c>
      <c r="K81" s="65"/>
      <c r="L81" s="61"/>
      <c r="M81" s="60"/>
      <c r="N81" s="60"/>
      <c r="O81" s="60"/>
      <c r="P81" s="64" t="s">
        <v>155</v>
      </c>
      <c r="R81" s="63" t="s">
        <v>7</v>
      </c>
      <c r="S81" s="62">
        <v>24945</v>
      </c>
      <c r="T81" s="62">
        <v>11095</v>
      </c>
      <c r="U81" s="62">
        <v>5432</v>
      </c>
      <c r="V81" s="57"/>
      <c r="W81" s="61"/>
      <c r="X81" s="60"/>
      <c r="Y81" s="60"/>
      <c r="Z81" s="60"/>
      <c r="AA81" s="64" t="s">
        <v>156</v>
      </c>
      <c r="AC81" s="63" t="s">
        <v>7</v>
      </c>
      <c r="AD81" s="66" t="s">
        <v>7</v>
      </c>
      <c r="AE81" s="66" t="s">
        <v>7</v>
      </c>
      <c r="AF81" s="66" t="s">
        <v>7</v>
      </c>
    </row>
    <row r="82" spans="1:32" ht="9" customHeight="1">
      <c r="E82" s="64" t="s">
        <v>157</v>
      </c>
      <c r="G82" s="63" t="s">
        <v>7</v>
      </c>
      <c r="H82" s="62">
        <v>3695</v>
      </c>
      <c r="I82" s="62">
        <v>620</v>
      </c>
      <c r="J82" s="62">
        <v>1111936</v>
      </c>
      <c r="K82" s="65"/>
      <c r="L82" s="61"/>
      <c r="M82" s="60"/>
      <c r="N82" s="60"/>
      <c r="O82" s="60"/>
      <c r="P82" s="64" t="s">
        <v>158</v>
      </c>
      <c r="R82" s="63" t="s">
        <v>7</v>
      </c>
      <c r="S82" s="62">
        <v>25730</v>
      </c>
      <c r="T82" s="62">
        <v>3100</v>
      </c>
      <c r="U82" s="62">
        <v>800</v>
      </c>
      <c r="V82" s="57"/>
      <c r="W82" s="61"/>
      <c r="X82" s="60"/>
      <c r="Y82" s="60"/>
      <c r="Z82" s="60"/>
      <c r="AA82" s="59"/>
      <c r="AC82" s="58"/>
      <c r="AD82" s="57"/>
      <c r="AE82" s="57"/>
      <c r="AF82" s="57"/>
    </row>
    <row r="83" spans="1:32" ht="9" customHeight="1">
      <c r="A83" s="55"/>
      <c r="B83" s="55"/>
      <c r="C83" s="55"/>
      <c r="D83" s="55"/>
      <c r="E83" s="55"/>
      <c r="F83" s="55"/>
      <c r="G83" s="56"/>
      <c r="H83" s="55"/>
      <c r="I83" s="53"/>
      <c r="J83" s="53"/>
      <c r="K83" s="53"/>
      <c r="L83" s="54"/>
      <c r="M83" s="53"/>
      <c r="N83" s="53"/>
      <c r="O83" s="53"/>
      <c r="P83" s="55"/>
      <c r="Q83" s="55"/>
      <c r="R83" s="56"/>
      <c r="S83" s="55"/>
      <c r="T83" s="53" t="s">
        <v>8</v>
      </c>
      <c r="U83" s="53" t="s">
        <v>8</v>
      </c>
      <c r="V83" s="53"/>
      <c r="W83" s="54"/>
      <c r="X83" s="53"/>
      <c r="Y83" s="53"/>
      <c r="Z83" s="53"/>
      <c r="AA83" s="51"/>
      <c r="AB83" s="51"/>
      <c r="AC83" s="52"/>
      <c r="AD83" s="51"/>
      <c r="AE83" s="51"/>
      <c r="AF83" s="51"/>
    </row>
    <row r="84" spans="1:32" ht="12.75" customHeight="1">
      <c r="A84" s="50" t="s">
        <v>159</v>
      </c>
      <c r="S84" s="50" t="s">
        <v>9</v>
      </c>
      <c r="T84" s="50" t="s">
        <v>8</v>
      </c>
      <c r="U84" s="50" t="s">
        <v>8</v>
      </c>
    </row>
  </sheetData>
  <mergeCells count="66">
    <mergeCell ref="C50:E50"/>
    <mergeCell ref="D51:E51"/>
    <mergeCell ref="A8:F9"/>
    <mergeCell ref="B11:E11"/>
    <mergeCell ref="C13:E13"/>
    <mergeCell ref="D14:E14"/>
    <mergeCell ref="D36:E36"/>
    <mergeCell ref="D18:E18"/>
    <mergeCell ref="D24:E24"/>
    <mergeCell ref="D28:E28"/>
    <mergeCell ref="D30:E30"/>
    <mergeCell ref="D38:E38"/>
    <mergeCell ref="D45:E45"/>
    <mergeCell ref="D81:E81"/>
    <mergeCell ref="M8:Q9"/>
    <mergeCell ref="O11:P11"/>
    <mergeCell ref="O13:P13"/>
    <mergeCell ref="N18:P18"/>
    <mergeCell ref="O19:P19"/>
    <mergeCell ref="O23:P23"/>
    <mergeCell ref="O28:P28"/>
    <mergeCell ref="D63:E63"/>
    <mergeCell ref="D66:E66"/>
    <mergeCell ref="D76:E76"/>
    <mergeCell ref="D79:E79"/>
    <mergeCell ref="D69:E69"/>
    <mergeCell ref="D72:E72"/>
    <mergeCell ref="D54:E54"/>
    <mergeCell ref="D56:E56"/>
    <mergeCell ref="D58:E58"/>
    <mergeCell ref="C62:E62"/>
    <mergeCell ref="O73:P73"/>
    <mergeCell ref="O51:P51"/>
    <mergeCell ref="O53:P53"/>
    <mergeCell ref="O56:P56"/>
    <mergeCell ref="O61:P61"/>
    <mergeCell ref="O64:P64"/>
    <mergeCell ref="O71:P71"/>
    <mergeCell ref="O34:P34"/>
    <mergeCell ref="O40:P40"/>
    <mergeCell ref="N47:P47"/>
    <mergeCell ref="O48:P48"/>
    <mergeCell ref="Z24:AA24"/>
    <mergeCell ref="Z26:AA26"/>
    <mergeCell ref="Z28:AA28"/>
    <mergeCell ref="Y35:AA35"/>
    <mergeCell ref="Z36:AA36"/>
    <mergeCell ref="Z38:AA38"/>
    <mergeCell ref="Z48:AA48"/>
    <mergeCell ref="O79:P79"/>
    <mergeCell ref="O75:P75"/>
    <mergeCell ref="Y57:AA57"/>
    <mergeCell ref="Z58:AA58"/>
    <mergeCell ref="Z62:AA62"/>
    <mergeCell ref="X8:AB9"/>
    <mergeCell ref="Z12:AA12"/>
    <mergeCell ref="Y18:AA18"/>
    <mergeCell ref="Z19:AA19"/>
    <mergeCell ref="Z22:AA22"/>
    <mergeCell ref="Z53:AA53"/>
    <mergeCell ref="Z50:AA50"/>
    <mergeCell ref="Y80:AA80"/>
    <mergeCell ref="Z64:AA64"/>
    <mergeCell ref="Z67:AA67"/>
    <mergeCell ref="Z71:AA71"/>
    <mergeCell ref="Z74:AA74"/>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
  <sheetViews>
    <sheetView showGridLines="0" zoomScale="125" zoomScaleNormal="125" zoomScaleSheetLayoutView="115" workbookViewId="0">
      <selection activeCell="I1" sqref="I1"/>
    </sheetView>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377</v>
      </c>
      <c r="R7" s="282" t="s">
        <v>377</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41936479</v>
      </c>
      <c r="G11" s="267">
        <v>66827912</v>
      </c>
      <c r="H11" s="267">
        <v>28053056</v>
      </c>
      <c r="I11" s="267">
        <v>26765239</v>
      </c>
      <c r="K11" s="259"/>
      <c r="L11" s="291" t="s">
        <v>180</v>
      </c>
      <c r="M11" s="291"/>
      <c r="N11" s="260"/>
      <c r="O11" s="263">
        <v>4038276</v>
      </c>
      <c r="P11" s="267">
        <v>20390394</v>
      </c>
      <c r="Q11" s="267">
        <v>4428189</v>
      </c>
      <c r="R11" s="267">
        <v>6653870</v>
      </c>
    </row>
    <row r="12" spans="1:18" ht="14.25" customHeight="1">
      <c r="B12" s="273"/>
      <c r="C12" s="291" t="s">
        <v>203</v>
      </c>
      <c r="D12" s="291"/>
      <c r="F12" s="263">
        <v>70348</v>
      </c>
      <c r="G12" s="267">
        <v>4109713</v>
      </c>
      <c r="H12" s="267">
        <v>518168</v>
      </c>
      <c r="I12" s="267">
        <v>247683</v>
      </c>
      <c r="K12" s="259"/>
      <c r="L12" s="258"/>
      <c r="M12" s="257" t="s">
        <v>179</v>
      </c>
      <c r="N12" s="260"/>
      <c r="O12" s="255">
        <v>97339</v>
      </c>
      <c r="P12" s="254">
        <v>483238</v>
      </c>
      <c r="Q12" s="254">
        <v>48</v>
      </c>
      <c r="R12" s="254">
        <v>75</v>
      </c>
    </row>
    <row r="13" spans="1:18" ht="14.25" customHeight="1">
      <c r="B13" s="260"/>
      <c r="C13" s="260"/>
      <c r="D13" s="257" t="s">
        <v>201</v>
      </c>
      <c r="F13" s="255">
        <v>0</v>
      </c>
      <c r="G13" s="254">
        <v>608436</v>
      </c>
      <c r="H13" s="254">
        <v>93495</v>
      </c>
      <c r="I13" s="254">
        <v>106551</v>
      </c>
      <c r="K13" s="259"/>
      <c r="L13" s="258"/>
      <c r="M13" s="257" t="s">
        <v>103</v>
      </c>
      <c r="N13" s="260"/>
      <c r="O13" s="255">
        <v>80</v>
      </c>
      <c r="P13" s="254">
        <v>4666</v>
      </c>
      <c r="Q13" s="254">
        <v>0</v>
      </c>
      <c r="R13" s="254">
        <v>1692090</v>
      </c>
    </row>
    <row r="14" spans="1:18" ht="14.25" customHeight="1">
      <c r="B14" s="260"/>
      <c r="C14" s="260"/>
      <c r="D14" s="257" t="s">
        <v>36</v>
      </c>
      <c r="F14" s="255">
        <v>302</v>
      </c>
      <c r="G14" s="254">
        <v>70389</v>
      </c>
      <c r="H14" s="254">
        <v>20</v>
      </c>
      <c r="I14" s="254">
        <v>25688</v>
      </c>
      <c r="K14" s="259"/>
      <c r="L14" s="258"/>
      <c r="M14" s="257" t="s">
        <v>177</v>
      </c>
      <c r="N14" s="260"/>
      <c r="O14" s="255">
        <v>256561</v>
      </c>
      <c r="P14" s="254">
        <v>193202</v>
      </c>
      <c r="Q14" s="254">
        <v>5004</v>
      </c>
      <c r="R14" s="254">
        <v>6169</v>
      </c>
    </row>
    <row r="15" spans="1:18" ht="14.25" customHeight="1">
      <c r="B15" s="260"/>
      <c r="C15" s="260"/>
      <c r="D15" s="257" t="s">
        <v>360</v>
      </c>
      <c r="F15" s="255">
        <v>0</v>
      </c>
      <c r="G15" s="254">
        <v>1448728</v>
      </c>
      <c r="H15" s="254">
        <v>411977</v>
      </c>
      <c r="I15" s="254">
        <v>24214</v>
      </c>
      <c r="K15" s="259"/>
      <c r="L15" s="258"/>
      <c r="M15" s="257" t="s">
        <v>350</v>
      </c>
      <c r="N15" s="260"/>
      <c r="O15" s="255">
        <v>243685</v>
      </c>
      <c r="P15" s="254">
        <v>265516</v>
      </c>
      <c r="Q15" s="254">
        <v>16122</v>
      </c>
      <c r="R15" s="254">
        <v>12182</v>
      </c>
    </row>
    <row r="16" spans="1:18" ht="14.25" customHeight="1">
      <c r="B16" s="260"/>
      <c r="C16" s="260"/>
      <c r="D16" s="257" t="s">
        <v>349</v>
      </c>
      <c r="F16" s="255">
        <v>200</v>
      </c>
      <c r="G16" s="254">
        <v>208697</v>
      </c>
      <c r="H16" s="254">
        <v>5583</v>
      </c>
      <c r="I16" s="254">
        <v>30456</v>
      </c>
      <c r="K16" s="259"/>
      <c r="L16" s="258"/>
      <c r="M16" s="257" t="s">
        <v>121</v>
      </c>
      <c r="N16" s="260"/>
      <c r="O16" s="255">
        <v>156140</v>
      </c>
      <c r="P16" s="254">
        <v>0</v>
      </c>
      <c r="Q16" s="254">
        <v>1234829</v>
      </c>
      <c r="R16" s="254">
        <v>744667</v>
      </c>
    </row>
    <row r="17" spans="2:18" ht="14.25" customHeight="1">
      <c r="B17" s="260"/>
      <c r="C17" s="260"/>
      <c r="D17" s="257" t="s">
        <v>348</v>
      </c>
      <c r="F17" s="255">
        <v>0</v>
      </c>
      <c r="G17" s="254">
        <v>6965</v>
      </c>
      <c r="H17" s="254">
        <v>1000</v>
      </c>
      <c r="I17" s="254">
        <v>11289</v>
      </c>
      <c r="K17" s="259"/>
      <c r="L17" s="258"/>
      <c r="M17" s="257" t="s">
        <v>124</v>
      </c>
      <c r="N17" s="260"/>
      <c r="O17" s="255">
        <v>176993</v>
      </c>
      <c r="P17" s="254">
        <v>772569</v>
      </c>
      <c r="Q17" s="254">
        <v>988254</v>
      </c>
      <c r="R17" s="254">
        <v>1115073</v>
      </c>
    </row>
    <row r="18" spans="2:18" ht="14.25" customHeight="1">
      <c r="B18" s="260"/>
      <c r="C18" s="260"/>
      <c r="D18" s="257" t="s">
        <v>194</v>
      </c>
      <c r="F18" s="255">
        <v>4162</v>
      </c>
      <c r="G18" s="254">
        <v>363950</v>
      </c>
      <c r="H18" s="254">
        <v>375</v>
      </c>
      <c r="I18" s="254">
        <v>32482</v>
      </c>
      <c r="K18" s="259"/>
      <c r="L18" s="258"/>
      <c r="M18" s="257" t="s">
        <v>126</v>
      </c>
      <c r="N18" s="272"/>
      <c r="O18" s="266">
        <v>398696</v>
      </c>
      <c r="P18" s="265">
        <v>299758</v>
      </c>
      <c r="Q18" s="265">
        <v>784231</v>
      </c>
      <c r="R18" s="265">
        <v>1002823</v>
      </c>
    </row>
    <row r="19" spans="2:18" ht="14.25" customHeight="1">
      <c r="B19" s="260"/>
      <c r="C19" s="260"/>
      <c r="D19" s="257" t="s">
        <v>3</v>
      </c>
      <c r="F19" s="255">
        <v>0</v>
      </c>
      <c r="G19" s="254">
        <v>13876</v>
      </c>
      <c r="H19" s="254">
        <v>0</v>
      </c>
      <c r="I19" s="254">
        <v>0</v>
      </c>
      <c r="K19" s="259"/>
      <c r="L19" s="258"/>
      <c r="M19" s="257" t="s">
        <v>347</v>
      </c>
      <c r="N19" s="260"/>
      <c r="O19" s="264">
        <v>0</v>
      </c>
      <c r="P19" s="265">
        <v>14229854</v>
      </c>
      <c r="Q19" s="261">
        <v>0</v>
      </c>
      <c r="R19" s="261">
        <v>0</v>
      </c>
    </row>
    <row r="20" spans="2:18" ht="14.25" customHeight="1">
      <c r="B20" s="260"/>
      <c r="C20" s="260"/>
      <c r="D20" s="257" t="s">
        <v>346</v>
      </c>
      <c r="F20" s="255">
        <v>29115</v>
      </c>
      <c r="G20" s="254">
        <v>1169129</v>
      </c>
      <c r="H20" s="254">
        <v>5638</v>
      </c>
      <c r="I20" s="254">
        <v>16426</v>
      </c>
      <c r="K20" s="259"/>
      <c r="L20" s="258"/>
      <c r="M20" s="257" t="s">
        <v>345</v>
      </c>
      <c r="N20" s="260"/>
      <c r="O20" s="264">
        <v>0</v>
      </c>
      <c r="P20" s="265">
        <v>1119575</v>
      </c>
      <c r="Q20" s="265">
        <v>118111</v>
      </c>
      <c r="R20" s="265">
        <v>309264</v>
      </c>
    </row>
    <row r="21" spans="2:18" ht="14.25" customHeight="1">
      <c r="B21" s="260"/>
      <c r="C21" s="271"/>
      <c r="D21" s="257" t="s">
        <v>2</v>
      </c>
      <c r="F21" s="255">
        <v>4</v>
      </c>
      <c r="G21" s="254">
        <v>1940</v>
      </c>
      <c r="H21" s="254">
        <v>0</v>
      </c>
      <c r="I21" s="254">
        <v>0</v>
      </c>
      <c r="K21" s="259"/>
      <c r="L21" s="258"/>
      <c r="M21" s="257" t="s">
        <v>344</v>
      </c>
      <c r="N21" s="260"/>
      <c r="O21" s="266">
        <v>9142</v>
      </c>
      <c r="P21" s="265">
        <v>40719</v>
      </c>
      <c r="Q21" s="265">
        <v>676531</v>
      </c>
      <c r="R21" s="265">
        <v>73093</v>
      </c>
    </row>
    <row r="22" spans="2:18" ht="14.25" customHeight="1">
      <c r="B22" s="260"/>
      <c r="C22" s="271"/>
      <c r="D22" s="257" t="s">
        <v>343</v>
      </c>
      <c r="F22" s="255">
        <v>12282</v>
      </c>
      <c r="G22" s="254">
        <v>78147</v>
      </c>
      <c r="H22" s="254">
        <v>66</v>
      </c>
      <c r="I22" s="254">
        <v>0</v>
      </c>
      <c r="K22" s="259"/>
      <c r="L22" s="258"/>
      <c r="M22" s="257" t="s">
        <v>138</v>
      </c>
      <c r="N22" s="260"/>
      <c r="O22" s="266">
        <v>15466</v>
      </c>
      <c r="P22" s="265">
        <v>87998</v>
      </c>
      <c r="Q22" s="265">
        <v>176903</v>
      </c>
      <c r="R22" s="265">
        <v>106924</v>
      </c>
    </row>
    <row r="23" spans="2:18" ht="14.25" customHeight="1">
      <c r="B23" s="260"/>
      <c r="C23" s="271"/>
      <c r="D23" s="257" t="s">
        <v>181</v>
      </c>
      <c r="F23" s="255">
        <v>24283</v>
      </c>
      <c r="G23" s="254">
        <v>139456</v>
      </c>
      <c r="H23" s="254">
        <v>14</v>
      </c>
      <c r="I23" s="254">
        <v>577</v>
      </c>
      <c r="K23" s="259"/>
      <c r="L23" s="258"/>
      <c r="M23" s="257" t="s">
        <v>342</v>
      </c>
      <c r="N23" s="260"/>
      <c r="O23" s="266">
        <v>7327</v>
      </c>
      <c r="P23" s="265">
        <v>2900</v>
      </c>
      <c r="Q23" s="265">
        <v>6511</v>
      </c>
      <c r="R23" s="261">
        <v>0</v>
      </c>
    </row>
    <row r="24" spans="2:18" ht="14.25" customHeight="1">
      <c r="B24" s="260"/>
      <c r="C24" s="291" t="s">
        <v>178</v>
      </c>
      <c r="D24" s="291"/>
      <c r="F24" s="263">
        <v>16045</v>
      </c>
      <c r="G24" s="267">
        <v>2070554</v>
      </c>
      <c r="H24" s="267">
        <v>1253</v>
      </c>
      <c r="I24" s="267">
        <v>201184</v>
      </c>
      <c r="K24" s="259"/>
      <c r="L24" s="258"/>
      <c r="M24" s="257" t="s">
        <v>161</v>
      </c>
      <c r="N24" s="260"/>
      <c r="O24" s="264">
        <v>797438</v>
      </c>
      <c r="P24" s="265">
        <v>899547</v>
      </c>
      <c r="Q24" s="265">
        <v>181280</v>
      </c>
      <c r="R24" s="265">
        <v>1420249</v>
      </c>
    </row>
    <row r="25" spans="2:18" ht="14.25" customHeight="1">
      <c r="B25" s="260"/>
      <c r="C25" s="271"/>
      <c r="D25" s="257" t="s">
        <v>102</v>
      </c>
      <c r="F25" s="255">
        <v>5846</v>
      </c>
      <c r="G25" s="254">
        <v>64288</v>
      </c>
      <c r="H25" s="254">
        <v>673</v>
      </c>
      <c r="I25" s="254">
        <v>2850</v>
      </c>
      <c r="K25" s="259"/>
      <c r="L25" s="258"/>
      <c r="M25" s="257" t="s">
        <v>160</v>
      </c>
      <c r="N25" s="260"/>
      <c r="O25" s="266">
        <v>61530</v>
      </c>
      <c r="P25" s="265">
        <v>109591</v>
      </c>
      <c r="Q25" s="265">
        <v>58521</v>
      </c>
      <c r="R25" s="261">
        <v>14188</v>
      </c>
    </row>
    <row r="26" spans="2:18" ht="14.25" customHeight="1">
      <c r="B26" s="260"/>
      <c r="C26" s="260"/>
      <c r="D26" s="257" t="s">
        <v>105</v>
      </c>
      <c r="F26" s="255">
        <v>7309</v>
      </c>
      <c r="G26" s="254">
        <v>457581</v>
      </c>
      <c r="H26" s="254">
        <v>520</v>
      </c>
      <c r="I26" s="254">
        <v>171226</v>
      </c>
      <c r="K26" s="259"/>
      <c r="L26" s="258"/>
      <c r="M26" s="290" t="s">
        <v>359</v>
      </c>
      <c r="O26" s="266">
        <v>1817879</v>
      </c>
      <c r="P26" s="265">
        <v>1881261</v>
      </c>
      <c r="Q26" s="265">
        <v>181844</v>
      </c>
      <c r="R26" s="265">
        <v>157073</v>
      </c>
    </row>
    <row r="27" spans="2:18" ht="14.25" customHeight="1">
      <c r="B27" s="260"/>
      <c r="C27" s="260"/>
      <c r="D27" s="257" t="s">
        <v>108</v>
      </c>
      <c r="F27" s="255">
        <v>2701</v>
      </c>
      <c r="G27" s="254">
        <v>82452</v>
      </c>
      <c r="H27" s="254">
        <v>60</v>
      </c>
      <c r="I27" s="254">
        <v>120</v>
      </c>
      <c r="L27" s="291" t="s">
        <v>198</v>
      </c>
      <c r="M27" s="291"/>
      <c r="O27" s="263">
        <v>700848</v>
      </c>
      <c r="P27" s="267">
        <v>1730446</v>
      </c>
      <c r="Q27" s="267">
        <v>137135</v>
      </c>
      <c r="R27" s="267">
        <v>240995</v>
      </c>
    </row>
    <row r="28" spans="2:18" ht="14.25" customHeight="1">
      <c r="B28" s="260"/>
      <c r="C28" s="260"/>
      <c r="D28" s="257" t="s">
        <v>340</v>
      </c>
      <c r="F28" s="255">
        <v>0</v>
      </c>
      <c r="G28" s="254">
        <v>1420034</v>
      </c>
      <c r="H28" s="254">
        <v>0</v>
      </c>
      <c r="I28" s="254">
        <v>26966</v>
      </c>
      <c r="L28" s="260"/>
      <c r="M28" s="257" t="s">
        <v>196</v>
      </c>
      <c r="O28" s="264">
        <v>164425</v>
      </c>
      <c r="P28" s="265">
        <v>268099</v>
      </c>
      <c r="Q28" s="265">
        <v>16758</v>
      </c>
      <c r="R28" s="265">
        <v>143935</v>
      </c>
    </row>
    <row r="29" spans="2:18" ht="14.25" customHeight="1">
      <c r="B29" s="260"/>
      <c r="C29" s="260"/>
      <c r="D29" s="257" t="s">
        <v>339</v>
      </c>
      <c r="F29" s="255">
        <v>172</v>
      </c>
      <c r="G29" s="254">
        <v>10069</v>
      </c>
      <c r="H29" s="254">
        <v>0</v>
      </c>
      <c r="I29" s="254">
        <v>0</v>
      </c>
      <c r="L29" s="258"/>
      <c r="M29" s="257" t="s">
        <v>45</v>
      </c>
      <c r="O29" s="266">
        <v>76249</v>
      </c>
      <c r="P29" s="265">
        <v>335959</v>
      </c>
      <c r="Q29" s="265">
        <v>0</v>
      </c>
      <c r="R29" s="265">
        <v>5</v>
      </c>
    </row>
    <row r="30" spans="2:18" ht="14.25" customHeight="1">
      <c r="B30" s="260"/>
      <c r="C30" s="260"/>
      <c r="D30" s="257" t="s">
        <v>172</v>
      </c>
      <c r="F30" s="255">
        <v>17</v>
      </c>
      <c r="G30" s="254">
        <v>36130</v>
      </c>
      <c r="H30" s="254">
        <v>0</v>
      </c>
      <c r="I30" s="254">
        <v>22</v>
      </c>
      <c r="L30" s="258"/>
      <c r="M30" s="257" t="s">
        <v>193</v>
      </c>
      <c r="O30" s="266">
        <v>108452</v>
      </c>
      <c r="P30" s="265">
        <v>205142</v>
      </c>
      <c r="Q30" s="265">
        <v>1158</v>
      </c>
      <c r="R30" s="265">
        <v>34</v>
      </c>
    </row>
    <row r="31" spans="2:18" ht="14.25" customHeight="1">
      <c r="B31" s="260"/>
      <c r="C31" s="291" t="s">
        <v>170</v>
      </c>
      <c r="D31" s="291"/>
      <c r="F31" s="263">
        <v>607992</v>
      </c>
      <c r="G31" s="267">
        <v>20778721</v>
      </c>
      <c r="H31" s="267">
        <v>792277</v>
      </c>
      <c r="I31" s="267">
        <v>1730444</v>
      </c>
      <c r="L31" s="258"/>
      <c r="M31" s="257" t="s">
        <v>54</v>
      </c>
      <c r="O31" s="266">
        <v>1418</v>
      </c>
      <c r="P31" s="265">
        <v>56239</v>
      </c>
      <c r="Q31" s="265">
        <v>15188</v>
      </c>
      <c r="R31" s="265">
        <v>46343</v>
      </c>
    </row>
    <row r="32" spans="2:18" ht="14.25" customHeight="1">
      <c r="B32" s="260"/>
      <c r="C32" s="260"/>
      <c r="D32" s="257" t="s">
        <v>4</v>
      </c>
      <c r="F32" s="255">
        <v>4400</v>
      </c>
      <c r="G32" s="254">
        <v>4985977</v>
      </c>
      <c r="H32" s="254">
        <v>91653</v>
      </c>
      <c r="I32" s="254">
        <v>37949</v>
      </c>
      <c r="L32" s="258"/>
      <c r="M32" s="257" t="s">
        <v>56</v>
      </c>
      <c r="O32" s="266">
        <v>268911</v>
      </c>
      <c r="P32" s="265">
        <v>690259</v>
      </c>
      <c r="Q32" s="265">
        <v>52269</v>
      </c>
      <c r="R32" s="265">
        <v>40161</v>
      </c>
    </row>
    <row r="33" spans="2:18" ht="14.25" customHeight="1">
      <c r="B33" s="260"/>
      <c r="C33" s="260"/>
      <c r="D33" s="257" t="s">
        <v>338</v>
      </c>
      <c r="F33" s="255">
        <v>0</v>
      </c>
      <c r="G33" s="254">
        <v>7325569</v>
      </c>
      <c r="H33" s="254">
        <v>3072</v>
      </c>
      <c r="I33" s="254">
        <v>4454</v>
      </c>
      <c r="L33" s="258"/>
      <c r="M33" s="257" t="s">
        <v>58</v>
      </c>
      <c r="O33" s="255">
        <v>80733</v>
      </c>
      <c r="P33" s="265">
        <v>64285</v>
      </c>
      <c r="Q33" s="265">
        <v>216</v>
      </c>
      <c r="R33" s="265">
        <v>2101</v>
      </c>
    </row>
    <row r="34" spans="2:18" ht="14.25" customHeight="1">
      <c r="B34" s="260"/>
      <c r="C34" s="260"/>
      <c r="D34" s="257" t="s">
        <v>337</v>
      </c>
      <c r="F34" s="255">
        <v>125</v>
      </c>
      <c r="G34" s="254">
        <v>25705</v>
      </c>
      <c r="H34" s="254">
        <v>1147</v>
      </c>
      <c r="I34" s="254">
        <v>260</v>
      </c>
      <c r="L34" s="258"/>
      <c r="M34" s="257" t="s">
        <v>336</v>
      </c>
      <c r="O34" s="255">
        <v>316</v>
      </c>
      <c r="P34" s="265">
        <v>33630</v>
      </c>
      <c r="Q34" s="261">
        <v>51347</v>
      </c>
      <c r="R34" s="265">
        <v>20</v>
      </c>
    </row>
    <row r="35" spans="2:18" ht="14.25" customHeight="1">
      <c r="B35" s="260"/>
      <c r="C35" s="260"/>
      <c r="D35" s="257" t="s">
        <v>335</v>
      </c>
      <c r="F35" s="255">
        <v>1801</v>
      </c>
      <c r="G35" s="254">
        <v>23551</v>
      </c>
      <c r="H35" s="254">
        <v>396247</v>
      </c>
      <c r="I35" s="254">
        <v>516982</v>
      </c>
      <c r="L35" s="258"/>
      <c r="M35" s="257" t="s">
        <v>334</v>
      </c>
      <c r="O35" s="264">
        <v>126</v>
      </c>
      <c r="P35" s="265">
        <v>4372</v>
      </c>
      <c r="Q35" s="261">
        <v>100</v>
      </c>
      <c r="R35" s="265">
        <v>260</v>
      </c>
    </row>
    <row r="36" spans="2:18" ht="14.25" customHeight="1">
      <c r="B36" s="260"/>
      <c r="C36" s="260"/>
      <c r="D36" s="257" t="s">
        <v>144</v>
      </c>
      <c r="F36" s="255">
        <v>939</v>
      </c>
      <c r="G36" s="254">
        <v>144817</v>
      </c>
      <c r="H36" s="254">
        <v>118</v>
      </c>
      <c r="I36" s="254">
        <v>40</v>
      </c>
      <c r="L36" s="258"/>
      <c r="M36" s="257" t="s">
        <v>191</v>
      </c>
      <c r="O36" s="264">
        <v>218</v>
      </c>
      <c r="P36" s="261">
        <v>72461</v>
      </c>
      <c r="Q36" s="261">
        <v>99</v>
      </c>
      <c r="R36" s="261">
        <v>8136</v>
      </c>
    </row>
    <row r="37" spans="2:18" ht="14.25" customHeight="1">
      <c r="B37" s="260"/>
      <c r="C37" s="260"/>
      <c r="D37" s="257" t="s">
        <v>148</v>
      </c>
      <c r="F37" s="255">
        <v>0</v>
      </c>
      <c r="G37" s="254">
        <v>7462330</v>
      </c>
      <c r="H37" s="254">
        <v>0</v>
      </c>
      <c r="I37" s="254">
        <v>0</v>
      </c>
      <c r="L37" s="291" t="s">
        <v>186</v>
      </c>
      <c r="M37" s="291"/>
      <c r="O37" s="263">
        <v>1971733</v>
      </c>
      <c r="P37" s="262">
        <v>6777319</v>
      </c>
      <c r="Q37" s="262">
        <v>105999</v>
      </c>
      <c r="R37" s="262">
        <v>24264</v>
      </c>
    </row>
    <row r="38" spans="2:18" ht="14.25" customHeight="1">
      <c r="B38" s="260"/>
      <c r="C38" s="260"/>
      <c r="D38" s="257" t="s">
        <v>153</v>
      </c>
      <c r="F38" s="255">
        <v>0</v>
      </c>
      <c r="G38" s="254">
        <v>0</v>
      </c>
      <c r="H38" s="254">
        <v>0</v>
      </c>
      <c r="I38" s="254">
        <v>0</v>
      </c>
      <c r="L38" s="258"/>
      <c r="M38" s="257" t="s">
        <v>72</v>
      </c>
      <c r="O38" s="266">
        <v>12281</v>
      </c>
      <c r="P38" s="265">
        <v>111430</v>
      </c>
      <c r="Q38" s="261">
        <v>0</v>
      </c>
      <c r="R38" s="265">
        <v>56</v>
      </c>
    </row>
    <row r="39" spans="2:18" ht="14.25" customHeight="1">
      <c r="B39" s="260"/>
      <c r="C39" s="260"/>
      <c r="D39" s="257" t="s">
        <v>157</v>
      </c>
      <c r="F39" s="255">
        <v>0</v>
      </c>
      <c r="G39" s="254">
        <v>146</v>
      </c>
      <c r="H39" s="254">
        <v>0</v>
      </c>
      <c r="I39" s="254">
        <v>980003</v>
      </c>
      <c r="L39" s="258"/>
      <c r="M39" s="257" t="s">
        <v>333</v>
      </c>
      <c r="O39" s="266">
        <v>128954</v>
      </c>
      <c r="P39" s="265">
        <v>2824380</v>
      </c>
      <c r="Q39" s="265">
        <v>1648</v>
      </c>
      <c r="R39" s="265">
        <v>147</v>
      </c>
    </row>
    <row r="40" spans="2:18" ht="14.25" customHeight="1">
      <c r="B40" s="260"/>
      <c r="C40" s="260"/>
      <c r="D40" s="257" t="s">
        <v>25</v>
      </c>
      <c r="F40" s="255">
        <v>27</v>
      </c>
      <c r="G40" s="254">
        <v>4947</v>
      </c>
      <c r="H40" s="254">
        <v>120</v>
      </c>
      <c r="I40" s="254">
        <v>62820</v>
      </c>
      <c r="L40" s="258"/>
      <c r="M40" s="269" t="s">
        <v>358</v>
      </c>
      <c r="O40" s="266">
        <v>69061</v>
      </c>
      <c r="P40" s="265">
        <v>267511</v>
      </c>
      <c r="Q40" s="261">
        <v>770</v>
      </c>
      <c r="R40" s="261">
        <v>100</v>
      </c>
    </row>
    <row r="41" spans="2:18" ht="14.25" customHeight="1">
      <c r="B41" s="260"/>
      <c r="C41" s="260"/>
      <c r="D41" s="257" t="s">
        <v>331</v>
      </c>
      <c r="F41" s="255">
        <v>600700</v>
      </c>
      <c r="G41" s="254">
        <v>805679</v>
      </c>
      <c r="H41" s="254">
        <v>299920</v>
      </c>
      <c r="I41" s="254">
        <v>127936</v>
      </c>
      <c r="L41" s="258"/>
      <c r="M41" s="257" t="s">
        <v>86</v>
      </c>
      <c r="O41" s="255">
        <v>177918</v>
      </c>
      <c r="P41" s="265">
        <v>1416946</v>
      </c>
      <c r="Q41" s="265">
        <v>36076</v>
      </c>
      <c r="R41" s="265">
        <v>257</v>
      </c>
    </row>
    <row r="42" spans="2:18" ht="14.25" customHeight="1">
      <c r="C42" s="291" t="s">
        <v>199</v>
      </c>
      <c r="D42" s="291"/>
      <c r="E42" s="260"/>
      <c r="F42" s="263">
        <v>33148628</v>
      </c>
      <c r="G42" s="267">
        <v>8433349</v>
      </c>
      <c r="H42" s="267">
        <v>20803728</v>
      </c>
      <c r="I42" s="267">
        <v>16933743</v>
      </c>
      <c r="L42" s="258"/>
      <c r="M42" s="257" t="s">
        <v>330</v>
      </c>
      <c r="O42" s="266">
        <v>143668</v>
      </c>
      <c r="P42" s="265">
        <v>194865</v>
      </c>
      <c r="Q42" s="265">
        <v>19470</v>
      </c>
      <c r="R42" s="265">
        <v>249</v>
      </c>
    </row>
    <row r="43" spans="2:18" ht="14.25" customHeight="1">
      <c r="B43" s="259"/>
      <c r="C43" s="258"/>
      <c r="D43" s="257" t="s">
        <v>197</v>
      </c>
      <c r="E43" s="260"/>
      <c r="F43" s="255">
        <v>38906</v>
      </c>
      <c r="G43" s="254">
        <v>168414</v>
      </c>
      <c r="H43" s="254">
        <v>986411</v>
      </c>
      <c r="I43" s="254">
        <v>112761</v>
      </c>
      <c r="L43" s="258"/>
      <c r="M43" s="257" t="s">
        <v>98</v>
      </c>
      <c r="O43" s="266">
        <v>1342859</v>
      </c>
      <c r="P43" s="265">
        <v>552292</v>
      </c>
      <c r="Q43" s="265">
        <v>21925</v>
      </c>
      <c r="R43" s="265">
        <v>3501</v>
      </c>
    </row>
    <row r="44" spans="2:18" ht="14.25" customHeight="1">
      <c r="B44" s="259"/>
      <c r="C44" s="258"/>
      <c r="D44" s="257" t="s">
        <v>43</v>
      </c>
      <c r="E44" s="260"/>
      <c r="F44" s="255">
        <v>1995739</v>
      </c>
      <c r="G44" s="265">
        <v>290720</v>
      </c>
      <c r="H44" s="265">
        <v>831152</v>
      </c>
      <c r="I44" s="265">
        <v>4012426</v>
      </c>
      <c r="L44" s="258"/>
      <c r="M44" s="268" t="s">
        <v>329</v>
      </c>
      <c r="O44" s="266">
        <v>3635</v>
      </c>
      <c r="P44" s="265">
        <v>1049160</v>
      </c>
      <c r="Q44" s="265">
        <v>20674</v>
      </c>
      <c r="R44" s="265">
        <v>19290</v>
      </c>
    </row>
    <row r="45" spans="2:18" ht="14.25" customHeight="1">
      <c r="B45" s="259"/>
      <c r="C45" s="258"/>
      <c r="D45" s="257" t="s">
        <v>195</v>
      </c>
      <c r="E45" s="260"/>
      <c r="F45" s="255">
        <v>233997</v>
      </c>
      <c r="G45" s="254">
        <v>1196383</v>
      </c>
      <c r="H45" s="254">
        <v>2914</v>
      </c>
      <c r="I45" s="254">
        <v>30455</v>
      </c>
      <c r="L45" s="258"/>
      <c r="M45" s="257" t="s">
        <v>176</v>
      </c>
      <c r="O45" s="266">
        <v>93357</v>
      </c>
      <c r="P45" s="265">
        <v>360735</v>
      </c>
      <c r="Q45" s="261">
        <v>5436</v>
      </c>
      <c r="R45" s="261">
        <v>664</v>
      </c>
    </row>
    <row r="46" spans="2:18" ht="14.25" customHeight="1">
      <c r="B46" s="259"/>
      <c r="C46" s="258"/>
      <c r="D46" s="257" t="s">
        <v>192</v>
      </c>
      <c r="E46" s="260"/>
      <c r="F46" s="255">
        <v>244341</v>
      </c>
      <c r="G46" s="254">
        <v>1052952</v>
      </c>
      <c r="H46" s="254">
        <v>20458</v>
      </c>
      <c r="I46" s="254">
        <v>17888</v>
      </c>
      <c r="L46" s="291" t="s">
        <v>173</v>
      </c>
      <c r="M46" s="291"/>
      <c r="O46" s="263">
        <v>1382609</v>
      </c>
      <c r="P46" s="267">
        <v>2537416</v>
      </c>
      <c r="Q46" s="267">
        <v>1266307</v>
      </c>
      <c r="R46" s="267">
        <v>733056</v>
      </c>
    </row>
    <row r="47" spans="2:18" ht="14.25" customHeight="1">
      <c r="B47" s="259"/>
      <c r="C47" s="258"/>
      <c r="D47" s="257" t="s">
        <v>328</v>
      </c>
      <c r="E47" s="260"/>
      <c r="F47" s="255">
        <v>1524</v>
      </c>
      <c r="G47" s="254">
        <v>663</v>
      </c>
      <c r="H47" s="254">
        <v>0</v>
      </c>
      <c r="I47" s="254">
        <v>197</v>
      </c>
      <c r="L47" s="258"/>
      <c r="M47" s="257" t="s">
        <v>171</v>
      </c>
      <c r="O47" s="266">
        <v>314641</v>
      </c>
      <c r="P47" s="265">
        <v>88856</v>
      </c>
      <c r="Q47" s="265">
        <v>151805</v>
      </c>
      <c r="R47" s="265">
        <v>58335</v>
      </c>
    </row>
    <row r="48" spans="2:18" ht="14.25" customHeight="1">
      <c r="B48" s="259"/>
      <c r="C48" s="258"/>
      <c r="D48" s="257" t="s">
        <v>327</v>
      </c>
      <c r="E48" s="260"/>
      <c r="F48" s="255">
        <v>17332901</v>
      </c>
      <c r="G48" s="254">
        <v>481397</v>
      </c>
      <c r="H48" s="254">
        <v>17714615</v>
      </c>
      <c r="I48" s="254">
        <v>11719145</v>
      </c>
      <c r="L48" s="258"/>
      <c r="M48" s="257" t="s">
        <v>326</v>
      </c>
      <c r="O48" s="266">
        <v>460330</v>
      </c>
      <c r="P48" s="265">
        <v>18261</v>
      </c>
      <c r="Q48" s="265">
        <v>68067</v>
      </c>
      <c r="R48" s="265">
        <v>4902</v>
      </c>
    </row>
    <row r="49" spans="1:18" ht="14.25" customHeight="1">
      <c r="B49" s="259"/>
      <c r="C49" s="258"/>
      <c r="D49" s="257" t="s">
        <v>325</v>
      </c>
      <c r="E49" s="260"/>
      <c r="F49" s="255">
        <v>191173</v>
      </c>
      <c r="G49" s="254">
        <v>99038</v>
      </c>
      <c r="H49" s="254">
        <v>36555</v>
      </c>
      <c r="I49" s="254">
        <v>574</v>
      </c>
      <c r="L49" s="258"/>
      <c r="M49" s="257" t="s">
        <v>168</v>
      </c>
      <c r="O49" s="266">
        <v>34576</v>
      </c>
      <c r="P49" s="265">
        <v>666363</v>
      </c>
      <c r="Q49" s="265">
        <v>355499</v>
      </c>
      <c r="R49" s="265">
        <v>27085</v>
      </c>
    </row>
    <row r="50" spans="1:18" ht="14.25" customHeight="1">
      <c r="B50" s="259"/>
      <c r="C50" s="258"/>
      <c r="D50" s="257" t="s">
        <v>324</v>
      </c>
      <c r="E50" s="260"/>
      <c r="F50" s="255">
        <v>34713</v>
      </c>
      <c r="G50" s="254">
        <v>66560</v>
      </c>
      <c r="H50" s="254">
        <v>200</v>
      </c>
      <c r="I50" s="254">
        <v>0</v>
      </c>
      <c r="L50" s="258"/>
      <c r="M50" s="257" t="s">
        <v>167</v>
      </c>
      <c r="O50" s="264">
        <v>175</v>
      </c>
      <c r="P50" s="261">
        <v>2257</v>
      </c>
      <c r="Q50" s="265">
        <v>14421</v>
      </c>
      <c r="R50" s="265">
        <v>495</v>
      </c>
    </row>
    <row r="51" spans="1:18" ht="14.25" customHeight="1">
      <c r="B51" s="259"/>
      <c r="C51" s="258"/>
      <c r="D51" s="257" t="s">
        <v>323</v>
      </c>
      <c r="E51" s="260"/>
      <c r="F51" s="255">
        <v>8522803</v>
      </c>
      <c r="G51" s="254">
        <v>1976879</v>
      </c>
      <c r="H51" s="254">
        <v>531097</v>
      </c>
      <c r="I51" s="254">
        <v>414538</v>
      </c>
      <c r="L51" s="258"/>
      <c r="M51" s="257" t="s">
        <v>132</v>
      </c>
      <c r="O51" s="264">
        <v>0</v>
      </c>
      <c r="P51" s="261">
        <v>0</v>
      </c>
      <c r="Q51" s="265">
        <v>655682</v>
      </c>
      <c r="R51" s="265">
        <v>618305</v>
      </c>
    </row>
    <row r="52" spans="1:18" ht="14.25" customHeight="1">
      <c r="B52" s="259"/>
      <c r="C52" s="258"/>
      <c r="D52" s="257" t="s">
        <v>322</v>
      </c>
      <c r="E52" s="260"/>
      <c r="F52" s="255">
        <v>171181</v>
      </c>
      <c r="G52" s="265">
        <v>204645</v>
      </c>
      <c r="H52" s="265">
        <v>597848</v>
      </c>
      <c r="I52" s="265">
        <v>590032</v>
      </c>
      <c r="L52" s="258"/>
      <c r="M52" s="257" t="s">
        <v>165</v>
      </c>
      <c r="O52" s="266">
        <v>572887</v>
      </c>
      <c r="P52" s="265">
        <v>1744743</v>
      </c>
      <c r="Q52" s="261">
        <v>13947</v>
      </c>
      <c r="R52" s="265">
        <v>22991</v>
      </c>
    </row>
    <row r="53" spans="1:18" ht="14.25" customHeight="1">
      <c r="B53" s="259"/>
      <c r="C53" s="258"/>
      <c r="D53" s="257" t="s">
        <v>321</v>
      </c>
      <c r="E53" s="260"/>
      <c r="F53" s="255">
        <v>3327408</v>
      </c>
      <c r="G53" s="265">
        <v>860138</v>
      </c>
      <c r="H53" s="265">
        <v>78104</v>
      </c>
      <c r="I53" s="265">
        <v>34753</v>
      </c>
      <c r="L53" s="258"/>
      <c r="M53" s="257" t="s">
        <v>162</v>
      </c>
      <c r="O53" s="264">
        <v>0</v>
      </c>
      <c r="P53" s="261">
        <v>16936</v>
      </c>
      <c r="Q53" s="261">
        <v>6886</v>
      </c>
      <c r="R53" s="261">
        <v>943</v>
      </c>
    </row>
    <row r="54" spans="1:18" ht="14.25" customHeight="1">
      <c r="B54" s="259"/>
      <c r="C54" s="258"/>
      <c r="D54" s="257" t="s">
        <v>85</v>
      </c>
      <c r="E54" s="260"/>
      <c r="F54" s="255">
        <v>649114</v>
      </c>
      <c r="G54" s="254">
        <v>1809373</v>
      </c>
      <c r="H54" s="254">
        <v>4374</v>
      </c>
      <c r="I54" s="254">
        <v>951</v>
      </c>
      <c r="L54" s="291" t="s">
        <v>156</v>
      </c>
      <c r="M54" s="291"/>
      <c r="O54" s="263">
        <v>0</v>
      </c>
      <c r="P54" s="262">
        <v>0</v>
      </c>
      <c r="Q54" s="262">
        <v>0</v>
      </c>
      <c r="R54" s="262">
        <v>0</v>
      </c>
    </row>
    <row r="55" spans="1:18" ht="14.25" customHeight="1">
      <c r="B55" s="259"/>
      <c r="C55" s="258"/>
      <c r="D55" s="257" t="s">
        <v>320</v>
      </c>
      <c r="E55" s="260"/>
      <c r="F55" s="255">
        <v>102161</v>
      </c>
      <c r="G55" s="254">
        <v>148311</v>
      </c>
      <c r="H55" s="254">
        <v>0</v>
      </c>
      <c r="I55" s="254">
        <v>23</v>
      </c>
      <c r="L55" s="258"/>
      <c r="M55" s="257" t="s">
        <v>156</v>
      </c>
      <c r="N55" s="253"/>
      <c r="O55" s="261">
        <v>0</v>
      </c>
      <c r="P55" s="261">
        <v>0</v>
      </c>
      <c r="Q55" s="261">
        <v>0</v>
      </c>
      <c r="R55" s="261">
        <v>0</v>
      </c>
    </row>
    <row r="56" spans="1:18" ht="14.25" customHeight="1">
      <c r="B56" s="259"/>
      <c r="C56" s="258"/>
      <c r="D56" s="257" t="s">
        <v>319</v>
      </c>
      <c r="E56" s="260"/>
      <c r="F56" s="255">
        <v>167627</v>
      </c>
      <c r="G56" s="254">
        <v>36220</v>
      </c>
      <c r="H56" s="254">
        <v>0</v>
      </c>
      <c r="I56" s="254">
        <v>0</v>
      </c>
      <c r="N56" s="253"/>
    </row>
    <row r="57" spans="1:18" ht="14.25" customHeight="1">
      <c r="B57" s="259"/>
      <c r="C57" s="258"/>
      <c r="D57" s="257" t="s">
        <v>183</v>
      </c>
      <c r="E57" s="256"/>
      <c r="F57" s="255">
        <v>135040</v>
      </c>
      <c r="G57" s="254">
        <v>41656</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84"/>
  <sheetViews>
    <sheetView showGridLines="0" zoomScale="125" zoomScaleNormal="125" workbookViewId="0"/>
  </sheetViews>
  <sheetFormatPr defaultColWidth="11.25" defaultRowHeight="10.5"/>
  <cols>
    <col min="1" max="1" width="0.875" style="3" customWidth="1"/>
    <col min="2" max="4" width="1.25" style="3" customWidth="1"/>
    <col min="5" max="5" width="14.375" style="3" customWidth="1"/>
    <col min="6" max="6" width="0.875" style="3" customWidth="1"/>
    <col min="7" max="9" width="9.875" style="3" customWidth="1"/>
    <col min="10" max="10" width="9.625" style="3" customWidth="1"/>
    <col min="11" max="11" width="0.5" style="3" customWidth="1"/>
    <col min="12" max="12" width="0.25" style="3" customWidth="1"/>
    <col min="13" max="13" width="0.875" style="3" customWidth="1"/>
    <col min="14" max="15" width="1.25" style="3" customWidth="1"/>
    <col min="16" max="16" width="13.125" style="3" customWidth="1"/>
    <col min="17" max="17" width="0.875" style="3" customWidth="1"/>
    <col min="18" max="18" width="9.875" style="3" customWidth="1"/>
    <col min="19" max="21" width="9.375" style="3" customWidth="1"/>
    <col min="22" max="22" width="0.5" style="3" customWidth="1"/>
    <col min="23" max="23" width="0.25" style="3" customWidth="1"/>
    <col min="24" max="24" width="0.875" style="3" customWidth="1"/>
    <col min="25" max="26" width="1.125" style="3" customWidth="1"/>
    <col min="27" max="27" width="15.75" style="3" customWidth="1"/>
    <col min="28" max="28" width="0.875" style="3" customWidth="1"/>
    <col min="29" max="32" width="9.625" style="3" customWidth="1"/>
    <col min="33" max="16384" width="11.25" style="3"/>
  </cols>
  <sheetData>
    <row r="1" spans="1:32" ht="13.5" customHeight="1">
      <c r="A1" s="2"/>
      <c r="E1" s="22"/>
      <c r="F1" s="22"/>
      <c r="R1" s="44"/>
    </row>
    <row r="2" spans="1:32" ht="9.75" customHeight="1"/>
    <row r="3" spans="1:32" ht="9.75" customHeight="1">
      <c r="A3" s="35" t="s">
        <v>10</v>
      </c>
      <c r="E3" s="4"/>
      <c r="F3" s="4"/>
      <c r="S3" s="35" t="s">
        <v>11</v>
      </c>
    </row>
    <row r="4" spans="1:32" ht="9.75" customHeight="1">
      <c r="A4" s="4" t="s">
        <v>12</v>
      </c>
      <c r="E4" s="4"/>
      <c r="F4" s="4"/>
      <c r="S4" s="4" t="s">
        <v>13</v>
      </c>
    </row>
    <row r="5" spans="1:32" ht="9" customHeight="1">
      <c r="A5" s="4"/>
      <c r="E5" s="4"/>
      <c r="F5" s="4"/>
      <c r="S5" s="4" t="s">
        <v>14</v>
      </c>
    </row>
    <row r="6" spans="1:32" ht="9.75" customHeight="1">
      <c r="A6" s="7" t="s">
        <v>15</v>
      </c>
      <c r="B6" s="8"/>
      <c r="C6" s="8"/>
      <c r="D6" s="8"/>
      <c r="E6" s="7"/>
      <c r="F6" s="8"/>
      <c r="G6" s="8"/>
      <c r="H6" s="8"/>
      <c r="I6" s="8"/>
      <c r="J6" s="8"/>
      <c r="K6" s="8"/>
      <c r="L6" s="8"/>
      <c r="M6" s="8"/>
      <c r="N6" s="8"/>
      <c r="O6" s="8"/>
      <c r="P6" s="8"/>
      <c r="Q6" s="8"/>
      <c r="R6" s="8"/>
      <c r="AF6" s="43" t="s">
        <v>0</v>
      </c>
    </row>
    <row r="7" spans="1:32" ht="1.5" customHeight="1">
      <c r="A7" s="8"/>
      <c r="B7" s="8"/>
      <c r="C7" s="8"/>
      <c r="D7" s="8"/>
      <c r="E7" s="8"/>
      <c r="F7" s="8"/>
      <c r="G7" s="8"/>
      <c r="H7" s="8"/>
      <c r="I7" s="8"/>
      <c r="J7" s="8"/>
      <c r="K7" s="8"/>
      <c r="L7" s="8"/>
      <c r="M7" s="8"/>
      <c r="N7" s="8"/>
      <c r="O7" s="8"/>
      <c r="P7" s="8"/>
      <c r="Q7" s="8"/>
      <c r="R7" s="8"/>
      <c r="S7" s="40"/>
      <c r="T7" s="40"/>
      <c r="U7" s="40"/>
      <c r="V7" s="40"/>
      <c r="W7" s="40"/>
      <c r="X7" s="40"/>
      <c r="Y7" s="40"/>
      <c r="Z7" s="40"/>
      <c r="AA7" s="40"/>
      <c r="AB7" s="40"/>
      <c r="AC7" s="40"/>
      <c r="AD7" s="40"/>
      <c r="AE7" s="40"/>
      <c r="AF7" s="41"/>
    </row>
    <row r="8" spans="1:32" ht="15" customHeight="1">
      <c r="E8" s="6"/>
      <c r="F8" s="6"/>
      <c r="G8" s="13" t="s">
        <v>16</v>
      </c>
      <c r="H8" s="15"/>
      <c r="I8" s="13" t="s">
        <v>17</v>
      </c>
      <c r="J8" s="15"/>
      <c r="K8" s="15"/>
      <c r="L8" s="9"/>
      <c r="M8" s="9"/>
      <c r="P8" s="6"/>
      <c r="Q8" s="6"/>
      <c r="R8" s="11" t="s">
        <v>18</v>
      </c>
      <c r="S8" s="12" t="s">
        <v>19</v>
      </c>
      <c r="T8" s="13" t="s">
        <v>17</v>
      </c>
      <c r="U8" s="15"/>
      <c r="V8" s="15"/>
      <c r="W8" s="28"/>
      <c r="AA8" s="6"/>
      <c r="AB8" s="6"/>
      <c r="AC8" s="13" t="s">
        <v>16</v>
      </c>
      <c r="AD8" s="15"/>
      <c r="AE8" s="13" t="s">
        <v>17</v>
      </c>
      <c r="AF8" s="15"/>
    </row>
    <row r="9" spans="1:32" ht="15" customHeight="1">
      <c r="A9" s="8"/>
      <c r="B9" s="8"/>
      <c r="C9" s="8"/>
      <c r="D9" s="8"/>
      <c r="E9" s="12"/>
      <c r="F9" s="12"/>
      <c r="G9" s="1" t="s">
        <v>20</v>
      </c>
      <c r="H9" s="1" t="s">
        <v>21</v>
      </c>
      <c r="I9" s="1" t="s">
        <v>22</v>
      </c>
      <c r="J9" s="13" t="s">
        <v>23</v>
      </c>
      <c r="K9" s="14"/>
      <c r="L9" s="10"/>
      <c r="M9" s="11"/>
      <c r="N9" s="12"/>
      <c r="O9" s="12"/>
      <c r="P9" s="12"/>
      <c r="Q9" s="12"/>
      <c r="R9" s="23" t="s">
        <v>20</v>
      </c>
      <c r="S9" s="45" t="s">
        <v>21</v>
      </c>
      <c r="T9" s="1" t="s">
        <v>22</v>
      </c>
      <c r="U9" s="13" t="s">
        <v>23</v>
      </c>
      <c r="V9" s="14"/>
      <c r="W9" s="27"/>
      <c r="X9" s="12"/>
      <c r="Y9" s="12"/>
      <c r="Z9" s="12"/>
      <c r="AA9" s="12"/>
      <c r="AB9" s="12"/>
      <c r="AC9" s="1" t="s">
        <v>20</v>
      </c>
      <c r="AD9" s="1" t="s">
        <v>21</v>
      </c>
      <c r="AE9" s="1" t="s">
        <v>22</v>
      </c>
      <c r="AF9" s="1" t="s">
        <v>23</v>
      </c>
    </row>
    <row r="10" spans="1:32" ht="9" customHeight="1">
      <c r="E10" s="6"/>
      <c r="F10" s="6"/>
      <c r="G10" s="10"/>
      <c r="H10" s="6"/>
      <c r="I10" s="6"/>
      <c r="J10" s="6"/>
      <c r="K10" s="6"/>
      <c r="L10" s="27"/>
      <c r="M10" s="6"/>
      <c r="N10" s="6"/>
      <c r="O10" s="6"/>
      <c r="P10" s="6"/>
      <c r="Q10" s="6"/>
      <c r="R10" s="10"/>
      <c r="S10" s="6"/>
      <c r="T10" s="6"/>
      <c r="U10" s="6"/>
      <c r="V10" s="6"/>
      <c r="W10" s="27"/>
      <c r="X10" s="6"/>
      <c r="Y10" s="6"/>
      <c r="Z10" s="6"/>
      <c r="AA10" s="6"/>
      <c r="AB10" s="6"/>
      <c r="AC10" s="10"/>
      <c r="AD10" s="6"/>
      <c r="AE10" s="6"/>
      <c r="AF10" s="6"/>
    </row>
    <row r="11" spans="1:32" ht="9" customHeight="1">
      <c r="G11" s="36">
        <f>SUM(G13,G50,G62,R18,R47,AC18,AC35,AC57,AC80)</f>
        <v>31622428</v>
      </c>
      <c r="H11" s="37">
        <f>SUM(H13,H50,H62,S18,S47,AD18,AD35,AD57,AD80)</f>
        <v>56245639</v>
      </c>
      <c r="I11" s="37">
        <f>SUM(I13,I50,I62,T18,T47,AE18,AE35,AE57,AE80)</f>
        <v>24456778</v>
      </c>
      <c r="J11" s="37">
        <f>SUM(J13,J50,J62,U18,U47,AF18,AF35,AF57,AF80)</f>
        <v>30293311</v>
      </c>
      <c r="K11" s="26"/>
      <c r="L11" s="28"/>
      <c r="R11" s="46">
        <f>R12</f>
        <v>81</v>
      </c>
      <c r="S11" s="47">
        <f>S12</f>
        <v>124151</v>
      </c>
      <c r="T11" s="48" t="str">
        <f>T12</f>
        <v>－</v>
      </c>
      <c r="U11" s="47">
        <f>U12</f>
        <v>81329</v>
      </c>
      <c r="V11" s="34"/>
      <c r="W11" s="29"/>
      <c r="X11" s="17"/>
      <c r="Y11" s="17"/>
      <c r="Z11" s="17"/>
      <c r="AA11" s="19" t="s">
        <v>24</v>
      </c>
      <c r="AC11" s="46">
        <v>2526</v>
      </c>
      <c r="AD11" s="47">
        <v>6867</v>
      </c>
      <c r="AE11" s="47">
        <v>17893</v>
      </c>
      <c r="AF11" s="47">
        <v>39878</v>
      </c>
    </row>
    <row r="12" spans="1:32" ht="9" customHeight="1">
      <c r="G12" s="33"/>
      <c r="H12" s="34"/>
      <c r="I12" s="34"/>
      <c r="J12" s="34"/>
      <c r="K12" s="26"/>
      <c r="L12" s="28"/>
      <c r="P12" s="19" t="s">
        <v>25</v>
      </c>
      <c r="R12" s="46">
        <v>81</v>
      </c>
      <c r="S12" s="47">
        <v>124151</v>
      </c>
      <c r="T12" s="48" t="s">
        <v>7</v>
      </c>
      <c r="U12" s="47">
        <v>81329</v>
      </c>
      <c r="V12" s="34"/>
      <c r="W12" s="29"/>
      <c r="X12" s="17"/>
      <c r="Y12" s="17"/>
      <c r="Z12" s="17"/>
      <c r="AC12" s="46">
        <f>SUM(AC13:AC16)</f>
        <v>1116879</v>
      </c>
      <c r="AD12" s="47">
        <f>SUM(AD13:AD16)</f>
        <v>395009</v>
      </c>
      <c r="AE12" s="47">
        <f>SUM(AE13:AE16)</f>
        <v>45610</v>
      </c>
      <c r="AF12" s="47">
        <f>SUM(AF13:AF16)</f>
        <v>170634</v>
      </c>
    </row>
    <row r="13" spans="1:32" ht="9" customHeight="1">
      <c r="G13" s="36">
        <f>SUM(G14,G18,G24,G28,G30,G36,G38,G45)</f>
        <v>75668</v>
      </c>
      <c r="H13" s="37">
        <f>SUM(H14,H18,H24,H28,H30,H36,H38,H45)</f>
        <v>4671289</v>
      </c>
      <c r="I13" s="37">
        <f>SUM(I14,I18,I24,I28,I30,I36,I38,I45)</f>
        <v>781615</v>
      </c>
      <c r="J13" s="37">
        <f>SUM(J14,J18,J24,J28,J30,J36,J38,J45)</f>
        <v>342651</v>
      </c>
      <c r="K13" s="26"/>
      <c r="L13" s="28"/>
      <c r="P13" s="5"/>
      <c r="R13" s="46">
        <f>SUM(R14:R16)</f>
        <v>95292</v>
      </c>
      <c r="S13" s="47">
        <f>SUM(S14:S16)</f>
        <v>932952</v>
      </c>
      <c r="T13" s="47">
        <f>SUM(T14:T16)</f>
        <v>630303</v>
      </c>
      <c r="U13" s="47">
        <f>SUM(U14:U16)</f>
        <v>473145</v>
      </c>
      <c r="V13" s="34"/>
      <c r="W13" s="29"/>
      <c r="X13" s="17"/>
      <c r="Y13" s="17"/>
      <c r="Z13" s="17"/>
      <c r="AA13" s="19" t="s">
        <v>26</v>
      </c>
      <c r="AC13" s="46">
        <v>22011</v>
      </c>
      <c r="AD13" s="47">
        <v>26832</v>
      </c>
      <c r="AE13" s="48" t="s">
        <v>7</v>
      </c>
      <c r="AF13" s="48" t="s">
        <v>7</v>
      </c>
    </row>
    <row r="14" spans="1:32" ht="9" customHeight="1">
      <c r="G14" s="46">
        <f>SUM(G15:G17)</f>
        <v>5349</v>
      </c>
      <c r="H14" s="47">
        <f>SUM(H15:H17)</f>
        <v>819808</v>
      </c>
      <c r="I14" s="47">
        <f>SUM(I15:I17)</f>
        <v>18054</v>
      </c>
      <c r="J14" s="47">
        <f>SUM(J15:J17)</f>
        <v>50757</v>
      </c>
      <c r="K14" s="26"/>
      <c r="L14" s="28"/>
      <c r="P14" s="19" t="s">
        <v>27</v>
      </c>
      <c r="R14" s="49" t="s">
        <v>7</v>
      </c>
      <c r="S14" s="48" t="s">
        <v>7</v>
      </c>
      <c r="T14" s="47">
        <v>489090</v>
      </c>
      <c r="U14" s="47">
        <v>4975</v>
      </c>
      <c r="V14" s="34"/>
      <c r="W14" s="29"/>
      <c r="X14" s="17"/>
      <c r="Y14" s="17"/>
      <c r="Z14" s="17"/>
      <c r="AA14" s="19" t="s">
        <v>28</v>
      </c>
      <c r="AC14" s="46">
        <v>940901</v>
      </c>
      <c r="AD14" s="47">
        <v>204856</v>
      </c>
      <c r="AE14" s="47">
        <v>5914</v>
      </c>
      <c r="AF14" s="47">
        <v>54558</v>
      </c>
    </row>
    <row r="15" spans="1:32" ht="9" customHeight="1">
      <c r="E15" s="19" t="s">
        <v>29</v>
      </c>
      <c r="G15" s="46">
        <v>50</v>
      </c>
      <c r="H15" s="47">
        <v>110432</v>
      </c>
      <c r="I15" s="48" t="s">
        <v>7</v>
      </c>
      <c r="J15" s="48" t="s">
        <v>7</v>
      </c>
      <c r="K15" s="26"/>
      <c r="L15" s="29"/>
      <c r="M15" s="17"/>
      <c r="N15" s="17"/>
      <c r="O15" s="17"/>
      <c r="P15" s="19" t="s">
        <v>30</v>
      </c>
      <c r="R15" s="46">
        <v>48706</v>
      </c>
      <c r="S15" s="47">
        <v>270763</v>
      </c>
      <c r="T15" s="47">
        <v>31751</v>
      </c>
      <c r="U15" s="47">
        <v>3215</v>
      </c>
      <c r="V15" s="34"/>
      <c r="W15" s="29"/>
      <c r="X15" s="17"/>
      <c r="Y15" s="17"/>
      <c r="Z15" s="17"/>
      <c r="AA15" s="19" t="s">
        <v>31</v>
      </c>
      <c r="AC15" s="46">
        <v>5837</v>
      </c>
      <c r="AD15" s="47">
        <v>15576</v>
      </c>
      <c r="AE15" s="47">
        <v>32731</v>
      </c>
      <c r="AF15" s="47">
        <v>3292</v>
      </c>
    </row>
    <row r="16" spans="1:32" ht="9" customHeight="1">
      <c r="E16" s="19" t="s">
        <v>32</v>
      </c>
      <c r="G16" s="46">
        <v>5299</v>
      </c>
      <c r="H16" s="47">
        <v>703950</v>
      </c>
      <c r="I16" s="47">
        <v>17664</v>
      </c>
      <c r="J16" s="47">
        <v>39582</v>
      </c>
      <c r="K16" s="26"/>
      <c r="L16" s="29"/>
      <c r="M16" s="17"/>
      <c r="N16" s="17"/>
      <c r="O16" s="17"/>
      <c r="P16" s="19" t="s">
        <v>33</v>
      </c>
      <c r="R16" s="46">
        <v>46586</v>
      </c>
      <c r="S16" s="47">
        <v>662189</v>
      </c>
      <c r="T16" s="47">
        <v>109462</v>
      </c>
      <c r="U16" s="47">
        <v>464955</v>
      </c>
      <c r="V16" s="34"/>
      <c r="W16" s="29"/>
      <c r="X16" s="17"/>
      <c r="Y16" s="17"/>
      <c r="Z16" s="17"/>
      <c r="AA16" s="20" t="s">
        <v>34</v>
      </c>
      <c r="AC16" s="46">
        <v>148130</v>
      </c>
      <c r="AD16" s="47">
        <v>147745</v>
      </c>
      <c r="AE16" s="47">
        <v>6965</v>
      </c>
      <c r="AF16" s="47">
        <v>112784</v>
      </c>
    </row>
    <row r="17" spans="5:32" ht="9" customHeight="1">
      <c r="E17" s="19" t="s">
        <v>35</v>
      </c>
      <c r="G17" s="49" t="s">
        <v>7</v>
      </c>
      <c r="H17" s="47">
        <v>5426</v>
      </c>
      <c r="I17" s="47">
        <v>390</v>
      </c>
      <c r="J17" s="47">
        <v>11175</v>
      </c>
      <c r="K17" s="26"/>
      <c r="L17" s="29"/>
      <c r="M17" s="17"/>
      <c r="N17" s="17"/>
      <c r="O17" s="17"/>
      <c r="P17" s="5"/>
      <c r="R17" s="33"/>
      <c r="S17" s="34"/>
      <c r="T17" s="34"/>
      <c r="U17" s="34"/>
      <c r="V17" s="34"/>
      <c r="W17" s="29"/>
      <c r="X17" s="17"/>
      <c r="Y17" s="17"/>
      <c r="Z17" s="17"/>
      <c r="AC17" s="33"/>
      <c r="AD17" s="34"/>
      <c r="AE17" s="34"/>
      <c r="AF17" s="34"/>
    </row>
    <row r="18" spans="5:32" ht="9" customHeight="1">
      <c r="G18" s="46">
        <f>SUM(G19:G23)</f>
        <v>48258</v>
      </c>
      <c r="H18" s="47">
        <f>SUM(H19:H23)</f>
        <v>2464157</v>
      </c>
      <c r="I18" s="47">
        <f>SUM(I19:I23)</f>
        <v>751511</v>
      </c>
      <c r="J18" s="47">
        <f>SUM(J19:J23)</f>
        <v>257743</v>
      </c>
      <c r="K18" s="26"/>
      <c r="L18" s="28"/>
      <c r="R18" s="36">
        <f>SUM(R19,R23,R28,R34,R40)</f>
        <v>25773468</v>
      </c>
      <c r="S18" s="37">
        <f>SUM(S19,S23,S28,S34,S40)</f>
        <v>3720600</v>
      </c>
      <c r="T18" s="37">
        <f>SUM(T19,T23,T28,T34,T40)</f>
        <v>13949525</v>
      </c>
      <c r="U18" s="37">
        <f>SUM(U19,U23,U28,U34,U40)</f>
        <v>12213049</v>
      </c>
      <c r="V18" s="34"/>
      <c r="W18" s="29"/>
      <c r="X18" s="17"/>
      <c r="Y18" s="17"/>
      <c r="Z18" s="17"/>
      <c r="AC18" s="36">
        <f>SUM(AC19,AC22,AC24,AC26,AC28)</f>
        <v>611136</v>
      </c>
      <c r="AD18" s="37">
        <f>SUM(AD19,AD22,AD24,AD26,AD28)</f>
        <v>1501625</v>
      </c>
      <c r="AE18" s="37">
        <f>SUM(AE19,AE22,AE24,AE26,AE28)</f>
        <v>383366</v>
      </c>
      <c r="AF18" s="37">
        <f>SUM(AF19,AF22,AF24,AF26,AF28)</f>
        <v>463421</v>
      </c>
    </row>
    <row r="19" spans="5:32" ht="9" customHeight="1">
      <c r="E19" s="16" t="s">
        <v>36</v>
      </c>
      <c r="G19" s="46">
        <v>46990</v>
      </c>
      <c r="H19" s="47">
        <v>7533</v>
      </c>
      <c r="I19" s="47">
        <v>410</v>
      </c>
      <c r="J19" s="47">
        <v>41729</v>
      </c>
      <c r="K19" s="26"/>
      <c r="L19" s="29"/>
      <c r="M19" s="17"/>
      <c r="N19" s="17"/>
      <c r="O19" s="17"/>
      <c r="R19" s="46">
        <f>SUM(R20:R22)</f>
        <v>1709292</v>
      </c>
      <c r="S19" s="47">
        <f>SUM(S20:S22)</f>
        <v>827022</v>
      </c>
      <c r="T19" s="47">
        <f>SUM(T20:T22)</f>
        <v>2778248</v>
      </c>
      <c r="U19" s="47">
        <f>SUM(U20:U22)</f>
        <v>5448979</v>
      </c>
      <c r="V19" s="34"/>
      <c r="W19" s="28"/>
      <c r="AA19" s="19"/>
      <c r="AC19" s="46">
        <f>SUM(AC20:AC21)</f>
        <v>105163</v>
      </c>
      <c r="AD19" s="47">
        <f>SUM(AD20:AD21)</f>
        <v>255431</v>
      </c>
      <c r="AE19" s="47">
        <f>SUM(AE20:AE21)</f>
        <v>65373</v>
      </c>
      <c r="AF19" s="47">
        <f>SUM(AF20:AF21)</f>
        <v>389209</v>
      </c>
    </row>
    <row r="20" spans="5:32" ht="9" customHeight="1">
      <c r="E20" s="19" t="s">
        <v>1</v>
      </c>
      <c r="G20" s="49" t="s">
        <v>7</v>
      </c>
      <c r="H20" s="47">
        <v>1775898</v>
      </c>
      <c r="I20" s="47">
        <v>569186</v>
      </c>
      <c r="J20" s="47">
        <v>78788</v>
      </c>
      <c r="K20" s="26"/>
      <c r="L20" s="29"/>
      <c r="M20" s="17"/>
      <c r="N20" s="17"/>
      <c r="O20" s="17"/>
      <c r="P20" s="16" t="s">
        <v>37</v>
      </c>
      <c r="R20" s="46">
        <v>109022</v>
      </c>
      <c r="S20" s="47">
        <v>280699</v>
      </c>
      <c r="T20" s="47">
        <v>270662</v>
      </c>
      <c r="U20" s="47">
        <v>68628</v>
      </c>
      <c r="V20" s="34"/>
      <c r="W20" s="29"/>
      <c r="X20" s="17"/>
      <c r="Y20" s="17"/>
      <c r="Z20" s="17"/>
      <c r="AA20" s="19" t="s">
        <v>38</v>
      </c>
      <c r="AC20" s="46">
        <v>1221</v>
      </c>
      <c r="AD20" s="47">
        <v>91050</v>
      </c>
      <c r="AE20" s="47">
        <v>6214</v>
      </c>
      <c r="AF20" s="47">
        <v>15321</v>
      </c>
    </row>
    <row r="21" spans="5:32" ht="9" customHeight="1">
      <c r="E21" s="19" t="s">
        <v>39</v>
      </c>
      <c r="G21" s="46">
        <v>863</v>
      </c>
      <c r="H21" s="47">
        <v>178511</v>
      </c>
      <c r="I21" s="47">
        <v>43364</v>
      </c>
      <c r="J21" s="47">
        <v>52179</v>
      </c>
      <c r="K21" s="26"/>
      <c r="L21" s="29"/>
      <c r="M21" s="17"/>
      <c r="N21" s="17"/>
      <c r="O21" s="17"/>
      <c r="P21" s="16" t="s">
        <v>40</v>
      </c>
      <c r="R21" s="46">
        <v>31816</v>
      </c>
      <c r="S21" s="47">
        <v>1293</v>
      </c>
      <c r="T21" s="47">
        <v>750180</v>
      </c>
      <c r="U21" s="47">
        <v>3766</v>
      </c>
      <c r="V21" s="34"/>
      <c r="W21" s="29"/>
      <c r="X21" s="17"/>
      <c r="Y21" s="17"/>
      <c r="Z21" s="17"/>
      <c r="AA21" s="16" t="s">
        <v>41</v>
      </c>
      <c r="AC21" s="46">
        <v>103942</v>
      </c>
      <c r="AD21" s="47">
        <v>164381</v>
      </c>
      <c r="AE21" s="47">
        <v>59159</v>
      </c>
      <c r="AF21" s="47">
        <v>373888</v>
      </c>
    </row>
    <row r="22" spans="5:32" ht="9" customHeight="1">
      <c r="E22" s="19" t="s">
        <v>42</v>
      </c>
      <c r="G22" s="46">
        <v>263</v>
      </c>
      <c r="H22" s="47">
        <v>478012</v>
      </c>
      <c r="I22" s="47">
        <v>138551</v>
      </c>
      <c r="J22" s="47">
        <v>85047</v>
      </c>
      <c r="K22" s="26"/>
      <c r="L22" s="29"/>
      <c r="M22" s="17"/>
      <c r="N22" s="17"/>
      <c r="O22" s="17"/>
      <c r="P22" s="19" t="s">
        <v>43</v>
      </c>
      <c r="R22" s="46">
        <v>1568454</v>
      </c>
      <c r="S22" s="47">
        <v>545030</v>
      </c>
      <c r="T22" s="47">
        <v>1757406</v>
      </c>
      <c r="U22" s="47">
        <v>5376585</v>
      </c>
      <c r="V22" s="34"/>
      <c r="W22" s="29"/>
      <c r="X22" s="17"/>
      <c r="Y22" s="17"/>
      <c r="Z22" s="17"/>
      <c r="AA22" s="5"/>
      <c r="AC22" s="46">
        <f>AC23</f>
        <v>190501</v>
      </c>
      <c r="AD22" s="47">
        <f>AD23</f>
        <v>273221</v>
      </c>
      <c r="AE22" s="47">
        <f>+AE23</f>
        <v>113</v>
      </c>
      <c r="AF22" s="48" t="str">
        <f>AF23</f>
        <v>－</v>
      </c>
    </row>
    <row r="23" spans="5:32" ht="9" customHeight="1">
      <c r="E23" s="19" t="s">
        <v>44</v>
      </c>
      <c r="G23" s="46">
        <v>142</v>
      </c>
      <c r="H23" s="47">
        <v>24203</v>
      </c>
      <c r="I23" s="48" t="s">
        <v>7</v>
      </c>
      <c r="J23" s="48" t="s">
        <v>7</v>
      </c>
      <c r="K23" s="26"/>
      <c r="L23" s="29"/>
      <c r="M23" s="17"/>
      <c r="N23" s="17"/>
      <c r="O23" s="17"/>
      <c r="R23" s="46">
        <f>SUM(R24:R27)</f>
        <v>186658</v>
      </c>
      <c r="S23" s="47">
        <f>SUM(S24:S27)</f>
        <v>1143549</v>
      </c>
      <c r="T23" s="47">
        <f>SUM(T24:T27)</f>
        <v>16441</v>
      </c>
      <c r="U23" s="47">
        <f>SUM(U24:U27)</f>
        <v>88544</v>
      </c>
      <c r="V23" s="34"/>
      <c r="W23" s="29"/>
      <c r="X23" s="17"/>
      <c r="Y23" s="17"/>
      <c r="Z23" s="17"/>
      <c r="AA23" s="19" t="s">
        <v>45</v>
      </c>
      <c r="AC23" s="46">
        <v>190501</v>
      </c>
      <c r="AD23" s="47">
        <v>273221</v>
      </c>
      <c r="AE23" s="47">
        <v>113</v>
      </c>
      <c r="AF23" s="48" t="s">
        <v>7</v>
      </c>
    </row>
    <row r="24" spans="5:32" ht="9" customHeight="1">
      <c r="G24" s="46">
        <f>SUM(G25:G27)</f>
        <v>3990</v>
      </c>
      <c r="H24" s="47">
        <f>SUM(H25:H27)</f>
        <v>222599</v>
      </c>
      <c r="I24" s="47">
        <f>SUM(I25:I27)</f>
        <v>2144</v>
      </c>
      <c r="J24" s="47">
        <f>SUM(J25:J27)</f>
        <v>31753</v>
      </c>
      <c r="K24" s="26"/>
      <c r="L24" s="29"/>
      <c r="M24" s="17"/>
      <c r="N24" s="17"/>
      <c r="O24" s="17"/>
      <c r="P24" s="19" t="s">
        <v>46</v>
      </c>
      <c r="R24" s="46">
        <v>62660</v>
      </c>
      <c r="S24" s="47">
        <v>1012149</v>
      </c>
      <c r="T24" s="47">
        <v>15475</v>
      </c>
      <c r="U24" s="47">
        <v>88544</v>
      </c>
      <c r="V24" s="34"/>
      <c r="W24" s="29"/>
      <c r="X24" s="17"/>
      <c r="Y24" s="17"/>
      <c r="Z24" s="17"/>
      <c r="AC24" s="46">
        <f>AC25</f>
        <v>169125</v>
      </c>
      <c r="AD24" s="47">
        <f>AD25</f>
        <v>141745</v>
      </c>
      <c r="AE24" s="48" t="str">
        <f>AE25</f>
        <v>－</v>
      </c>
      <c r="AF24" s="47">
        <f>AF25</f>
        <v>293</v>
      </c>
    </row>
    <row r="25" spans="5:32" ht="9" customHeight="1">
      <c r="E25" s="19" t="s">
        <v>47</v>
      </c>
      <c r="G25" s="46">
        <v>102</v>
      </c>
      <c r="H25" s="47">
        <v>11883</v>
      </c>
      <c r="I25" s="48" t="s">
        <v>7</v>
      </c>
      <c r="J25" s="47">
        <v>4534</v>
      </c>
      <c r="K25" s="26"/>
      <c r="L25" s="29"/>
      <c r="M25" s="17"/>
      <c r="N25" s="17"/>
      <c r="O25" s="17"/>
      <c r="P25" s="19" t="s">
        <v>48</v>
      </c>
      <c r="R25" s="46">
        <v>107938</v>
      </c>
      <c r="S25" s="47">
        <v>55890</v>
      </c>
      <c r="T25" s="47">
        <v>499</v>
      </c>
      <c r="U25" s="48" t="s">
        <v>7</v>
      </c>
      <c r="V25" s="34"/>
      <c r="W25" s="29"/>
      <c r="X25" s="17"/>
      <c r="Y25" s="17"/>
      <c r="Z25" s="17"/>
      <c r="AA25" s="19" t="s">
        <v>49</v>
      </c>
      <c r="AC25" s="46">
        <v>169125</v>
      </c>
      <c r="AD25" s="47">
        <v>141745</v>
      </c>
      <c r="AE25" s="48" t="s">
        <v>7</v>
      </c>
      <c r="AF25" s="47">
        <v>293</v>
      </c>
    </row>
    <row r="26" spans="5:32" ht="9" customHeight="1">
      <c r="E26" s="19" t="s">
        <v>50</v>
      </c>
      <c r="G26" s="46">
        <v>1807</v>
      </c>
      <c r="H26" s="47">
        <v>138061</v>
      </c>
      <c r="I26" s="47">
        <v>2144</v>
      </c>
      <c r="J26" s="47">
        <v>27219</v>
      </c>
      <c r="K26" s="26"/>
      <c r="L26" s="29"/>
      <c r="M26" s="17"/>
      <c r="N26" s="17"/>
      <c r="O26" s="17"/>
      <c r="P26" s="19" t="s">
        <v>51</v>
      </c>
      <c r="R26" s="46">
        <v>12042</v>
      </c>
      <c r="S26" s="47">
        <v>15181</v>
      </c>
      <c r="T26" s="47">
        <v>415</v>
      </c>
      <c r="U26" s="48" t="s">
        <v>7</v>
      </c>
      <c r="V26" s="34"/>
      <c r="W26" s="29"/>
      <c r="X26" s="17"/>
      <c r="Y26" s="17"/>
      <c r="Z26" s="17"/>
      <c r="AC26" s="46">
        <f>AC27</f>
        <v>828</v>
      </c>
      <c r="AD26" s="47">
        <f>AD27</f>
        <v>34345</v>
      </c>
      <c r="AE26" s="47">
        <f>AE27</f>
        <v>10750</v>
      </c>
      <c r="AF26" s="47">
        <f>AF27</f>
        <v>6949</v>
      </c>
    </row>
    <row r="27" spans="5:32" ht="9" customHeight="1">
      <c r="E27" s="19" t="s">
        <v>52</v>
      </c>
      <c r="G27" s="46">
        <v>2081</v>
      </c>
      <c r="H27" s="47">
        <v>72655</v>
      </c>
      <c r="I27" s="48" t="s">
        <v>7</v>
      </c>
      <c r="J27" s="48" t="s">
        <v>7</v>
      </c>
      <c r="K27" s="26"/>
      <c r="L27" s="29"/>
      <c r="M27" s="17"/>
      <c r="N27" s="17"/>
      <c r="O27" s="17"/>
      <c r="P27" s="19" t="s">
        <v>53</v>
      </c>
      <c r="R27" s="46">
        <v>4018</v>
      </c>
      <c r="S27" s="47">
        <v>60329</v>
      </c>
      <c r="T27" s="47">
        <v>52</v>
      </c>
      <c r="U27" s="48" t="s">
        <v>7</v>
      </c>
      <c r="V27" s="34"/>
      <c r="W27" s="29"/>
      <c r="X27" s="17"/>
      <c r="Y27" s="17"/>
      <c r="Z27" s="17"/>
      <c r="AA27" s="19" t="s">
        <v>54</v>
      </c>
      <c r="AC27" s="46">
        <v>828</v>
      </c>
      <c r="AD27" s="47">
        <v>34345</v>
      </c>
      <c r="AE27" s="47">
        <v>10750</v>
      </c>
      <c r="AF27" s="47">
        <v>6949</v>
      </c>
    </row>
    <row r="28" spans="5:32" ht="9" customHeight="1">
      <c r="G28" s="46">
        <f>+G29</f>
        <v>1394</v>
      </c>
      <c r="H28" s="47">
        <f>+H29</f>
        <v>308710</v>
      </c>
      <c r="I28" s="48" t="str">
        <f>+I29</f>
        <v>－</v>
      </c>
      <c r="J28" s="47">
        <f>+J29</f>
        <v>200</v>
      </c>
      <c r="K28" s="26"/>
      <c r="L28" s="29"/>
      <c r="M28" s="17"/>
      <c r="N28" s="17"/>
      <c r="O28" s="17"/>
      <c r="P28" s="5"/>
      <c r="R28" s="46">
        <f>SUM(R29:R33)</f>
        <v>227237</v>
      </c>
      <c r="S28" s="47">
        <f>SUM(S29:S33)</f>
        <v>173437</v>
      </c>
      <c r="T28" s="47">
        <f>SUM(T29:T33)</f>
        <v>51584</v>
      </c>
      <c r="U28" s="47">
        <f>SUM(U29:U33)</f>
        <v>4878</v>
      </c>
      <c r="V28" s="34"/>
      <c r="W28" s="29"/>
      <c r="X28" s="17"/>
      <c r="Y28" s="17"/>
      <c r="Z28" s="17"/>
      <c r="AC28" s="46">
        <f>SUM(AC29:AC33)</f>
        <v>145519</v>
      </c>
      <c r="AD28" s="47">
        <f>SUM(AD29:AD33)</f>
        <v>796883</v>
      </c>
      <c r="AE28" s="47">
        <f>SUM(AE29:AE33)</f>
        <v>307130</v>
      </c>
      <c r="AF28" s="47">
        <f>SUM(AF29:AF33)</f>
        <v>66970</v>
      </c>
    </row>
    <row r="29" spans="5:32" ht="9" customHeight="1">
      <c r="E29" s="19" t="s">
        <v>3</v>
      </c>
      <c r="G29" s="46">
        <v>1394</v>
      </c>
      <c r="H29" s="47">
        <v>308710</v>
      </c>
      <c r="I29" s="48" t="s">
        <v>7</v>
      </c>
      <c r="J29" s="47">
        <v>200</v>
      </c>
      <c r="K29" s="26"/>
      <c r="L29" s="29"/>
      <c r="M29" s="17"/>
      <c r="N29" s="17"/>
      <c r="O29" s="17"/>
      <c r="P29" s="19" t="s">
        <v>55</v>
      </c>
      <c r="R29" s="46">
        <v>5001</v>
      </c>
      <c r="S29" s="47">
        <v>13659</v>
      </c>
      <c r="T29" s="47">
        <v>51584</v>
      </c>
      <c r="U29" s="47">
        <v>4278</v>
      </c>
      <c r="V29" s="34"/>
      <c r="W29" s="29"/>
      <c r="X29" s="17"/>
      <c r="Y29" s="17"/>
      <c r="Z29" s="17"/>
      <c r="AA29" s="19" t="s">
        <v>56</v>
      </c>
      <c r="AC29" s="46">
        <v>135759</v>
      </c>
      <c r="AD29" s="47">
        <v>552096</v>
      </c>
      <c r="AE29" s="47">
        <v>81428</v>
      </c>
      <c r="AF29" s="47">
        <v>53093</v>
      </c>
    </row>
    <row r="30" spans="5:32" ht="9" customHeight="1">
      <c r="E30" s="5"/>
      <c r="G30" s="46">
        <f>SUM(G31:G35)</f>
        <v>3310</v>
      </c>
      <c r="H30" s="47">
        <f>SUM(H31:H35)</f>
        <v>496502</v>
      </c>
      <c r="I30" s="47">
        <f>SUM(I31:I35)</f>
        <v>9577</v>
      </c>
      <c r="J30" s="47">
        <f>SUM(J31:J35)</f>
        <v>1467</v>
      </c>
      <c r="K30" s="26"/>
      <c r="L30" s="29"/>
      <c r="M30" s="17"/>
      <c r="N30" s="17"/>
      <c r="O30" s="17"/>
      <c r="P30" s="19" t="s">
        <v>57</v>
      </c>
      <c r="R30" s="46">
        <v>12716</v>
      </c>
      <c r="S30" s="47">
        <v>58519</v>
      </c>
      <c r="T30" s="48" t="s">
        <v>7</v>
      </c>
      <c r="U30" s="47">
        <v>600</v>
      </c>
      <c r="V30" s="34"/>
      <c r="W30" s="29"/>
      <c r="X30" s="17"/>
      <c r="Y30" s="17"/>
      <c r="Z30" s="17"/>
      <c r="AA30" s="19" t="s">
        <v>58</v>
      </c>
      <c r="AC30" s="46">
        <v>4223</v>
      </c>
      <c r="AD30" s="47">
        <v>91777</v>
      </c>
      <c r="AE30" s="48" t="s">
        <v>7</v>
      </c>
      <c r="AF30" s="47">
        <v>13877</v>
      </c>
    </row>
    <row r="31" spans="5:32" ht="9" customHeight="1">
      <c r="E31" s="16" t="s">
        <v>59</v>
      </c>
      <c r="G31" s="46">
        <v>137</v>
      </c>
      <c r="H31" s="47">
        <v>5244</v>
      </c>
      <c r="I31" s="48" t="s">
        <v>7</v>
      </c>
      <c r="J31" s="48" t="s">
        <v>7</v>
      </c>
      <c r="K31" s="26"/>
      <c r="L31" s="29"/>
      <c r="M31" s="17"/>
      <c r="N31" s="17"/>
      <c r="O31" s="17"/>
      <c r="P31" s="19" t="s">
        <v>60</v>
      </c>
      <c r="R31" s="46">
        <v>46435</v>
      </c>
      <c r="S31" s="47">
        <v>30757</v>
      </c>
      <c r="T31" s="48" t="s">
        <v>7</v>
      </c>
      <c r="U31" s="48" t="s">
        <v>7</v>
      </c>
      <c r="V31" s="34"/>
      <c r="W31" s="29"/>
      <c r="X31" s="17"/>
      <c r="Y31" s="17"/>
      <c r="Z31" s="17"/>
      <c r="AA31" s="20" t="s">
        <v>61</v>
      </c>
      <c r="AC31" s="46">
        <v>5537</v>
      </c>
      <c r="AD31" s="47">
        <v>153010</v>
      </c>
      <c r="AE31" s="48" t="s">
        <v>7</v>
      </c>
      <c r="AF31" s="48" t="s">
        <v>7</v>
      </c>
    </row>
    <row r="32" spans="5:32" ht="9" customHeight="1">
      <c r="E32" s="19" t="s">
        <v>62</v>
      </c>
      <c r="G32" s="46">
        <v>1151</v>
      </c>
      <c r="H32" s="47">
        <v>217450</v>
      </c>
      <c r="I32" s="47">
        <v>9577</v>
      </c>
      <c r="J32" s="47">
        <v>1202</v>
      </c>
      <c r="K32" s="26"/>
      <c r="L32" s="29"/>
      <c r="M32" s="17"/>
      <c r="N32" s="17"/>
      <c r="O32" s="17"/>
      <c r="P32" s="19" t="s">
        <v>63</v>
      </c>
      <c r="R32" s="46">
        <v>94706</v>
      </c>
      <c r="S32" s="47">
        <v>12266</v>
      </c>
      <c r="T32" s="48" t="s">
        <v>7</v>
      </c>
      <c r="U32" s="48" t="s">
        <v>7</v>
      </c>
      <c r="V32" s="34"/>
      <c r="W32" s="29"/>
      <c r="X32" s="17"/>
      <c r="Y32" s="17"/>
      <c r="Z32" s="17"/>
      <c r="AA32" s="19" t="s">
        <v>64</v>
      </c>
      <c r="AC32" s="49" t="s">
        <v>7</v>
      </c>
      <c r="AD32" s="48" t="s">
        <v>7</v>
      </c>
      <c r="AE32" s="47">
        <v>1094</v>
      </c>
      <c r="AF32" s="48" t="s">
        <v>7</v>
      </c>
    </row>
    <row r="33" spans="5:32" ht="9" customHeight="1">
      <c r="E33" s="19" t="s">
        <v>65</v>
      </c>
      <c r="G33" s="46">
        <v>1544</v>
      </c>
      <c r="H33" s="47">
        <v>165246</v>
      </c>
      <c r="I33" s="48" t="s">
        <v>7</v>
      </c>
      <c r="J33" s="48" t="s">
        <v>7</v>
      </c>
      <c r="K33" s="26"/>
      <c r="L33" s="29"/>
      <c r="M33" s="17"/>
      <c r="N33" s="17"/>
      <c r="O33" s="17"/>
      <c r="P33" s="19" t="s">
        <v>66</v>
      </c>
      <c r="R33" s="46">
        <v>68379</v>
      </c>
      <c r="S33" s="47">
        <v>58236</v>
      </c>
      <c r="T33" s="48" t="s">
        <v>7</v>
      </c>
      <c r="U33" s="48" t="s">
        <v>7</v>
      </c>
      <c r="V33" s="34"/>
      <c r="W33" s="29"/>
      <c r="X33" s="17"/>
      <c r="Y33" s="17"/>
      <c r="Z33" s="17"/>
      <c r="AA33" s="19" t="s">
        <v>67</v>
      </c>
      <c r="AC33" s="49" t="s">
        <v>7</v>
      </c>
      <c r="AD33" s="48" t="s">
        <v>7</v>
      </c>
      <c r="AE33" s="47">
        <v>224608</v>
      </c>
      <c r="AF33" s="48" t="s">
        <v>7</v>
      </c>
    </row>
    <row r="34" spans="5:32" ht="9" customHeight="1">
      <c r="E34" s="19" t="s">
        <v>68</v>
      </c>
      <c r="G34" s="46">
        <v>144</v>
      </c>
      <c r="H34" s="47">
        <v>88965</v>
      </c>
      <c r="I34" s="48" t="s">
        <v>7</v>
      </c>
      <c r="J34" s="48" t="s">
        <v>7</v>
      </c>
      <c r="K34" s="26"/>
      <c r="L34" s="29"/>
      <c r="M34" s="17"/>
      <c r="N34" s="17"/>
      <c r="O34" s="17"/>
      <c r="R34" s="46">
        <f>SUM(R35:R39)</f>
        <v>19156270</v>
      </c>
      <c r="S34" s="47">
        <f>SUM(S35:S39)</f>
        <v>856554</v>
      </c>
      <c r="T34" s="47">
        <f>SUM(T35:T39)</f>
        <v>11031026</v>
      </c>
      <c r="U34" s="47">
        <f>SUM(U35:U39)</f>
        <v>6645852</v>
      </c>
      <c r="V34" s="34"/>
      <c r="W34" s="29"/>
      <c r="X34" s="17"/>
      <c r="Y34" s="17"/>
      <c r="Z34" s="17"/>
      <c r="AC34" s="33"/>
      <c r="AD34" s="34"/>
      <c r="AE34" s="34"/>
      <c r="AF34" s="34"/>
    </row>
    <row r="35" spans="5:32" ht="9" customHeight="1">
      <c r="E35" s="24" t="s">
        <v>69</v>
      </c>
      <c r="G35" s="46">
        <v>334</v>
      </c>
      <c r="H35" s="47">
        <v>19597</v>
      </c>
      <c r="I35" s="48" t="s">
        <v>7</v>
      </c>
      <c r="J35" s="47">
        <v>265</v>
      </c>
      <c r="K35" s="26"/>
      <c r="L35" s="29"/>
      <c r="M35" s="17"/>
      <c r="N35" s="17"/>
      <c r="O35" s="17"/>
      <c r="P35" s="19" t="s">
        <v>70</v>
      </c>
      <c r="R35" s="46">
        <v>996</v>
      </c>
      <c r="S35" s="47">
        <v>930</v>
      </c>
      <c r="T35" s="48" t="s">
        <v>7</v>
      </c>
      <c r="U35" s="48" t="s">
        <v>7</v>
      </c>
      <c r="V35" s="34"/>
      <c r="W35" s="29"/>
      <c r="X35" s="17"/>
      <c r="Y35" s="17"/>
      <c r="Z35" s="17"/>
      <c r="AC35" s="36">
        <f>SUM(AC36,AC38,AC48,AC50,AC53)</f>
        <v>1523351</v>
      </c>
      <c r="AD35" s="37">
        <f>SUM(AD36,AD38,AD48,AD50,AD53)</f>
        <v>3690887</v>
      </c>
      <c r="AE35" s="37">
        <f>SUM(AE36,AE38,AE48,AE50,AE53)</f>
        <v>77409</v>
      </c>
      <c r="AF35" s="37">
        <f>SUM(AF36,AF38,AF48,AF50,AF53)</f>
        <v>28677</v>
      </c>
    </row>
    <row r="36" spans="5:32" ht="9" customHeight="1">
      <c r="G36" s="46">
        <f>+G37</f>
        <v>1317</v>
      </c>
      <c r="H36" s="47">
        <f>+H37</f>
        <v>81160</v>
      </c>
      <c r="I36" s="48" t="str">
        <f>+I37</f>
        <v>－</v>
      </c>
      <c r="J36" s="48" t="str">
        <f>+J37</f>
        <v>－</v>
      </c>
      <c r="K36" s="26"/>
      <c r="L36" s="29"/>
      <c r="M36" s="17"/>
      <c r="N36" s="17"/>
      <c r="O36" s="17"/>
      <c r="P36" s="19" t="s">
        <v>5</v>
      </c>
      <c r="R36" s="46">
        <v>19043149</v>
      </c>
      <c r="S36" s="47">
        <v>752779</v>
      </c>
      <c r="T36" s="47">
        <v>11019944</v>
      </c>
      <c r="U36" s="47">
        <v>6638525</v>
      </c>
      <c r="V36" s="34"/>
      <c r="W36" s="29"/>
      <c r="X36" s="17"/>
      <c r="Y36" s="17"/>
      <c r="Z36" s="17"/>
      <c r="AC36" s="46">
        <f>AC37</f>
        <v>7043</v>
      </c>
      <c r="AD36" s="47">
        <f>AD37</f>
        <v>58341</v>
      </c>
      <c r="AE36" s="48" t="str">
        <f>AE37</f>
        <v>－</v>
      </c>
      <c r="AF36" s="47">
        <f>AF37</f>
        <v>2402</v>
      </c>
    </row>
    <row r="37" spans="5:32" ht="9" customHeight="1">
      <c r="E37" s="19" t="s">
        <v>2</v>
      </c>
      <c r="G37" s="46">
        <v>1317</v>
      </c>
      <c r="H37" s="47">
        <v>81160</v>
      </c>
      <c r="I37" s="48" t="s">
        <v>7</v>
      </c>
      <c r="J37" s="48" t="s">
        <v>7</v>
      </c>
      <c r="K37" s="26"/>
      <c r="L37" s="29"/>
      <c r="M37" s="17"/>
      <c r="N37" s="17"/>
      <c r="O37" s="17"/>
      <c r="P37" s="20" t="s">
        <v>71</v>
      </c>
      <c r="R37" s="46">
        <v>29968</v>
      </c>
      <c r="S37" s="47">
        <v>83092</v>
      </c>
      <c r="T37" s="48" t="s">
        <v>7</v>
      </c>
      <c r="U37" s="48" t="s">
        <v>7</v>
      </c>
      <c r="V37" s="34"/>
      <c r="W37" s="29"/>
      <c r="X37" s="17"/>
      <c r="Y37" s="17"/>
      <c r="Z37" s="17"/>
      <c r="AA37" s="19" t="s">
        <v>72</v>
      </c>
      <c r="AC37" s="46">
        <v>7043</v>
      </c>
      <c r="AD37" s="47">
        <v>58341</v>
      </c>
      <c r="AE37" s="48" t="s">
        <v>7</v>
      </c>
      <c r="AF37" s="47">
        <v>2402</v>
      </c>
    </row>
    <row r="38" spans="5:32" ht="9" customHeight="1">
      <c r="G38" s="46">
        <f>IF(SUM(G39:G44)&gt;0,SUM(G39:G44),"－")</f>
        <v>7234</v>
      </c>
      <c r="H38" s="47">
        <f>IF(SUM(H39:H44)&gt;0,SUM(H39:H44),"－")</f>
        <v>178800</v>
      </c>
      <c r="I38" s="48" t="str">
        <f>IF(SUM(I39:I44)&gt;0,SUM(I39:I44),"－")</f>
        <v>－</v>
      </c>
      <c r="J38" s="48" t="str">
        <f>IF(SUM(J39:J44)&gt;0,SUM(J39:J44),"－")</f>
        <v>－</v>
      </c>
      <c r="K38" s="26"/>
      <c r="L38" s="29"/>
      <c r="M38" s="17"/>
      <c r="N38" s="17"/>
      <c r="O38" s="17"/>
      <c r="P38" s="19" t="s">
        <v>73</v>
      </c>
      <c r="R38" s="46">
        <v>11580</v>
      </c>
      <c r="S38" s="47">
        <v>6555</v>
      </c>
      <c r="T38" s="47">
        <v>11082</v>
      </c>
      <c r="U38" s="47">
        <v>7327</v>
      </c>
      <c r="V38" s="34"/>
      <c r="W38" s="29"/>
      <c r="X38" s="17"/>
      <c r="Y38" s="17"/>
      <c r="Z38" s="17"/>
      <c r="AA38" s="5"/>
      <c r="AC38" s="46">
        <f>SUM(AC39:AC47)</f>
        <v>528969</v>
      </c>
      <c r="AD38" s="47">
        <f>SUM(AD39:AD47)</f>
        <v>2291674</v>
      </c>
      <c r="AE38" s="47">
        <f>SUM(AE39:AE47)</f>
        <v>29699</v>
      </c>
      <c r="AF38" s="47">
        <f>SUM(AF39:AF47)</f>
        <v>8776</v>
      </c>
    </row>
    <row r="39" spans="5:32" ht="9" customHeight="1">
      <c r="E39" s="19" t="s">
        <v>74</v>
      </c>
      <c r="G39" s="46">
        <v>1095</v>
      </c>
      <c r="H39" s="47">
        <v>115081</v>
      </c>
      <c r="I39" s="48" t="s">
        <v>7</v>
      </c>
      <c r="J39" s="48" t="s">
        <v>7</v>
      </c>
      <c r="K39" s="26"/>
      <c r="L39" s="29"/>
      <c r="M39" s="17"/>
      <c r="N39" s="17"/>
      <c r="O39" s="17"/>
      <c r="P39" s="19" t="s">
        <v>75</v>
      </c>
      <c r="R39" s="46">
        <v>70577</v>
      </c>
      <c r="S39" s="47">
        <v>13198</v>
      </c>
      <c r="T39" s="48" t="s">
        <v>7</v>
      </c>
      <c r="U39" s="48" t="s">
        <v>7</v>
      </c>
      <c r="V39" s="34"/>
      <c r="W39" s="29"/>
      <c r="X39" s="17"/>
      <c r="Y39" s="17"/>
      <c r="Z39" s="17"/>
      <c r="AA39" s="19" t="s">
        <v>76</v>
      </c>
      <c r="AC39" s="46">
        <v>4346</v>
      </c>
      <c r="AD39" s="47">
        <v>1301</v>
      </c>
      <c r="AE39" s="48" t="s">
        <v>7</v>
      </c>
      <c r="AF39" s="48" t="s">
        <v>7</v>
      </c>
    </row>
    <row r="40" spans="5:32" ht="9" customHeight="1">
      <c r="E40" s="19" t="s">
        <v>77</v>
      </c>
      <c r="G40" s="49" t="s">
        <v>7</v>
      </c>
      <c r="H40" s="47">
        <v>89</v>
      </c>
      <c r="I40" s="48" t="s">
        <v>7</v>
      </c>
      <c r="J40" s="48" t="s">
        <v>7</v>
      </c>
      <c r="K40" s="26"/>
      <c r="L40" s="29"/>
      <c r="M40" s="17"/>
      <c r="N40" s="17"/>
      <c r="O40" s="17"/>
      <c r="R40" s="46">
        <f>SUM(R41:R45)</f>
        <v>4494011</v>
      </c>
      <c r="S40" s="47">
        <f>SUM(S41:S45)</f>
        <v>720038</v>
      </c>
      <c r="T40" s="47">
        <f>SUM(T41:T45)</f>
        <v>72226</v>
      </c>
      <c r="U40" s="47">
        <f>SUM(U41:U45)</f>
        <v>24796</v>
      </c>
      <c r="V40" s="34"/>
      <c r="W40" s="29"/>
      <c r="X40" s="17"/>
      <c r="Y40" s="17"/>
      <c r="Z40" s="17"/>
      <c r="AA40" s="19" t="s">
        <v>78</v>
      </c>
      <c r="AC40" s="46">
        <v>98424</v>
      </c>
      <c r="AD40" s="47">
        <v>1185556</v>
      </c>
      <c r="AE40" s="48" t="s">
        <v>7</v>
      </c>
      <c r="AF40" s="47">
        <v>305</v>
      </c>
    </row>
    <row r="41" spans="5:32" ht="9" customHeight="1">
      <c r="E41" s="19" t="s">
        <v>79</v>
      </c>
      <c r="G41" s="49" t="s">
        <v>7</v>
      </c>
      <c r="H41" s="48" t="s">
        <v>7</v>
      </c>
      <c r="I41" s="48" t="s">
        <v>7</v>
      </c>
      <c r="J41" s="48" t="s">
        <v>7</v>
      </c>
      <c r="K41" s="26"/>
      <c r="L41" s="29"/>
      <c r="M41" s="17"/>
      <c r="N41" s="17"/>
      <c r="O41" s="17"/>
      <c r="P41" s="19" t="s">
        <v>80</v>
      </c>
      <c r="R41" s="46">
        <v>190111</v>
      </c>
      <c r="S41" s="47">
        <v>26427</v>
      </c>
      <c r="T41" s="48" t="s">
        <v>7</v>
      </c>
      <c r="U41" s="48" t="s">
        <v>7</v>
      </c>
      <c r="V41" s="34"/>
      <c r="W41" s="29"/>
      <c r="X41" s="17"/>
      <c r="Y41" s="17"/>
      <c r="Z41" s="17"/>
      <c r="AA41" s="19" t="s">
        <v>81</v>
      </c>
      <c r="AC41" s="46">
        <v>29722</v>
      </c>
      <c r="AD41" s="47">
        <v>98546</v>
      </c>
      <c r="AE41" s="47">
        <v>1816</v>
      </c>
      <c r="AF41" s="48" t="s">
        <v>7</v>
      </c>
    </row>
    <row r="42" spans="5:32" ht="9" customHeight="1">
      <c r="E42" s="19" t="s">
        <v>82</v>
      </c>
      <c r="G42" s="49" t="s">
        <v>7</v>
      </c>
      <c r="H42" s="47">
        <v>4659</v>
      </c>
      <c r="I42" s="48" t="s">
        <v>7</v>
      </c>
      <c r="J42" s="48" t="s">
        <v>7</v>
      </c>
      <c r="K42" s="26"/>
      <c r="L42" s="29"/>
      <c r="M42" s="17"/>
      <c r="N42" s="17"/>
      <c r="O42" s="17"/>
      <c r="P42" s="19" t="s">
        <v>83</v>
      </c>
      <c r="R42" s="46">
        <v>1566419</v>
      </c>
      <c r="S42" s="47">
        <v>164463</v>
      </c>
      <c r="T42" s="47">
        <v>62040</v>
      </c>
      <c r="U42" s="47">
        <v>23719</v>
      </c>
      <c r="V42" s="34"/>
      <c r="W42" s="29"/>
      <c r="X42" s="17"/>
      <c r="Y42" s="17"/>
      <c r="Z42" s="17"/>
      <c r="AA42" s="19" t="s">
        <v>6</v>
      </c>
      <c r="AC42" s="46">
        <v>15588</v>
      </c>
      <c r="AD42" s="47">
        <v>30054</v>
      </c>
      <c r="AE42" s="48" t="s">
        <v>7</v>
      </c>
      <c r="AF42" s="48" t="s">
        <v>7</v>
      </c>
    </row>
    <row r="43" spans="5:32" ht="9" customHeight="1">
      <c r="E43" s="21" t="s">
        <v>84</v>
      </c>
      <c r="G43" s="46">
        <v>6009</v>
      </c>
      <c r="H43" s="47">
        <v>33514</v>
      </c>
      <c r="I43" s="48" t="s">
        <v>7</v>
      </c>
      <c r="J43" s="48" t="s">
        <v>7</v>
      </c>
      <c r="K43" s="26"/>
      <c r="L43" s="29"/>
      <c r="M43" s="17"/>
      <c r="N43" s="17"/>
      <c r="O43" s="17"/>
      <c r="P43" s="19" t="s">
        <v>85</v>
      </c>
      <c r="R43" s="46">
        <v>2331920</v>
      </c>
      <c r="S43" s="47">
        <v>463226</v>
      </c>
      <c r="T43" s="47">
        <v>8864</v>
      </c>
      <c r="U43" s="47">
        <v>877</v>
      </c>
      <c r="V43" s="34"/>
      <c r="W43" s="29"/>
      <c r="X43" s="17"/>
      <c r="Y43" s="17"/>
      <c r="Z43" s="17"/>
      <c r="AA43" s="19" t="s">
        <v>86</v>
      </c>
      <c r="AC43" s="46">
        <v>31803</v>
      </c>
      <c r="AD43" s="47">
        <v>505580</v>
      </c>
      <c r="AE43" s="47">
        <v>7906</v>
      </c>
      <c r="AF43" s="47">
        <v>1753</v>
      </c>
    </row>
    <row r="44" spans="5:32" ht="9" customHeight="1">
      <c r="E44" s="25" t="s">
        <v>87</v>
      </c>
      <c r="G44" s="46">
        <v>130</v>
      </c>
      <c r="H44" s="47">
        <v>25457</v>
      </c>
      <c r="I44" s="48" t="s">
        <v>7</v>
      </c>
      <c r="J44" s="48" t="s">
        <v>7</v>
      </c>
      <c r="K44" s="26"/>
      <c r="L44" s="29"/>
      <c r="M44" s="17"/>
      <c r="N44" s="17"/>
      <c r="O44" s="17"/>
      <c r="P44" s="19" t="s">
        <v>88</v>
      </c>
      <c r="R44" s="46">
        <v>405561</v>
      </c>
      <c r="S44" s="47">
        <v>65922</v>
      </c>
      <c r="T44" s="47">
        <v>1322</v>
      </c>
      <c r="U44" s="47">
        <v>200</v>
      </c>
      <c r="V44" s="34"/>
      <c r="W44" s="29"/>
      <c r="X44" s="17"/>
      <c r="Y44" s="17"/>
      <c r="Z44" s="17"/>
      <c r="AA44" s="19" t="s">
        <v>89</v>
      </c>
      <c r="AC44" s="46">
        <v>69792</v>
      </c>
      <c r="AD44" s="47">
        <v>67199</v>
      </c>
      <c r="AE44" s="48" t="s">
        <v>7</v>
      </c>
      <c r="AF44" s="48" t="s">
        <v>7</v>
      </c>
    </row>
    <row r="45" spans="5:32" ht="9" customHeight="1">
      <c r="G45" s="46">
        <f>IF(SUM(G46:G48)&gt;0,SUM(G46:G48),"－")</f>
        <v>4816</v>
      </c>
      <c r="H45" s="47">
        <f>IF(SUM(H46:H48)&gt;0,SUM(H46:H48),"－")</f>
        <v>99553</v>
      </c>
      <c r="I45" s="47">
        <f>IF(SUM(I46:I48)&gt;0,SUM(I46:I48),"－")</f>
        <v>329</v>
      </c>
      <c r="J45" s="47">
        <f>IF(SUM(J46:J48)&gt;0,SUM(J46:J48),"－")</f>
        <v>731</v>
      </c>
      <c r="K45" s="26"/>
      <c r="L45" s="29"/>
      <c r="M45" s="17"/>
      <c r="N45" s="17"/>
      <c r="O45" s="17"/>
      <c r="P45" s="19" t="s">
        <v>90</v>
      </c>
      <c r="R45" s="49" t="s">
        <v>7</v>
      </c>
      <c r="S45" s="48" t="s">
        <v>7</v>
      </c>
      <c r="T45" s="48" t="s">
        <v>7</v>
      </c>
      <c r="U45" s="48" t="s">
        <v>7</v>
      </c>
      <c r="V45" s="34"/>
      <c r="W45" s="29"/>
      <c r="X45" s="17"/>
      <c r="Y45" s="17"/>
      <c r="Z45" s="17"/>
      <c r="AA45" s="19" t="s">
        <v>91</v>
      </c>
      <c r="AC45" s="46">
        <v>40946</v>
      </c>
      <c r="AD45" s="47">
        <v>78116</v>
      </c>
      <c r="AE45" s="48" t="s">
        <v>7</v>
      </c>
      <c r="AF45" s="48" t="s">
        <v>7</v>
      </c>
    </row>
    <row r="46" spans="5:32" ht="9" customHeight="1">
      <c r="E46" s="20" t="s">
        <v>92</v>
      </c>
      <c r="G46" s="46">
        <v>3408</v>
      </c>
      <c r="H46" s="47">
        <v>90828</v>
      </c>
      <c r="I46" s="47">
        <v>329</v>
      </c>
      <c r="J46" s="47">
        <v>731</v>
      </c>
      <c r="K46" s="26"/>
      <c r="L46" s="29"/>
      <c r="M46" s="17"/>
      <c r="N46" s="17"/>
      <c r="O46" s="17"/>
      <c r="R46" s="33"/>
      <c r="S46" s="34"/>
      <c r="T46" s="34"/>
      <c r="U46" s="34"/>
      <c r="V46" s="34"/>
      <c r="W46" s="29"/>
      <c r="X46" s="17"/>
      <c r="Y46" s="17"/>
      <c r="Z46" s="17"/>
      <c r="AA46" s="19" t="s">
        <v>93</v>
      </c>
      <c r="AC46" s="46">
        <v>3210</v>
      </c>
      <c r="AD46" s="47">
        <v>18167</v>
      </c>
      <c r="AE46" s="48" t="s">
        <v>7</v>
      </c>
      <c r="AF46" s="48" t="s">
        <v>7</v>
      </c>
    </row>
    <row r="47" spans="5:32" ht="9" customHeight="1">
      <c r="E47" s="20" t="s">
        <v>94</v>
      </c>
      <c r="G47" s="46">
        <v>166</v>
      </c>
      <c r="H47" s="47">
        <v>1673</v>
      </c>
      <c r="I47" s="48" t="s">
        <v>7</v>
      </c>
      <c r="J47" s="48" t="s">
        <v>7</v>
      </c>
      <c r="K47" s="26"/>
      <c r="L47" s="29"/>
      <c r="M47" s="17"/>
      <c r="N47" s="17"/>
      <c r="O47" s="17"/>
      <c r="R47" s="36">
        <f>SUM(R48,R51,R53,R56,R61,R64,R71,R73,R75,R79,AC12)</f>
        <v>3339207</v>
      </c>
      <c r="S47" s="37">
        <f>SUM(S48,S51,S53,S56,S61,S64,S71,S73,S75,S79,AD12)</f>
        <v>7407336</v>
      </c>
      <c r="T47" s="37">
        <f>SUM(T48,T51,T53,T56,T61,T64,T71,T73,T75,T79,AE12)</f>
        <v>7748708</v>
      </c>
      <c r="U47" s="37">
        <f>SUM(U48,U51,U53,U56,U61,U64,U71,U73,U75,U79,AF12)</f>
        <v>13821600</v>
      </c>
      <c r="V47" s="34"/>
      <c r="W47" s="29"/>
      <c r="X47" s="17"/>
      <c r="Y47" s="17"/>
      <c r="Z47" s="17"/>
      <c r="AA47" s="19" t="s">
        <v>95</v>
      </c>
      <c r="AC47" s="46">
        <v>235138</v>
      </c>
      <c r="AD47" s="47">
        <v>307155</v>
      </c>
      <c r="AE47" s="47">
        <v>19977</v>
      </c>
      <c r="AF47" s="47">
        <v>6718</v>
      </c>
    </row>
    <row r="48" spans="5:32" ht="9" customHeight="1">
      <c r="E48" s="19" t="s">
        <v>96</v>
      </c>
      <c r="G48" s="46">
        <v>1242</v>
      </c>
      <c r="H48" s="47">
        <v>7052</v>
      </c>
      <c r="I48" s="48" t="s">
        <v>7</v>
      </c>
      <c r="J48" s="48" t="s">
        <v>7</v>
      </c>
      <c r="K48" s="26"/>
      <c r="L48" s="29"/>
      <c r="M48" s="17"/>
      <c r="N48" s="17"/>
      <c r="O48" s="17"/>
      <c r="R48" s="46">
        <f>SUM(R49:R50)</f>
        <v>271762</v>
      </c>
      <c r="S48" s="47">
        <f>SUM(S49:S50)</f>
        <v>77098</v>
      </c>
      <c r="T48" s="47">
        <f>SUM(T49:T50)</f>
        <v>23279</v>
      </c>
      <c r="U48" s="47">
        <f>SUM(U49:U50)</f>
        <v>5</v>
      </c>
      <c r="V48" s="34"/>
      <c r="W48" s="29"/>
      <c r="X48" s="17"/>
      <c r="Y48" s="17"/>
      <c r="Z48" s="17"/>
      <c r="AC48" s="46">
        <f>AC49</f>
        <v>893898</v>
      </c>
      <c r="AD48" s="47">
        <f>AD49</f>
        <v>283783</v>
      </c>
      <c r="AE48" s="47">
        <f>AE49</f>
        <v>13060</v>
      </c>
      <c r="AF48" s="47">
        <f>AF49</f>
        <v>3701</v>
      </c>
    </row>
    <row r="49" spans="5:32" ht="9" customHeight="1">
      <c r="G49" s="33"/>
      <c r="H49" s="34"/>
      <c r="I49" s="34" t="s">
        <v>8</v>
      </c>
      <c r="J49" s="34"/>
      <c r="K49" s="26"/>
      <c r="L49" s="29"/>
      <c r="M49" s="17"/>
      <c r="N49" s="17"/>
      <c r="O49" s="17"/>
      <c r="P49" s="19" t="s">
        <v>97</v>
      </c>
      <c r="R49" s="46">
        <v>63701</v>
      </c>
      <c r="S49" s="47">
        <v>4540</v>
      </c>
      <c r="T49" s="47">
        <v>1143</v>
      </c>
      <c r="U49" s="48" t="s">
        <v>7</v>
      </c>
      <c r="V49" s="34"/>
      <c r="W49" s="29"/>
      <c r="X49" s="17"/>
      <c r="Y49" s="17"/>
      <c r="Z49" s="17"/>
      <c r="AA49" s="19" t="s">
        <v>98</v>
      </c>
      <c r="AC49" s="46">
        <v>893898</v>
      </c>
      <c r="AD49" s="47">
        <v>283783</v>
      </c>
      <c r="AE49" s="47">
        <v>13060</v>
      </c>
      <c r="AF49" s="47">
        <v>3701</v>
      </c>
    </row>
    <row r="50" spans="5:32" ht="9" customHeight="1">
      <c r="G50" s="36">
        <f>SUM(G51,G54,G56,G58)</f>
        <v>20739</v>
      </c>
      <c r="H50" s="37">
        <f>SUM(H51,H54,H56,H58)</f>
        <v>3967009</v>
      </c>
      <c r="I50" s="37">
        <f>SUM(I51,I54,I56,I58)</f>
        <v>179468</v>
      </c>
      <c r="J50" s="37">
        <f>SUM(J51,J54,J56,J58)</f>
        <v>174691</v>
      </c>
      <c r="K50" s="26"/>
      <c r="L50" s="29"/>
      <c r="M50" s="17"/>
      <c r="N50" s="17"/>
      <c r="O50" s="17"/>
      <c r="P50" s="19" t="s">
        <v>99</v>
      </c>
      <c r="R50" s="46">
        <v>208061</v>
      </c>
      <c r="S50" s="47">
        <v>72558</v>
      </c>
      <c r="T50" s="47">
        <v>22136</v>
      </c>
      <c r="U50" s="47">
        <v>5</v>
      </c>
      <c r="V50" s="34"/>
      <c r="W50" s="29"/>
      <c r="X50" s="17"/>
      <c r="Y50" s="17"/>
      <c r="Z50" s="17"/>
      <c r="AA50" s="19" t="s">
        <v>100</v>
      </c>
      <c r="AC50" s="46">
        <f>SUM(AC51:AC52)</f>
        <v>61508</v>
      </c>
      <c r="AD50" s="47">
        <f>SUM(AD51:AD52)</f>
        <v>1009909</v>
      </c>
      <c r="AE50" s="47">
        <f>SUM(AE51:AE52)</f>
        <v>6365</v>
      </c>
      <c r="AF50" s="47">
        <f>SUM(AF51:AF52)</f>
        <v>13497</v>
      </c>
    </row>
    <row r="51" spans="5:32" ht="9" customHeight="1">
      <c r="G51" s="46">
        <f>SUM(G52:G53)</f>
        <v>1689</v>
      </c>
      <c r="H51" s="47">
        <f>SUM(H52:H53)</f>
        <v>2096500</v>
      </c>
      <c r="I51" s="47">
        <f>SUM(I52:I53)</f>
        <v>79804</v>
      </c>
      <c r="J51" s="47">
        <f>SUM(J52:J53)</f>
        <v>173373</v>
      </c>
      <c r="K51" s="26"/>
      <c r="L51" s="29"/>
      <c r="M51" s="17"/>
      <c r="N51" s="17"/>
      <c r="O51" s="17"/>
      <c r="R51" s="46">
        <f>R52</f>
        <v>211112</v>
      </c>
      <c r="S51" s="47">
        <f>S52</f>
        <v>149431</v>
      </c>
      <c r="T51" s="47">
        <f>T52</f>
        <v>419560</v>
      </c>
      <c r="U51" s="47">
        <f>U52</f>
        <v>1796494</v>
      </c>
      <c r="V51" s="34"/>
      <c r="W51" s="29"/>
      <c r="X51" s="17"/>
      <c r="Y51" s="17"/>
      <c r="Z51" s="17"/>
      <c r="AA51" s="19" t="s">
        <v>101</v>
      </c>
      <c r="AC51" s="46">
        <v>1305</v>
      </c>
      <c r="AD51" s="47">
        <v>572276</v>
      </c>
      <c r="AE51" s="47">
        <v>4228</v>
      </c>
      <c r="AF51" s="47">
        <v>13497</v>
      </c>
    </row>
    <row r="52" spans="5:32" ht="9" customHeight="1">
      <c r="E52" s="19" t="s">
        <v>102</v>
      </c>
      <c r="G52" s="46">
        <v>122</v>
      </c>
      <c r="H52" s="47">
        <v>742069</v>
      </c>
      <c r="I52" s="47">
        <v>26976</v>
      </c>
      <c r="J52" s="47">
        <v>16168</v>
      </c>
      <c r="K52" s="26"/>
      <c r="L52" s="29"/>
      <c r="M52" s="17"/>
      <c r="N52" s="17"/>
      <c r="O52" s="17"/>
      <c r="P52" s="19" t="s">
        <v>103</v>
      </c>
      <c r="R52" s="46">
        <v>211112</v>
      </c>
      <c r="S52" s="47">
        <v>149431</v>
      </c>
      <c r="T52" s="47">
        <v>419560</v>
      </c>
      <c r="U52" s="47">
        <v>1796494</v>
      </c>
      <c r="V52" s="34"/>
      <c r="W52" s="29"/>
      <c r="X52" s="17"/>
      <c r="Y52" s="17"/>
      <c r="Z52" s="17"/>
      <c r="AA52" s="19" t="s">
        <v>104</v>
      </c>
      <c r="AC52" s="46">
        <v>60203</v>
      </c>
      <c r="AD52" s="47">
        <v>437633</v>
      </c>
      <c r="AE52" s="47">
        <v>2137</v>
      </c>
      <c r="AF52" s="48" t="s">
        <v>7</v>
      </c>
    </row>
    <row r="53" spans="5:32" ht="9" customHeight="1">
      <c r="E53" s="19" t="s">
        <v>105</v>
      </c>
      <c r="G53" s="46">
        <v>1567</v>
      </c>
      <c r="H53" s="47">
        <v>1354431</v>
      </c>
      <c r="I53" s="47">
        <v>52828</v>
      </c>
      <c r="J53" s="47">
        <v>157205</v>
      </c>
      <c r="K53" s="26"/>
      <c r="L53" s="29"/>
      <c r="M53" s="17"/>
      <c r="N53" s="17"/>
      <c r="O53" s="17"/>
      <c r="P53" s="19"/>
      <c r="R53" s="46">
        <f>SUM(R54:R55)</f>
        <v>204566</v>
      </c>
      <c r="S53" s="47">
        <f>SUM(S54:S55)</f>
        <v>92892</v>
      </c>
      <c r="T53" s="47">
        <f>SUM(T54:T55)</f>
        <v>55147</v>
      </c>
      <c r="U53" s="47">
        <f>SUM(U54:U55)</f>
        <v>3118</v>
      </c>
      <c r="V53" s="34"/>
      <c r="W53" s="29"/>
      <c r="X53" s="17"/>
      <c r="Y53" s="17"/>
      <c r="Z53" s="17"/>
      <c r="AA53" s="5"/>
      <c r="AC53" s="46">
        <f>SUM(AC54:AC55)</f>
        <v>31933</v>
      </c>
      <c r="AD53" s="47">
        <f>SUM(AD54:AD55)</f>
        <v>47180</v>
      </c>
      <c r="AE53" s="47">
        <f>SUM(AE54:AE55)</f>
        <v>28285</v>
      </c>
      <c r="AF53" s="47">
        <f>SUM(AF54:AF55)</f>
        <v>301</v>
      </c>
    </row>
    <row r="54" spans="5:32" ht="9" customHeight="1">
      <c r="G54" s="46">
        <f>G55</f>
        <v>1946</v>
      </c>
      <c r="H54" s="47">
        <f>H55</f>
        <v>137896</v>
      </c>
      <c r="I54" s="47">
        <f>I55</f>
        <v>26</v>
      </c>
      <c r="J54" s="48" t="str">
        <f>J55</f>
        <v>－</v>
      </c>
      <c r="K54" s="26"/>
      <c r="L54" s="29"/>
      <c r="M54" s="17"/>
      <c r="N54" s="17"/>
      <c r="O54" s="17"/>
      <c r="P54" s="19" t="s">
        <v>106</v>
      </c>
      <c r="R54" s="46">
        <v>11095</v>
      </c>
      <c r="S54" s="47">
        <v>6568</v>
      </c>
      <c r="T54" s="47">
        <v>82</v>
      </c>
      <c r="U54" s="47">
        <v>100</v>
      </c>
      <c r="V54" s="34"/>
      <c r="W54" s="29"/>
      <c r="X54" s="17"/>
      <c r="Y54" s="17"/>
      <c r="Z54" s="17"/>
      <c r="AA54" s="19" t="s">
        <v>107</v>
      </c>
      <c r="AC54" s="46">
        <v>1003</v>
      </c>
      <c r="AD54" s="47">
        <v>4774</v>
      </c>
      <c r="AE54" s="48" t="s">
        <v>7</v>
      </c>
      <c r="AF54" s="48" t="s">
        <v>7</v>
      </c>
    </row>
    <row r="55" spans="5:32" ht="9" customHeight="1">
      <c r="E55" s="19" t="s">
        <v>108</v>
      </c>
      <c r="G55" s="46">
        <v>1946</v>
      </c>
      <c r="H55" s="47">
        <v>137896</v>
      </c>
      <c r="I55" s="47">
        <v>26</v>
      </c>
      <c r="J55" s="48" t="s">
        <v>7</v>
      </c>
      <c r="K55" s="26"/>
      <c r="L55" s="29"/>
      <c r="M55" s="17"/>
      <c r="N55" s="17"/>
      <c r="O55" s="17"/>
      <c r="P55" s="19" t="s">
        <v>109</v>
      </c>
      <c r="R55" s="46">
        <v>193471</v>
      </c>
      <c r="S55" s="47">
        <v>86324</v>
      </c>
      <c r="T55" s="47">
        <v>55065</v>
      </c>
      <c r="U55" s="47">
        <v>3018</v>
      </c>
      <c r="V55" s="34"/>
      <c r="W55" s="29"/>
      <c r="X55" s="17"/>
      <c r="Y55" s="17"/>
      <c r="Z55" s="17"/>
      <c r="AA55" s="20" t="s">
        <v>110</v>
      </c>
      <c r="AC55" s="46">
        <v>30930</v>
      </c>
      <c r="AD55" s="47">
        <v>42406</v>
      </c>
      <c r="AE55" s="47">
        <v>28285</v>
      </c>
      <c r="AF55" s="47">
        <v>301</v>
      </c>
    </row>
    <row r="56" spans="5:32" ht="9" customHeight="1">
      <c r="G56" s="46">
        <f>G57</f>
        <v>17045</v>
      </c>
      <c r="H56" s="47">
        <f>H57</f>
        <v>1707059</v>
      </c>
      <c r="I56" s="47">
        <f>I57</f>
        <v>99638</v>
      </c>
      <c r="J56" s="47">
        <f>J57</f>
        <v>1318</v>
      </c>
      <c r="K56" s="26"/>
      <c r="L56" s="29"/>
      <c r="M56" s="17"/>
      <c r="N56" s="17"/>
      <c r="O56" s="17"/>
      <c r="R56" s="46">
        <f>SUM(R57:R60)</f>
        <v>120123</v>
      </c>
      <c r="S56" s="47">
        <f>SUM(S57:S60)</f>
        <v>123748</v>
      </c>
      <c r="T56" s="47">
        <v>47222</v>
      </c>
      <c r="U56" s="47">
        <f>SUM(U57:U60)</f>
        <v>4290</v>
      </c>
      <c r="V56" s="34"/>
      <c r="W56" s="29"/>
      <c r="X56" s="17"/>
      <c r="Y56" s="17"/>
      <c r="Z56" s="17"/>
      <c r="AC56" s="33"/>
      <c r="AD56" s="34"/>
      <c r="AE56" s="34"/>
      <c r="AF56" s="34"/>
    </row>
    <row r="57" spans="5:32" ht="9" customHeight="1">
      <c r="E57" s="19" t="s">
        <v>111</v>
      </c>
      <c r="G57" s="46">
        <v>17045</v>
      </c>
      <c r="H57" s="47">
        <v>1707059</v>
      </c>
      <c r="I57" s="47">
        <v>99638</v>
      </c>
      <c r="J57" s="47">
        <v>1318</v>
      </c>
      <c r="K57" s="26"/>
      <c r="L57" s="29"/>
      <c r="M57" s="17"/>
      <c r="N57" s="17"/>
      <c r="O57" s="17"/>
      <c r="P57" s="19" t="s">
        <v>112</v>
      </c>
      <c r="R57" s="46">
        <v>12939</v>
      </c>
      <c r="S57" s="47">
        <v>38273</v>
      </c>
      <c r="T57" s="48" t="s">
        <v>7</v>
      </c>
      <c r="U57" s="47">
        <v>601</v>
      </c>
      <c r="V57" s="34"/>
      <c r="W57" s="29"/>
      <c r="X57" s="17"/>
      <c r="Y57" s="17"/>
      <c r="Z57" s="17"/>
      <c r="AC57" s="36">
        <f>SUM(AC58,AC62,AC64,AC67,AC71,AC74,AC80)</f>
        <v>176433</v>
      </c>
      <c r="AD57" s="37">
        <f>SUM(AD58,AD62,AD64,AD67,AD71,AD74,AD80)</f>
        <v>1382004</v>
      </c>
      <c r="AE57" s="37">
        <f>SUM(AE58,AE62,AE64,AE67,AE71,AE74,AE80)</f>
        <v>178105</v>
      </c>
      <c r="AF57" s="37">
        <f>SUM(AF58,AF62,AF64,AF67,AF71,AF74,AF80)</f>
        <v>179929</v>
      </c>
    </row>
    <row r="58" spans="5:32" ht="9" customHeight="1">
      <c r="G58" s="46">
        <f>IF(SUM(G59:G60)&gt;0,SUM(G59:G60),"－")</f>
        <v>59</v>
      </c>
      <c r="H58" s="47">
        <f>IF(SUM(H59:H60)&gt;0,SUM(H59:H60),"－")</f>
        <v>25554</v>
      </c>
      <c r="I58" s="48" t="str">
        <f>IF(SUM(I59:I60)&gt;0,SUM(I59:I60),"－")</f>
        <v>－</v>
      </c>
      <c r="J58" s="48" t="str">
        <f>IF(SUM(J59:J60)&gt;0,SUM(J59:J60),"－")</f>
        <v>－</v>
      </c>
      <c r="K58" s="26"/>
      <c r="L58" s="29"/>
      <c r="M58" s="17"/>
      <c r="N58" s="17"/>
      <c r="O58" s="17"/>
      <c r="P58" s="19" t="s">
        <v>113</v>
      </c>
      <c r="R58" s="46">
        <v>813</v>
      </c>
      <c r="S58" s="47">
        <v>4863</v>
      </c>
      <c r="T58" s="47">
        <v>26088</v>
      </c>
      <c r="U58" s="47">
        <v>2975</v>
      </c>
      <c r="V58" s="34"/>
      <c r="W58" s="29"/>
      <c r="X58" s="17"/>
      <c r="Y58" s="17"/>
      <c r="Z58" s="17"/>
      <c r="AC58" s="46">
        <f>SUM(AC59:AC61)</f>
        <v>76443</v>
      </c>
      <c r="AD58" s="47">
        <f>SUM(AD59:AD61)</f>
        <v>185700</v>
      </c>
      <c r="AE58" s="47">
        <f>SUM(AE59:AE61)</f>
        <v>83730</v>
      </c>
      <c r="AF58" s="47">
        <f>SUM(AF59:AF61)</f>
        <v>26979</v>
      </c>
    </row>
    <row r="59" spans="5:32" ht="9" customHeight="1">
      <c r="E59" s="16" t="s">
        <v>114</v>
      </c>
      <c r="G59" s="49" t="s">
        <v>7</v>
      </c>
      <c r="H59" s="48" t="s">
        <v>7</v>
      </c>
      <c r="I59" s="48" t="s">
        <v>7</v>
      </c>
      <c r="J59" s="48" t="s">
        <v>7</v>
      </c>
      <c r="K59" s="26"/>
      <c r="L59" s="29"/>
      <c r="M59" s="17"/>
      <c r="N59" s="17"/>
      <c r="O59" s="17"/>
      <c r="P59" s="19" t="s">
        <v>115</v>
      </c>
      <c r="R59" s="46">
        <v>4348</v>
      </c>
      <c r="S59" s="47">
        <v>12573</v>
      </c>
      <c r="T59" s="48" t="s">
        <v>7</v>
      </c>
      <c r="U59" s="48" t="s">
        <v>7</v>
      </c>
      <c r="V59" s="34"/>
      <c r="W59" s="29"/>
      <c r="X59" s="17"/>
      <c r="Y59" s="17"/>
      <c r="Z59" s="17"/>
      <c r="AA59" s="19" t="s">
        <v>116</v>
      </c>
      <c r="AC59" s="46">
        <v>63742</v>
      </c>
      <c r="AD59" s="47">
        <v>62164</v>
      </c>
      <c r="AE59" s="47">
        <v>83730</v>
      </c>
      <c r="AF59" s="47">
        <v>26979</v>
      </c>
    </row>
    <row r="60" spans="5:32" ht="9" customHeight="1">
      <c r="E60" s="19" t="s">
        <v>117</v>
      </c>
      <c r="G60" s="46">
        <v>59</v>
      </c>
      <c r="H60" s="47">
        <v>25554</v>
      </c>
      <c r="I60" s="48" t="s">
        <v>7</v>
      </c>
      <c r="J60" s="48" t="s">
        <v>7</v>
      </c>
      <c r="K60" s="26"/>
      <c r="L60" s="29"/>
      <c r="M60" s="17"/>
      <c r="N60" s="17"/>
      <c r="O60" s="17"/>
      <c r="P60" s="20" t="s">
        <v>118</v>
      </c>
      <c r="R60" s="46">
        <v>102023</v>
      </c>
      <c r="S60" s="47">
        <v>68039</v>
      </c>
      <c r="T60" s="47">
        <v>21134</v>
      </c>
      <c r="U60" s="47">
        <v>714</v>
      </c>
      <c r="V60" s="34"/>
      <c r="W60" s="29"/>
      <c r="X60" s="17"/>
      <c r="Y60" s="17"/>
      <c r="Z60" s="17"/>
      <c r="AA60" s="19" t="s">
        <v>119</v>
      </c>
      <c r="AC60" s="46">
        <v>12701</v>
      </c>
      <c r="AD60" s="47">
        <v>123536</v>
      </c>
      <c r="AE60" s="48" t="s">
        <v>7</v>
      </c>
      <c r="AF60" s="48" t="s">
        <v>7</v>
      </c>
    </row>
    <row r="61" spans="5:32" ht="9" customHeight="1">
      <c r="G61" s="33"/>
      <c r="H61" s="34"/>
      <c r="I61" s="34" t="s">
        <v>8</v>
      </c>
      <c r="J61" s="34"/>
      <c r="K61" s="26"/>
      <c r="L61" s="29"/>
      <c r="M61" s="17"/>
      <c r="N61" s="17"/>
      <c r="O61" s="17"/>
      <c r="R61" s="46">
        <f>SUM(R62:R63)</f>
        <v>82190</v>
      </c>
      <c r="S61" s="47">
        <f>SUM(S62:S63)</f>
        <v>132289</v>
      </c>
      <c r="T61" s="47">
        <f>SUM(T62:T63)</f>
        <v>2121335</v>
      </c>
      <c r="U61" s="47">
        <f>SUM(U62:U63)</f>
        <v>3156886</v>
      </c>
      <c r="V61" s="34"/>
      <c r="W61" s="29"/>
      <c r="X61" s="17"/>
      <c r="Y61" s="17"/>
      <c r="Z61" s="17"/>
      <c r="AA61" s="19" t="s">
        <v>120</v>
      </c>
      <c r="AC61" s="49" t="s">
        <v>7</v>
      </c>
      <c r="AD61" s="48" t="s">
        <v>7</v>
      </c>
      <c r="AE61" s="48" t="s">
        <v>7</v>
      </c>
      <c r="AF61" s="48" t="s">
        <v>7</v>
      </c>
    </row>
    <row r="62" spans="5:32" ht="9" customHeight="1">
      <c r="G62" s="36">
        <f>SUM(G63,G66,G69,G72,G76,G79,G81,R11,R13)</f>
        <v>102426</v>
      </c>
      <c r="H62" s="37">
        <f>SUM(H63,H66,H69,H72,H76,H79,H81,S11,S13)</f>
        <v>29904889</v>
      </c>
      <c r="I62" s="37">
        <f>SUM(I63,I66,I69,I72,I76,I79,I81,T11,T13)</f>
        <v>1158582</v>
      </c>
      <c r="J62" s="37">
        <f>SUM(J63,J66,J69,J72,J76,J79,J81,U11,U13)</f>
        <v>3069293</v>
      </c>
      <c r="K62" s="26"/>
      <c r="L62" s="29"/>
      <c r="M62" s="17"/>
      <c r="N62" s="17"/>
      <c r="O62" s="17"/>
      <c r="P62" s="19" t="s">
        <v>121</v>
      </c>
      <c r="R62" s="46">
        <v>82190</v>
      </c>
      <c r="S62" s="47">
        <v>132289</v>
      </c>
      <c r="T62" s="47">
        <v>1638266</v>
      </c>
      <c r="U62" s="47">
        <v>3156886</v>
      </c>
      <c r="V62" s="34"/>
      <c r="W62" s="29"/>
      <c r="X62" s="17"/>
      <c r="Y62" s="17"/>
      <c r="Z62" s="17"/>
      <c r="AC62" s="46">
        <f>AC63</f>
        <v>36082</v>
      </c>
      <c r="AD62" s="47">
        <f>AD63</f>
        <v>85172</v>
      </c>
      <c r="AE62" s="47">
        <f>AE63</f>
        <v>2794</v>
      </c>
      <c r="AF62" s="47">
        <f>AF63</f>
        <v>764</v>
      </c>
    </row>
    <row r="63" spans="5:32" ht="9" customHeight="1">
      <c r="G63" s="46">
        <f>IF(SUM(G64:G65)&gt;0,SUM(G64:G65),"－")</f>
        <v>66</v>
      </c>
      <c r="H63" s="47">
        <f>IF(SUM(H64:H65)&gt;0,SUM(H64:H65),"－")</f>
        <v>5792528</v>
      </c>
      <c r="I63" s="48" t="str">
        <f>IF(SUM(I64:I65)&gt;0,SUM(I64:I65),"－")</f>
        <v>－</v>
      </c>
      <c r="J63" s="47">
        <f>IF(SUM(J64:J65)&gt;0,SUM(J64:J65),"－")</f>
        <v>101727</v>
      </c>
      <c r="K63" s="26"/>
      <c r="L63" s="29"/>
      <c r="M63" s="17"/>
      <c r="N63" s="17"/>
      <c r="O63" s="17"/>
      <c r="P63" s="19" t="s">
        <v>90</v>
      </c>
      <c r="R63" s="49" t="s">
        <v>7</v>
      </c>
      <c r="S63" s="48" t="s">
        <v>7</v>
      </c>
      <c r="T63" s="47">
        <v>483069</v>
      </c>
      <c r="U63" s="48" t="s">
        <v>7</v>
      </c>
      <c r="V63" s="34"/>
      <c r="W63" s="29"/>
      <c r="X63" s="17"/>
      <c r="Y63" s="17"/>
      <c r="Z63" s="17"/>
      <c r="AA63" s="19" t="s">
        <v>122</v>
      </c>
      <c r="AC63" s="46">
        <v>36082</v>
      </c>
      <c r="AD63" s="47">
        <v>85172</v>
      </c>
      <c r="AE63" s="47">
        <v>2794</v>
      </c>
      <c r="AF63" s="47">
        <v>764</v>
      </c>
    </row>
    <row r="64" spans="5:32" ht="9" customHeight="1">
      <c r="E64" s="19" t="s">
        <v>4</v>
      </c>
      <c r="G64" s="49" t="s">
        <v>7</v>
      </c>
      <c r="H64" s="47">
        <v>5761816</v>
      </c>
      <c r="I64" s="48" t="s">
        <v>7</v>
      </c>
      <c r="J64" s="47">
        <v>101727</v>
      </c>
      <c r="K64" s="26"/>
      <c r="L64" s="29"/>
      <c r="M64" s="17"/>
      <c r="N64" s="17"/>
      <c r="O64" s="17"/>
      <c r="R64" s="46">
        <f>SUM(R65:R70)</f>
        <v>308432</v>
      </c>
      <c r="S64" s="47">
        <f>SUM(S65:S70)</f>
        <v>5545870</v>
      </c>
      <c r="T64" s="47">
        <f>SUM(T65:T70)</f>
        <v>4176167</v>
      </c>
      <c r="U64" s="47">
        <f>SUM(U65:U70)</f>
        <v>6444816</v>
      </c>
      <c r="V64" s="34"/>
      <c r="W64" s="29"/>
      <c r="X64" s="17"/>
      <c r="Y64" s="17"/>
      <c r="Z64" s="17"/>
      <c r="AC64" s="46">
        <f>SUM(AC65:AC66)</f>
        <v>7775</v>
      </c>
      <c r="AD64" s="47">
        <f>SUM(AD65:AD66)</f>
        <v>783925</v>
      </c>
      <c r="AE64" s="47">
        <f>SUM(AE65:AE66)</f>
        <v>41258</v>
      </c>
      <c r="AF64" s="47">
        <f>SUM(AF65:AF66)</f>
        <v>49046</v>
      </c>
    </row>
    <row r="65" spans="5:32" ht="9" customHeight="1">
      <c r="E65" s="19" t="s">
        <v>123</v>
      </c>
      <c r="G65" s="46">
        <v>66</v>
      </c>
      <c r="H65" s="47">
        <v>30712</v>
      </c>
      <c r="I65" s="48" t="s">
        <v>7</v>
      </c>
      <c r="J65" s="48" t="s">
        <v>7</v>
      </c>
      <c r="K65" s="26"/>
      <c r="L65" s="29"/>
      <c r="M65" s="17"/>
      <c r="N65" s="17"/>
      <c r="O65" s="17"/>
      <c r="P65" s="19" t="s">
        <v>124</v>
      </c>
      <c r="R65" s="46">
        <v>62055</v>
      </c>
      <c r="S65" s="47">
        <v>679810</v>
      </c>
      <c r="T65" s="47">
        <v>2059125</v>
      </c>
      <c r="U65" s="47">
        <v>3349599</v>
      </c>
      <c r="V65" s="34"/>
      <c r="W65" s="29"/>
      <c r="X65" s="17"/>
      <c r="Y65" s="17"/>
      <c r="Z65" s="17"/>
      <c r="AA65" s="19" t="s">
        <v>125</v>
      </c>
      <c r="AC65" s="46">
        <v>7775</v>
      </c>
      <c r="AD65" s="47">
        <v>783925</v>
      </c>
      <c r="AE65" s="47">
        <v>41258</v>
      </c>
      <c r="AF65" s="47">
        <v>49046</v>
      </c>
    </row>
    <row r="66" spans="5:32" ht="9" customHeight="1">
      <c r="G66" s="46">
        <f>SUM(G67:G68)</f>
        <v>147</v>
      </c>
      <c r="H66" s="47">
        <f>SUM(H67:H68)</f>
        <v>10226253</v>
      </c>
      <c r="I66" s="47">
        <f>SUM(I67:I68)</f>
        <v>9265</v>
      </c>
      <c r="J66" s="47">
        <f>SUM(J67:J68)</f>
        <v>7290</v>
      </c>
      <c r="K66" s="26"/>
      <c r="L66" s="29"/>
      <c r="M66" s="17"/>
      <c r="N66" s="17"/>
      <c r="O66" s="17"/>
      <c r="P66" s="19" t="s">
        <v>126</v>
      </c>
      <c r="R66" s="46">
        <v>199471</v>
      </c>
      <c r="S66" s="47">
        <v>38948</v>
      </c>
      <c r="T66" s="47">
        <v>1928401</v>
      </c>
      <c r="U66" s="47">
        <v>2734821</v>
      </c>
      <c r="V66" s="34"/>
      <c r="W66" s="29"/>
      <c r="X66" s="17"/>
      <c r="Y66" s="17"/>
      <c r="Z66" s="17"/>
      <c r="AA66" s="19" t="s">
        <v>127</v>
      </c>
      <c r="AC66" s="49" t="s">
        <v>7</v>
      </c>
      <c r="AD66" s="48" t="s">
        <v>7</v>
      </c>
      <c r="AE66" s="48" t="s">
        <v>7</v>
      </c>
      <c r="AF66" s="48" t="s">
        <v>7</v>
      </c>
    </row>
    <row r="67" spans="5:32" ht="9" customHeight="1">
      <c r="E67" s="19" t="s">
        <v>128</v>
      </c>
      <c r="G67" s="46">
        <v>139</v>
      </c>
      <c r="H67" s="47">
        <v>10225844</v>
      </c>
      <c r="I67" s="47">
        <v>9265</v>
      </c>
      <c r="J67" s="47">
        <v>7290</v>
      </c>
      <c r="K67" s="26"/>
      <c r="L67" s="29"/>
      <c r="M67" s="17"/>
      <c r="N67" s="17"/>
      <c r="O67" s="17"/>
      <c r="P67" s="19" t="s">
        <v>129</v>
      </c>
      <c r="R67" s="46">
        <v>31275</v>
      </c>
      <c r="S67" s="47">
        <v>465191</v>
      </c>
      <c r="T67" s="47">
        <v>113738</v>
      </c>
      <c r="U67" s="47">
        <v>305053</v>
      </c>
      <c r="V67" s="34"/>
      <c r="W67" s="29"/>
      <c r="X67" s="17"/>
      <c r="Y67" s="17"/>
      <c r="Z67" s="17"/>
      <c r="AC67" s="49" t="str">
        <f>IF(SUM(AC68:AC70)&gt;0,SUM(AC68:AC70),"－")</f>
        <v>－</v>
      </c>
      <c r="AD67" s="48" t="str">
        <f>IF(SUM(AD68:AD70)&gt;0,SUM(AD68:AD70),"－")</f>
        <v>－</v>
      </c>
      <c r="AE67" s="47">
        <f>IF(SUM(AE68:AE70)&gt;0,SUM(AE68:AE70),"－")</f>
        <v>13350</v>
      </c>
      <c r="AF67" s="47">
        <f>IF(SUM(AF68:AF70)&gt;0,SUM(AF68:AF70),"－")</f>
        <v>8841</v>
      </c>
    </row>
    <row r="68" spans="5:32" ht="9" customHeight="1">
      <c r="E68" s="19" t="s">
        <v>130</v>
      </c>
      <c r="G68" s="46">
        <v>8</v>
      </c>
      <c r="H68" s="47">
        <v>409</v>
      </c>
      <c r="I68" s="48" t="s">
        <v>7</v>
      </c>
      <c r="J68" s="48" t="s">
        <v>7</v>
      </c>
      <c r="K68" s="26"/>
      <c r="L68" s="29"/>
      <c r="M68" s="17"/>
      <c r="N68" s="17"/>
      <c r="O68" s="17"/>
      <c r="P68" s="19" t="s">
        <v>131</v>
      </c>
      <c r="R68" s="49" t="s">
        <v>7</v>
      </c>
      <c r="S68" s="47">
        <v>4321787</v>
      </c>
      <c r="T68" s="48" t="s">
        <v>7</v>
      </c>
      <c r="U68" s="48" t="s">
        <v>7</v>
      </c>
      <c r="V68" s="34"/>
      <c r="W68" s="29"/>
      <c r="X68" s="17"/>
      <c r="Y68" s="17"/>
      <c r="Z68" s="17"/>
      <c r="AA68" s="19" t="s">
        <v>132</v>
      </c>
      <c r="AC68" s="49" t="s">
        <v>7</v>
      </c>
      <c r="AD68" s="48" t="s">
        <v>7</v>
      </c>
      <c r="AE68" s="48" t="s">
        <v>7</v>
      </c>
      <c r="AF68" s="48" t="s">
        <v>7</v>
      </c>
    </row>
    <row r="69" spans="5:32" ht="9" customHeight="1">
      <c r="G69" s="46">
        <f>SUM(G70:G71)</f>
        <v>544</v>
      </c>
      <c r="H69" s="47">
        <f>SUM(H70:H71)</f>
        <v>109870</v>
      </c>
      <c r="I69" s="47">
        <f>SUM(I70:I71)</f>
        <v>10226</v>
      </c>
      <c r="J69" s="47">
        <f>SUM(J70:J71)</f>
        <v>22598</v>
      </c>
      <c r="K69" s="26"/>
      <c r="L69" s="29"/>
      <c r="M69" s="17"/>
      <c r="N69" s="17"/>
      <c r="O69" s="17"/>
      <c r="P69" s="19" t="s">
        <v>133</v>
      </c>
      <c r="R69" s="46">
        <v>15631</v>
      </c>
      <c r="S69" s="47">
        <v>40134</v>
      </c>
      <c r="T69" s="47">
        <v>71652</v>
      </c>
      <c r="U69" s="47">
        <v>55343</v>
      </c>
      <c r="V69" s="34"/>
      <c r="W69" s="29"/>
      <c r="X69" s="17"/>
      <c r="Y69" s="17"/>
      <c r="Z69" s="17"/>
      <c r="AA69" s="19" t="s">
        <v>134</v>
      </c>
      <c r="AC69" s="49" t="s">
        <v>7</v>
      </c>
      <c r="AD69" s="48" t="s">
        <v>7</v>
      </c>
      <c r="AE69" s="47">
        <v>2200</v>
      </c>
      <c r="AF69" s="47">
        <v>1150</v>
      </c>
    </row>
    <row r="70" spans="5:32" ht="9" customHeight="1">
      <c r="E70" s="19" t="s">
        <v>135</v>
      </c>
      <c r="G70" s="46">
        <v>27</v>
      </c>
      <c r="H70" s="47">
        <v>8516</v>
      </c>
      <c r="I70" s="47">
        <v>2547</v>
      </c>
      <c r="J70" s="47">
        <v>10091</v>
      </c>
      <c r="K70" s="26"/>
      <c r="L70" s="29"/>
      <c r="M70" s="17"/>
      <c r="N70" s="17"/>
      <c r="O70" s="17"/>
      <c r="P70" s="19" t="s">
        <v>90</v>
      </c>
      <c r="R70" s="49" t="s">
        <v>7</v>
      </c>
      <c r="S70" s="48" t="s">
        <v>7</v>
      </c>
      <c r="T70" s="47">
        <v>3251</v>
      </c>
      <c r="U70" s="48" t="s">
        <v>7</v>
      </c>
      <c r="V70" s="34"/>
      <c r="W70" s="29"/>
      <c r="X70" s="17"/>
      <c r="Y70" s="17"/>
      <c r="Z70" s="17"/>
      <c r="AA70" s="19" t="s">
        <v>136</v>
      </c>
      <c r="AC70" s="49" t="s">
        <v>7</v>
      </c>
      <c r="AD70" s="48" t="s">
        <v>7</v>
      </c>
      <c r="AE70" s="47">
        <v>11150</v>
      </c>
      <c r="AF70" s="47">
        <v>7691</v>
      </c>
    </row>
    <row r="71" spans="5:32" ht="9" customHeight="1">
      <c r="E71" s="19" t="s">
        <v>137</v>
      </c>
      <c r="G71" s="46">
        <v>517</v>
      </c>
      <c r="H71" s="47">
        <v>101354</v>
      </c>
      <c r="I71" s="47">
        <v>7679</v>
      </c>
      <c r="J71" s="47">
        <v>12507</v>
      </c>
      <c r="K71" s="26"/>
      <c r="L71" s="29"/>
      <c r="M71" s="17"/>
      <c r="N71" s="17"/>
      <c r="O71" s="17"/>
      <c r="R71" s="46">
        <f>R72</f>
        <v>18</v>
      </c>
      <c r="S71" s="47">
        <f>S72</f>
        <v>181888</v>
      </c>
      <c r="T71" s="47">
        <f>T72</f>
        <v>8081</v>
      </c>
      <c r="U71" s="47">
        <f>U72</f>
        <v>110163</v>
      </c>
      <c r="V71" s="34"/>
      <c r="W71" s="29"/>
      <c r="X71" s="17"/>
      <c r="Y71" s="17"/>
      <c r="Z71" s="17"/>
      <c r="AC71" s="46">
        <f>SUM(AC72:AC73)</f>
        <v>55536</v>
      </c>
      <c r="AD71" s="47">
        <f>SUM(AD72:AD73)</f>
        <v>316264</v>
      </c>
      <c r="AE71" s="47">
        <f>SUM(AE72:AE73)</f>
        <v>20570</v>
      </c>
      <c r="AF71" s="47">
        <f>SUM(AF72:AF73)</f>
        <v>9093</v>
      </c>
    </row>
    <row r="72" spans="5:32" ht="9" customHeight="1">
      <c r="G72" s="46">
        <f>SUM(G73:G75)</f>
        <v>6296</v>
      </c>
      <c r="H72" s="47">
        <f>SUM(H73:H75)</f>
        <v>441448</v>
      </c>
      <c r="I72" s="47">
        <f>SUM(I73:I75)</f>
        <v>248201</v>
      </c>
      <c r="J72" s="47">
        <f>SUM(J73:J75)</f>
        <v>683575</v>
      </c>
      <c r="K72" s="26"/>
      <c r="L72" s="29"/>
      <c r="M72" s="17"/>
      <c r="N72" s="17"/>
      <c r="O72" s="17"/>
      <c r="P72" s="19" t="s">
        <v>138</v>
      </c>
      <c r="R72" s="46">
        <v>18</v>
      </c>
      <c r="S72" s="47">
        <v>181888</v>
      </c>
      <c r="T72" s="47">
        <v>8081</v>
      </c>
      <c r="U72" s="47">
        <v>110163</v>
      </c>
      <c r="V72" s="34"/>
      <c r="W72" s="29"/>
      <c r="X72" s="17"/>
      <c r="Y72" s="17"/>
      <c r="Z72" s="17"/>
      <c r="AA72" s="19" t="s">
        <v>139</v>
      </c>
      <c r="AC72" s="46">
        <v>2511</v>
      </c>
      <c r="AD72" s="47">
        <v>12214</v>
      </c>
      <c r="AE72" s="47">
        <v>2162</v>
      </c>
      <c r="AF72" s="47">
        <v>2556</v>
      </c>
    </row>
    <row r="73" spans="5:32" ht="9" customHeight="1">
      <c r="E73" s="19" t="s">
        <v>140</v>
      </c>
      <c r="G73" s="49" t="s">
        <v>7</v>
      </c>
      <c r="H73" s="48" t="s">
        <v>7</v>
      </c>
      <c r="I73" s="47">
        <v>230604</v>
      </c>
      <c r="J73" s="47">
        <v>383531</v>
      </c>
      <c r="K73" s="26"/>
      <c r="L73" s="29"/>
      <c r="M73" s="17"/>
      <c r="N73" s="17"/>
      <c r="O73" s="17"/>
      <c r="R73" s="49" t="str">
        <f>R74</f>
        <v>－</v>
      </c>
      <c r="S73" s="47">
        <f>S74</f>
        <v>661</v>
      </c>
      <c r="T73" s="48" t="str">
        <f>+T74</f>
        <v>－</v>
      </c>
      <c r="U73" s="47">
        <f>U74</f>
        <v>637</v>
      </c>
      <c r="V73" s="34"/>
      <c r="W73" s="29"/>
      <c r="X73" s="17"/>
      <c r="Y73" s="17"/>
      <c r="Z73" s="17"/>
      <c r="AA73" s="19" t="s">
        <v>141</v>
      </c>
      <c r="AC73" s="46">
        <v>53025</v>
      </c>
      <c r="AD73" s="47">
        <v>304050</v>
      </c>
      <c r="AE73" s="47">
        <v>18408</v>
      </c>
      <c r="AF73" s="47">
        <v>6537</v>
      </c>
    </row>
    <row r="74" spans="5:32" ht="9" customHeight="1">
      <c r="E74" s="16" t="s">
        <v>142</v>
      </c>
      <c r="G74" s="49" t="s">
        <v>7</v>
      </c>
      <c r="H74" s="48" t="s">
        <v>7</v>
      </c>
      <c r="I74" s="47">
        <v>11154</v>
      </c>
      <c r="J74" s="47">
        <v>290454</v>
      </c>
      <c r="K74" s="26"/>
      <c r="L74" s="29"/>
      <c r="M74" s="17"/>
      <c r="N74" s="17"/>
      <c r="O74" s="17"/>
      <c r="P74" s="19" t="s">
        <v>143</v>
      </c>
      <c r="R74" s="49" t="s">
        <v>7</v>
      </c>
      <c r="S74" s="47">
        <v>661</v>
      </c>
      <c r="T74" s="48" t="s">
        <v>7</v>
      </c>
      <c r="U74" s="47">
        <v>637</v>
      </c>
      <c r="V74" s="34"/>
      <c r="W74" s="29"/>
      <c r="X74" s="17"/>
      <c r="Y74" s="17"/>
      <c r="Z74" s="17"/>
      <c r="AC74" s="46">
        <f>SUM(AC75:AC78)</f>
        <v>597</v>
      </c>
      <c r="AD74" s="47">
        <f>SUM(AD75:AD78)</f>
        <v>10943</v>
      </c>
      <c r="AE74" s="47">
        <f>SUM(AE75:AE78)</f>
        <v>16403</v>
      </c>
      <c r="AF74" s="47">
        <f>SUM(AF75:AF78)</f>
        <v>85206</v>
      </c>
    </row>
    <row r="75" spans="5:32" ht="9" customHeight="1">
      <c r="E75" s="19" t="s">
        <v>144</v>
      </c>
      <c r="G75" s="46">
        <v>6296</v>
      </c>
      <c r="H75" s="47">
        <v>441448</v>
      </c>
      <c r="I75" s="47">
        <v>6443</v>
      </c>
      <c r="J75" s="47">
        <v>9590</v>
      </c>
      <c r="K75" s="26"/>
      <c r="L75" s="29"/>
      <c r="M75" s="17"/>
      <c r="N75" s="17"/>
      <c r="O75" s="17"/>
      <c r="R75" s="46">
        <f>SUM(R76:R78)</f>
        <v>852088</v>
      </c>
      <c r="S75" s="47">
        <f>SUM(S76:S78)</f>
        <v>647797</v>
      </c>
      <c r="T75" s="47">
        <f>SUM(T76:T78)</f>
        <v>796917</v>
      </c>
      <c r="U75" s="47">
        <f>SUM(U76:U78)</f>
        <v>2081348</v>
      </c>
      <c r="V75" s="34"/>
      <c r="W75" s="29"/>
      <c r="X75" s="17"/>
      <c r="Y75" s="17"/>
      <c r="Z75" s="17"/>
      <c r="AA75" s="19" t="s">
        <v>145</v>
      </c>
      <c r="AC75" s="46">
        <v>597</v>
      </c>
      <c r="AD75" s="47">
        <v>10943</v>
      </c>
      <c r="AE75" s="47">
        <v>2100</v>
      </c>
      <c r="AF75" s="47">
        <v>884</v>
      </c>
    </row>
    <row r="76" spans="5:32" ht="9" customHeight="1">
      <c r="G76" s="49" t="str">
        <f>IF(SUM(G77:G78)&gt;0,SUM(G77:G78),"－")</f>
        <v>－</v>
      </c>
      <c r="H76" s="47">
        <f>IF(SUM(H77:H78)&gt;0,SUM(H77:H78),"－")</f>
        <v>12260950</v>
      </c>
      <c r="I76" s="47">
        <f>IF(SUM(I77:I78)&gt;0,SUM(I77:I78),"－")</f>
        <v>259967</v>
      </c>
      <c r="J76" s="47">
        <f>IF(SUM(J77:J78)&gt;0,SUM(J77:J78),"－")</f>
        <v>502951</v>
      </c>
      <c r="K76" s="26"/>
      <c r="L76" s="29"/>
      <c r="M76" s="17"/>
      <c r="N76" s="17"/>
      <c r="O76" s="17"/>
      <c r="P76" s="19" t="s">
        <v>146</v>
      </c>
      <c r="R76" s="49" t="s">
        <v>7</v>
      </c>
      <c r="S76" s="48" t="s">
        <v>7</v>
      </c>
      <c r="T76" s="47">
        <v>38500</v>
      </c>
      <c r="U76" s="47">
        <v>85141</v>
      </c>
      <c r="V76" s="34"/>
      <c r="W76" s="29"/>
      <c r="X76" s="17"/>
      <c r="Y76" s="17"/>
      <c r="Z76" s="17"/>
      <c r="AA76" s="19" t="s">
        <v>147</v>
      </c>
      <c r="AC76" s="49" t="s">
        <v>7</v>
      </c>
      <c r="AD76" s="48" t="s">
        <v>7</v>
      </c>
      <c r="AE76" s="48" t="s">
        <v>7</v>
      </c>
      <c r="AF76" s="48" t="s">
        <v>7</v>
      </c>
    </row>
    <row r="77" spans="5:32" ht="9" customHeight="1">
      <c r="E77" s="19" t="s">
        <v>148</v>
      </c>
      <c r="G77" s="49" t="s">
        <v>7</v>
      </c>
      <c r="H77" s="47">
        <v>12260950</v>
      </c>
      <c r="I77" s="47">
        <v>259967</v>
      </c>
      <c r="J77" s="47">
        <v>502951</v>
      </c>
      <c r="K77" s="26"/>
      <c r="L77" s="29"/>
      <c r="M77" s="17"/>
      <c r="N77" s="17"/>
      <c r="O77" s="17"/>
      <c r="P77" s="19" t="s">
        <v>149</v>
      </c>
      <c r="R77" s="46">
        <v>116</v>
      </c>
      <c r="S77" s="47">
        <v>302</v>
      </c>
      <c r="T77" s="47">
        <v>31977</v>
      </c>
      <c r="U77" s="47">
        <v>390581</v>
      </c>
      <c r="V77" s="34"/>
      <c r="W77" s="29"/>
      <c r="X77" s="17"/>
      <c r="Y77" s="17"/>
      <c r="Z77" s="17"/>
      <c r="AA77" s="19" t="s">
        <v>150</v>
      </c>
      <c r="AC77" s="49" t="s">
        <v>7</v>
      </c>
      <c r="AD77" s="48" t="s">
        <v>7</v>
      </c>
      <c r="AE77" s="47">
        <v>216</v>
      </c>
      <c r="AF77" s="47">
        <v>17802</v>
      </c>
    </row>
    <row r="78" spans="5:32" ht="9" customHeight="1">
      <c r="E78" s="19" t="s">
        <v>131</v>
      </c>
      <c r="G78" s="49" t="s">
        <v>7</v>
      </c>
      <c r="H78" s="48" t="s">
        <v>7</v>
      </c>
      <c r="I78" s="48" t="s">
        <v>7</v>
      </c>
      <c r="J78" s="48" t="s">
        <v>7</v>
      </c>
      <c r="K78" s="26"/>
      <c r="L78" s="29"/>
      <c r="M78" s="17"/>
      <c r="N78" s="17"/>
      <c r="O78" s="17"/>
      <c r="P78" s="19" t="s">
        <v>151</v>
      </c>
      <c r="R78" s="46">
        <v>851972</v>
      </c>
      <c r="S78" s="47">
        <v>647495</v>
      </c>
      <c r="T78" s="47">
        <v>726440</v>
      </c>
      <c r="U78" s="47">
        <v>1605626</v>
      </c>
      <c r="V78" s="34"/>
      <c r="W78" s="29"/>
      <c r="X78" s="17"/>
      <c r="Y78" s="17"/>
      <c r="Z78" s="17"/>
      <c r="AA78" s="19" t="s">
        <v>152</v>
      </c>
      <c r="AC78" s="49" t="s">
        <v>7</v>
      </c>
      <c r="AD78" s="48" t="s">
        <v>7</v>
      </c>
      <c r="AE78" s="47">
        <v>14087</v>
      </c>
      <c r="AF78" s="47">
        <v>66520</v>
      </c>
    </row>
    <row r="79" spans="5:32" ht="9" customHeight="1">
      <c r="E79" s="5"/>
      <c r="G79" s="49" t="str">
        <f>+G80</f>
        <v>－</v>
      </c>
      <c r="H79" s="47">
        <f>+H80</f>
        <v>14198</v>
      </c>
      <c r="I79" s="48" t="str">
        <f>+I80</f>
        <v>－</v>
      </c>
      <c r="J79" s="48" t="str">
        <f>+J80</f>
        <v>－</v>
      </c>
      <c r="K79" s="26"/>
      <c r="L79" s="29"/>
      <c r="M79" s="17"/>
      <c r="N79" s="17"/>
      <c r="O79" s="17"/>
      <c r="R79" s="46">
        <f>SUM(R80:R82,AC11)</f>
        <v>172037</v>
      </c>
      <c r="S79" s="47">
        <f>SUM(S80:S82,AD11)</f>
        <v>60653</v>
      </c>
      <c r="T79" s="47">
        <f>SUM(T80:T82,AE11)</f>
        <v>55390</v>
      </c>
      <c r="U79" s="47">
        <f>SUM(U80:U82,AF11)</f>
        <v>53209</v>
      </c>
      <c r="V79" s="34"/>
      <c r="W79" s="29"/>
      <c r="X79" s="17"/>
      <c r="Y79" s="17"/>
      <c r="Z79" s="17"/>
      <c r="AC79" s="39"/>
      <c r="AD79" s="34"/>
      <c r="AE79" s="34" t="s">
        <v>8</v>
      </c>
      <c r="AF79" s="34"/>
    </row>
    <row r="80" spans="5:32" ht="9" customHeight="1">
      <c r="E80" s="19" t="s">
        <v>153</v>
      </c>
      <c r="G80" s="49" t="s">
        <v>7</v>
      </c>
      <c r="H80" s="47">
        <v>14198</v>
      </c>
      <c r="I80" s="48" t="s">
        <v>7</v>
      </c>
      <c r="J80" s="48" t="s">
        <v>7</v>
      </c>
      <c r="K80" s="26"/>
      <c r="L80" s="29"/>
      <c r="M80" s="17"/>
      <c r="N80" s="17"/>
      <c r="O80" s="17"/>
      <c r="P80" s="19" t="s">
        <v>154</v>
      </c>
      <c r="R80" s="46">
        <v>169423</v>
      </c>
      <c r="S80" s="47">
        <v>9365</v>
      </c>
      <c r="T80" s="47">
        <v>23538</v>
      </c>
      <c r="U80" s="47">
        <v>7391</v>
      </c>
      <c r="V80" s="34"/>
      <c r="W80" s="29"/>
      <c r="X80" s="17"/>
      <c r="Y80" s="17"/>
      <c r="Z80" s="17"/>
      <c r="AC80" s="39" t="str">
        <f>AC81</f>
        <v>－</v>
      </c>
      <c r="AD80" s="38" t="str">
        <f>AD81</f>
        <v>－</v>
      </c>
      <c r="AE80" s="38" t="str">
        <f>AE81</f>
        <v>－</v>
      </c>
      <c r="AF80" s="38" t="str">
        <f>AF81</f>
        <v>－</v>
      </c>
    </row>
    <row r="81" spans="1:32" ht="9" customHeight="1">
      <c r="G81" s="49" t="str">
        <f>IF(SUM(G82:G84)&gt;0,SUM(G82:G84),"－")</f>
        <v>－</v>
      </c>
      <c r="H81" s="47">
        <f>IF(SUM(H82:H84)&gt;0,SUM(H82:H84),"－")</f>
        <v>2539</v>
      </c>
      <c r="I81" s="47">
        <f>IF(SUM(I82:I84)&gt;0,SUM(I82:I84),"－")</f>
        <v>620</v>
      </c>
      <c r="J81" s="47">
        <f>IF(SUM(J82:J84)&gt;0,SUM(J82:J84),"－")</f>
        <v>1196678</v>
      </c>
      <c r="K81" s="26"/>
      <c r="L81" s="29"/>
      <c r="M81" s="17"/>
      <c r="N81" s="17"/>
      <c r="O81" s="17"/>
      <c r="P81" s="19" t="s">
        <v>155</v>
      </c>
      <c r="R81" s="49" t="s">
        <v>7</v>
      </c>
      <c r="S81" s="47">
        <v>34396</v>
      </c>
      <c r="T81" s="47">
        <v>12959</v>
      </c>
      <c r="U81" s="47">
        <v>5440</v>
      </c>
      <c r="V81" s="34"/>
      <c r="W81" s="29"/>
      <c r="X81" s="17"/>
      <c r="Y81" s="17"/>
      <c r="Z81" s="17"/>
      <c r="AA81" s="19" t="s">
        <v>156</v>
      </c>
      <c r="AC81" s="49" t="s">
        <v>7</v>
      </c>
      <c r="AD81" s="48" t="s">
        <v>7</v>
      </c>
      <c r="AE81" s="48" t="s">
        <v>7</v>
      </c>
      <c r="AF81" s="48" t="s">
        <v>7</v>
      </c>
    </row>
    <row r="82" spans="1:32" ht="9" customHeight="1">
      <c r="E82" s="19" t="s">
        <v>157</v>
      </c>
      <c r="G82" s="49" t="s">
        <v>7</v>
      </c>
      <c r="H82" s="47">
        <v>2539</v>
      </c>
      <c r="I82" s="47">
        <v>620</v>
      </c>
      <c r="J82" s="47">
        <v>1196678</v>
      </c>
      <c r="K82" s="26"/>
      <c r="L82" s="29"/>
      <c r="M82" s="17"/>
      <c r="N82" s="17"/>
      <c r="O82" s="17"/>
      <c r="P82" s="19" t="s">
        <v>158</v>
      </c>
      <c r="R82" s="46">
        <v>88</v>
      </c>
      <c r="S82" s="47">
        <v>10025</v>
      </c>
      <c r="T82" s="47">
        <v>1000</v>
      </c>
      <c r="U82" s="47">
        <v>500</v>
      </c>
      <c r="V82" s="34"/>
      <c r="W82" s="29"/>
      <c r="X82" s="17"/>
      <c r="Y82" s="17"/>
      <c r="Z82" s="17"/>
      <c r="AA82"/>
      <c r="AC82" s="46"/>
      <c r="AD82" s="47"/>
      <c r="AE82" s="47"/>
      <c r="AF82" s="47"/>
    </row>
    <row r="83" spans="1:32" ht="9" customHeight="1">
      <c r="A83" s="8"/>
      <c r="B83" s="8"/>
      <c r="C83" s="8"/>
      <c r="D83" s="8"/>
      <c r="E83" s="8"/>
      <c r="F83" s="8"/>
      <c r="G83" s="32"/>
      <c r="H83" s="8"/>
      <c r="I83" s="18"/>
      <c r="J83" s="18"/>
      <c r="K83" s="18"/>
      <c r="L83" s="30"/>
      <c r="M83" s="18"/>
      <c r="N83" s="18"/>
      <c r="O83" s="18"/>
      <c r="P83" s="8"/>
      <c r="Q83" s="8"/>
      <c r="R83" s="32"/>
      <c r="S83" s="8"/>
      <c r="T83" s="18" t="s">
        <v>8</v>
      </c>
      <c r="U83" s="18" t="s">
        <v>8</v>
      </c>
      <c r="V83" s="18"/>
      <c r="W83" s="30"/>
      <c r="X83" s="18"/>
      <c r="Y83" s="18"/>
      <c r="Z83" s="18"/>
      <c r="AA83" s="31"/>
      <c r="AB83" s="31"/>
      <c r="AC83" s="42"/>
      <c r="AD83" s="31"/>
      <c r="AE83" s="31"/>
      <c r="AF83" s="31"/>
    </row>
    <row r="84" spans="1:32" ht="12.75" customHeight="1">
      <c r="A84" s="3" t="s">
        <v>159</v>
      </c>
      <c r="S84" s="3" t="s">
        <v>9</v>
      </c>
      <c r="T84" s="3" t="s">
        <v>8</v>
      </c>
      <c r="U84" s="3" t="s">
        <v>8</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
  <sheetViews>
    <sheetView showGridLines="0" zoomScale="125" zoomScaleNormal="125" zoomScaleSheetLayoutView="11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375</v>
      </c>
      <c r="R7" s="282" t="s">
        <v>375</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46013611</v>
      </c>
      <c r="G11" s="267">
        <v>70796785</v>
      </c>
      <c r="H11" s="267">
        <v>31115574</v>
      </c>
      <c r="I11" s="267">
        <v>29864514</v>
      </c>
      <c r="K11" s="259"/>
      <c r="L11" s="291" t="s">
        <v>180</v>
      </c>
      <c r="M11" s="291"/>
      <c r="N11" s="260"/>
      <c r="O11" s="263">
        <v>4108553</v>
      </c>
      <c r="P11" s="267">
        <v>21916847</v>
      </c>
      <c r="Q11" s="267">
        <v>4611892</v>
      </c>
      <c r="R11" s="267">
        <v>7648581</v>
      </c>
    </row>
    <row r="12" spans="1:18" ht="14.25" customHeight="1">
      <c r="B12" s="273"/>
      <c r="C12" s="291" t="s">
        <v>203</v>
      </c>
      <c r="D12" s="291"/>
      <c r="F12" s="263">
        <v>69250</v>
      </c>
      <c r="G12" s="267">
        <v>4085252</v>
      </c>
      <c r="H12" s="267">
        <v>545220</v>
      </c>
      <c r="I12" s="267">
        <v>232172</v>
      </c>
      <c r="K12" s="259"/>
      <c r="L12" s="258"/>
      <c r="M12" s="257" t="s">
        <v>179</v>
      </c>
      <c r="N12" s="260"/>
      <c r="O12" s="255">
        <v>87191</v>
      </c>
      <c r="P12" s="254">
        <v>449639</v>
      </c>
      <c r="Q12" s="254">
        <v>38</v>
      </c>
      <c r="R12" s="254">
        <v>386</v>
      </c>
    </row>
    <row r="13" spans="1:18" ht="14.25" customHeight="1">
      <c r="B13" s="260"/>
      <c r="C13" s="260"/>
      <c r="D13" s="257" t="s">
        <v>201</v>
      </c>
      <c r="F13" s="255">
        <v>0</v>
      </c>
      <c r="G13" s="254">
        <v>615311</v>
      </c>
      <c r="H13" s="254">
        <v>82050</v>
      </c>
      <c r="I13" s="254">
        <v>91043</v>
      </c>
      <c r="K13" s="259"/>
      <c r="L13" s="258"/>
      <c r="M13" s="257" t="s">
        <v>103</v>
      </c>
      <c r="N13" s="260"/>
      <c r="O13" s="255">
        <v>87</v>
      </c>
      <c r="P13" s="254">
        <v>5437</v>
      </c>
      <c r="Q13" s="254">
        <v>345</v>
      </c>
      <c r="R13" s="254">
        <v>1646419</v>
      </c>
    </row>
    <row r="14" spans="1:18" ht="14.25" customHeight="1">
      <c r="B14" s="260"/>
      <c r="C14" s="260"/>
      <c r="D14" s="257" t="s">
        <v>36</v>
      </c>
      <c r="F14" s="255">
        <v>345</v>
      </c>
      <c r="G14" s="254">
        <v>44801</v>
      </c>
      <c r="H14" s="254">
        <v>0</v>
      </c>
      <c r="I14" s="254">
        <v>24639</v>
      </c>
      <c r="K14" s="259"/>
      <c r="L14" s="258"/>
      <c r="M14" s="257" t="s">
        <v>177</v>
      </c>
      <c r="N14" s="260"/>
      <c r="O14" s="255">
        <v>248348</v>
      </c>
      <c r="P14" s="254">
        <v>214052</v>
      </c>
      <c r="Q14" s="254">
        <v>11793</v>
      </c>
      <c r="R14" s="254">
        <v>7712</v>
      </c>
    </row>
    <row r="15" spans="1:18" ht="14.25" customHeight="1">
      <c r="B15" s="260"/>
      <c r="C15" s="260"/>
      <c r="D15" s="257" t="s">
        <v>360</v>
      </c>
      <c r="F15" s="255">
        <v>0</v>
      </c>
      <c r="G15" s="254">
        <v>1511786</v>
      </c>
      <c r="H15" s="254">
        <v>455466</v>
      </c>
      <c r="I15" s="254">
        <v>13189</v>
      </c>
      <c r="K15" s="259"/>
      <c r="L15" s="258"/>
      <c r="M15" s="257" t="s">
        <v>350</v>
      </c>
      <c r="N15" s="260"/>
      <c r="O15" s="255">
        <v>250148</v>
      </c>
      <c r="P15" s="254">
        <v>271040</v>
      </c>
      <c r="Q15" s="254">
        <v>14464</v>
      </c>
      <c r="R15" s="254">
        <v>22616</v>
      </c>
    </row>
    <row r="16" spans="1:18" ht="14.25" customHeight="1">
      <c r="B16" s="260"/>
      <c r="C16" s="260"/>
      <c r="D16" s="257" t="s">
        <v>349</v>
      </c>
      <c r="F16" s="255">
        <v>371</v>
      </c>
      <c r="G16" s="254">
        <v>175245</v>
      </c>
      <c r="H16" s="254">
        <v>6065</v>
      </c>
      <c r="I16" s="254">
        <v>50621</v>
      </c>
      <c r="K16" s="259"/>
      <c r="L16" s="258"/>
      <c r="M16" s="257" t="s">
        <v>121</v>
      </c>
      <c r="N16" s="260"/>
      <c r="O16" s="255">
        <v>160800</v>
      </c>
      <c r="P16" s="254">
        <v>0</v>
      </c>
      <c r="Q16" s="254">
        <v>1044264</v>
      </c>
      <c r="R16" s="254">
        <v>851066</v>
      </c>
    </row>
    <row r="17" spans="2:18" ht="14.25" customHeight="1">
      <c r="B17" s="260"/>
      <c r="C17" s="260"/>
      <c r="D17" s="257" t="s">
        <v>348</v>
      </c>
      <c r="F17" s="255">
        <v>0</v>
      </c>
      <c r="G17" s="254">
        <v>10550</v>
      </c>
      <c r="H17" s="254">
        <v>1500</v>
      </c>
      <c r="I17" s="254">
        <v>10291</v>
      </c>
      <c r="K17" s="259"/>
      <c r="L17" s="258"/>
      <c r="M17" s="257" t="s">
        <v>124</v>
      </c>
      <c r="N17" s="260"/>
      <c r="O17" s="255">
        <v>116910</v>
      </c>
      <c r="P17" s="254">
        <v>1400132</v>
      </c>
      <c r="Q17" s="254">
        <v>1427856</v>
      </c>
      <c r="R17" s="254">
        <v>1519811</v>
      </c>
    </row>
    <row r="18" spans="2:18" ht="14.25" customHeight="1">
      <c r="B18" s="260"/>
      <c r="C18" s="260"/>
      <c r="D18" s="257" t="s">
        <v>194</v>
      </c>
      <c r="F18" s="255">
        <v>4263</v>
      </c>
      <c r="G18" s="254">
        <v>365501</v>
      </c>
      <c r="H18" s="254">
        <v>100</v>
      </c>
      <c r="I18" s="254">
        <v>34909</v>
      </c>
      <c r="K18" s="259"/>
      <c r="L18" s="258"/>
      <c r="M18" s="257" t="s">
        <v>126</v>
      </c>
      <c r="N18" s="272"/>
      <c r="O18" s="266">
        <v>105424</v>
      </c>
      <c r="P18" s="265">
        <v>672121</v>
      </c>
      <c r="Q18" s="265">
        <v>1074348</v>
      </c>
      <c r="R18" s="265">
        <v>1265865</v>
      </c>
    </row>
    <row r="19" spans="2:18" ht="14.25" customHeight="1">
      <c r="B19" s="260"/>
      <c r="C19" s="260"/>
      <c r="D19" s="257" t="s">
        <v>3</v>
      </c>
      <c r="F19" s="255">
        <v>3</v>
      </c>
      <c r="G19" s="254">
        <v>10089</v>
      </c>
      <c r="H19" s="254">
        <v>0</v>
      </c>
      <c r="I19" s="254">
        <v>0</v>
      </c>
      <c r="K19" s="259"/>
      <c r="L19" s="258"/>
      <c r="M19" s="257" t="s">
        <v>347</v>
      </c>
      <c r="N19" s="260"/>
      <c r="O19" s="264">
        <v>0</v>
      </c>
      <c r="P19" s="265">
        <v>14827652</v>
      </c>
      <c r="Q19" s="261">
        <v>0</v>
      </c>
      <c r="R19" s="261">
        <v>0</v>
      </c>
    </row>
    <row r="20" spans="2:18" ht="14.25" customHeight="1">
      <c r="B20" s="260"/>
      <c r="C20" s="260"/>
      <c r="D20" s="257" t="s">
        <v>346</v>
      </c>
      <c r="F20" s="255">
        <v>15791</v>
      </c>
      <c r="G20" s="254">
        <v>1142540</v>
      </c>
      <c r="H20" s="254">
        <v>39</v>
      </c>
      <c r="I20" s="254">
        <v>6257</v>
      </c>
      <c r="K20" s="259"/>
      <c r="L20" s="258"/>
      <c r="M20" s="257" t="s">
        <v>345</v>
      </c>
      <c r="N20" s="260"/>
      <c r="O20" s="264">
        <v>5678</v>
      </c>
      <c r="P20" s="265">
        <v>953798</v>
      </c>
      <c r="Q20" s="265">
        <v>155906</v>
      </c>
      <c r="R20" s="265">
        <v>307670</v>
      </c>
    </row>
    <row r="21" spans="2:18" ht="14.25" customHeight="1">
      <c r="B21" s="260"/>
      <c r="C21" s="271"/>
      <c r="D21" s="257" t="s">
        <v>2</v>
      </c>
      <c r="F21" s="255">
        <v>0</v>
      </c>
      <c r="G21" s="254">
        <v>1029</v>
      </c>
      <c r="H21" s="254">
        <v>0</v>
      </c>
      <c r="I21" s="254">
        <v>0</v>
      </c>
      <c r="K21" s="259"/>
      <c r="L21" s="258"/>
      <c r="M21" s="257" t="s">
        <v>344</v>
      </c>
      <c r="N21" s="260"/>
      <c r="O21" s="266">
        <v>22997</v>
      </c>
      <c r="P21" s="265">
        <v>39204</v>
      </c>
      <c r="Q21" s="265">
        <v>402769</v>
      </c>
      <c r="R21" s="265">
        <v>133165</v>
      </c>
    </row>
    <row r="22" spans="2:18" ht="14.25" customHeight="1">
      <c r="B22" s="260"/>
      <c r="C22" s="271"/>
      <c r="D22" s="257" t="s">
        <v>343</v>
      </c>
      <c r="F22" s="255">
        <v>9662</v>
      </c>
      <c r="G22" s="254">
        <v>69571</v>
      </c>
      <c r="H22" s="254">
        <v>0</v>
      </c>
      <c r="I22" s="254">
        <v>176</v>
      </c>
      <c r="K22" s="259"/>
      <c r="L22" s="258"/>
      <c r="M22" s="257" t="s">
        <v>138</v>
      </c>
      <c r="N22" s="260"/>
      <c r="O22" s="266">
        <v>65599</v>
      </c>
      <c r="P22" s="265">
        <v>352140</v>
      </c>
      <c r="Q22" s="265">
        <v>26281</v>
      </c>
      <c r="R22" s="265">
        <v>282186</v>
      </c>
    </row>
    <row r="23" spans="2:18" ht="14.25" customHeight="1">
      <c r="B23" s="260"/>
      <c r="C23" s="271"/>
      <c r="D23" s="257" t="s">
        <v>181</v>
      </c>
      <c r="F23" s="255">
        <v>38815</v>
      </c>
      <c r="G23" s="254">
        <v>138829</v>
      </c>
      <c r="H23" s="254">
        <v>0</v>
      </c>
      <c r="I23" s="254">
        <v>1047</v>
      </c>
      <c r="K23" s="259"/>
      <c r="L23" s="258"/>
      <c r="M23" s="257" t="s">
        <v>342</v>
      </c>
      <c r="N23" s="260"/>
      <c r="O23" s="266">
        <v>9206</v>
      </c>
      <c r="P23" s="265">
        <v>4926</v>
      </c>
      <c r="Q23" s="265">
        <v>8248</v>
      </c>
      <c r="R23" s="261">
        <v>0</v>
      </c>
    </row>
    <row r="24" spans="2:18" ht="14.25" customHeight="1">
      <c r="B24" s="260"/>
      <c r="C24" s="291" t="s">
        <v>178</v>
      </c>
      <c r="D24" s="291"/>
      <c r="F24" s="263">
        <v>13460</v>
      </c>
      <c r="G24" s="267">
        <v>1884616</v>
      </c>
      <c r="H24" s="267">
        <v>1715</v>
      </c>
      <c r="I24" s="267">
        <v>183694</v>
      </c>
      <c r="K24" s="259"/>
      <c r="L24" s="258"/>
      <c r="M24" s="257" t="s">
        <v>161</v>
      </c>
      <c r="N24" s="260"/>
      <c r="O24" s="264">
        <v>913839</v>
      </c>
      <c r="P24" s="265">
        <v>909207</v>
      </c>
      <c r="Q24" s="265">
        <v>194615</v>
      </c>
      <c r="R24" s="265">
        <v>1419582</v>
      </c>
    </row>
    <row r="25" spans="2:18" ht="14.25" customHeight="1">
      <c r="B25" s="260"/>
      <c r="C25" s="271"/>
      <c r="D25" s="257" t="s">
        <v>102</v>
      </c>
      <c r="F25" s="255">
        <v>4482</v>
      </c>
      <c r="G25" s="254">
        <v>62030</v>
      </c>
      <c r="H25" s="254">
        <v>399</v>
      </c>
      <c r="I25" s="254">
        <v>2735</v>
      </c>
      <c r="K25" s="259"/>
      <c r="L25" s="258"/>
      <c r="M25" s="257" t="s">
        <v>160</v>
      </c>
      <c r="N25" s="260"/>
      <c r="O25" s="266">
        <v>80761</v>
      </c>
      <c r="P25" s="265">
        <v>100776</v>
      </c>
      <c r="Q25" s="265">
        <v>46071</v>
      </c>
      <c r="R25" s="261">
        <v>14570</v>
      </c>
    </row>
    <row r="26" spans="2:18" ht="14.25" customHeight="1">
      <c r="B26" s="260"/>
      <c r="C26" s="260"/>
      <c r="D26" s="257" t="s">
        <v>105</v>
      </c>
      <c r="F26" s="255">
        <v>8032</v>
      </c>
      <c r="G26" s="254">
        <v>445420</v>
      </c>
      <c r="H26" s="254">
        <v>656</v>
      </c>
      <c r="I26" s="254">
        <v>170646</v>
      </c>
      <c r="K26" s="259"/>
      <c r="L26" s="258"/>
      <c r="M26" s="290" t="s">
        <v>359</v>
      </c>
      <c r="O26" s="266">
        <v>2041565</v>
      </c>
      <c r="P26" s="265">
        <v>1716723</v>
      </c>
      <c r="Q26" s="265">
        <v>204894</v>
      </c>
      <c r="R26" s="265">
        <v>177533</v>
      </c>
    </row>
    <row r="27" spans="2:18" ht="14.25" customHeight="1">
      <c r="B27" s="260"/>
      <c r="C27" s="260"/>
      <c r="D27" s="257" t="s">
        <v>108</v>
      </c>
      <c r="F27" s="255">
        <v>918</v>
      </c>
      <c r="G27" s="254">
        <v>84081</v>
      </c>
      <c r="H27" s="254">
        <v>640</v>
      </c>
      <c r="I27" s="254">
        <v>119</v>
      </c>
      <c r="L27" s="291" t="s">
        <v>198</v>
      </c>
      <c r="M27" s="291"/>
      <c r="O27" s="263">
        <v>694805</v>
      </c>
      <c r="P27" s="267">
        <v>1611435</v>
      </c>
      <c r="Q27" s="267">
        <v>158389</v>
      </c>
      <c r="R27" s="267">
        <v>271791</v>
      </c>
    </row>
    <row r="28" spans="2:18" ht="14.25" customHeight="1">
      <c r="B28" s="260"/>
      <c r="C28" s="260"/>
      <c r="D28" s="257" t="s">
        <v>340</v>
      </c>
      <c r="F28" s="255">
        <v>10</v>
      </c>
      <c r="G28" s="254">
        <v>1249843</v>
      </c>
      <c r="H28" s="254">
        <v>0</v>
      </c>
      <c r="I28" s="254">
        <v>10194</v>
      </c>
      <c r="L28" s="260"/>
      <c r="M28" s="257" t="s">
        <v>196</v>
      </c>
      <c r="O28" s="264">
        <v>180771</v>
      </c>
      <c r="P28" s="265">
        <v>256095</v>
      </c>
      <c r="Q28" s="265">
        <v>22528</v>
      </c>
      <c r="R28" s="265">
        <v>163004</v>
      </c>
    </row>
    <row r="29" spans="2:18" ht="14.25" customHeight="1">
      <c r="B29" s="260"/>
      <c r="C29" s="260"/>
      <c r="D29" s="257" t="s">
        <v>339</v>
      </c>
      <c r="F29" s="255">
        <v>2</v>
      </c>
      <c r="G29" s="254">
        <v>11548</v>
      </c>
      <c r="H29" s="254">
        <v>0</v>
      </c>
      <c r="I29" s="254">
        <v>0</v>
      </c>
      <c r="L29" s="258"/>
      <c r="M29" s="257" t="s">
        <v>45</v>
      </c>
      <c r="O29" s="266">
        <v>85359</v>
      </c>
      <c r="P29" s="265">
        <v>296416</v>
      </c>
      <c r="Q29" s="265">
        <v>0</v>
      </c>
      <c r="R29" s="265">
        <v>10</v>
      </c>
    </row>
    <row r="30" spans="2:18" ht="14.25" customHeight="1">
      <c r="B30" s="260"/>
      <c r="C30" s="260"/>
      <c r="D30" s="257" t="s">
        <v>172</v>
      </c>
      <c r="F30" s="255">
        <v>16</v>
      </c>
      <c r="G30" s="254">
        <v>31694</v>
      </c>
      <c r="H30" s="254">
        <v>20</v>
      </c>
      <c r="I30" s="254">
        <v>0</v>
      </c>
      <c r="L30" s="258"/>
      <c r="M30" s="257" t="s">
        <v>193</v>
      </c>
      <c r="O30" s="266">
        <v>101747</v>
      </c>
      <c r="P30" s="265">
        <v>205451</v>
      </c>
      <c r="Q30" s="265">
        <v>1177</v>
      </c>
      <c r="R30" s="265">
        <v>151</v>
      </c>
    </row>
    <row r="31" spans="2:18" ht="14.25" customHeight="1">
      <c r="B31" s="260"/>
      <c r="C31" s="291" t="s">
        <v>170</v>
      </c>
      <c r="D31" s="291"/>
      <c r="F31" s="263">
        <v>826872</v>
      </c>
      <c r="G31" s="267">
        <v>23602150</v>
      </c>
      <c r="H31" s="267">
        <v>875951</v>
      </c>
      <c r="I31" s="267">
        <v>2237097</v>
      </c>
      <c r="L31" s="258"/>
      <c r="M31" s="257" t="s">
        <v>54</v>
      </c>
      <c r="O31" s="266">
        <v>1025</v>
      </c>
      <c r="P31" s="265">
        <v>48040</v>
      </c>
      <c r="Q31" s="265">
        <v>19575</v>
      </c>
      <c r="R31" s="265">
        <v>50701</v>
      </c>
    </row>
    <row r="32" spans="2:18" ht="14.25" customHeight="1">
      <c r="B32" s="260"/>
      <c r="C32" s="260"/>
      <c r="D32" s="257" t="s">
        <v>4</v>
      </c>
      <c r="F32" s="255">
        <v>6433</v>
      </c>
      <c r="G32" s="254">
        <v>5650861</v>
      </c>
      <c r="H32" s="254">
        <v>67081</v>
      </c>
      <c r="I32" s="254">
        <v>96163</v>
      </c>
      <c r="L32" s="258"/>
      <c r="M32" s="257" t="s">
        <v>56</v>
      </c>
      <c r="O32" s="266">
        <v>248699</v>
      </c>
      <c r="P32" s="265">
        <v>647934</v>
      </c>
      <c r="Q32" s="265">
        <v>63371</v>
      </c>
      <c r="R32" s="265">
        <v>41932</v>
      </c>
    </row>
    <row r="33" spans="2:18" ht="14.25" customHeight="1">
      <c r="B33" s="260"/>
      <c r="C33" s="260"/>
      <c r="D33" s="257" t="s">
        <v>338</v>
      </c>
      <c r="F33" s="255">
        <v>0</v>
      </c>
      <c r="G33" s="254">
        <v>10684908</v>
      </c>
      <c r="H33" s="254">
        <v>22276</v>
      </c>
      <c r="I33" s="254">
        <v>0</v>
      </c>
      <c r="L33" s="258"/>
      <c r="M33" s="257" t="s">
        <v>58</v>
      </c>
      <c r="O33" s="255">
        <v>75922</v>
      </c>
      <c r="P33" s="265">
        <v>55747</v>
      </c>
      <c r="Q33" s="265">
        <v>380</v>
      </c>
      <c r="R33" s="265">
        <v>3580</v>
      </c>
    </row>
    <row r="34" spans="2:18" ht="14.25" customHeight="1">
      <c r="B34" s="260"/>
      <c r="C34" s="260"/>
      <c r="D34" s="257" t="s">
        <v>337</v>
      </c>
      <c r="F34" s="255">
        <v>248</v>
      </c>
      <c r="G34" s="254">
        <v>19777</v>
      </c>
      <c r="H34" s="254">
        <v>525</v>
      </c>
      <c r="I34" s="254">
        <v>502</v>
      </c>
      <c r="L34" s="258"/>
      <c r="M34" s="257" t="s">
        <v>336</v>
      </c>
      <c r="O34" s="255">
        <v>886</v>
      </c>
      <c r="P34" s="265">
        <v>38171</v>
      </c>
      <c r="Q34" s="261">
        <v>50518</v>
      </c>
      <c r="R34" s="265">
        <v>40</v>
      </c>
    </row>
    <row r="35" spans="2:18" ht="14.25" customHeight="1">
      <c r="B35" s="260"/>
      <c r="C35" s="260"/>
      <c r="D35" s="257" t="s">
        <v>335</v>
      </c>
      <c r="F35" s="255">
        <v>2446</v>
      </c>
      <c r="G35" s="254">
        <v>7593</v>
      </c>
      <c r="H35" s="254">
        <v>448855</v>
      </c>
      <c r="I35" s="254">
        <v>670376</v>
      </c>
      <c r="L35" s="258"/>
      <c r="M35" s="257" t="s">
        <v>334</v>
      </c>
      <c r="O35" s="264">
        <v>185</v>
      </c>
      <c r="P35" s="265">
        <v>3069</v>
      </c>
      <c r="Q35" s="261">
        <v>760</v>
      </c>
      <c r="R35" s="265">
        <v>2540</v>
      </c>
    </row>
    <row r="36" spans="2:18" ht="14.25" customHeight="1">
      <c r="B36" s="260"/>
      <c r="C36" s="260"/>
      <c r="D36" s="257" t="s">
        <v>144</v>
      </c>
      <c r="F36" s="255">
        <v>1033</v>
      </c>
      <c r="G36" s="254">
        <v>150513</v>
      </c>
      <c r="H36" s="254">
        <v>60</v>
      </c>
      <c r="I36" s="254">
        <v>0</v>
      </c>
      <c r="L36" s="258"/>
      <c r="M36" s="257" t="s">
        <v>191</v>
      </c>
      <c r="O36" s="264">
        <v>211</v>
      </c>
      <c r="P36" s="261">
        <v>60512</v>
      </c>
      <c r="Q36" s="261">
        <v>80</v>
      </c>
      <c r="R36" s="261">
        <v>9833</v>
      </c>
    </row>
    <row r="37" spans="2:18" ht="14.25" customHeight="1">
      <c r="B37" s="260"/>
      <c r="C37" s="260"/>
      <c r="D37" s="257" t="s">
        <v>148</v>
      </c>
      <c r="F37" s="255">
        <v>0</v>
      </c>
      <c r="G37" s="254">
        <v>6253319</v>
      </c>
      <c r="H37" s="254">
        <v>0</v>
      </c>
      <c r="I37" s="254">
        <v>0</v>
      </c>
      <c r="L37" s="291" t="s">
        <v>186</v>
      </c>
      <c r="M37" s="291"/>
      <c r="O37" s="263">
        <v>1921215</v>
      </c>
      <c r="P37" s="262">
        <v>6579251</v>
      </c>
      <c r="Q37" s="262">
        <v>112978</v>
      </c>
      <c r="R37" s="262">
        <v>30759</v>
      </c>
    </row>
    <row r="38" spans="2:18" ht="14.25" customHeight="1">
      <c r="B38" s="260"/>
      <c r="C38" s="260"/>
      <c r="D38" s="257" t="s">
        <v>153</v>
      </c>
      <c r="F38" s="255">
        <v>0</v>
      </c>
      <c r="G38" s="254">
        <v>2500</v>
      </c>
      <c r="H38" s="254">
        <v>0</v>
      </c>
      <c r="I38" s="254">
        <v>0</v>
      </c>
      <c r="L38" s="258"/>
      <c r="M38" s="257" t="s">
        <v>72</v>
      </c>
      <c r="O38" s="266">
        <v>13432</v>
      </c>
      <c r="P38" s="265">
        <v>121481</v>
      </c>
      <c r="Q38" s="261">
        <v>0</v>
      </c>
      <c r="R38" s="265">
        <v>0</v>
      </c>
    </row>
    <row r="39" spans="2:18" ht="14.25" customHeight="1">
      <c r="B39" s="260"/>
      <c r="C39" s="260"/>
      <c r="D39" s="257" t="s">
        <v>157</v>
      </c>
      <c r="F39" s="255">
        <v>0</v>
      </c>
      <c r="G39" s="254">
        <v>147</v>
      </c>
      <c r="H39" s="254">
        <v>0</v>
      </c>
      <c r="I39" s="254">
        <v>1234992</v>
      </c>
      <c r="L39" s="258"/>
      <c r="M39" s="257" t="s">
        <v>333</v>
      </c>
      <c r="O39" s="266">
        <v>118335</v>
      </c>
      <c r="P39" s="265">
        <v>2739576</v>
      </c>
      <c r="Q39" s="265">
        <v>744</v>
      </c>
      <c r="R39" s="265">
        <v>565</v>
      </c>
    </row>
    <row r="40" spans="2:18" ht="14.25" customHeight="1">
      <c r="B40" s="260"/>
      <c r="C40" s="260"/>
      <c r="D40" s="257" t="s">
        <v>25</v>
      </c>
      <c r="F40" s="255">
        <v>0</v>
      </c>
      <c r="G40" s="254">
        <v>3755</v>
      </c>
      <c r="H40" s="254">
        <v>0</v>
      </c>
      <c r="I40" s="254">
        <v>60620</v>
      </c>
      <c r="L40" s="258"/>
      <c r="M40" s="269" t="s">
        <v>358</v>
      </c>
      <c r="O40" s="266">
        <v>70656</v>
      </c>
      <c r="P40" s="265">
        <v>276772</v>
      </c>
      <c r="Q40" s="261">
        <v>722</v>
      </c>
      <c r="R40" s="261">
        <v>0</v>
      </c>
    </row>
    <row r="41" spans="2:18" ht="14.25" customHeight="1">
      <c r="B41" s="260"/>
      <c r="C41" s="260"/>
      <c r="D41" s="257" t="s">
        <v>331</v>
      </c>
      <c r="F41" s="255">
        <v>816712</v>
      </c>
      <c r="G41" s="254">
        <v>828777</v>
      </c>
      <c r="H41" s="254">
        <v>337154</v>
      </c>
      <c r="I41" s="254">
        <v>174444</v>
      </c>
      <c r="L41" s="258"/>
      <c r="M41" s="257" t="s">
        <v>86</v>
      </c>
      <c r="O41" s="255">
        <v>176569</v>
      </c>
      <c r="P41" s="265">
        <v>1492113</v>
      </c>
      <c r="Q41" s="265">
        <v>42788</v>
      </c>
      <c r="R41" s="265">
        <v>943</v>
      </c>
    </row>
    <row r="42" spans="2:18" ht="14.25" customHeight="1">
      <c r="C42" s="291" t="s">
        <v>199</v>
      </c>
      <c r="D42" s="291"/>
      <c r="E42" s="260"/>
      <c r="F42" s="263">
        <v>36866260</v>
      </c>
      <c r="G42" s="267">
        <v>8697655</v>
      </c>
      <c r="H42" s="267">
        <v>23765279</v>
      </c>
      <c r="I42" s="267">
        <v>18586668</v>
      </c>
      <c r="L42" s="258"/>
      <c r="M42" s="257" t="s">
        <v>330</v>
      </c>
      <c r="O42" s="266">
        <v>159165</v>
      </c>
      <c r="P42" s="265">
        <v>192931</v>
      </c>
      <c r="Q42" s="265">
        <v>17863</v>
      </c>
      <c r="R42" s="265">
        <v>361</v>
      </c>
    </row>
    <row r="43" spans="2:18" ht="14.25" customHeight="1">
      <c r="B43" s="259"/>
      <c r="C43" s="258"/>
      <c r="D43" s="257" t="s">
        <v>197</v>
      </c>
      <c r="E43" s="260"/>
      <c r="F43" s="255">
        <v>56400</v>
      </c>
      <c r="G43" s="254">
        <v>192603</v>
      </c>
      <c r="H43" s="254">
        <v>1436661</v>
      </c>
      <c r="I43" s="254">
        <v>114891</v>
      </c>
      <c r="L43" s="258"/>
      <c r="M43" s="257" t="s">
        <v>98</v>
      </c>
      <c r="O43" s="266">
        <v>1320297</v>
      </c>
      <c r="P43" s="265">
        <v>477834</v>
      </c>
      <c r="Q43" s="265">
        <v>22819</v>
      </c>
      <c r="R43" s="265">
        <v>4543</v>
      </c>
    </row>
    <row r="44" spans="2:18" ht="14.25" customHeight="1">
      <c r="B44" s="259"/>
      <c r="C44" s="258"/>
      <c r="D44" s="257" t="s">
        <v>43</v>
      </c>
      <c r="E44" s="260"/>
      <c r="F44" s="255">
        <v>2387466</v>
      </c>
      <c r="G44" s="265">
        <v>253270</v>
      </c>
      <c r="H44" s="265">
        <v>1034130</v>
      </c>
      <c r="I44" s="265">
        <v>4260638</v>
      </c>
      <c r="L44" s="258"/>
      <c r="M44" s="268" t="s">
        <v>329</v>
      </c>
      <c r="O44" s="266">
        <v>3255</v>
      </c>
      <c r="P44" s="265">
        <v>984813</v>
      </c>
      <c r="Q44" s="265">
        <v>20449</v>
      </c>
      <c r="R44" s="265">
        <v>23389</v>
      </c>
    </row>
    <row r="45" spans="2:18" ht="14.25" customHeight="1">
      <c r="B45" s="259"/>
      <c r="C45" s="258"/>
      <c r="D45" s="257" t="s">
        <v>195</v>
      </c>
      <c r="E45" s="260"/>
      <c r="F45" s="255">
        <v>242701</v>
      </c>
      <c r="G45" s="254">
        <v>1235765</v>
      </c>
      <c r="H45" s="254">
        <v>3416</v>
      </c>
      <c r="I45" s="254">
        <v>27654</v>
      </c>
      <c r="L45" s="258"/>
      <c r="M45" s="257" t="s">
        <v>176</v>
      </c>
      <c r="O45" s="266">
        <v>59506</v>
      </c>
      <c r="P45" s="265">
        <v>293731</v>
      </c>
      <c r="Q45" s="261">
        <v>7593</v>
      </c>
      <c r="R45" s="261">
        <v>958</v>
      </c>
    </row>
    <row r="46" spans="2:18" ht="14.25" customHeight="1">
      <c r="B46" s="259"/>
      <c r="C46" s="258"/>
      <c r="D46" s="257" t="s">
        <v>192</v>
      </c>
      <c r="E46" s="260"/>
      <c r="F46" s="255">
        <v>262775</v>
      </c>
      <c r="G46" s="254">
        <v>1172856</v>
      </c>
      <c r="H46" s="254">
        <v>37641</v>
      </c>
      <c r="I46" s="254">
        <v>16351</v>
      </c>
      <c r="L46" s="291" t="s">
        <v>173</v>
      </c>
      <c r="M46" s="291"/>
      <c r="O46" s="263">
        <v>1513196</v>
      </c>
      <c r="P46" s="267">
        <v>2419579</v>
      </c>
      <c r="Q46" s="267">
        <v>1044150</v>
      </c>
      <c r="R46" s="267">
        <v>673752</v>
      </c>
    </row>
    <row r="47" spans="2:18" ht="14.25" customHeight="1">
      <c r="B47" s="259"/>
      <c r="C47" s="258"/>
      <c r="D47" s="257" t="s">
        <v>328</v>
      </c>
      <c r="E47" s="260"/>
      <c r="F47" s="255">
        <v>1357</v>
      </c>
      <c r="G47" s="254">
        <v>560</v>
      </c>
      <c r="H47" s="254">
        <v>0</v>
      </c>
      <c r="I47" s="254">
        <v>0</v>
      </c>
      <c r="L47" s="258"/>
      <c r="M47" s="257" t="s">
        <v>171</v>
      </c>
      <c r="O47" s="266">
        <v>337067</v>
      </c>
      <c r="P47" s="265">
        <v>71942</v>
      </c>
      <c r="Q47" s="265">
        <v>101796</v>
      </c>
      <c r="R47" s="265">
        <v>84417</v>
      </c>
    </row>
    <row r="48" spans="2:18" ht="14.25" customHeight="1">
      <c r="B48" s="259"/>
      <c r="C48" s="258"/>
      <c r="D48" s="257" t="s">
        <v>327</v>
      </c>
      <c r="E48" s="260"/>
      <c r="F48" s="255">
        <v>20461025</v>
      </c>
      <c r="G48" s="254">
        <v>631201</v>
      </c>
      <c r="H48" s="254">
        <v>19898525</v>
      </c>
      <c r="I48" s="254">
        <v>13062150</v>
      </c>
      <c r="L48" s="258"/>
      <c r="M48" s="257" t="s">
        <v>326</v>
      </c>
      <c r="O48" s="266">
        <v>578610</v>
      </c>
      <c r="P48" s="265">
        <v>23206</v>
      </c>
      <c r="Q48" s="265">
        <v>72332</v>
      </c>
      <c r="R48" s="265">
        <v>4890</v>
      </c>
    </row>
    <row r="49" spans="1:18" ht="14.25" customHeight="1">
      <c r="B49" s="259"/>
      <c r="C49" s="258"/>
      <c r="D49" s="257" t="s">
        <v>325</v>
      </c>
      <c r="E49" s="260"/>
      <c r="F49" s="255">
        <v>143814</v>
      </c>
      <c r="G49" s="254">
        <v>99409</v>
      </c>
      <c r="H49" s="254">
        <v>46612</v>
      </c>
      <c r="I49" s="254">
        <v>734</v>
      </c>
      <c r="L49" s="258"/>
      <c r="M49" s="257" t="s">
        <v>168</v>
      </c>
      <c r="O49" s="266">
        <v>35327</v>
      </c>
      <c r="P49" s="265">
        <v>622445</v>
      </c>
      <c r="Q49" s="265">
        <v>348499</v>
      </c>
      <c r="R49" s="265">
        <v>56987</v>
      </c>
    </row>
    <row r="50" spans="1:18" ht="14.25" customHeight="1">
      <c r="B50" s="259"/>
      <c r="C50" s="258"/>
      <c r="D50" s="257" t="s">
        <v>324</v>
      </c>
      <c r="E50" s="260"/>
      <c r="F50" s="255">
        <v>23774</v>
      </c>
      <c r="G50" s="254">
        <v>67973</v>
      </c>
      <c r="H50" s="254">
        <v>41</v>
      </c>
      <c r="I50" s="254">
        <v>0</v>
      </c>
      <c r="L50" s="258"/>
      <c r="M50" s="257" t="s">
        <v>167</v>
      </c>
      <c r="O50" s="264">
        <v>0</v>
      </c>
      <c r="P50" s="261">
        <v>0</v>
      </c>
      <c r="Q50" s="265">
        <v>8177</v>
      </c>
      <c r="R50" s="265">
        <v>6940</v>
      </c>
    </row>
    <row r="51" spans="1:18" ht="14.25" customHeight="1">
      <c r="B51" s="259"/>
      <c r="C51" s="258"/>
      <c r="D51" s="257" t="s">
        <v>323</v>
      </c>
      <c r="E51" s="260"/>
      <c r="F51" s="255">
        <v>9202462</v>
      </c>
      <c r="G51" s="254">
        <v>1951977</v>
      </c>
      <c r="H51" s="254">
        <v>640956</v>
      </c>
      <c r="I51" s="254">
        <v>449639</v>
      </c>
      <c r="L51" s="258"/>
      <c r="M51" s="257" t="s">
        <v>132</v>
      </c>
      <c r="O51" s="264">
        <v>0</v>
      </c>
      <c r="P51" s="261">
        <v>0</v>
      </c>
      <c r="Q51" s="265">
        <v>484615</v>
      </c>
      <c r="R51" s="265">
        <v>478756</v>
      </c>
    </row>
    <row r="52" spans="1:18" ht="14.25" customHeight="1">
      <c r="B52" s="259"/>
      <c r="C52" s="258"/>
      <c r="D52" s="257" t="s">
        <v>322</v>
      </c>
      <c r="E52" s="260"/>
      <c r="F52" s="255">
        <v>145643</v>
      </c>
      <c r="G52" s="265">
        <v>230643</v>
      </c>
      <c r="H52" s="265">
        <v>577986</v>
      </c>
      <c r="I52" s="265">
        <v>617509</v>
      </c>
      <c r="L52" s="258"/>
      <c r="M52" s="257" t="s">
        <v>165</v>
      </c>
      <c r="O52" s="266">
        <v>562192</v>
      </c>
      <c r="P52" s="265">
        <v>1687468</v>
      </c>
      <c r="Q52" s="261">
        <v>15383</v>
      </c>
      <c r="R52" s="265">
        <v>40712</v>
      </c>
    </row>
    <row r="53" spans="1:18" ht="14.25" customHeight="1">
      <c r="B53" s="259"/>
      <c r="C53" s="258"/>
      <c r="D53" s="257" t="s">
        <v>321</v>
      </c>
      <c r="E53" s="260"/>
      <c r="F53" s="255">
        <v>2928186</v>
      </c>
      <c r="G53" s="265">
        <v>829379</v>
      </c>
      <c r="H53" s="265">
        <v>85595</v>
      </c>
      <c r="I53" s="265">
        <v>35490</v>
      </c>
      <c r="L53" s="258"/>
      <c r="M53" s="257" t="s">
        <v>162</v>
      </c>
      <c r="O53" s="264">
        <v>0</v>
      </c>
      <c r="P53" s="261">
        <v>14518</v>
      </c>
      <c r="Q53" s="261">
        <v>13348</v>
      </c>
      <c r="R53" s="261">
        <v>1050</v>
      </c>
    </row>
    <row r="54" spans="1:18" ht="14.25" customHeight="1">
      <c r="B54" s="259"/>
      <c r="C54" s="258"/>
      <c r="D54" s="257" t="s">
        <v>85</v>
      </c>
      <c r="E54" s="260"/>
      <c r="F54" s="255">
        <v>642799</v>
      </c>
      <c r="G54" s="254">
        <v>1810972</v>
      </c>
      <c r="H54" s="254">
        <v>3644</v>
      </c>
      <c r="I54" s="254">
        <v>1349</v>
      </c>
      <c r="L54" s="291" t="s">
        <v>156</v>
      </c>
      <c r="M54" s="291"/>
      <c r="O54" s="263">
        <v>0</v>
      </c>
      <c r="P54" s="262">
        <v>0</v>
      </c>
      <c r="Q54" s="262">
        <v>0</v>
      </c>
      <c r="R54" s="262">
        <v>0</v>
      </c>
    </row>
    <row r="55" spans="1:18" ht="14.25" customHeight="1">
      <c r="B55" s="259"/>
      <c r="C55" s="258"/>
      <c r="D55" s="257" t="s">
        <v>320</v>
      </c>
      <c r="E55" s="260"/>
      <c r="F55" s="255">
        <v>105673</v>
      </c>
      <c r="G55" s="254">
        <v>149521</v>
      </c>
      <c r="H55" s="254">
        <v>72</v>
      </c>
      <c r="I55" s="254">
        <v>56</v>
      </c>
      <c r="L55" s="258"/>
      <c r="M55" s="257" t="s">
        <v>156</v>
      </c>
      <c r="N55" s="253"/>
      <c r="O55" s="261">
        <v>0</v>
      </c>
      <c r="P55" s="261">
        <v>0</v>
      </c>
      <c r="Q55" s="261">
        <v>0</v>
      </c>
      <c r="R55" s="261">
        <v>0</v>
      </c>
    </row>
    <row r="56" spans="1:18" ht="14.25" customHeight="1">
      <c r="B56" s="259"/>
      <c r="C56" s="258"/>
      <c r="D56" s="257" t="s">
        <v>319</v>
      </c>
      <c r="E56" s="260"/>
      <c r="F56" s="255">
        <v>150777</v>
      </c>
      <c r="G56" s="254">
        <v>30535</v>
      </c>
      <c r="H56" s="254">
        <v>0</v>
      </c>
      <c r="I56" s="254">
        <v>207</v>
      </c>
      <c r="N56" s="253"/>
    </row>
    <row r="57" spans="1:18" ht="14.25" customHeight="1">
      <c r="B57" s="259"/>
      <c r="C57" s="258"/>
      <c r="D57" s="257" t="s">
        <v>183</v>
      </c>
      <c r="E57" s="256"/>
      <c r="F57" s="255">
        <v>111408</v>
      </c>
      <c r="G57" s="254">
        <v>40991</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
  <sheetViews>
    <sheetView showGridLines="0" zoomScale="125" zoomScaleNormal="125" zoomScaleSheetLayoutView="8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373</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374</v>
      </c>
      <c r="R7" s="282" t="s">
        <v>374</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41051279</v>
      </c>
      <c r="G11" s="267">
        <v>66572737</v>
      </c>
      <c r="H11" s="267">
        <v>32071656</v>
      </c>
      <c r="I11" s="267">
        <v>28852070</v>
      </c>
      <c r="K11" s="259"/>
      <c r="L11" s="291" t="s">
        <v>180</v>
      </c>
      <c r="M11" s="291"/>
      <c r="N11" s="260"/>
      <c r="O11" s="263">
        <v>3770913</v>
      </c>
      <c r="P11" s="267">
        <v>20762851</v>
      </c>
      <c r="Q11" s="267">
        <v>4877689</v>
      </c>
      <c r="R11" s="267">
        <v>7180006</v>
      </c>
    </row>
    <row r="12" spans="1:18" ht="14.25" customHeight="1">
      <c r="B12" s="273"/>
      <c r="C12" s="291" t="s">
        <v>203</v>
      </c>
      <c r="D12" s="291"/>
      <c r="F12" s="263">
        <v>70441</v>
      </c>
      <c r="G12" s="267">
        <v>4019922</v>
      </c>
      <c r="H12" s="267">
        <v>554215</v>
      </c>
      <c r="I12" s="267">
        <v>189738</v>
      </c>
      <c r="K12" s="259"/>
      <c r="L12" s="258"/>
      <c r="M12" s="257" t="s">
        <v>179</v>
      </c>
      <c r="N12" s="260"/>
      <c r="O12" s="255">
        <v>80246</v>
      </c>
      <c r="P12" s="254">
        <v>434786</v>
      </c>
      <c r="Q12" s="254">
        <v>0</v>
      </c>
      <c r="R12" s="254">
        <v>137</v>
      </c>
    </row>
    <row r="13" spans="1:18" ht="14.25" customHeight="1">
      <c r="B13" s="260"/>
      <c r="C13" s="260"/>
      <c r="D13" s="257" t="s">
        <v>201</v>
      </c>
      <c r="F13" s="255">
        <v>0</v>
      </c>
      <c r="G13" s="254">
        <v>605536</v>
      </c>
      <c r="H13" s="254">
        <v>71385</v>
      </c>
      <c r="I13" s="254">
        <v>66628</v>
      </c>
      <c r="K13" s="259"/>
      <c r="L13" s="258"/>
      <c r="M13" s="257" t="s">
        <v>103</v>
      </c>
      <c r="N13" s="260"/>
      <c r="O13" s="255">
        <v>104</v>
      </c>
      <c r="P13" s="254">
        <v>4670</v>
      </c>
      <c r="Q13" s="254">
        <v>0</v>
      </c>
      <c r="R13" s="254">
        <v>1510113</v>
      </c>
    </row>
    <row r="14" spans="1:18" ht="14.25" customHeight="1">
      <c r="B14" s="260"/>
      <c r="C14" s="260"/>
      <c r="D14" s="257" t="s">
        <v>36</v>
      </c>
      <c r="F14" s="255">
        <v>866</v>
      </c>
      <c r="G14" s="254">
        <v>69074</v>
      </c>
      <c r="H14" s="254">
        <v>16</v>
      </c>
      <c r="I14" s="254">
        <v>18681</v>
      </c>
      <c r="K14" s="259"/>
      <c r="L14" s="258"/>
      <c r="M14" s="257" t="s">
        <v>177</v>
      </c>
      <c r="N14" s="260"/>
      <c r="O14" s="255">
        <v>198224</v>
      </c>
      <c r="P14" s="254">
        <v>222607</v>
      </c>
      <c r="Q14" s="254">
        <v>13861</v>
      </c>
      <c r="R14" s="254">
        <v>6439</v>
      </c>
    </row>
    <row r="15" spans="1:18" ht="14.25" customHeight="1">
      <c r="B15" s="260"/>
      <c r="C15" s="260"/>
      <c r="D15" s="257" t="s">
        <v>360</v>
      </c>
      <c r="F15" s="255">
        <v>0</v>
      </c>
      <c r="G15" s="254">
        <v>1455110</v>
      </c>
      <c r="H15" s="254">
        <v>474089</v>
      </c>
      <c r="I15" s="254">
        <v>18140</v>
      </c>
      <c r="K15" s="259"/>
      <c r="L15" s="258"/>
      <c r="M15" s="257" t="s">
        <v>350</v>
      </c>
      <c r="N15" s="260"/>
      <c r="O15" s="255">
        <v>205028</v>
      </c>
      <c r="P15" s="254">
        <v>222485</v>
      </c>
      <c r="Q15" s="254">
        <v>9224</v>
      </c>
      <c r="R15" s="254">
        <v>10384</v>
      </c>
    </row>
    <row r="16" spans="1:18" ht="14.25" customHeight="1">
      <c r="B16" s="260"/>
      <c r="C16" s="260"/>
      <c r="D16" s="257" t="s">
        <v>349</v>
      </c>
      <c r="F16" s="255">
        <v>646</v>
      </c>
      <c r="G16" s="254">
        <v>208414</v>
      </c>
      <c r="H16" s="254">
        <v>8585</v>
      </c>
      <c r="I16" s="254">
        <v>29465</v>
      </c>
      <c r="K16" s="259"/>
      <c r="L16" s="258"/>
      <c r="M16" s="257" t="s">
        <v>121</v>
      </c>
      <c r="N16" s="260"/>
      <c r="O16" s="255">
        <v>368652</v>
      </c>
      <c r="P16" s="254">
        <v>4995</v>
      </c>
      <c r="Q16" s="254">
        <v>1072277</v>
      </c>
      <c r="R16" s="254">
        <v>955799</v>
      </c>
    </row>
    <row r="17" spans="2:18" ht="14.25" customHeight="1">
      <c r="B17" s="260"/>
      <c r="C17" s="260"/>
      <c r="D17" s="257" t="s">
        <v>348</v>
      </c>
      <c r="F17" s="255">
        <v>1</v>
      </c>
      <c r="G17" s="254">
        <v>6695</v>
      </c>
      <c r="H17" s="254">
        <v>0</v>
      </c>
      <c r="I17" s="254">
        <v>15956</v>
      </c>
      <c r="K17" s="259"/>
      <c r="L17" s="258"/>
      <c r="M17" s="257" t="s">
        <v>124</v>
      </c>
      <c r="N17" s="260"/>
      <c r="O17" s="255">
        <v>54380</v>
      </c>
      <c r="P17" s="254">
        <v>1077825</v>
      </c>
      <c r="Q17" s="254">
        <v>1240584</v>
      </c>
      <c r="R17" s="254">
        <v>1174391</v>
      </c>
    </row>
    <row r="18" spans="2:18" ht="14.25" customHeight="1">
      <c r="B18" s="260"/>
      <c r="C18" s="260"/>
      <c r="D18" s="257" t="s">
        <v>194</v>
      </c>
      <c r="F18" s="255">
        <v>4445</v>
      </c>
      <c r="G18" s="254">
        <v>367142</v>
      </c>
      <c r="H18" s="254">
        <v>120</v>
      </c>
      <c r="I18" s="254">
        <v>34868</v>
      </c>
      <c r="K18" s="259"/>
      <c r="L18" s="258"/>
      <c r="M18" s="257" t="s">
        <v>126</v>
      </c>
      <c r="N18" s="272"/>
      <c r="O18" s="266">
        <v>217852</v>
      </c>
      <c r="P18" s="265">
        <v>442474</v>
      </c>
      <c r="Q18" s="265">
        <v>1225920</v>
      </c>
      <c r="R18" s="265">
        <v>993913</v>
      </c>
    </row>
    <row r="19" spans="2:18" ht="14.25" customHeight="1">
      <c r="B19" s="260"/>
      <c r="C19" s="260"/>
      <c r="D19" s="257" t="s">
        <v>3</v>
      </c>
      <c r="F19" s="255">
        <v>6</v>
      </c>
      <c r="G19" s="254">
        <v>9172</v>
      </c>
      <c r="H19" s="254">
        <v>0</v>
      </c>
      <c r="I19" s="254">
        <v>0</v>
      </c>
      <c r="K19" s="259"/>
      <c r="L19" s="258"/>
      <c r="M19" s="257" t="s">
        <v>347</v>
      </c>
      <c r="N19" s="260"/>
      <c r="O19" s="264">
        <v>0</v>
      </c>
      <c r="P19" s="265">
        <v>14923308</v>
      </c>
      <c r="Q19" s="261">
        <v>0</v>
      </c>
      <c r="R19" s="261">
        <v>0</v>
      </c>
    </row>
    <row r="20" spans="2:18" ht="14.25" customHeight="1">
      <c r="B20" s="260"/>
      <c r="C20" s="260"/>
      <c r="D20" s="257" t="s">
        <v>346</v>
      </c>
      <c r="F20" s="255">
        <v>12490</v>
      </c>
      <c r="G20" s="254">
        <v>1129672</v>
      </c>
      <c r="H20" s="254">
        <v>20</v>
      </c>
      <c r="I20" s="254">
        <v>2985</v>
      </c>
      <c r="K20" s="259"/>
      <c r="L20" s="258"/>
      <c r="M20" s="257" t="s">
        <v>345</v>
      </c>
      <c r="N20" s="260"/>
      <c r="O20" s="264">
        <v>20483</v>
      </c>
      <c r="P20" s="265">
        <v>981609</v>
      </c>
      <c r="Q20" s="265">
        <v>119028</v>
      </c>
      <c r="R20" s="265">
        <v>324919</v>
      </c>
    </row>
    <row r="21" spans="2:18" ht="14.25" customHeight="1">
      <c r="B21" s="260"/>
      <c r="C21" s="271"/>
      <c r="D21" s="257" t="s">
        <v>2</v>
      </c>
      <c r="F21" s="255">
        <v>0</v>
      </c>
      <c r="G21" s="254">
        <v>973</v>
      </c>
      <c r="H21" s="254">
        <v>0</v>
      </c>
      <c r="I21" s="254">
        <v>0</v>
      </c>
      <c r="K21" s="259"/>
      <c r="L21" s="258"/>
      <c r="M21" s="257" t="s">
        <v>344</v>
      </c>
      <c r="N21" s="260"/>
      <c r="O21" s="266">
        <v>13655</v>
      </c>
      <c r="P21" s="265">
        <v>62023</v>
      </c>
      <c r="Q21" s="265">
        <v>659952</v>
      </c>
      <c r="R21" s="265">
        <v>141106</v>
      </c>
    </row>
    <row r="22" spans="2:18" ht="14.25" customHeight="1">
      <c r="B22" s="260"/>
      <c r="C22" s="271"/>
      <c r="D22" s="257" t="s">
        <v>343</v>
      </c>
      <c r="F22" s="255">
        <v>7354</v>
      </c>
      <c r="G22" s="254">
        <v>66713</v>
      </c>
      <c r="H22" s="254">
        <v>0</v>
      </c>
      <c r="I22" s="254">
        <v>229</v>
      </c>
      <c r="K22" s="259"/>
      <c r="L22" s="258"/>
      <c r="M22" s="257" t="s">
        <v>138</v>
      </c>
      <c r="N22" s="260"/>
      <c r="O22" s="266">
        <v>72047</v>
      </c>
      <c r="P22" s="265">
        <v>108580</v>
      </c>
      <c r="Q22" s="265">
        <v>76857</v>
      </c>
      <c r="R22" s="265">
        <v>564551</v>
      </c>
    </row>
    <row r="23" spans="2:18" ht="14.25" customHeight="1">
      <c r="B23" s="260"/>
      <c r="C23" s="271"/>
      <c r="D23" s="257" t="s">
        <v>181</v>
      </c>
      <c r="F23" s="255">
        <v>44633</v>
      </c>
      <c r="G23" s="254">
        <v>101421</v>
      </c>
      <c r="H23" s="254">
        <v>0</v>
      </c>
      <c r="I23" s="254">
        <v>2786</v>
      </c>
      <c r="K23" s="259"/>
      <c r="L23" s="258"/>
      <c r="M23" s="257" t="s">
        <v>342</v>
      </c>
      <c r="N23" s="260"/>
      <c r="O23" s="266">
        <v>4180</v>
      </c>
      <c r="P23" s="265">
        <v>1768</v>
      </c>
      <c r="Q23" s="265">
        <v>5345</v>
      </c>
      <c r="R23" s="261">
        <v>0</v>
      </c>
    </row>
    <row r="24" spans="2:18" ht="14.25" customHeight="1">
      <c r="B24" s="260"/>
      <c r="C24" s="291" t="s">
        <v>178</v>
      </c>
      <c r="D24" s="291"/>
      <c r="F24" s="263">
        <v>15288</v>
      </c>
      <c r="G24" s="267">
        <v>1670909</v>
      </c>
      <c r="H24" s="267">
        <v>991</v>
      </c>
      <c r="I24" s="267">
        <v>182390</v>
      </c>
      <c r="K24" s="259"/>
      <c r="L24" s="258"/>
      <c r="M24" s="257" t="s">
        <v>161</v>
      </c>
      <c r="N24" s="260"/>
      <c r="O24" s="264">
        <v>875112</v>
      </c>
      <c r="P24" s="265">
        <v>739162</v>
      </c>
      <c r="Q24" s="265">
        <v>206210</v>
      </c>
      <c r="R24" s="265">
        <v>1310598</v>
      </c>
    </row>
    <row r="25" spans="2:18" ht="14.25" customHeight="1">
      <c r="B25" s="260"/>
      <c r="C25" s="271"/>
      <c r="D25" s="257" t="s">
        <v>102</v>
      </c>
      <c r="F25" s="255">
        <v>4565</v>
      </c>
      <c r="G25" s="254">
        <v>55183</v>
      </c>
      <c r="H25" s="254">
        <v>203</v>
      </c>
      <c r="I25" s="254">
        <v>2535</v>
      </c>
      <c r="K25" s="259"/>
      <c r="L25" s="258"/>
      <c r="M25" s="257" t="s">
        <v>160</v>
      </c>
      <c r="N25" s="260"/>
      <c r="O25" s="266">
        <v>33789</v>
      </c>
      <c r="P25" s="265">
        <v>89634</v>
      </c>
      <c r="Q25" s="265">
        <v>51402</v>
      </c>
      <c r="R25" s="261">
        <v>13050</v>
      </c>
    </row>
    <row r="26" spans="2:18" ht="14.25" customHeight="1">
      <c r="B26" s="260"/>
      <c r="C26" s="260"/>
      <c r="D26" s="257" t="s">
        <v>105</v>
      </c>
      <c r="F26" s="255">
        <v>9853</v>
      </c>
      <c r="G26" s="254">
        <v>464054</v>
      </c>
      <c r="H26" s="254">
        <v>388</v>
      </c>
      <c r="I26" s="254">
        <v>172060</v>
      </c>
      <c r="K26" s="259"/>
      <c r="L26" s="258"/>
      <c r="M26" s="270" t="s">
        <v>359</v>
      </c>
      <c r="O26" s="266">
        <v>1627161</v>
      </c>
      <c r="P26" s="265">
        <v>1446925</v>
      </c>
      <c r="Q26" s="265">
        <v>197029</v>
      </c>
      <c r="R26" s="265">
        <v>174606</v>
      </c>
    </row>
    <row r="27" spans="2:18" ht="14.25" customHeight="1">
      <c r="B27" s="260"/>
      <c r="C27" s="260"/>
      <c r="D27" s="257" t="s">
        <v>108</v>
      </c>
      <c r="F27" s="255">
        <v>152</v>
      </c>
      <c r="G27" s="254">
        <v>68638</v>
      </c>
      <c r="H27" s="254">
        <v>400</v>
      </c>
      <c r="I27" s="254">
        <v>559</v>
      </c>
      <c r="L27" s="291" t="s">
        <v>198</v>
      </c>
      <c r="M27" s="291"/>
      <c r="O27" s="263">
        <v>606789</v>
      </c>
      <c r="P27" s="267">
        <v>1630517</v>
      </c>
      <c r="Q27" s="267">
        <v>140677</v>
      </c>
      <c r="R27" s="267">
        <v>257300</v>
      </c>
    </row>
    <row r="28" spans="2:18" ht="14.25" customHeight="1">
      <c r="B28" s="260"/>
      <c r="C28" s="260"/>
      <c r="D28" s="257" t="s">
        <v>340</v>
      </c>
      <c r="F28" s="255">
        <v>35</v>
      </c>
      <c r="G28" s="254">
        <v>1040086</v>
      </c>
      <c r="H28" s="254">
        <v>0</v>
      </c>
      <c r="I28" s="254">
        <v>6667</v>
      </c>
      <c r="L28" s="260"/>
      <c r="M28" s="257" t="s">
        <v>196</v>
      </c>
      <c r="O28" s="264">
        <v>181726</v>
      </c>
      <c r="P28" s="265">
        <v>262046</v>
      </c>
      <c r="Q28" s="265">
        <v>19995</v>
      </c>
      <c r="R28" s="265">
        <v>158866</v>
      </c>
    </row>
    <row r="29" spans="2:18" ht="14.25" customHeight="1">
      <c r="B29" s="260"/>
      <c r="C29" s="260"/>
      <c r="D29" s="257" t="s">
        <v>339</v>
      </c>
      <c r="F29" s="255">
        <v>603</v>
      </c>
      <c r="G29" s="254">
        <v>10659</v>
      </c>
      <c r="H29" s="254">
        <v>0</v>
      </c>
      <c r="I29" s="254">
        <v>569</v>
      </c>
      <c r="L29" s="258"/>
      <c r="M29" s="257" t="s">
        <v>45</v>
      </c>
      <c r="O29" s="266">
        <v>67969</v>
      </c>
      <c r="P29" s="265">
        <v>250145</v>
      </c>
      <c r="Q29" s="265">
        <v>0</v>
      </c>
      <c r="R29" s="265">
        <v>23</v>
      </c>
    </row>
    <row r="30" spans="2:18" ht="14.25" customHeight="1">
      <c r="B30" s="260"/>
      <c r="C30" s="260"/>
      <c r="D30" s="257" t="s">
        <v>172</v>
      </c>
      <c r="F30" s="255">
        <v>80</v>
      </c>
      <c r="G30" s="254">
        <v>32289</v>
      </c>
      <c r="H30" s="254">
        <v>0</v>
      </c>
      <c r="I30" s="254">
        <v>0</v>
      </c>
      <c r="L30" s="258"/>
      <c r="M30" s="257" t="s">
        <v>193</v>
      </c>
      <c r="O30" s="266">
        <v>83490</v>
      </c>
      <c r="P30" s="265">
        <v>189812</v>
      </c>
      <c r="Q30" s="265">
        <v>1186</v>
      </c>
      <c r="R30" s="265">
        <v>60</v>
      </c>
    </row>
    <row r="31" spans="2:18" ht="14.25" customHeight="1">
      <c r="B31" s="260"/>
      <c r="C31" s="291" t="s">
        <v>170</v>
      </c>
      <c r="D31" s="291"/>
      <c r="F31" s="263">
        <v>675635</v>
      </c>
      <c r="G31" s="267">
        <v>22643299</v>
      </c>
      <c r="H31" s="267">
        <v>941418</v>
      </c>
      <c r="I31" s="267">
        <v>2052055</v>
      </c>
      <c r="L31" s="258"/>
      <c r="M31" s="257" t="s">
        <v>54</v>
      </c>
      <c r="O31" s="266">
        <v>1288</v>
      </c>
      <c r="P31" s="265">
        <v>50926</v>
      </c>
      <c r="Q31" s="265">
        <v>18948</v>
      </c>
      <c r="R31" s="265">
        <v>42094</v>
      </c>
    </row>
    <row r="32" spans="2:18" ht="14.25" customHeight="1">
      <c r="B32" s="260"/>
      <c r="C32" s="260"/>
      <c r="D32" s="257" t="s">
        <v>4</v>
      </c>
      <c r="F32" s="255">
        <v>2786</v>
      </c>
      <c r="G32" s="254">
        <v>5215453</v>
      </c>
      <c r="H32" s="254">
        <v>54718</v>
      </c>
      <c r="I32" s="254">
        <v>24656</v>
      </c>
      <c r="L32" s="258"/>
      <c r="M32" s="257" t="s">
        <v>56</v>
      </c>
      <c r="O32" s="266">
        <v>205786</v>
      </c>
      <c r="P32" s="265">
        <v>703041</v>
      </c>
      <c r="Q32" s="265">
        <v>54269</v>
      </c>
      <c r="R32" s="265">
        <v>40874</v>
      </c>
    </row>
    <row r="33" spans="2:18" ht="14.25" customHeight="1">
      <c r="B33" s="260"/>
      <c r="C33" s="260"/>
      <c r="D33" s="257" t="s">
        <v>338</v>
      </c>
      <c r="F33" s="255">
        <v>0</v>
      </c>
      <c r="G33" s="254">
        <v>9368853</v>
      </c>
      <c r="H33" s="254">
        <v>4696</v>
      </c>
      <c r="I33" s="254">
        <v>0</v>
      </c>
      <c r="L33" s="258"/>
      <c r="M33" s="257" t="s">
        <v>58</v>
      </c>
      <c r="O33" s="255">
        <v>65665</v>
      </c>
      <c r="P33" s="265">
        <v>62262</v>
      </c>
      <c r="Q33" s="265">
        <v>1754</v>
      </c>
      <c r="R33" s="265">
        <v>4673</v>
      </c>
    </row>
    <row r="34" spans="2:18" ht="14.25" customHeight="1">
      <c r="B34" s="260"/>
      <c r="C34" s="260"/>
      <c r="D34" s="257" t="s">
        <v>337</v>
      </c>
      <c r="F34" s="255">
        <v>16</v>
      </c>
      <c r="G34" s="254">
        <v>13112</v>
      </c>
      <c r="H34" s="254">
        <v>218</v>
      </c>
      <c r="I34" s="254">
        <v>618</v>
      </c>
      <c r="L34" s="258"/>
      <c r="M34" s="257" t="s">
        <v>336</v>
      </c>
      <c r="O34" s="255">
        <v>688</v>
      </c>
      <c r="P34" s="265">
        <v>48617</v>
      </c>
      <c r="Q34" s="261">
        <v>43825</v>
      </c>
      <c r="R34" s="265">
        <v>80</v>
      </c>
    </row>
    <row r="35" spans="2:18" ht="14.25" customHeight="1">
      <c r="B35" s="260"/>
      <c r="C35" s="260"/>
      <c r="D35" s="257" t="s">
        <v>335</v>
      </c>
      <c r="F35" s="255">
        <v>113</v>
      </c>
      <c r="G35" s="254">
        <v>2243</v>
      </c>
      <c r="H35" s="254">
        <v>513104</v>
      </c>
      <c r="I35" s="254">
        <v>755643</v>
      </c>
      <c r="L35" s="258"/>
      <c r="M35" s="257" t="s">
        <v>334</v>
      </c>
      <c r="O35" s="264">
        <v>0</v>
      </c>
      <c r="P35" s="265">
        <v>3312</v>
      </c>
      <c r="Q35" s="261">
        <v>680</v>
      </c>
      <c r="R35" s="265">
        <v>2286</v>
      </c>
    </row>
    <row r="36" spans="2:18" ht="14.25" customHeight="1">
      <c r="B36" s="260"/>
      <c r="C36" s="260"/>
      <c r="D36" s="257" t="s">
        <v>144</v>
      </c>
      <c r="F36" s="255">
        <v>1767</v>
      </c>
      <c r="G36" s="254">
        <v>157754</v>
      </c>
      <c r="H36" s="254">
        <v>20</v>
      </c>
      <c r="I36" s="254">
        <v>0</v>
      </c>
      <c r="L36" s="258"/>
      <c r="M36" s="257" t="s">
        <v>191</v>
      </c>
      <c r="O36" s="264">
        <v>177</v>
      </c>
      <c r="P36" s="261">
        <v>60356</v>
      </c>
      <c r="Q36" s="261">
        <v>20</v>
      </c>
      <c r="R36" s="261">
        <v>8344</v>
      </c>
    </row>
    <row r="37" spans="2:18" ht="14.25" customHeight="1">
      <c r="B37" s="260"/>
      <c r="C37" s="260"/>
      <c r="D37" s="257" t="s">
        <v>148</v>
      </c>
      <c r="F37" s="255">
        <v>0</v>
      </c>
      <c r="G37" s="254">
        <v>7229130</v>
      </c>
      <c r="H37" s="254">
        <v>0</v>
      </c>
      <c r="I37" s="254">
        <v>0</v>
      </c>
      <c r="L37" s="291" t="s">
        <v>186</v>
      </c>
      <c r="M37" s="291"/>
      <c r="O37" s="263">
        <v>1630892</v>
      </c>
      <c r="P37" s="262">
        <v>6130526</v>
      </c>
      <c r="Q37" s="262">
        <v>113762</v>
      </c>
      <c r="R37" s="262">
        <v>27956</v>
      </c>
    </row>
    <row r="38" spans="2:18" ht="14.25" customHeight="1">
      <c r="B38" s="260"/>
      <c r="C38" s="260"/>
      <c r="D38" s="257" t="s">
        <v>153</v>
      </c>
      <c r="F38" s="255">
        <v>0</v>
      </c>
      <c r="G38" s="254">
        <v>4500</v>
      </c>
      <c r="H38" s="254">
        <v>1501</v>
      </c>
      <c r="I38" s="254">
        <v>0</v>
      </c>
      <c r="L38" s="258"/>
      <c r="M38" s="257" t="s">
        <v>72</v>
      </c>
      <c r="O38" s="266">
        <v>8850</v>
      </c>
      <c r="P38" s="265">
        <v>106688</v>
      </c>
      <c r="Q38" s="261">
        <v>0</v>
      </c>
      <c r="R38" s="265">
        <v>0</v>
      </c>
    </row>
    <row r="39" spans="2:18" ht="14.25" customHeight="1">
      <c r="B39" s="260"/>
      <c r="C39" s="260"/>
      <c r="D39" s="257" t="s">
        <v>157</v>
      </c>
      <c r="F39" s="255">
        <v>0</v>
      </c>
      <c r="G39" s="254">
        <v>1849</v>
      </c>
      <c r="H39" s="254">
        <v>0</v>
      </c>
      <c r="I39" s="254">
        <v>1017509</v>
      </c>
      <c r="L39" s="258"/>
      <c r="M39" s="257" t="s">
        <v>333</v>
      </c>
      <c r="O39" s="266">
        <v>109275</v>
      </c>
      <c r="P39" s="265">
        <v>2739476</v>
      </c>
      <c r="Q39" s="265">
        <v>1185</v>
      </c>
      <c r="R39" s="265">
        <v>496</v>
      </c>
    </row>
    <row r="40" spans="2:18" ht="14.25" customHeight="1">
      <c r="B40" s="260"/>
      <c r="C40" s="260"/>
      <c r="D40" s="257" t="s">
        <v>25</v>
      </c>
      <c r="F40" s="255">
        <v>0</v>
      </c>
      <c r="G40" s="254">
        <v>3635</v>
      </c>
      <c r="H40" s="254">
        <v>0</v>
      </c>
      <c r="I40" s="254">
        <v>43540</v>
      </c>
      <c r="L40" s="258"/>
      <c r="M40" s="269" t="s">
        <v>358</v>
      </c>
      <c r="O40" s="266">
        <v>55787</v>
      </c>
      <c r="P40" s="265">
        <v>251149</v>
      </c>
      <c r="Q40" s="261">
        <v>404</v>
      </c>
      <c r="R40" s="261">
        <v>115</v>
      </c>
    </row>
    <row r="41" spans="2:18" ht="14.25" customHeight="1">
      <c r="B41" s="260"/>
      <c r="C41" s="260"/>
      <c r="D41" s="257" t="s">
        <v>331</v>
      </c>
      <c r="F41" s="255">
        <v>670953</v>
      </c>
      <c r="G41" s="254">
        <v>646770</v>
      </c>
      <c r="H41" s="254">
        <v>367161</v>
      </c>
      <c r="I41" s="254">
        <v>210089</v>
      </c>
      <c r="L41" s="258"/>
      <c r="M41" s="257" t="s">
        <v>86</v>
      </c>
      <c r="O41" s="255">
        <v>150540</v>
      </c>
      <c r="P41" s="265">
        <v>1372445</v>
      </c>
      <c r="Q41" s="265">
        <v>49224</v>
      </c>
      <c r="R41" s="265">
        <v>157</v>
      </c>
    </row>
    <row r="42" spans="2:18" ht="14.25" customHeight="1">
      <c r="C42" s="291" t="s">
        <v>199</v>
      </c>
      <c r="D42" s="291"/>
      <c r="E42" s="260"/>
      <c r="F42" s="263">
        <v>32425393</v>
      </c>
      <c r="G42" s="267">
        <v>7410984</v>
      </c>
      <c r="H42" s="267">
        <v>24348744</v>
      </c>
      <c r="I42" s="267">
        <v>18421477</v>
      </c>
      <c r="L42" s="258"/>
      <c r="M42" s="257" t="s">
        <v>330</v>
      </c>
      <c r="O42" s="266">
        <v>168085</v>
      </c>
      <c r="P42" s="265">
        <v>198003</v>
      </c>
      <c r="Q42" s="265">
        <v>16949</v>
      </c>
      <c r="R42" s="265">
        <v>323</v>
      </c>
    </row>
    <row r="43" spans="2:18" ht="14.25" customHeight="1">
      <c r="B43" s="259"/>
      <c r="C43" s="258"/>
      <c r="D43" s="257" t="s">
        <v>197</v>
      </c>
      <c r="E43" s="260"/>
      <c r="F43" s="255">
        <v>443012</v>
      </c>
      <c r="G43" s="254">
        <v>129561</v>
      </c>
      <c r="H43" s="254">
        <v>1539897</v>
      </c>
      <c r="I43" s="254">
        <v>56402</v>
      </c>
      <c r="L43" s="258"/>
      <c r="M43" s="257" t="s">
        <v>98</v>
      </c>
      <c r="O43" s="266">
        <v>1077767</v>
      </c>
      <c r="P43" s="265">
        <v>352322</v>
      </c>
      <c r="Q43" s="265">
        <v>20712</v>
      </c>
      <c r="R43" s="265">
        <v>4556</v>
      </c>
    </row>
    <row r="44" spans="2:18" ht="14.25" customHeight="1">
      <c r="B44" s="259"/>
      <c r="C44" s="258"/>
      <c r="D44" s="257" t="s">
        <v>43</v>
      </c>
      <c r="E44" s="260"/>
      <c r="F44" s="255">
        <v>1711605</v>
      </c>
      <c r="G44" s="265">
        <v>267239</v>
      </c>
      <c r="H44" s="265">
        <v>919987</v>
      </c>
      <c r="I44" s="265">
        <v>3857985</v>
      </c>
      <c r="L44" s="258"/>
      <c r="M44" s="268" t="s">
        <v>329</v>
      </c>
      <c r="O44" s="266">
        <v>3382</v>
      </c>
      <c r="P44" s="265">
        <v>834144</v>
      </c>
      <c r="Q44" s="265">
        <v>18235</v>
      </c>
      <c r="R44" s="265">
        <v>21539</v>
      </c>
    </row>
    <row r="45" spans="2:18" ht="14.25" customHeight="1">
      <c r="B45" s="259"/>
      <c r="C45" s="258"/>
      <c r="D45" s="257" t="s">
        <v>195</v>
      </c>
      <c r="E45" s="260"/>
      <c r="F45" s="255">
        <v>186209</v>
      </c>
      <c r="G45" s="254">
        <v>968448</v>
      </c>
      <c r="H45" s="254">
        <v>2180</v>
      </c>
      <c r="I45" s="254">
        <v>13802</v>
      </c>
      <c r="L45" s="258"/>
      <c r="M45" s="257" t="s">
        <v>176</v>
      </c>
      <c r="O45" s="266">
        <v>57206</v>
      </c>
      <c r="P45" s="265">
        <v>276299</v>
      </c>
      <c r="Q45" s="261">
        <v>7053</v>
      </c>
      <c r="R45" s="261">
        <v>770</v>
      </c>
    </row>
    <row r="46" spans="2:18" ht="14.25" customHeight="1">
      <c r="B46" s="259"/>
      <c r="C46" s="258"/>
      <c r="D46" s="257" t="s">
        <v>192</v>
      </c>
      <c r="E46" s="260"/>
      <c r="F46" s="255">
        <v>229246</v>
      </c>
      <c r="G46" s="254">
        <v>1024022</v>
      </c>
      <c r="H46" s="254">
        <v>72257</v>
      </c>
      <c r="I46" s="254">
        <v>14993</v>
      </c>
      <c r="L46" s="291" t="s">
        <v>173</v>
      </c>
      <c r="M46" s="291"/>
      <c r="O46" s="263">
        <v>1855928</v>
      </c>
      <c r="P46" s="267">
        <v>2303729</v>
      </c>
      <c r="Q46" s="267">
        <v>1094160</v>
      </c>
      <c r="R46" s="267">
        <v>541148</v>
      </c>
    </row>
    <row r="47" spans="2:18" ht="14.25" customHeight="1">
      <c r="B47" s="259"/>
      <c r="C47" s="258"/>
      <c r="D47" s="257" t="s">
        <v>328</v>
      </c>
      <c r="E47" s="260"/>
      <c r="F47" s="255">
        <v>967</v>
      </c>
      <c r="G47" s="254">
        <v>645</v>
      </c>
      <c r="H47" s="254">
        <v>0</v>
      </c>
      <c r="I47" s="254">
        <v>20</v>
      </c>
      <c r="L47" s="258"/>
      <c r="M47" s="257" t="s">
        <v>171</v>
      </c>
      <c r="O47" s="266">
        <v>509587</v>
      </c>
      <c r="P47" s="265">
        <v>51456</v>
      </c>
      <c r="Q47" s="265">
        <v>101947</v>
      </c>
      <c r="R47" s="265">
        <v>50229</v>
      </c>
    </row>
    <row r="48" spans="2:18" ht="14.25" customHeight="1">
      <c r="B48" s="259"/>
      <c r="C48" s="258"/>
      <c r="D48" s="257" t="s">
        <v>327</v>
      </c>
      <c r="E48" s="260"/>
      <c r="F48" s="255">
        <v>18382818</v>
      </c>
      <c r="G48" s="254">
        <v>532013</v>
      </c>
      <c r="H48" s="254">
        <v>20519505</v>
      </c>
      <c r="I48" s="254">
        <v>13306740</v>
      </c>
      <c r="L48" s="258"/>
      <c r="M48" s="257" t="s">
        <v>326</v>
      </c>
      <c r="O48" s="266">
        <v>780412</v>
      </c>
      <c r="P48" s="265">
        <v>20723</v>
      </c>
      <c r="Q48" s="265">
        <v>74953</v>
      </c>
      <c r="R48" s="265">
        <v>6303</v>
      </c>
    </row>
    <row r="49" spans="1:18" ht="14.25" customHeight="1">
      <c r="B49" s="259"/>
      <c r="C49" s="258"/>
      <c r="D49" s="257" t="s">
        <v>325</v>
      </c>
      <c r="E49" s="260"/>
      <c r="F49" s="255">
        <v>118442</v>
      </c>
      <c r="G49" s="254">
        <v>85024</v>
      </c>
      <c r="H49" s="254">
        <v>47923</v>
      </c>
      <c r="I49" s="254">
        <v>1063</v>
      </c>
      <c r="L49" s="258"/>
      <c r="M49" s="257" t="s">
        <v>168</v>
      </c>
      <c r="O49" s="266">
        <v>20954</v>
      </c>
      <c r="P49" s="265">
        <v>647952</v>
      </c>
      <c r="Q49" s="265">
        <v>319340</v>
      </c>
      <c r="R49" s="265">
        <v>36745</v>
      </c>
    </row>
    <row r="50" spans="1:18" ht="14.25" customHeight="1">
      <c r="B50" s="259"/>
      <c r="C50" s="258"/>
      <c r="D50" s="257" t="s">
        <v>324</v>
      </c>
      <c r="E50" s="260"/>
      <c r="F50" s="255">
        <v>36441</v>
      </c>
      <c r="G50" s="254">
        <v>57292</v>
      </c>
      <c r="H50" s="254">
        <v>647</v>
      </c>
      <c r="I50" s="254">
        <v>32</v>
      </c>
      <c r="L50" s="258"/>
      <c r="M50" s="257" t="s">
        <v>167</v>
      </c>
      <c r="O50" s="264">
        <v>0</v>
      </c>
      <c r="P50" s="261">
        <v>1028</v>
      </c>
      <c r="Q50" s="265">
        <v>10656</v>
      </c>
      <c r="R50" s="265">
        <v>7925</v>
      </c>
    </row>
    <row r="51" spans="1:18" ht="14.25" customHeight="1">
      <c r="B51" s="259"/>
      <c r="C51" s="258"/>
      <c r="D51" s="257" t="s">
        <v>323</v>
      </c>
      <c r="E51" s="260"/>
      <c r="F51" s="255">
        <v>7883247</v>
      </c>
      <c r="G51" s="254">
        <v>1669237</v>
      </c>
      <c r="H51" s="254">
        <v>630649</v>
      </c>
      <c r="I51" s="254">
        <v>429727</v>
      </c>
      <c r="L51" s="258"/>
      <c r="M51" s="257" t="s">
        <v>132</v>
      </c>
      <c r="O51" s="264">
        <v>0</v>
      </c>
      <c r="P51" s="261">
        <v>0</v>
      </c>
      <c r="Q51" s="265">
        <v>551978</v>
      </c>
      <c r="R51" s="265">
        <v>404090</v>
      </c>
    </row>
    <row r="52" spans="1:18" ht="14.25" customHeight="1">
      <c r="B52" s="259"/>
      <c r="C52" s="258"/>
      <c r="D52" s="257" t="s">
        <v>322</v>
      </c>
      <c r="E52" s="260"/>
      <c r="F52" s="255">
        <v>138742</v>
      </c>
      <c r="G52" s="265">
        <v>222882</v>
      </c>
      <c r="H52" s="265">
        <v>497793</v>
      </c>
      <c r="I52" s="265">
        <v>705166</v>
      </c>
      <c r="L52" s="258"/>
      <c r="M52" s="257" t="s">
        <v>165</v>
      </c>
      <c r="O52" s="266">
        <v>544971</v>
      </c>
      <c r="P52" s="265">
        <v>1569027</v>
      </c>
      <c r="Q52" s="261">
        <v>13106</v>
      </c>
      <c r="R52" s="265">
        <v>35154</v>
      </c>
    </row>
    <row r="53" spans="1:18" ht="14.25" customHeight="1">
      <c r="B53" s="259"/>
      <c r="C53" s="258"/>
      <c r="D53" s="257" t="s">
        <v>321</v>
      </c>
      <c r="E53" s="260"/>
      <c r="F53" s="255">
        <v>2333817</v>
      </c>
      <c r="G53" s="265">
        <v>682932</v>
      </c>
      <c r="H53" s="265">
        <v>114720</v>
      </c>
      <c r="I53" s="265">
        <v>33735</v>
      </c>
      <c r="L53" s="258"/>
      <c r="M53" s="257" t="s">
        <v>162</v>
      </c>
      <c r="O53" s="264">
        <v>4</v>
      </c>
      <c r="P53" s="261">
        <v>13543</v>
      </c>
      <c r="Q53" s="261">
        <v>22180</v>
      </c>
      <c r="R53" s="261">
        <v>702</v>
      </c>
    </row>
    <row r="54" spans="1:18" ht="14.25" customHeight="1">
      <c r="B54" s="259"/>
      <c r="C54" s="258"/>
      <c r="D54" s="257" t="s">
        <v>85</v>
      </c>
      <c r="E54" s="260"/>
      <c r="F54" s="255">
        <v>634142</v>
      </c>
      <c r="G54" s="254">
        <v>1562363</v>
      </c>
      <c r="H54" s="254">
        <v>3186</v>
      </c>
      <c r="I54" s="254">
        <v>1620</v>
      </c>
      <c r="L54" s="291" t="s">
        <v>156</v>
      </c>
      <c r="M54" s="291"/>
      <c r="O54" s="263">
        <v>0</v>
      </c>
      <c r="P54" s="262">
        <v>0</v>
      </c>
      <c r="Q54" s="262">
        <v>0</v>
      </c>
      <c r="R54" s="262">
        <v>0</v>
      </c>
    </row>
    <row r="55" spans="1:18" ht="14.25" customHeight="1">
      <c r="B55" s="259"/>
      <c r="C55" s="258"/>
      <c r="D55" s="257" t="s">
        <v>320</v>
      </c>
      <c r="E55" s="260"/>
      <c r="F55" s="255">
        <v>102370</v>
      </c>
      <c r="G55" s="254">
        <v>144576</v>
      </c>
      <c r="H55" s="254">
        <v>0</v>
      </c>
      <c r="I55" s="254">
        <v>143</v>
      </c>
      <c r="L55" s="258"/>
      <c r="M55" s="257" t="s">
        <v>156</v>
      </c>
      <c r="N55" s="253"/>
      <c r="O55" s="261">
        <v>0</v>
      </c>
      <c r="P55" s="261">
        <v>0</v>
      </c>
      <c r="Q55" s="261">
        <v>0</v>
      </c>
      <c r="R55" s="261">
        <v>0</v>
      </c>
    </row>
    <row r="56" spans="1:18" ht="14.25" customHeight="1">
      <c r="B56" s="259"/>
      <c r="C56" s="258"/>
      <c r="D56" s="257" t="s">
        <v>319</v>
      </c>
      <c r="E56" s="260"/>
      <c r="F56" s="255">
        <v>160919</v>
      </c>
      <c r="G56" s="254">
        <v>28348</v>
      </c>
      <c r="H56" s="254">
        <v>0</v>
      </c>
      <c r="I56" s="254">
        <v>0</v>
      </c>
      <c r="N56" s="253"/>
    </row>
    <row r="57" spans="1:18" ht="14.25" customHeight="1">
      <c r="B57" s="259"/>
      <c r="C57" s="258"/>
      <c r="D57" s="257" t="s">
        <v>183</v>
      </c>
      <c r="E57" s="256"/>
      <c r="F57" s="255">
        <v>63416</v>
      </c>
      <c r="G57" s="254">
        <v>36402</v>
      </c>
      <c r="H57" s="254">
        <v>0</v>
      </c>
      <c r="I57" s="254">
        <v>49</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
  <sheetViews>
    <sheetView showGridLines="0" zoomScale="125" zoomScaleNormal="125" zoomScaleSheetLayoutView="85" workbookViewId="0">
      <selection activeCell="H15" sqref="H15"/>
    </sheetView>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373</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367</v>
      </c>
      <c r="R7" s="282" t="s">
        <v>367</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52851389</v>
      </c>
      <c r="G11" s="267">
        <v>73525744</v>
      </c>
      <c r="H11" s="267">
        <v>35744677</v>
      </c>
      <c r="I11" s="267">
        <v>32313885</v>
      </c>
      <c r="K11" s="259"/>
      <c r="L11" s="291" t="s">
        <v>180</v>
      </c>
      <c r="M11" s="291"/>
      <c r="N11" s="260"/>
      <c r="O11" s="263">
        <v>4222251</v>
      </c>
      <c r="P11" s="267">
        <v>22279949</v>
      </c>
      <c r="Q11" s="267">
        <v>5480367</v>
      </c>
      <c r="R11" s="267">
        <v>8134676</v>
      </c>
    </row>
    <row r="12" spans="1:18" ht="14.25" customHeight="1">
      <c r="B12" s="273"/>
      <c r="C12" s="291" t="s">
        <v>203</v>
      </c>
      <c r="D12" s="291"/>
      <c r="F12" s="263">
        <v>91211</v>
      </c>
      <c r="G12" s="267">
        <v>4290626</v>
      </c>
      <c r="H12" s="267">
        <v>661677</v>
      </c>
      <c r="I12" s="267">
        <v>210250</v>
      </c>
      <c r="K12" s="259"/>
      <c r="L12" s="258"/>
      <c r="M12" s="257" t="s">
        <v>179</v>
      </c>
      <c r="N12" s="260"/>
      <c r="O12" s="255">
        <v>84917</v>
      </c>
      <c r="P12" s="254">
        <v>471252</v>
      </c>
      <c r="Q12" s="254">
        <v>0</v>
      </c>
      <c r="R12" s="254">
        <v>0</v>
      </c>
    </row>
    <row r="13" spans="1:18" ht="14.25" customHeight="1">
      <c r="B13" s="260"/>
      <c r="C13" s="260"/>
      <c r="D13" s="257" t="s">
        <v>201</v>
      </c>
      <c r="F13" s="255">
        <v>18</v>
      </c>
      <c r="G13" s="254">
        <v>648340</v>
      </c>
      <c r="H13" s="254">
        <v>56541</v>
      </c>
      <c r="I13" s="254">
        <v>59077</v>
      </c>
      <c r="K13" s="259"/>
      <c r="L13" s="258"/>
      <c r="M13" s="257" t="s">
        <v>103</v>
      </c>
      <c r="N13" s="260"/>
      <c r="O13" s="255">
        <v>128</v>
      </c>
      <c r="P13" s="254">
        <v>6330</v>
      </c>
      <c r="Q13" s="254">
        <v>20942</v>
      </c>
      <c r="R13" s="254">
        <v>1605242</v>
      </c>
    </row>
    <row r="14" spans="1:18" ht="14.25" customHeight="1">
      <c r="B14" s="260"/>
      <c r="C14" s="260"/>
      <c r="D14" s="257" t="s">
        <v>36</v>
      </c>
      <c r="F14" s="255">
        <v>15292</v>
      </c>
      <c r="G14" s="254">
        <v>45245</v>
      </c>
      <c r="H14" s="254">
        <v>0</v>
      </c>
      <c r="I14" s="254">
        <v>22683</v>
      </c>
      <c r="K14" s="259"/>
      <c r="L14" s="258"/>
      <c r="M14" s="257" t="s">
        <v>177</v>
      </c>
      <c r="N14" s="260"/>
      <c r="O14" s="255">
        <v>231764</v>
      </c>
      <c r="P14" s="254">
        <v>327080</v>
      </c>
      <c r="Q14" s="254">
        <v>16802</v>
      </c>
      <c r="R14" s="254">
        <v>8954</v>
      </c>
    </row>
    <row r="15" spans="1:18" ht="14.25" customHeight="1">
      <c r="B15" s="260"/>
      <c r="C15" s="260"/>
      <c r="D15" s="257" t="s">
        <v>360</v>
      </c>
      <c r="F15" s="255">
        <v>28</v>
      </c>
      <c r="G15" s="254">
        <v>1656566</v>
      </c>
      <c r="H15" s="254">
        <v>588026</v>
      </c>
      <c r="I15" s="254">
        <v>28519</v>
      </c>
      <c r="K15" s="259"/>
      <c r="L15" s="258"/>
      <c r="M15" s="257" t="s">
        <v>350</v>
      </c>
      <c r="N15" s="260"/>
      <c r="O15" s="255">
        <v>233195</v>
      </c>
      <c r="P15" s="254">
        <v>266849</v>
      </c>
      <c r="Q15" s="254">
        <v>11066</v>
      </c>
      <c r="R15" s="254">
        <v>21147</v>
      </c>
    </row>
    <row r="16" spans="1:18" ht="14.25" customHeight="1">
      <c r="B16" s="260"/>
      <c r="C16" s="260"/>
      <c r="D16" s="257" t="s">
        <v>349</v>
      </c>
      <c r="F16" s="255">
        <v>446</v>
      </c>
      <c r="G16" s="254">
        <v>209871</v>
      </c>
      <c r="H16" s="254">
        <v>13368</v>
      </c>
      <c r="I16" s="254">
        <v>37257</v>
      </c>
      <c r="K16" s="259"/>
      <c r="L16" s="258"/>
      <c r="M16" s="257" t="s">
        <v>121</v>
      </c>
      <c r="N16" s="260"/>
      <c r="O16" s="255">
        <v>300472</v>
      </c>
      <c r="P16" s="254">
        <v>0</v>
      </c>
      <c r="Q16" s="254">
        <v>1173960</v>
      </c>
      <c r="R16" s="254">
        <v>917151</v>
      </c>
    </row>
    <row r="17" spans="2:18" ht="14.25" customHeight="1">
      <c r="B17" s="260"/>
      <c r="C17" s="260"/>
      <c r="D17" s="257" t="s">
        <v>348</v>
      </c>
      <c r="F17" s="255">
        <v>1</v>
      </c>
      <c r="G17" s="254">
        <v>9293</v>
      </c>
      <c r="H17" s="254">
        <v>3481</v>
      </c>
      <c r="I17" s="254">
        <v>13103</v>
      </c>
      <c r="K17" s="259"/>
      <c r="L17" s="258"/>
      <c r="M17" s="257" t="s">
        <v>124</v>
      </c>
      <c r="N17" s="260"/>
      <c r="O17" s="255">
        <v>72782</v>
      </c>
      <c r="P17" s="254">
        <v>1196373</v>
      </c>
      <c r="Q17" s="254">
        <v>1595934</v>
      </c>
      <c r="R17" s="254">
        <v>1677109</v>
      </c>
    </row>
    <row r="18" spans="2:18" ht="14.25" customHeight="1">
      <c r="B18" s="260"/>
      <c r="C18" s="260"/>
      <c r="D18" s="257" t="s">
        <v>194</v>
      </c>
      <c r="F18" s="255">
        <v>4608</v>
      </c>
      <c r="G18" s="254">
        <v>393263</v>
      </c>
      <c r="H18" s="254">
        <v>221</v>
      </c>
      <c r="I18" s="254">
        <v>45700</v>
      </c>
      <c r="K18" s="259"/>
      <c r="L18" s="258"/>
      <c r="M18" s="257" t="s">
        <v>126</v>
      </c>
      <c r="N18" s="272"/>
      <c r="O18" s="266">
        <v>349665</v>
      </c>
      <c r="P18" s="265">
        <v>353581</v>
      </c>
      <c r="Q18" s="265">
        <v>1498752</v>
      </c>
      <c r="R18" s="265">
        <v>1166268</v>
      </c>
    </row>
    <row r="19" spans="2:18" ht="14.25" customHeight="1">
      <c r="B19" s="260"/>
      <c r="C19" s="260"/>
      <c r="D19" s="257" t="s">
        <v>3</v>
      </c>
      <c r="F19" s="255">
        <v>0</v>
      </c>
      <c r="G19" s="254">
        <v>15810</v>
      </c>
      <c r="H19" s="254">
        <v>0</v>
      </c>
      <c r="I19" s="254">
        <v>62</v>
      </c>
      <c r="K19" s="259"/>
      <c r="L19" s="258"/>
      <c r="M19" s="257" t="s">
        <v>347</v>
      </c>
      <c r="N19" s="260"/>
      <c r="O19" s="264">
        <v>0</v>
      </c>
      <c r="P19" s="265">
        <v>15922618</v>
      </c>
      <c r="Q19" s="261">
        <v>12</v>
      </c>
      <c r="R19" s="261">
        <v>0</v>
      </c>
    </row>
    <row r="20" spans="2:18" ht="14.25" customHeight="1">
      <c r="B20" s="260"/>
      <c r="C20" s="260"/>
      <c r="D20" s="257" t="s">
        <v>346</v>
      </c>
      <c r="F20" s="255">
        <v>9818</v>
      </c>
      <c r="G20" s="254">
        <v>1155627</v>
      </c>
      <c r="H20" s="254">
        <v>40</v>
      </c>
      <c r="I20" s="254">
        <v>1973</v>
      </c>
      <c r="K20" s="259"/>
      <c r="L20" s="258"/>
      <c r="M20" s="257" t="s">
        <v>345</v>
      </c>
      <c r="N20" s="260"/>
      <c r="O20" s="264">
        <v>14510</v>
      </c>
      <c r="P20" s="265">
        <v>971722</v>
      </c>
      <c r="Q20" s="265">
        <v>151397</v>
      </c>
      <c r="R20" s="265">
        <v>331580</v>
      </c>
    </row>
    <row r="21" spans="2:18" ht="14.25" customHeight="1">
      <c r="B21" s="260"/>
      <c r="C21" s="271"/>
      <c r="D21" s="257" t="s">
        <v>2</v>
      </c>
      <c r="F21" s="255">
        <v>114</v>
      </c>
      <c r="G21" s="254">
        <v>1724</v>
      </c>
      <c r="H21" s="254">
        <v>0</v>
      </c>
      <c r="I21" s="254">
        <v>0</v>
      </c>
      <c r="K21" s="259"/>
      <c r="L21" s="258"/>
      <c r="M21" s="257" t="s">
        <v>344</v>
      </c>
      <c r="N21" s="260"/>
      <c r="O21" s="266">
        <v>15293</v>
      </c>
      <c r="P21" s="265">
        <v>33417</v>
      </c>
      <c r="Q21" s="265">
        <v>490130</v>
      </c>
      <c r="R21" s="265">
        <v>157255</v>
      </c>
    </row>
    <row r="22" spans="2:18" ht="14.25" customHeight="1">
      <c r="B22" s="260"/>
      <c r="C22" s="271"/>
      <c r="D22" s="257" t="s">
        <v>343</v>
      </c>
      <c r="F22" s="255">
        <v>7856</v>
      </c>
      <c r="G22" s="254">
        <v>63509</v>
      </c>
      <c r="H22" s="254">
        <v>0</v>
      </c>
      <c r="I22" s="254">
        <v>147</v>
      </c>
      <c r="K22" s="259"/>
      <c r="L22" s="258"/>
      <c r="M22" s="257" t="s">
        <v>138</v>
      </c>
      <c r="N22" s="260"/>
      <c r="O22" s="266">
        <v>1081</v>
      </c>
      <c r="P22" s="265">
        <v>200132</v>
      </c>
      <c r="Q22" s="265">
        <v>43292</v>
      </c>
      <c r="R22" s="265">
        <v>359607</v>
      </c>
    </row>
    <row r="23" spans="2:18" ht="14.25" customHeight="1">
      <c r="B23" s="260"/>
      <c r="C23" s="271"/>
      <c r="D23" s="257" t="s">
        <v>181</v>
      </c>
      <c r="F23" s="255">
        <v>53030</v>
      </c>
      <c r="G23" s="254">
        <v>91378</v>
      </c>
      <c r="H23" s="254">
        <v>0</v>
      </c>
      <c r="I23" s="254">
        <v>1729</v>
      </c>
      <c r="K23" s="259"/>
      <c r="L23" s="258"/>
      <c r="M23" s="257" t="s">
        <v>342</v>
      </c>
      <c r="N23" s="260"/>
      <c r="O23" s="266">
        <v>8959</v>
      </c>
      <c r="P23" s="265">
        <v>4000</v>
      </c>
      <c r="Q23" s="265">
        <v>4042</v>
      </c>
      <c r="R23" s="261">
        <v>0</v>
      </c>
    </row>
    <row r="24" spans="2:18" ht="14.25" customHeight="1">
      <c r="B24" s="260"/>
      <c r="C24" s="291" t="s">
        <v>178</v>
      </c>
      <c r="D24" s="291"/>
      <c r="F24" s="263">
        <v>20805</v>
      </c>
      <c r="G24" s="267">
        <v>2111555</v>
      </c>
      <c r="H24" s="267">
        <v>742</v>
      </c>
      <c r="I24" s="267">
        <v>214606</v>
      </c>
      <c r="K24" s="259"/>
      <c r="L24" s="258"/>
      <c r="M24" s="257" t="s">
        <v>161</v>
      </c>
      <c r="N24" s="260"/>
      <c r="O24" s="264">
        <v>1218038</v>
      </c>
      <c r="P24" s="265">
        <v>848311</v>
      </c>
      <c r="Q24" s="265">
        <v>228931</v>
      </c>
      <c r="R24" s="265">
        <v>1742627</v>
      </c>
    </row>
    <row r="25" spans="2:18" ht="14.25" customHeight="1">
      <c r="B25" s="260"/>
      <c r="C25" s="271"/>
      <c r="D25" s="257" t="s">
        <v>102</v>
      </c>
      <c r="F25" s="255">
        <v>9162</v>
      </c>
      <c r="G25" s="254">
        <v>82889</v>
      </c>
      <c r="H25" s="254">
        <v>60</v>
      </c>
      <c r="I25" s="254">
        <v>3050</v>
      </c>
      <c r="K25" s="259"/>
      <c r="L25" s="258"/>
      <c r="M25" s="257" t="s">
        <v>160</v>
      </c>
      <c r="N25" s="260"/>
      <c r="O25" s="266">
        <v>46677</v>
      </c>
      <c r="P25" s="265">
        <v>88660</v>
      </c>
      <c r="Q25" s="265">
        <v>44786</v>
      </c>
      <c r="R25" s="261">
        <v>24696</v>
      </c>
    </row>
    <row r="26" spans="2:18" ht="14.25" customHeight="1">
      <c r="B26" s="260"/>
      <c r="C26" s="260"/>
      <c r="D26" s="257" t="s">
        <v>105</v>
      </c>
      <c r="F26" s="255">
        <v>10266</v>
      </c>
      <c r="G26" s="254">
        <v>568208</v>
      </c>
      <c r="H26" s="254">
        <v>262</v>
      </c>
      <c r="I26" s="254">
        <v>205346</v>
      </c>
      <c r="K26" s="259"/>
      <c r="L26" s="258"/>
      <c r="M26" s="270" t="s">
        <v>359</v>
      </c>
      <c r="O26" s="266">
        <v>1644770</v>
      </c>
      <c r="P26" s="265">
        <v>1589624</v>
      </c>
      <c r="Q26" s="265">
        <v>200321</v>
      </c>
      <c r="R26" s="265">
        <v>123040</v>
      </c>
    </row>
    <row r="27" spans="2:18" ht="14.25" customHeight="1">
      <c r="B27" s="260"/>
      <c r="C27" s="260"/>
      <c r="D27" s="257" t="s">
        <v>108</v>
      </c>
      <c r="F27" s="255">
        <v>686</v>
      </c>
      <c r="G27" s="254">
        <v>85403</v>
      </c>
      <c r="H27" s="254">
        <v>420</v>
      </c>
      <c r="I27" s="254">
        <v>584</v>
      </c>
      <c r="L27" s="291" t="s">
        <v>198</v>
      </c>
      <c r="M27" s="291"/>
      <c r="O27" s="263">
        <v>583187</v>
      </c>
      <c r="P27" s="267">
        <v>1798778</v>
      </c>
      <c r="Q27" s="267">
        <v>194610</v>
      </c>
      <c r="R27" s="267">
        <v>288686</v>
      </c>
    </row>
    <row r="28" spans="2:18" ht="14.25" customHeight="1">
      <c r="B28" s="260"/>
      <c r="C28" s="260"/>
      <c r="D28" s="257" t="s">
        <v>340</v>
      </c>
      <c r="F28" s="255">
        <v>72</v>
      </c>
      <c r="G28" s="254">
        <v>1327230</v>
      </c>
      <c r="H28" s="254">
        <v>0</v>
      </c>
      <c r="I28" s="254">
        <v>4504</v>
      </c>
      <c r="L28" s="260"/>
      <c r="M28" s="257" t="s">
        <v>196</v>
      </c>
      <c r="O28" s="264">
        <v>150378</v>
      </c>
      <c r="P28" s="265">
        <v>317151</v>
      </c>
      <c r="Q28" s="265">
        <v>33464</v>
      </c>
      <c r="R28" s="265">
        <v>188291</v>
      </c>
    </row>
    <row r="29" spans="2:18" ht="14.25" customHeight="1">
      <c r="B29" s="260"/>
      <c r="C29" s="260"/>
      <c r="D29" s="257" t="s">
        <v>339</v>
      </c>
      <c r="F29" s="255">
        <v>482</v>
      </c>
      <c r="G29" s="254">
        <v>13573</v>
      </c>
      <c r="H29" s="254">
        <v>0</v>
      </c>
      <c r="I29" s="254">
        <v>1122</v>
      </c>
      <c r="L29" s="258"/>
      <c r="M29" s="257" t="s">
        <v>45</v>
      </c>
      <c r="O29" s="266">
        <v>80096</v>
      </c>
      <c r="P29" s="265">
        <v>325700</v>
      </c>
      <c r="Q29" s="265">
        <v>0</v>
      </c>
      <c r="R29" s="265">
        <v>151</v>
      </c>
    </row>
    <row r="30" spans="2:18" ht="14.25" customHeight="1">
      <c r="B30" s="260"/>
      <c r="C30" s="260"/>
      <c r="D30" s="257" t="s">
        <v>172</v>
      </c>
      <c r="F30" s="255">
        <v>137</v>
      </c>
      <c r="G30" s="254">
        <v>34252</v>
      </c>
      <c r="H30" s="254">
        <v>0</v>
      </c>
      <c r="I30" s="254">
        <v>0</v>
      </c>
      <c r="L30" s="258"/>
      <c r="M30" s="257" t="s">
        <v>193</v>
      </c>
      <c r="O30" s="266">
        <v>102543</v>
      </c>
      <c r="P30" s="265">
        <v>198444</v>
      </c>
      <c r="Q30" s="265">
        <v>1137</v>
      </c>
      <c r="R30" s="265">
        <v>0</v>
      </c>
    </row>
    <row r="31" spans="2:18" ht="14.25" customHeight="1">
      <c r="B31" s="260"/>
      <c r="C31" s="291" t="s">
        <v>170</v>
      </c>
      <c r="D31" s="291"/>
      <c r="F31" s="263">
        <v>822029</v>
      </c>
      <c r="G31" s="267">
        <v>24857608</v>
      </c>
      <c r="H31" s="267">
        <v>1093886</v>
      </c>
      <c r="I31" s="267">
        <v>2169794</v>
      </c>
      <c r="L31" s="258"/>
      <c r="M31" s="257" t="s">
        <v>54</v>
      </c>
      <c r="O31" s="266">
        <v>366</v>
      </c>
      <c r="P31" s="265">
        <v>52822</v>
      </c>
      <c r="Q31" s="265">
        <v>21114</v>
      </c>
      <c r="R31" s="265">
        <v>36783</v>
      </c>
    </row>
    <row r="32" spans="2:18" ht="14.25" customHeight="1">
      <c r="B32" s="260"/>
      <c r="C32" s="260"/>
      <c r="D32" s="257" t="s">
        <v>4</v>
      </c>
      <c r="F32" s="255">
        <v>4614</v>
      </c>
      <c r="G32" s="254">
        <v>5579106</v>
      </c>
      <c r="H32" s="254">
        <v>35196</v>
      </c>
      <c r="I32" s="254">
        <v>12111</v>
      </c>
      <c r="L32" s="258"/>
      <c r="M32" s="257" t="s">
        <v>56</v>
      </c>
      <c r="O32" s="266">
        <v>194701</v>
      </c>
      <c r="P32" s="265">
        <v>714373</v>
      </c>
      <c r="Q32" s="265">
        <v>76222</v>
      </c>
      <c r="R32" s="265">
        <v>44608</v>
      </c>
    </row>
    <row r="33" spans="2:18" ht="14.25" customHeight="1">
      <c r="B33" s="260"/>
      <c r="C33" s="260"/>
      <c r="D33" s="257" t="s">
        <v>338</v>
      </c>
      <c r="F33" s="255">
        <v>0</v>
      </c>
      <c r="G33" s="254">
        <v>10232205</v>
      </c>
      <c r="H33" s="254">
        <v>48863</v>
      </c>
      <c r="I33" s="254">
        <v>9488</v>
      </c>
      <c r="L33" s="258"/>
      <c r="M33" s="257" t="s">
        <v>58</v>
      </c>
      <c r="O33" s="255">
        <v>54193</v>
      </c>
      <c r="P33" s="265">
        <v>68711</v>
      </c>
      <c r="Q33" s="265">
        <v>1864</v>
      </c>
      <c r="R33" s="265">
        <v>6664</v>
      </c>
    </row>
    <row r="34" spans="2:18" ht="14.25" customHeight="1">
      <c r="B34" s="260"/>
      <c r="C34" s="260"/>
      <c r="D34" s="257" t="s">
        <v>337</v>
      </c>
      <c r="F34" s="255">
        <v>132</v>
      </c>
      <c r="G34" s="254">
        <v>18894</v>
      </c>
      <c r="H34" s="254">
        <v>359</v>
      </c>
      <c r="I34" s="254">
        <v>1800</v>
      </c>
      <c r="L34" s="258"/>
      <c r="M34" s="257" t="s">
        <v>336</v>
      </c>
      <c r="O34" s="255">
        <v>770</v>
      </c>
      <c r="P34" s="265">
        <v>53052</v>
      </c>
      <c r="Q34" s="261">
        <v>60690</v>
      </c>
      <c r="R34" s="265">
        <v>1540</v>
      </c>
    </row>
    <row r="35" spans="2:18" ht="14.25" customHeight="1">
      <c r="B35" s="260"/>
      <c r="C35" s="260"/>
      <c r="D35" s="257" t="s">
        <v>335</v>
      </c>
      <c r="F35" s="255">
        <v>906</v>
      </c>
      <c r="G35" s="254">
        <v>2003</v>
      </c>
      <c r="H35" s="254">
        <v>347926</v>
      </c>
      <c r="I35" s="254">
        <v>803573</v>
      </c>
      <c r="L35" s="258"/>
      <c r="M35" s="257" t="s">
        <v>334</v>
      </c>
      <c r="O35" s="264">
        <v>0</v>
      </c>
      <c r="P35" s="265">
        <v>3915</v>
      </c>
      <c r="Q35" s="261">
        <v>0</v>
      </c>
      <c r="R35" s="265">
        <v>0</v>
      </c>
    </row>
    <row r="36" spans="2:18" ht="14.25" customHeight="1">
      <c r="B36" s="260"/>
      <c r="C36" s="260"/>
      <c r="D36" s="257" t="s">
        <v>144</v>
      </c>
      <c r="F36" s="255">
        <v>4346</v>
      </c>
      <c r="G36" s="254">
        <v>182270</v>
      </c>
      <c r="H36" s="254">
        <v>51</v>
      </c>
      <c r="I36" s="254">
        <v>40</v>
      </c>
      <c r="L36" s="258"/>
      <c r="M36" s="257" t="s">
        <v>191</v>
      </c>
      <c r="O36" s="264">
        <v>140</v>
      </c>
      <c r="P36" s="261">
        <v>64610</v>
      </c>
      <c r="Q36" s="261">
        <v>119</v>
      </c>
      <c r="R36" s="261">
        <v>10649</v>
      </c>
    </row>
    <row r="37" spans="2:18" ht="14.25" customHeight="1">
      <c r="B37" s="260"/>
      <c r="C37" s="260"/>
      <c r="D37" s="257" t="s">
        <v>148</v>
      </c>
      <c r="F37" s="255">
        <v>0</v>
      </c>
      <c r="G37" s="254">
        <v>8191543</v>
      </c>
      <c r="H37" s="254">
        <v>170187</v>
      </c>
      <c r="I37" s="254">
        <v>34935</v>
      </c>
      <c r="L37" s="291" t="s">
        <v>186</v>
      </c>
      <c r="M37" s="291"/>
      <c r="O37" s="263">
        <v>1776667</v>
      </c>
      <c r="P37" s="262">
        <v>6570033</v>
      </c>
      <c r="Q37" s="262">
        <v>131021</v>
      </c>
      <c r="R37" s="262">
        <v>31171</v>
      </c>
    </row>
    <row r="38" spans="2:18" ht="14.25" customHeight="1">
      <c r="B38" s="260"/>
      <c r="C38" s="260"/>
      <c r="D38" s="257" t="s">
        <v>153</v>
      </c>
      <c r="F38" s="255">
        <v>0</v>
      </c>
      <c r="G38" s="254">
        <v>2628</v>
      </c>
      <c r="H38" s="254">
        <v>0</v>
      </c>
      <c r="I38" s="254">
        <v>3001</v>
      </c>
      <c r="L38" s="258"/>
      <c r="M38" s="257" t="s">
        <v>72</v>
      </c>
      <c r="O38" s="266">
        <v>25815</v>
      </c>
      <c r="P38" s="265">
        <v>129370</v>
      </c>
      <c r="Q38" s="261">
        <v>0</v>
      </c>
      <c r="R38" s="265">
        <v>19</v>
      </c>
    </row>
    <row r="39" spans="2:18" ht="14.25" customHeight="1">
      <c r="B39" s="260"/>
      <c r="C39" s="260"/>
      <c r="D39" s="257" t="s">
        <v>157</v>
      </c>
      <c r="F39" s="255">
        <v>0</v>
      </c>
      <c r="G39" s="254">
        <v>68</v>
      </c>
      <c r="H39" s="254">
        <v>0</v>
      </c>
      <c r="I39" s="254">
        <v>1009180</v>
      </c>
      <c r="L39" s="258"/>
      <c r="M39" s="257" t="s">
        <v>333</v>
      </c>
      <c r="O39" s="266">
        <v>112489</v>
      </c>
      <c r="P39" s="265">
        <v>2898394</v>
      </c>
      <c r="Q39" s="265">
        <v>694</v>
      </c>
      <c r="R39" s="265">
        <v>40</v>
      </c>
    </row>
    <row r="40" spans="2:18" ht="14.25" customHeight="1">
      <c r="B40" s="260"/>
      <c r="C40" s="260"/>
      <c r="D40" s="257" t="s">
        <v>25</v>
      </c>
      <c r="F40" s="255">
        <v>36</v>
      </c>
      <c r="G40" s="254">
        <v>3063</v>
      </c>
      <c r="H40" s="254">
        <v>0</v>
      </c>
      <c r="I40" s="254">
        <v>57560</v>
      </c>
      <c r="L40" s="258"/>
      <c r="M40" s="269" t="s">
        <v>358</v>
      </c>
      <c r="O40" s="266">
        <v>60860</v>
      </c>
      <c r="P40" s="265">
        <v>267791</v>
      </c>
      <c r="Q40" s="261">
        <v>476</v>
      </c>
      <c r="R40" s="261">
        <v>0</v>
      </c>
    </row>
    <row r="41" spans="2:18" ht="14.25" customHeight="1">
      <c r="B41" s="260"/>
      <c r="C41" s="260"/>
      <c r="D41" s="257" t="s">
        <v>331</v>
      </c>
      <c r="F41" s="255">
        <v>811995</v>
      </c>
      <c r="G41" s="254">
        <v>645828</v>
      </c>
      <c r="H41" s="254">
        <v>491304</v>
      </c>
      <c r="I41" s="254">
        <v>238106</v>
      </c>
      <c r="L41" s="258"/>
      <c r="M41" s="257" t="s">
        <v>86</v>
      </c>
      <c r="O41" s="255">
        <v>170927</v>
      </c>
      <c r="P41" s="265">
        <v>1382161</v>
      </c>
      <c r="Q41" s="265">
        <v>49835</v>
      </c>
      <c r="R41" s="265">
        <v>296</v>
      </c>
    </row>
    <row r="42" spans="2:18" ht="14.25" customHeight="1">
      <c r="C42" s="291" t="s">
        <v>199</v>
      </c>
      <c r="D42" s="291"/>
      <c r="E42" s="260"/>
      <c r="F42" s="263">
        <v>43340679</v>
      </c>
      <c r="G42" s="267">
        <v>8961032</v>
      </c>
      <c r="H42" s="267">
        <v>27162383</v>
      </c>
      <c r="I42" s="267">
        <v>20760718</v>
      </c>
      <c r="L42" s="258"/>
      <c r="M42" s="257" t="s">
        <v>330</v>
      </c>
      <c r="O42" s="266">
        <v>161793</v>
      </c>
      <c r="P42" s="265">
        <v>213457</v>
      </c>
      <c r="Q42" s="265">
        <v>20509</v>
      </c>
      <c r="R42" s="265">
        <v>414</v>
      </c>
    </row>
    <row r="43" spans="2:18" ht="14.25" customHeight="1">
      <c r="B43" s="259"/>
      <c r="C43" s="258"/>
      <c r="D43" s="257" t="s">
        <v>197</v>
      </c>
      <c r="E43" s="260"/>
      <c r="F43" s="255">
        <v>62384</v>
      </c>
      <c r="G43" s="254">
        <v>162741</v>
      </c>
      <c r="H43" s="254">
        <v>1327637</v>
      </c>
      <c r="I43" s="254">
        <v>153792</v>
      </c>
      <c r="L43" s="258"/>
      <c r="M43" s="257" t="s">
        <v>98</v>
      </c>
      <c r="O43" s="266">
        <v>1207498</v>
      </c>
      <c r="P43" s="265">
        <v>437554</v>
      </c>
      <c r="Q43" s="265">
        <v>26044</v>
      </c>
      <c r="R43" s="265">
        <v>5282</v>
      </c>
    </row>
    <row r="44" spans="2:18" ht="14.25" customHeight="1">
      <c r="B44" s="259"/>
      <c r="C44" s="258"/>
      <c r="D44" s="257" t="s">
        <v>43</v>
      </c>
      <c r="E44" s="260"/>
      <c r="F44" s="255">
        <v>2163430</v>
      </c>
      <c r="G44" s="265">
        <v>309727</v>
      </c>
      <c r="H44" s="265">
        <v>1149944</v>
      </c>
      <c r="I44" s="265">
        <v>4744209</v>
      </c>
      <c r="L44" s="258"/>
      <c r="M44" s="268" t="s">
        <v>329</v>
      </c>
      <c r="O44" s="266">
        <v>5561</v>
      </c>
      <c r="P44" s="265">
        <v>1006320</v>
      </c>
      <c r="Q44" s="265">
        <v>25477</v>
      </c>
      <c r="R44" s="265">
        <v>24606</v>
      </c>
    </row>
    <row r="45" spans="2:18" ht="14.25" customHeight="1">
      <c r="B45" s="259"/>
      <c r="C45" s="258"/>
      <c r="D45" s="257" t="s">
        <v>195</v>
      </c>
      <c r="E45" s="260"/>
      <c r="F45" s="255">
        <v>212227</v>
      </c>
      <c r="G45" s="254">
        <v>1169796</v>
      </c>
      <c r="H45" s="254">
        <v>5770</v>
      </c>
      <c r="I45" s="254">
        <v>26770</v>
      </c>
      <c r="L45" s="258"/>
      <c r="M45" s="257" t="s">
        <v>176</v>
      </c>
      <c r="O45" s="266">
        <v>31724</v>
      </c>
      <c r="P45" s="265">
        <v>234986</v>
      </c>
      <c r="Q45" s="261">
        <v>7986</v>
      </c>
      <c r="R45" s="261">
        <v>514</v>
      </c>
    </row>
    <row r="46" spans="2:18" ht="14.25" customHeight="1">
      <c r="B46" s="259"/>
      <c r="C46" s="258"/>
      <c r="D46" s="257" t="s">
        <v>192</v>
      </c>
      <c r="E46" s="260"/>
      <c r="F46" s="255">
        <v>282943</v>
      </c>
      <c r="G46" s="254">
        <v>1170334</v>
      </c>
      <c r="H46" s="254">
        <v>93088</v>
      </c>
      <c r="I46" s="254">
        <v>16788</v>
      </c>
      <c r="L46" s="291" t="s">
        <v>173</v>
      </c>
      <c r="M46" s="291"/>
      <c r="O46" s="263">
        <v>1994560</v>
      </c>
      <c r="P46" s="267">
        <v>2656163</v>
      </c>
      <c r="Q46" s="267">
        <v>1019991</v>
      </c>
      <c r="R46" s="267">
        <v>503984</v>
      </c>
    </row>
    <row r="47" spans="2:18" ht="14.25" customHeight="1">
      <c r="B47" s="259"/>
      <c r="C47" s="258"/>
      <c r="D47" s="257" t="s">
        <v>328</v>
      </c>
      <c r="E47" s="260"/>
      <c r="F47" s="255">
        <v>992</v>
      </c>
      <c r="G47" s="254">
        <v>596</v>
      </c>
      <c r="H47" s="254">
        <v>0</v>
      </c>
      <c r="I47" s="254">
        <v>46</v>
      </c>
      <c r="L47" s="258"/>
      <c r="M47" s="257" t="s">
        <v>171</v>
      </c>
      <c r="O47" s="266">
        <v>535337</v>
      </c>
      <c r="P47" s="265">
        <v>51066</v>
      </c>
      <c r="Q47" s="265">
        <v>103814</v>
      </c>
      <c r="R47" s="265">
        <v>38768</v>
      </c>
    </row>
    <row r="48" spans="2:18" ht="14.25" customHeight="1">
      <c r="B48" s="259"/>
      <c r="C48" s="258"/>
      <c r="D48" s="257" t="s">
        <v>327</v>
      </c>
      <c r="E48" s="260"/>
      <c r="F48" s="255">
        <v>26280966</v>
      </c>
      <c r="G48" s="254">
        <v>836724</v>
      </c>
      <c r="H48" s="254">
        <v>23233540</v>
      </c>
      <c r="I48" s="254">
        <v>14476567</v>
      </c>
      <c r="L48" s="258"/>
      <c r="M48" s="257" t="s">
        <v>326</v>
      </c>
      <c r="O48" s="266">
        <v>812892</v>
      </c>
      <c r="P48" s="265">
        <v>23698</v>
      </c>
      <c r="Q48" s="265">
        <v>99666</v>
      </c>
      <c r="R48" s="265">
        <v>6812</v>
      </c>
    </row>
    <row r="49" spans="1:18" ht="14.25" customHeight="1">
      <c r="B49" s="259"/>
      <c r="C49" s="258"/>
      <c r="D49" s="257" t="s">
        <v>325</v>
      </c>
      <c r="E49" s="260"/>
      <c r="F49" s="255">
        <v>133607</v>
      </c>
      <c r="G49" s="254">
        <v>93795</v>
      </c>
      <c r="H49" s="254">
        <v>45895</v>
      </c>
      <c r="I49" s="254">
        <v>1636</v>
      </c>
      <c r="L49" s="258"/>
      <c r="M49" s="257" t="s">
        <v>168</v>
      </c>
      <c r="O49" s="266">
        <v>14829</v>
      </c>
      <c r="P49" s="265">
        <v>697637</v>
      </c>
      <c r="Q49" s="265">
        <v>357283</v>
      </c>
      <c r="R49" s="265">
        <v>47100</v>
      </c>
    </row>
    <row r="50" spans="1:18" ht="14.25" customHeight="1">
      <c r="B50" s="259"/>
      <c r="C50" s="258"/>
      <c r="D50" s="257" t="s">
        <v>324</v>
      </c>
      <c r="E50" s="260"/>
      <c r="F50" s="255">
        <v>52268</v>
      </c>
      <c r="G50" s="254">
        <v>61715</v>
      </c>
      <c r="H50" s="254">
        <v>1778</v>
      </c>
      <c r="I50" s="254">
        <v>64</v>
      </c>
      <c r="L50" s="258"/>
      <c r="M50" s="257" t="s">
        <v>167</v>
      </c>
      <c r="O50" s="264">
        <v>0</v>
      </c>
      <c r="P50" s="261">
        <v>0</v>
      </c>
      <c r="Q50" s="265">
        <v>18354</v>
      </c>
      <c r="R50" s="265">
        <v>4666</v>
      </c>
    </row>
    <row r="51" spans="1:18" ht="14.25" customHeight="1">
      <c r="B51" s="259"/>
      <c r="C51" s="258"/>
      <c r="D51" s="257" t="s">
        <v>323</v>
      </c>
      <c r="E51" s="260"/>
      <c r="F51" s="255">
        <v>10031101</v>
      </c>
      <c r="G51" s="254">
        <v>2102278</v>
      </c>
      <c r="H51" s="254">
        <v>754393</v>
      </c>
      <c r="I51" s="254">
        <v>476816</v>
      </c>
      <c r="L51" s="258"/>
      <c r="M51" s="257" t="s">
        <v>132</v>
      </c>
      <c r="O51" s="264">
        <v>0</v>
      </c>
      <c r="P51" s="261">
        <v>0</v>
      </c>
      <c r="Q51" s="265">
        <v>398411</v>
      </c>
      <c r="R51" s="265">
        <v>351796</v>
      </c>
    </row>
    <row r="52" spans="1:18" ht="14.25" customHeight="1">
      <c r="B52" s="259"/>
      <c r="C52" s="258"/>
      <c r="D52" s="257" t="s">
        <v>322</v>
      </c>
      <c r="E52" s="260"/>
      <c r="F52" s="255">
        <v>173593</v>
      </c>
      <c r="G52" s="265">
        <v>229263</v>
      </c>
      <c r="H52" s="265">
        <v>446675</v>
      </c>
      <c r="I52" s="265">
        <v>816203</v>
      </c>
      <c r="L52" s="258"/>
      <c r="M52" s="257" t="s">
        <v>165</v>
      </c>
      <c r="O52" s="266">
        <v>631019</v>
      </c>
      <c r="P52" s="265">
        <v>1871958</v>
      </c>
      <c r="Q52" s="261">
        <v>15075</v>
      </c>
      <c r="R52" s="265">
        <v>53319</v>
      </c>
    </row>
    <row r="53" spans="1:18" ht="14.25" customHeight="1">
      <c r="B53" s="259"/>
      <c r="C53" s="258"/>
      <c r="D53" s="257" t="s">
        <v>321</v>
      </c>
      <c r="E53" s="260"/>
      <c r="F53" s="255">
        <v>2914331</v>
      </c>
      <c r="G53" s="265">
        <v>872220</v>
      </c>
      <c r="H53" s="265">
        <v>100749</v>
      </c>
      <c r="I53" s="265">
        <v>46380</v>
      </c>
      <c r="L53" s="258"/>
      <c r="M53" s="257" t="s">
        <v>162</v>
      </c>
      <c r="O53" s="264">
        <v>483</v>
      </c>
      <c r="P53" s="261">
        <v>11804</v>
      </c>
      <c r="Q53" s="261">
        <v>27388</v>
      </c>
      <c r="R53" s="261">
        <v>1523</v>
      </c>
    </row>
    <row r="54" spans="1:18" ht="14.25" customHeight="1">
      <c r="B54" s="259"/>
      <c r="C54" s="258"/>
      <c r="D54" s="257" t="s">
        <v>85</v>
      </c>
      <c r="E54" s="260"/>
      <c r="F54" s="255">
        <v>637151</v>
      </c>
      <c r="G54" s="254">
        <v>1728407</v>
      </c>
      <c r="H54" s="254">
        <v>2914</v>
      </c>
      <c r="I54" s="254">
        <v>1447</v>
      </c>
      <c r="L54" s="291" t="s">
        <v>156</v>
      </c>
      <c r="M54" s="291"/>
      <c r="O54" s="263">
        <v>0</v>
      </c>
      <c r="P54" s="262">
        <v>0</v>
      </c>
      <c r="Q54" s="262">
        <v>0</v>
      </c>
      <c r="R54" s="262">
        <v>0</v>
      </c>
    </row>
    <row r="55" spans="1:18" ht="14.25" customHeight="1">
      <c r="B55" s="259"/>
      <c r="C55" s="258"/>
      <c r="D55" s="257" t="s">
        <v>320</v>
      </c>
      <c r="E55" s="260"/>
      <c r="F55" s="255">
        <v>119400</v>
      </c>
      <c r="G55" s="254">
        <v>158676</v>
      </c>
      <c r="H55" s="254">
        <v>0</v>
      </c>
      <c r="I55" s="254">
        <v>0</v>
      </c>
      <c r="L55" s="258"/>
      <c r="M55" s="257" t="s">
        <v>156</v>
      </c>
      <c r="N55" s="253"/>
      <c r="O55" s="261">
        <v>0</v>
      </c>
      <c r="P55" s="261">
        <v>0</v>
      </c>
      <c r="Q55" s="261">
        <v>0</v>
      </c>
      <c r="R55" s="261">
        <v>0</v>
      </c>
    </row>
    <row r="56" spans="1:18" ht="14.25" customHeight="1">
      <c r="B56" s="259"/>
      <c r="C56" s="258"/>
      <c r="D56" s="257" t="s">
        <v>319</v>
      </c>
      <c r="E56" s="260"/>
      <c r="F56" s="255">
        <v>199073</v>
      </c>
      <c r="G56" s="254">
        <v>28267</v>
      </c>
      <c r="H56" s="254">
        <v>0</v>
      </c>
      <c r="I56" s="254">
        <v>0</v>
      </c>
      <c r="N56" s="253"/>
    </row>
    <row r="57" spans="1:18" ht="14.25" customHeight="1">
      <c r="B57" s="259"/>
      <c r="C57" s="258"/>
      <c r="D57" s="257" t="s">
        <v>183</v>
      </c>
      <c r="E57" s="256"/>
      <c r="F57" s="255">
        <v>77213</v>
      </c>
      <c r="G57" s="254">
        <v>36493</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27:M27"/>
    <mergeCell ref="A8:E9"/>
    <mergeCell ref="J8:N9"/>
    <mergeCell ref="B11:D11"/>
    <mergeCell ref="C12:D12"/>
    <mergeCell ref="L11:M11"/>
    <mergeCell ref="C24:D24"/>
    <mergeCell ref="C31:D31"/>
    <mergeCell ref="C42:D42"/>
    <mergeCell ref="L54:M54"/>
    <mergeCell ref="L46:M46"/>
    <mergeCell ref="L37:M37"/>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9"/>
  <sheetViews>
    <sheetView showGridLines="0" zoomScale="125" zoomScaleNormal="125" zoomScaleSheetLayoutView="85" workbookViewId="0"/>
  </sheetViews>
  <sheetFormatPr defaultColWidth="11.25" defaultRowHeight="10.5"/>
  <cols>
    <col min="1" max="1" width="0.875" style="50" customWidth="1"/>
    <col min="2" max="3" width="2.5" style="50" customWidth="1"/>
    <col min="4" max="4" width="21.875" style="50" customWidth="1"/>
    <col min="5" max="5" width="0.875" style="50" customWidth="1"/>
    <col min="6" max="9" width="14.375" style="50" customWidth="1"/>
    <col min="10" max="10" width="0.875" style="50" customWidth="1"/>
    <col min="11" max="12" width="2.5" style="50" customWidth="1"/>
    <col min="13" max="13" width="21.875" style="50" customWidth="1"/>
    <col min="14" max="14" width="0.875" style="50" customWidth="1"/>
    <col min="15" max="18" width="14.375" style="50" customWidth="1"/>
    <col min="19" max="16384" width="11.25" style="50"/>
  </cols>
  <sheetData>
    <row r="1" spans="1:18" ht="13.5" customHeight="1">
      <c r="A1" s="99"/>
      <c r="E1" s="98"/>
      <c r="I1" s="243" t="s">
        <v>218</v>
      </c>
      <c r="K1" s="98" t="s">
        <v>217</v>
      </c>
      <c r="O1" s="97"/>
    </row>
    <row r="2" spans="1:18" ht="11.25" customHeight="1"/>
    <row r="3" spans="1:18" ht="9.75" customHeight="1">
      <c r="B3" s="96" t="s">
        <v>357</v>
      </c>
      <c r="E3" s="95"/>
      <c r="K3" s="96" t="s">
        <v>356</v>
      </c>
    </row>
    <row r="4" spans="1:18" ht="9.75" customHeight="1">
      <c r="B4" s="95" t="s">
        <v>355</v>
      </c>
      <c r="E4" s="95"/>
      <c r="K4" s="95" t="s">
        <v>354</v>
      </c>
    </row>
    <row r="5" spans="1:18" ht="9" customHeight="1">
      <c r="A5" s="95"/>
      <c r="E5" s="95"/>
      <c r="K5" s="95" t="s">
        <v>353</v>
      </c>
    </row>
    <row r="6" spans="1:18" ht="3" customHeight="1">
      <c r="A6" s="95"/>
      <c r="E6" s="95"/>
    </row>
    <row r="7" spans="1:18" ht="9.75" customHeight="1">
      <c r="A7" s="78" t="s">
        <v>15</v>
      </c>
      <c r="R7" s="93" t="s">
        <v>352</v>
      </c>
    </row>
    <row r="8" spans="1:18" ht="12" customHeight="1">
      <c r="A8" s="297" t="s">
        <v>206</v>
      </c>
      <c r="B8" s="297"/>
      <c r="C8" s="297"/>
      <c r="D8" s="297"/>
      <c r="E8" s="298"/>
      <c r="F8" s="118" t="s">
        <v>16</v>
      </c>
      <c r="G8" s="122"/>
      <c r="H8" s="118" t="s">
        <v>17</v>
      </c>
      <c r="I8" s="121"/>
      <c r="J8" s="297"/>
      <c r="K8" s="297"/>
      <c r="L8" s="297"/>
      <c r="M8" s="297"/>
      <c r="N8" s="297"/>
      <c r="O8" s="118" t="s">
        <v>16</v>
      </c>
      <c r="P8" s="122"/>
      <c r="Q8" s="118" t="s">
        <v>17</v>
      </c>
      <c r="R8" s="121"/>
    </row>
    <row r="9" spans="1:18" ht="12" customHeight="1">
      <c r="A9" s="299"/>
      <c r="B9" s="299"/>
      <c r="C9" s="299"/>
      <c r="D9" s="299"/>
      <c r="E9" s="300"/>
      <c r="F9" s="116" t="s">
        <v>20</v>
      </c>
      <c r="G9" s="116" t="s">
        <v>21</v>
      </c>
      <c r="H9" s="116" t="s">
        <v>22</v>
      </c>
      <c r="I9" s="117" t="s">
        <v>23</v>
      </c>
      <c r="J9" s="299"/>
      <c r="K9" s="299"/>
      <c r="L9" s="299"/>
      <c r="M9" s="299"/>
      <c r="N9" s="299"/>
      <c r="O9" s="116" t="s">
        <v>20</v>
      </c>
      <c r="P9" s="116" t="s">
        <v>21</v>
      </c>
      <c r="Q9" s="116" t="s">
        <v>22</v>
      </c>
      <c r="R9" s="117" t="s">
        <v>23</v>
      </c>
    </row>
    <row r="10" spans="1:18" ht="6.75" customHeight="1">
      <c r="E10" s="79"/>
      <c r="F10" s="113"/>
      <c r="G10" s="79"/>
      <c r="H10" s="79"/>
      <c r="I10" s="79"/>
      <c r="O10" s="242"/>
    </row>
    <row r="11" spans="1:18" ht="14.25" customHeight="1">
      <c r="B11" s="296" t="s">
        <v>205</v>
      </c>
      <c r="C11" s="296"/>
      <c r="D11" s="296"/>
      <c r="F11" s="195">
        <v>53710977</v>
      </c>
      <c r="G11" s="194">
        <v>75937735</v>
      </c>
      <c r="H11" s="194">
        <v>35143655</v>
      </c>
      <c r="I11" s="194">
        <v>31800424</v>
      </c>
      <c r="K11" s="60"/>
      <c r="L11" s="296" t="s">
        <v>180</v>
      </c>
      <c r="M11" s="296"/>
      <c r="N11" s="234"/>
      <c r="O11" s="195">
        <v>4373554</v>
      </c>
      <c r="P11" s="194">
        <v>23689941</v>
      </c>
      <c r="Q11" s="194">
        <v>4732597</v>
      </c>
      <c r="R11" s="194">
        <v>8374161</v>
      </c>
    </row>
    <row r="12" spans="1:18" ht="14.25" customHeight="1">
      <c r="B12" s="241"/>
      <c r="C12" s="296" t="s">
        <v>203</v>
      </c>
      <c r="D12" s="296"/>
      <c r="F12" s="195">
        <v>87889</v>
      </c>
      <c r="G12" s="194">
        <v>4255639</v>
      </c>
      <c r="H12" s="194">
        <v>625853</v>
      </c>
      <c r="I12" s="194">
        <v>221800</v>
      </c>
      <c r="K12" s="60"/>
      <c r="L12" s="60"/>
      <c r="M12" s="67" t="s">
        <v>179</v>
      </c>
      <c r="N12" s="234"/>
      <c r="O12" s="191">
        <v>94400</v>
      </c>
      <c r="P12" s="190">
        <v>438010</v>
      </c>
      <c r="Q12" s="190" t="s">
        <v>7</v>
      </c>
      <c r="R12" s="190">
        <v>152</v>
      </c>
    </row>
    <row r="13" spans="1:18" ht="14.25" customHeight="1">
      <c r="B13" s="234"/>
      <c r="C13" s="234"/>
      <c r="D13" s="67" t="s">
        <v>201</v>
      </c>
      <c r="F13" s="191" t="s">
        <v>7</v>
      </c>
      <c r="G13" s="190">
        <v>685700</v>
      </c>
      <c r="H13" s="190">
        <v>70427</v>
      </c>
      <c r="I13" s="190">
        <v>72667</v>
      </c>
      <c r="K13" s="60"/>
      <c r="L13" s="60"/>
      <c r="M13" s="67" t="s">
        <v>103</v>
      </c>
      <c r="N13" s="234"/>
      <c r="O13" s="191">
        <v>53</v>
      </c>
      <c r="P13" s="190">
        <v>74749</v>
      </c>
      <c r="Q13" s="190">
        <v>30587</v>
      </c>
      <c r="R13" s="190">
        <v>1689305</v>
      </c>
    </row>
    <row r="14" spans="1:18" ht="14.25" customHeight="1">
      <c r="B14" s="234"/>
      <c r="C14" s="234"/>
      <c r="D14" s="67" t="s">
        <v>36</v>
      </c>
      <c r="F14" s="191">
        <v>19025</v>
      </c>
      <c r="G14" s="190">
        <v>49422</v>
      </c>
      <c r="H14" s="190">
        <v>1040</v>
      </c>
      <c r="I14" s="190">
        <v>23738</v>
      </c>
      <c r="K14" s="60"/>
      <c r="L14" s="60"/>
      <c r="M14" s="67" t="s">
        <v>177</v>
      </c>
      <c r="N14" s="234"/>
      <c r="O14" s="191">
        <v>292262</v>
      </c>
      <c r="P14" s="190">
        <v>338109</v>
      </c>
      <c r="Q14" s="190">
        <v>6793</v>
      </c>
      <c r="R14" s="190">
        <v>9222</v>
      </c>
    </row>
    <row r="15" spans="1:18" ht="14.25" customHeight="1">
      <c r="B15" s="234"/>
      <c r="C15" s="234"/>
      <c r="D15" s="67" t="s">
        <v>351</v>
      </c>
      <c r="F15" s="191" t="s">
        <v>7</v>
      </c>
      <c r="G15" s="190">
        <v>1612914</v>
      </c>
      <c r="H15" s="190">
        <v>534049</v>
      </c>
      <c r="I15" s="190">
        <v>11678</v>
      </c>
      <c r="K15" s="60"/>
      <c r="L15" s="60"/>
      <c r="M15" s="67" t="s">
        <v>350</v>
      </c>
      <c r="N15" s="234"/>
      <c r="O15" s="191">
        <v>228647</v>
      </c>
      <c r="P15" s="190">
        <v>258286</v>
      </c>
      <c r="Q15" s="190">
        <v>5165</v>
      </c>
      <c r="R15" s="190">
        <v>20724</v>
      </c>
    </row>
    <row r="16" spans="1:18" ht="14.25" customHeight="1">
      <c r="B16" s="234"/>
      <c r="C16" s="234"/>
      <c r="D16" s="67" t="s">
        <v>349</v>
      </c>
      <c r="F16" s="191">
        <v>610</v>
      </c>
      <c r="G16" s="190">
        <v>207248</v>
      </c>
      <c r="H16" s="190">
        <v>16116</v>
      </c>
      <c r="I16" s="190">
        <v>35128</v>
      </c>
      <c r="K16" s="60"/>
      <c r="L16" s="60"/>
      <c r="M16" s="67" t="s">
        <v>121</v>
      </c>
      <c r="N16" s="234"/>
      <c r="O16" s="191">
        <v>654991</v>
      </c>
      <c r="P16" s="190">
        <v>85486</v>
      </c>
      <c r="Q16" s="190">
        <v>981448</v>
      </c>
      <c r="R16" s="190">
        <v>892617</v>
      </c>
    </row>
    <row r="17" spans="2:18" ht="14.25" customHeight="1">
      <c r="B17" s="234"/>
      <c r="C17" s="234"/>
      <c r="D17" s="67" t="s">
        <v>348</v>
      </c>
      <c r="F17" s="191" t="s">
        <v>7</v>
      </c>
      <c r="G17" s="190">
        <v>8748</v>
      </c>
      <c r="H17" s="190">
        <v>29</v>
      </c>
      <c r="I17" s="190">
        <v>22799</v>
      </c>
      <c r="K17" s="60"/>
      <c r="L17" s="60"/>
      <c r="M17" s="67" t="s">
        <v>124</v>
      </c>
      <c r="N17" s="234"/>
      <c r="O17" s="191" t="s">
        <v>7</v>
      </c>
      <c r="P17" s="190">
        <v>1383299</v>
      </c>
      <c r="Q17" s="190">
        <v>1282810</v>
      </c>
      <c r="R17" s="190">
        <v>1699996</v>
      </c>
    </row>
    <row r="18" spans="2:18" ht="14.25" customHeight="1">
      <c r="B18" s="234"/>
      <c r="C18" s="234"/>
      <c r="D18" s="67" t="s">
        <v>194</v>
      </c>
      <c r="F18" s="191">
        <v>4693</v>
      </c>
      <c r="G18" s="190">
        <v>410081</v>
      </c>
      <c r="H18" s="190">
        <v>220</v>
      </c>
      <c r="I18" s="190">
        <v>45408</v>
      </c>
      <c r="K18" s="60"/>
      <c r="L18" s="60"/>
      <c r="M18" s="67" t="s">
        <v>126</v>
      </c>
      <c r="N18" s="240"/>
      <c r="O18" s="193">
        <v>240325</v>
      </c>
      <c r="P18" s="192">
        <v>295003</v>
      </c>
      <c r="Q18" s="192">
        <v>1170660</v>
      </c>
      <c r="R18" s="192">
        <v>1366884</v>
      </c>
    </row>
    <row r="19" spans="2:18" ht="14.25" customHeight="1">
      <c r="B19" s="234"/>
      <c r="C19" s="234"/>
      <c r="D19" s="67" t="s">
        <v>3</v>
      </c>
      <c r="F19" s="191">
        <v>74</v>
      </c>
      <c r="G19" s="190">
        <v>15219</v>
      </c>
      <c r="H19" s="190" t="s">
        <v>7</v>
      </c>
      <c r="I19" s="190">
        <v>153</v>
      </c>
      <c r="K19" s="60"/>
      <c r="L19" s="60"/>
      <c r="M19" s="67" t="s">
        <v>347</v>
      </c>
      <c r="N19" s="234"/>
      <c r="O19" s="237" t="s">
        <v>7</v>
      </c>
      <c r="P19" s="192">
        <v>16700199</v>
      </c>
      <c r="Q19" s="235" t="s">
        <v>7</v>
      </c>
      <c r="R19" s="235" t="s">
        <v>7</v>
      </c>
    </row>
    <row r="20" spans="2:18" ht="14.25" customHeight="1">
      <c r="B20" s="234"/>
      <c r="C20" s="234"/>
      <c r="D20" s="67" t="s">
        <v>346</v>
      </c>
      <c r="F20" s="191">
        <v>13457</v>
      </c>
      <c r="G20" s="190">
        <v>1106917</v>
      </c>
      <c r="H20" s="190">
        <v>3896</v>
      </c>
      <c r="I20" s="190">
        <v>6399</v>
      </c>
      <c r="K20" s="60"/>
      <c r="L20" s="60"/>
      <c r="M20" s="67" t="s">
        <v>345</v>
      </c>
      <c r="N20" s="234"/>
      <c r="O20" s="237" t="s">
        <v>7</v>
      </c>
      <c r="P20" s="192">
        <v>1066383</v>
      </c>
      <c r="Q20" s="192">
        <v>163689</v>
      </c>
      <c r="R20" s="192">
        <v>337470</v>
      </c>
    </row>
    <row r="21" spans="2:18" ht="14.25" customHeight="1">
      <c r="B21" s="234"/>
      <c r="D21" s="67" t="s">
        <v>2</v>
      </c>
      <c r="F21" s="191" t="s">
        <v>7</v>
      </c>
      <c r="G21" s="190">
        <v>1202</v>
      </c>
      <c r="H21" s="190" t="s">
        <v>7</v>
      </c>
      <c r="I21" s="190" t="s">
        <v>7</v>
      </c>
      <c r="K21" s="60"/>
      <c r="L21" s="60"/>
      <c r="M21" s="67" t="s">
        <v>344</v>
      </c>
      <c r="N21" s="234"/>
      <c r="O21" s="193">
        <v>12164</v>
      </c>
      <c r="P21" s="192">
        <v>56877</v>
      </c>
      <c r="Q21" s="192">
        <v>521338</v>
      </c>
      <c r="R21" s="192">
        <v>176629</v>
      </c>
    </row>
    <row r="22" spans="2:18" ht="14.25" customHeight="1">
      <c r="B22" s="234"/>
      <c r="D22" s="67" t="s">
        <v>343</v>
      </c>
      <c r="F22" s="191">
        <v>7893</v>
      </c>
      <c r="G22" s="190">
        <v>61931</v>
      </c>
      <c r="H22" s="190" t="s">
        <v>7</v>
      </c>
      <c r="I22" s="190">
        <v>624</v>
      </c>
      <c r="K22" s="60"/>
      <c r="L22" s="60"/>
      <c r="M22" s="67" t="s">
        <v>138</v>
      </c>
      <c r="N22" s="234"/>
      <c r="O22" s="193">
        <v>361</v>
      </c>
      <c r="P22" s="192">
        <v>312071</v>
      </c>
      <c r="Q22" s="192">
        <v>40727</v>
      </c>
      <c r="R22" s="192">
        <v>187921</v>
      </c>
    </row>
    <row r="23" spans="2:18" ht="14.25" customHeight="1">
      <c r="B23" s="234"/>
      <c r="D23" s="67" t="s">
        <v>181</v>
      </c>
      <c r="F23" s="191">
        <v>42137</v>
      </c>
      <c r="G23" s="190">
        <v>96257</v>
      </c>
      <c r="H23" s="190">
        <v>76</v>
      </c>
      <c r="I23" s="190">
        <v>3206</v>
      </c>
      <c r="K23" s="60"/>
      <c r="L23" s="60"/>
      <c r="M23" s="67" t="s">
        <v>342</v>
      </c>
      <c r="N23" s="234"/>
      <c r="O23" s="193">
        <v>10752</v>
      </c>
      <c r="P23" s="192">
        <v>3326</v>
      </c>
      <c r="Q23" s="192">
        <v>6209</v>
      </c>
      <c r="R23" s="235" t="s">
        <v>7</v>
      </c>
    </row>
    <row r="24" spans="2:18" ht="14.25" customHeight="1">
      <c r="B24" s="234"/>
      <c r="C24" s="296" t="s">
        <v>178</v>
      </c>
      <c r="D24" s="296"/>
      <c r="F24" s="195">
        <v>16813</v>
      </c>
      <c r="G24" s="194">
        <v>2285193</v>
      </c>
      <c r="H24" s="194">
        <v>2656</v>
      </c>
      <c r="I24" s="194">
        <v>242705</v>
      </c>
      <c r="K24" s="60"/>
      <c r="L24" s="60"/>
      <c r="M24" s="67" t="s">
        <v>161</v>
      </c>
      <c r="N24" s="234"/>
      <c r="O24" s="237">
        <v>1115305</v>
      </c>
      <c r="P24" s="192">
        <v>894283</v>
      </c>
      <c r="Q24" s="192">
        <v>247322</v>
      </c>
      <c r="R24" s="192">
        <v>1833934</v>
      </c>
    </row>
    <row r="25" spans="2:18" ht="14.25" customHeight="1">
      <c r="B25" s="234"/>
      <c r="D25" s="67" t="s">
        <v>102</v>
      </c>
      <c r="F25" s="191">
        <v>7058</v>
      </c>
      <c r="G25" s="190">
        <v>111038</v>
      </c>
      <c r="H25" s="190">
        <v>428</v>
      </c>
      <c r="I25" s="190">
        <v>4411</v>
      </c>
      <c r="K25" s="60"/>
      <c r="L25" s="60"/>
      <c r="M25" s="67" t="s">
        <v>160</v>
      </c>
      <c r="N25" s="234"/>
      <c r="O25" s="193">
        <v>82540</v>
      </c>
      <c r="P25" s="192">
        <v>108064</v>
      </c>
      <c r="Q25" s="192">
        <v>54246</v>
      </c>
      <c r="R25" s="235">
        <v>24423</v>
      </c>
    </row>
    <row r="26" spans="2:18" ht="14.25" customHeight="1">
      <c r="B26" s="234"/>
      <c r="C26" s="234"/>
      <c r="D26" s="67" t="s">
        <v>105</v>
      </c>
      <c r="F26" s="191">
        <v>8946</v>
      </c>
      <c r="G26" s="190">
        <v>601708</v>
      </c>
      <c r="H26" s="190">
        <v>1555</v>
      </c>
      <c r="I26" s="190">
        <v>205457</v>
      </c>
      <c r="K26" s="60"/>
      <c r="L26" s="60"/>
      <c r="M26" s="239" t="s">
        <v>341</v>
      </c>
      <c r="O26" s="193">
        <v>1641754</v>
      </c>
      <c r="P26" s="192">
        <v>1675796</v>
      </c>
      <c r="Q26" s="192">
        <v>221603</v>
      </c>
      <c r="R26" s="192">
        <v>134884</v>
      </c>
    </row>
    <row r="27" spans="2:18" ht="14.25" customHeight="1">
      <c r="B27" s="234"/>
      <c r="C27" s="234"/>
      <c r="D27" s="67" t="s">
        <v>108</v>
      </c>
      <c r="F27" s="191">
        <v>52</v>
      </c>
      <c r="G27" s="190">
        <v>86087</v>
      </c>
      <c r="H27" s="190">
        <v>593</v>
      </c>
      <c r="I27" s="190">
        <v>80</v>
      </c>
      <c r="L27" s="296" t="s">
        <v>198</v>
      </c>
      <c r="M27" s="296"/>
      <c r="O27" s="195">
        <v>660749</v>
      </c>
      <c r="P27" s="194">
        <v>1833046</v>
      </c>
      <c r="Q27" s="194">
        <v>222384</v>
      </c>
      <c r="R27" s="194">
        <v>319417</v>
      </c>
    </row>
    <row r="28" spans="2:18" ht="14.25" customHeight="1">
      <c r="B28" s="234"/>
      <c r="C28" s="234"/>
      <c r="D28" s="67" t="s">
        <v>340</v>
      </c>
      <c r="F28" s="191" t="s">
        <v>7</v>
      </c>
      <c r="G28" s="190">
        <v>1439507</v>
      </c>
      <c r="H28" s="190">
        <v>60</v>
      </c>
      <c r="I28" s="190">
        <v>31481</v>
      </c>
      <c r="L28" s="234"/>
      <c r="M28" s="67" t="s">
        <v>196</v>
      </c>
      <c r="O28" s="237">
        <v>170061</v>
      </c>
      <c r="P28" s="192">
        <v>275284</v>
      </c>
      <c r="Q28" s="192">
        <v>61466</v>
      </c>
      <c r="R28" s="192">
        <v>204221</v>
      </c>
    </row>
    <row r="29" spans="2:18" ht="14.25" customHeight="1">
      <c r="B29" s="234"/>
      <c r="C29" s="234"/>
      <c r="D29" s="67" t="s">
        <v>339</v>
      </c>
      <c r="F29" s="191">
        <v>757</v>
      </c>
      <c r="G29" s="190">
        <v>13351</v>
      </c>
      <c r="H29" s="190">
        <v>20</v>
      </c>
      <c r="I29" s="190">
        <v>1276</v>
      </c>
      <c r="L29" s="60"/>
      <c r="M29" s="67" t="s">
        <v>45</v>
      </c>
      <c r="O29" s="193">
        <v>113164</v>
      </c>
      <c r="P29" s="192">
        <v>352208</v>
      </c>
      <c r="Q29" s="192">
        <v>342</v>
      </c>
      <c r="R29" s="192">
        <v>463</v>
      </c>
    </row>
    <row r="30" spans="2:18" ht="14.25" customHeight="1">
      <c r="B30" s="234"/>
      <c r="C30" s="234"/>
      <c r="D30" s="67" t="s">
        <v>172</v>
      </c>
      <c r="F30" s="191" t="s">
        <v>7</v>
      </c>
      <c r="G30" s="190">
        <v>33502</v>
      </c>
      <c r="H30" s="190" t="s">
        <v>7</v>
      </c>
      <c r="I30" s="190" t="s">
        <v>7</v>
      </c>
      <c r="L30" s="60"/>
      <c r="M30" s="67" t="s">
        <v>193</v>
      </c>
      <c r="O30" s="193">
        <v>115461</v>
      </c>
      <c r="P30" s="192">
        <v>204895</v>
      </c>
      <c r="Q30" s="192">
        <v>956</v>
      </c>
      <c r="R30" s="192" t="s">
        <v>7</v>
      </c>
    </row>
    <row r="31" spans="2:18" ht="14.25" customHeight="1">
      <c r="B31" s="234"/>
      <c r="C31" s="296" t="s">
        <v>170</v>
      </c>
      <c r="D31" s="296"/>
      <c r="F31" s="195">
        <v>809443</v>
      </c>
      <c r="G31" s="194">
        <v>25030317</v>
      </c>
      <c r="H31" s="194">
        <v>1052810</v>
      </c>
      <c r="I31" s="194">
        <v>2200838</v>
      </c>
      <c r="L31" s="60"/>
      <c r="M31" s="67" t="s">
        <v>54</v>
      </c>
      <c r="O31" s="193">
        <v>285</v>
      </c>
      <c r="P31" s="192">
        <v>49431</v>
      </c>
      <c r="Q31" s="192">
        <v>17150</v>
      </c>
      <c r="R31" s="192">
        <v>11081</v>
      </c>
    </row>
    <row r="32" spans="2:18" ht="14.25" customHeight="1">
      <c r="B32" s="234"/>
      <c r="C32" s="234"/>
      <c r="D32" s="67" t="s">
        <v>4</v>
      </c>
      <c r="F32" s="191">
        <v>3382</v>
      </c>
      <c r="G32" s="190">
        <v>5663098</v>
      </c>
      <c r="H32" s="190">
        <v>55327</v>
      </c>
      <c r="I32" s="190">
        <v>7149</v>
      </c>
      <c r="L32" s="60"/>
      <c r="M32" s="67" t="s">
        <v>56</v>
      </c>
      <c r="O32" s="193">
        <v>205339</v>
      </c>
      <c r="P32" s="192">
        <v>722885</v>
      </c>
      <c r="Q32" s="192">
        <v>75157</v>
      </c>
      <c r="R32" s="192">
        <v>45030</v>
      </c>
    </row>
    <row r="33" spans="2:18" ht="14.25" customHeight="1">
      <c r="B33" s="234"/>
      <c r="C33" s="234"/>
      <c r="D33" s="67" t="s">
        <v>338</v>
      </c>
      <c r="F33" s="191" t="s">
        <v>7</v>
      </c>
      <c r="G33" s="190">
        <v>10907422</v>
      </c>
      <c r="H33" s="190">
        <v>29848</v>
      </c>
      <c r="I33" s="190">
        <v>26840</v>
      </c>
      <c r="L33" s="60"/>
      <c r="M33" s="67" t="s">
        <v>58</v>
      </c>
      <c r="O33" s="191">
        <v>55655</v>
      </c>
      <c r="P33" s="192">
        <v>99155</v>
      </c>
      <c r="Q33" s="192">
        <v>6580</v>
      </c>
      <c r="R33" s="192">
        <v>5539</v>
      </c>
    </row>
    <row r="34" spans="2:18" ht="14.25" customHeight="1">
      <c r="B34" s="234"/>
      <c r="C34" s="234"/>
      <c r="D34" s="67" t="s">
        <v>337</v>
      </c>
      <c r="F34" s="191">
        <v>25</v>
      </c>
      <c r="G34" s="190">
        <v>17086</v>
      </c>
      <c r="H34" s="190">
        <v>1217</v>
      </c>
      <c r="I34" s="190">
        <v>751</v>
      </c>
      <c r="L34" s="60"/>
      <c r="M34" s="67" t="s">
        <v>336</v>
      </c>
      <c r="O34" s="191">
        <v>528</v>
      </c>
      <c r="P34" s="192">
        <v>55849</v>
      </c>
      <c r="Q34" s="235">
        <v>55405</v>
      </c>
      <c r="R34" s="192">
        <v>809</v>
      </c>
    </row>
    <row r="35" spans="2:18" ht="14.25" customHeight="1">
      <c r="B35" s="234"/>
      <c r="C35" s="234"/>
      <c r="D35" s="67" t="s">
        <v>335</v>
      </c>
      <c r="F35" s="191">
        <v>1919</v>
      </c>
      <c r="G35" s="190">
        <v>2163</v>
      </c>
      <c r="H35" s="190">
        <v>353387</v>
      </c>
      <c r="I35" s="190">
        <v>815251</v>
      </c>
      <c r="L35" s="60"/>
      <c r="M35" s="67" t="s">
        <v>334</v>
      </c>
      <c r="O35" s="237">
        <v>57</v>
      </c>
      <c r="P35" s="192">
        <v>3848</v>
      </c>
      <c r="Q35" s="235" t="s">
        <v>7</v>
      </c>
      <c r="R35" s="192" t="s">
        <v>7</v>
      </c>
    </row>
    <row r="36" spans="2:18" ht="14.25" customHeight="1">
      <c r="B36" s="234"/>
      <c r="C36" s="234"/>
      <c r="D36" s="67" t="s">
        <v>144</v>
      </c>
      <c r="F36" s="191">
        <v>9922</v>
      </c>
      <c r="G36" s="190">
        <v>195620</v>
      </c>
      <c r="H36" s="190" t="s">
        <v>7</v>
      </c>
      <c r="I36" s="190" t="s">
        <v>7</v>
      </c>
      <c r="L36" s="60"/>
      <c r="M36" s="67" t="s">
        <v>191</v>
      </c>
      <c r="O36" s="237">
        <v>199</v>
      </c>
      <c r="P36" s="235">
        <v>69491</v>
      </c>
      <c r="Q36" s="235">
        <v>5328</v>
      </c>
      <c r="R36" s="235">
        <v>52274</v>
      </c>
    </row>
    <row r="37" spans="2:18" ht="14.25" customHeight="1">
      <c r="B37" s="234"/>
      <c r="C37" s="234"/>
      <c r="D37" s="67" t="s">
        <v>148</v>
      </c>
      <c r="F37" s="191" t="s">
        <v>7</v>
      </c>
      <c r="G37" s="190">
        <v>7544256</v>
      </c>
      <c r="H37" s="190">
        <v>119721</v>
      </c>
      <c r="I37" s="190" t="s">
        <v>7</v>
      </c>
      <c r="L37" s="296" t="s">
        <v>186</v>
      </c>
      <c r="M37" s="296"/>
      <c r="O37" s="195">
        <v>1684177</v>
      </c>
      <c r="P37" s="236">
        <v>6821420</v>
      </c>
      <c r="Q37" s="236">
        <v>158274</v>
      </c>
      <c r="R37" s="236">
        <v>43357</v>
      </c>
    </row>
    <row r="38" spans="2:18" ht="14.25" customHeight="1">
      <c r="B38" s="234"/>
      <c r="C38" s="234"/>
      <c r="D38" s="67" t="s">
        <v>153</v>
      </c>
      <c r="F38" s="191" t="s">
        <v>7</v>
      </c>
      <c r="G38" s="190">
        <v>1478</v>
      </c>
      <c r="H38" s="190" t="s">
        <v>7</v>
      </c>
      <c r="I38" s="190">
        <v>1526</v>
      </c>
      <c r="L38" s="60"/>
      <c r="M38" s="67" t="s">
        <v>72</v>
      </c>
      <c r="O38" s="193">
        <v>27395</v>
      </c>
      <c r="P38" s="192">
        <v>134482</v>
      </c>
      <c r="Q38" s="235" t="s">
        <v>7</v>
      </c>
      <c r="R38" s="192">
        <v>60</v>
      </c>
    </row>
    <row r="39" spans="2:18" ht="14.25" customHeight="1">
      <c r="B39" s="234"/>
      <c r="C39" s="234"/>
      <c r="D39" s="67" t="s">
        <v>157</v>
      </c>
      <c r="F39" s="191" t="s">
        <v>7</v>
      </c>
      <c r="G39" s="190">
        <v>166</v>
      </c>
      <c r="H39" s="190" t="s">
        <v>7</v>
      </c>
      <c r="I39" s="190">
        <v>1074990</v>
      </c>
      <c r="L39" s="60"/>
      <c r="M39" s="67" t="s">
        <v>333</v>
      </c>
      <c r="O39" s="193">
        <v>110184</v>
      </c>
      <c r="P39" s="192">
        <v>2955326</v>
      </c>
      <c r="Q39" s="192">
        <v>1070</v>
      </c>
      <c r="R39" s="192">
        <v>278</v>
      </c>
    </row>
    <row r="40" spans="2:18" ht="14.25" customHeight="1">
      <c r="B40" s="234"/>
      <c r="C40" s="234"/>
      <c r="D40" s="67" t="s">
        <v>25</v>
      </c>
      <c r="F40" s="191" t="s">
        <v>7</v>
      </c>
      <c r="G40" s="190">
        <v>3481</v>
      </c>
      <c r="H40" s="190" t="s">
        <v>7</v>
      </c>
      <c r="I40" s="190">
        <v>64733</v>
      </c>
      <c r="L40" s="60"/>
      <c r="M40" s="238" t="s">
        <v>332</v>
      </c>
      <c r="O40" s="193">
        <v>70760</v>
      </c>
      <c r="P40" s="192">
        <v>321614</v>
      </c>
      <c r="Q40" s="235">
        <v>632</v>
      </c>
      <c r="R40" s="235" t="s">
        <v>7</v>
      </c>
    </row>
    <row r="41" spans="2:18" ht="14.25" customHeight="1">
      <c r="B41" s="234"/>
      <c r="C41" s="234"/>
      <c r="D41" s="67" t="s">
        <v>331</v>
      </c>
      <c r="F41" s="191">
        <v>794195</v>
      </c>
      <c r="G41" s="190">
        <v>695547</v>
      </c>
      <c r="H41" s="190">
        <v>493310</v>
      </c>
      <c r="I41" s="190">
        <v>209598</v>
      </c>
      <c r="L41" s="60"/>
      <c r="M41" s="67" t="s">
        <v>86</v>
      </c>
      <c r="O41" s="191">
        <v>181480</v>
      </c>
      <c r="P41" s="192">
        <v>1483510</v>
      </c>
      <c r="Q41" s="192">
        <v>61757</v>
      </c>
      <c r="R41" s="192">
        <v>1531</v>
      </c>
    </row>
    <row r="42" spans="2:18" ht="14.25" customHeight="1">
      <c r="C42" s="296" t="s">
        <v>199</v>
      </c>
      <c r="D42" s="296"/>
      <c r="E42" s="234"/>
      <c r="F42" s="195">
        <v>43989350</v>
      </c>
      <c r="G42" s="194">
        <v>9425577</v>
      </c>
      <c r="H42" s="194">
        <v>27299880</v>
      </c>
      <c r="I42" s="194">
        <v>19689976</v>
      </c>
      <c r="L42" s="60"/>
      <c r="M42" s="67" t="s">
        <v>330</v>
      </c>
      <c r="O42" s="193">
        <v>176548</v>
      </c>
      <c r="P42" s="192">
        <v>225864</v>
      </c>
      <c r="Q42" s="192">
        <v>33391</v>
      </c>
      <c r="R42" s="192">
        <v>18649</v>
      </c>
    </row>
    <row r="43" spans="2:18" ht="14.25" customHeight="1">
      <c r="B43" s="60"/>
      <c r="C43" s="60"/>
      <c r="D43" s="67" t="s">
        <v>197</v>
      </c>
      <c r="E43" s="234"/>
      <c r="F43" s="191">
        <v>71654</v>
      </c>
      <c r="G43" s="190">
        <v>181174</v>
      </c>
      <c r="H43" s="190">
        <v>1481093</v>
      </c>
      <c r="I43" s="190">
        <v>79109</v>
      </c>
      <c r="L43" s="60"/>
      <c r="M43" s="67" t="s">
        <v>98</v>
      </c>
      <c r="O43" s="193">
        <v>1060857</v>
      </c>
      <c r="P43" s="192">
        <v>438875</v>
      </c>
      <c r="Q43" s="192">
        <v>36638</v>
      </c>
      <c r="R43" s="192">
        <v>8696</v>
      </c>
    </row>
    <row r="44" spans="2:18" ht="14.25" customHeight="1">
      <c r="B44" s="60"/>
      <c r="C44" s="60"/>
      <c r="D44" s="67" t="s">
        <v>43</v>
      </c>
      <c r="E44" s="234"/>
      <c r="F44" s="191">
        <v>2365409</v>
      </c>
      <c r="G44" s="192">
        <v>251005</v>
      </c>
      <c r="H44" s="192">
        <v>1161260</v>
      </c>
      <c r="I44" s="192">
        <v>4699099</v>
      </c>
      <c r="L44" s="60"/>
      <c r="M44" s="141" t="s">
        <v>329</v>
      </c>
      <c r="O44" s="193">
        <v>5577</v>
      </c>
      <c r="P44" s="192">
        <v>1040756</v>
      </c>
      <c r="Q44" s="192">
        <v>8234</v>
      </c>
      <c r="R44" s="192">
        <v>13548</v>
      </c>
    </row>
    <row r="45" spans="2:18" ht="14.25" customHeight="1">
      <c r="B45" s="60"/>
      <c r="C45" s="60"/>
      <c r="D45" s="67" t="s">
        <v>195</v>
      </c>
      <c r="E45" s="234"/>
      <c r="F45" s="191">
        <v>221141</v>
      </c>
      <c r="G45" s="190">
        <v>1311073</v>
      </c>
      <c r="H45" s="190">
        <v>660</v>
      </c>
      <c r="I45" s="190">
        <v>16865</v>
      </c>
      <c r="L45" s="60"/>
      <c r="M45" s="67" t="s">
        <v>176</v>
      </c>
      <c r="O45" s="193">
        <v>51376</v>
      </c>
      <c r="P45" s="192">
        <v>220993</v>
      </c>
      <c r="Q45" s="235">
        <v>16552</v>
      </c>
      <c r="R45" s="235">
        <v>595</v>
      </c>
    </row>
    <row r="46" spans="2:18" ht="14.25" customHeight="1">
      <c r="B46" s="60"/>
      <c r="C46" s="60"/>
      <c r="D46" s="67" t="s">
        <v>192</v>
      </c>
      <c r="E46" s="234"/>
      <c r="F46" s="191">
        <v>279324</v>
      </c>
      <c r="G46" s="190">
        <v>1256426</v>
      </c>
      <c r="H46" s="190">
        <v>55298</v>
      </c>
      <c r="I46" s="190">
        <v>57108</v>
      </c>
      <c r="L46" s="296" t="s">
        <v>173</v>
      </c>
      <c r="M46" s="296"/>
      <c r="O46" s="195">
        <v>2089002</v>
      </c>
      <c r="P46" s="194">
        <v>2596602</v>
      </c>
      <c r="Q46" s="194">
        <v>1049201</v>
      </c>
      <c r="R46" s="194">
        <v>708170</v>
      </c>
    </row>
    <row r="47" spans="2:18" ht="14.25" customHeight="1">
      <c r="B47" s="60"/>
      <c r="C47" s="60"/>
      <c r="D47" s="67" t="s">
        <v>328</v>
      </c>
      <c r="E47" s="234"/>
      <c r="F47" s="191">
        <v>1422</v>
      </c>
      <c r="G47" s="190">
        <v>1096</v>
      </c>
      <c r="H47" s="190" t="s">
        <v>7</v>
      </c>
      <c r="I47" s="190" t="s">
        <v>7</v>
      </c>
      <c r="L47" s="60"/>
      <c r="M47" s="67" t="s">
        <v>171</v>
      </c>
      <c r="O47" s="193">
        <v>440209</v>
      </c>
      <c r="P47" s="192">
        <v>57319</v>
      </c>
      <c r="Q47" s="192">
        <v>93663</v>
      </c>
      <c r="R47" s="192">
        <v>15000</v>
      </c>
    </row>
    <row r="48" spans="2:18" ht="14.25" customHeight="1">
      <c r="B48" s="60"/>
      <c r="C48" s="60"/>
      <c r="D48" s="67" t="s">
        <v>327</v>
      </c>
      <c r="E48" s="234"/>
      <c r="F48" s="191">
        <v>25996564</v>
      </c>
      <c r="G48" s="190">
        <v>926628</v>
      </c>
      <c r="H48" s="190">
        <v>23323830</v>
      </c>
      <c r="I48" s="190">
        <v>13329518</v>
      </c>
      <c r="L48" s="60"/>
      <c r="M48" s="67" t="s">
        <v>326</v>
      </c>
      <c r="O48" s="193">
        <v>1003678</v>
      </c>
      <c r="P48" s="192">
        <v>23983</v>
      </c>
      <c r="Q48" s="192">
        <v>62775</v>
      </c>
      <c r="R48" s="192">
        <v>6324</v>
      </c>
    </row>
    <row r="49" spans="1:18" ht="14.25" customHeight="1">
      <c r="B49" s="60"/>
      <c r="C49" s="60"/>
      <c r="D49" s="67" t="s">
        <v>325</v>
      </c>
      <c r="E49" s="234"/>
      <c r="F49" s="191">
        <v>152895</v>
      </c>
      <c r="G49" s="190">
        <v>62468</v>
      </c>
      <c r="H49" s="190">
        <v>46774</v>
      </c>
      <c r="I49" s="190">
        <v>1342</v>
      </c>
      <c r="L49" s="60"/>
      <c r="M49" s="67" t="s">
        <v>168</v>
      </c>
      <c r="O49" s="193">
        <v>27637</v>
      </c>
      <c r="P49" s="192">
        <v>684797</v>
      </c>
      <c r="Q49" s="192">
        <v>306042</v>
      </c>
      <c r="R49" s="192">
        <v>67416</v>
      </c>
    </row>
    <row r="50" spans="1:18" ht="14.25" customHeight="1">
      <c r="B50" s="60"/>
      <c r="C50" s="60"/>
      <c r="D50" s="67" t="s">
        <v>324</v>
      </c>
      <c r="E50" s="234"/>
      <c r="F50" s="191">
        <v>57053</v>
      </c>
      <c r="G50" s="190">
        <v>69550</v>
      </c>
      <c r="H50" s="190">
        <v>1690</v>
      </c>
      <c r="I50" s="190">
        <v>90</v>
      </c>
      <c r="L50" s="60"/>
      <c r="M50" s="67" t="s">
        <v>167</v>
      </c>
      <c r="O50" s="237" t="s">
        <v>7</v>
      </c>
      <c r="P50" s="235" t="s">
        <v>7</v>
      </c>
      <c r="Q50" s="192">
        <v>22041</v>
      </c>
      <c r="R50" s="192">
        <v>9031</v>
      </c>
    </row>
    <row r="51" spans="1:18" ht="14.25" customHeight="1">
      <c r="B51" s="60"/>
      <c r="C51" s="60"/>
      <c r="D51" s="67" t="s">
        <v>323</v>
      </c>
      <c r="E51" s="234"/>
      <c r="F51" s="191">
        <v>10390996</v>
      </c>
      <c r="G51" s="190">
        <v>2189748</v>
      </c>
      <c r="H51" s="190">
        <v>791828</v>
      </c>
      <c r="I51" s="190">
        <v>498521</v>
      </c>
      <c r="L51" s="60"/>
      <c r="M51" s="67" t="s">
        <v>132</v>
      </c>
      <c r="O51" s="237" t="s">
        <v>7</v>
      </c>
      <c r="P51" s="235" t="s">
        <v>7</v>
      </c>
      <c r="Q51" s="192">
        <v>524843</v>
      </c>
      <c r="R51" s="192">
        <v>564592</v>
      </c>
    </row>
    <row r="52" spans="1:18" ht="14.25" customHeight="1">
      <c r="B52" s="60"/>
      <c r="C52" s="60"/>
      <c r="D52" s="67" t="s">
        <v>322</v>
      </c>
      <c r="E52" s="234"/>
      <c r="F52" s="191">
        <v>155616</v>
      </c>
      <c r="G52" s="192">
        <v>254952</v>
      </c>
      <c r="H52" s="192">
        <v>355550</v>
      </c>
      <c r="I52" s="192">
        <v>960982</v>
      </c>
      <c r="L52" s="60"/>
      <c r="M52" s="67" t="s">
        <v>165</v>
      </c>
      <c r="O52" s="193">
        <v>611331</v>
      </c>
      <c r="P52" s="192">
        <v>1818325</v>
      </c>
      <c r="Q52" s="235">
        <v>29115</v>
      </c>
      <c r="R52" s="192">
        <v>44605</v>
      </c>
    </row>
    <row r="53" spans="1:18" ht="14.25" customHeight="1">
      <c r="B53" s="60"/>
      <c r="C53" s="60"/>
      <c r="D53" s="67" t="s">
        <v>321</v>
      </c>
      <c r="E53" s="234"/>
      <c r="F53" s="191">
        <v>3218442</v>
      </c>
      <c r="G53" s="192">
        <v>881635</v>
      </c>
      <c r="H53" s="192">
        <v>80336</v>
      </c>
      <c r="I53" s="192">
        <v>43332</v>
      </c>
      <c r="L53" s="60"/>
      <c r="M53" s="67" t="s">
        <v>162</v>
      </c>
      <c r="O53" s="237">
        <v>6147</v>
      </c>
      <c r="P53" s="235">
        <v>12178</v>
      </c>
      <c r="Q53" s="235">
        <v>10722</v>
      </c>
      <c r="R53" s="235">
        <v>1202</v>
      </c>
    </row>
    <row r="54" spans="1:18" ht="14.25" customHeight="1">
      <c r="B54" s="60"/>
      <c r="C54" s="60"/>
      <c r="D54" s="67" t="s">
        <v>85</v>
      </c>
      <c r="E54" s="234"/>
      <c r="F54" s="191">
        <v>619943</v>
      </c>
      <c r="G54" s="190">
        <v>1808727</v>
      </c>
      <c r="H54" s="190">
        <v>1539</v>
      </c>
      <c r="I54" s="190">
        <v>3832</v>
      </c>
      <c r="L54" s="296" t="s">
        <v>156</v>
      </c>
      <c r="M54" s="296"/>
      <c r="O54" s="195" t="s">
        <v>7</v>
      </c>
      <c r="P54" s="236" t="s">
        <v>7</v>
      </c>
      <c r="Q54" s="236" t="s">
        <v>7</v>
      </c>
      <c r="R54" s="236" t="s">
        <v>7</v>
      </c>
    </row>
    <row r="55" spans="1:18" ht="14.25" customHeight="1">
      <c r="B55" s="60"/>
      <c r="C55" s="60"/>
      <c r="D55" s="67" t="s">
        <v>320</v>
      </c>
      <c r="E55" s="234"/>
      <c r="F55" s="191">
        <v>131273</v>
      </c>
      <c r="G55" s="190">
        <v>157213</v>
      </c>
      <c r="H55" s="190">
        <v>22</v>
      </c>
      <c r="I55" s="190">
        <v>178</v>
      </c>
      <c r="L55" s="60"/>
      <c r="M55" s="67" t="s">
        <v>156</v>
      </c>
      <c r="N55" s="128"/>
      <c r="O55" s="235" t="s">
        <v>7</v>
      </c>
      <c r="P55" s="235" t="s">
        <v>7</v>
      </c>
      <c r="Q55" s="235" t="s">
        <v>7</v>
      </c>
      <c r="R55" s="235" t="s">
        <v>7</v>
      </c>
    </row>
    <row r="56" spans="1:18" ht="14.25" customHeight="1">
      <c r="B56" s="60"/>
      <c r="C56" s="60"/>
      <c r="D56" s="67" t="s">
        <v>319</v>
      </c>
      <c r="E56" s="234"/>
      <c r="F56" s="191">
        <v>237323</v>
      </c>
      <c r="G56" s="190">
        <v>41656</v>
      </c>
      <c r="H56" s="190" t="s">
        <v>7</v>
      </c>
      <c r="I56" s="190" t="s">
        <v>7</v>
      </c>
      <c r="N56" s="128"/>
    </row>
    <row r="57" spans="1:18" ht="14.25" customHeight="1">
      <c r="B57" s="60"/>
      <c r="C57" s="60"/>
      <c r="D57" s="67" t="s">
        <v>183</v>
      </c>
      <c r="E57" s="234"/>
      <c r="F57" s="191">
        <v>90295</v>
      </c>
      <c r="G57" s="190">
        <v>32226</v>
      </c>
      <c r="H57" s="190" t="s">
        <v>7</v>
      </c>
      <c r="I57" s="190" t="s">
        <v>7</v>
      </c>
      <c r="N57" s="128"/>
    </row>
    <row r="58" spans="1:18" ht="6" customHeight="1">
      <c r="A58" s="104"/>
      <c r="B58" s="102"/>
      <c r="C58" s="102"/>
      <c r="D58" s="104"/>
      <c r="E58" s="233"/>
      <c r="F58" s="232"/>
      <c r="G58" s="231"/>
      <c r="H58" s="231"/>
      <c r="I58" s="104"/>
      <c r="J58" s="104"/>
      <c r="K58" s="104"/>
      <c r="L58" s="104"/>
      <c r="M58" s="104"/>
      <c r="N58" s="129"/>
      <c r="O58" s="104"/>
      <c r="P58" s="104"/>
      <c r="Q58" s="104"/>
      <c r="R58" s="104"/>
    </row>
    <row r="59" spans="1:18">
      <c r="A59" s="50" t="s">
        <v>159</v>
      </c>
    </row>
  </sheetData>
  <mergeCells count="12">
    <mergeCell ref="C31:D31"/>
    <mergeCell ref="C42:D42"/>
    <mergeCell ref="L54:M54"/>
    <mergeCell ref="L46:M46"/>
    <mergeCell ref="L37:M37"/>
    <mergeCell ref="L27:M27"/>
    <mergeCell ref="A8:E9"/>
    <mergeCell ref="J8:N9"/>
    <mergeCell ref="B11:D11"/>
    <mergeCell ref="C12:D12"/>
    <mergeCell ref="L11:M11"/>
    <mergeCell ref="C24:D24"/>
  </mergeCells>
  <phoneticPr fontId="9"/>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318</v>
      </c>
    </row>
    <row r="7" spans="1:32" ht="1.5" customHeight="1">
      <c r="AF7" s="60"/>
    </row>
    <row r="8" spans="1:32" ht="15" customHeight="1">
      <c r="A8" s="304" t="s">
        <v>206</v>
      </c>
      <c r="B8" s="303"/>
      <c r="C8" s="303"/>
      <c r="D8" s="303"/>
      <c r="E8" s="303"/>
      <c r="F8" s="303"/>
      <c r="G8" s="118" t="s">
        <v>16</v>
      </c>
      <c r="H8" s="122"/>
      <c r="I8" s="118" t="s">
        <v>17</v>
      </c>
      <c r="J8" s="122"/>
      <c r="K8" s="122"/>
      <c r="L8" s="126"/>
      <c r="M8" s="303" t="s">
        <v>206</v>
      </c>
      <c r="N8" s="303"/>
      <c r="O8" s="303"/>
      <c r="P8" s="303"/>
      <c r="Q8" s="303"/>
      <c r="R8" s="125" t="s">
        <v>18</v>
      </c>
      <c r="S8" s="124" t="s">
        <v>19</v>
      </c>
      <c r="T8" s="118" t="s">
        <v>17</v>
      </c>
      <c r="U8" s="122"/>
      <c r="V8" s="121"/>
      <c r="W8" s="123"/>
      <c r="X8" s="304" t="s">
        <v>206</v>
      </c>
      <c r="Y8" s="303"/>
      <c r="Z8" s="303"/>
      <c r="AA8" s="303"/>
      <c r="AB8" s="303"/>
      <c r="AC8" s="118" t="s">
        <v>16</v>
      </c>
      <c r="AD8" s="122"/>
      <c r="AE8" s="118" t="s">
        <v>17</v>
      </c>
      <c r="AF8" s="121"/>
    </row>
    <row r="9" spans="1:32" ht="15" customHeight="1">
      <c r="A9" s="304"/>
      <c r="B9" s="303"/>
      <c r="C9" s="303"/>
      <c r="D9" s="303"/>
      <c r="E9" s="303"/>
      <c r="F9" s="303"/>
      <c r="G9" s="116" t="s">
        <v>20</v>
      </c>
      <c r="H9" s="116" t="s">
        <v>21</v>
      </c>
      <c r="I9" s="116" t="s">
        <v>22</v>
      </c>
      <c r="J9" s="118" t="s">
        <v>23</v>
      </c>
      <c r="K9" s="118"/>
      <c r="L9" s="120"/>
      <c r="M9" s="303"/>
      <c r="N9" s="303"/>
      <c r="O9" s="303"/>
      <c r="P9" s="303"/>
      <c r="Q9" s="303"/>
      <c r="R9" s="116" t="s">
        <v>20</v>
      </c>
      <c r="S9" s="119" t="s">
        <v>21</v>
      </c>
      <c r="T9" s="116" t="s">
        <v>22</v>
      </c>
      <c r="U9" s="118" t="s">
        <v>23</v>
      </c>
      <c r="V9" s="117"/>
      <c r="W9" s="114"/>
      <c r="X9" s="304"/>
      <c r="Y9" s="303"/>
      <c r="Z9" s="303"/>
      <c r="AA9" s="303"/>
      <c r="AB9" s="303"/>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52658299</v>
      </c>
      <c r="H11" s="194">
        <v>75225018</v>
      </c>
      <c r="I11" s="194">
        <v>35984972</v>
      </c>
      <c r="J11" s="194">
        <v>32100206</v>
      </c>
      <c r="K11" s="65"/>
      <c r="L11" s="112"/>
      <c r="M11" s="60"/>
      <c r="N11" s="60"/>
      <c r="O11" s="60"/>
      <c r="P11" s="64" t="s">
        <v>33</v>
      </c>
      <c r="R11" s="189">
        <v>828696</v>
      </c>
      <c r="S11" s="188">
        <v>589888</v>
      </c>
      <c r="T11" s="188">
        <v>232545</v>
      </c>
      <c r="U11" s="188">
        <v>210725</v>
      </c>
      <c r="V11" s="57"/>
      <c r="W11" s="107"/>
      <c r="X11" s="60"/>
      <c r="Y11" s="60"/>
      <c r="Z11" s="60"/>
      <c r="AA11" s="64" t="s">
        <v>155</v>
      </c>
      <c r="AC11" s="227">
        <v>0</v>
      </c>
      <c r="AD11" s="188">
        <v>15456</v>
      </c>
      <c r="AE11" s="188">
        <v>474</v>
      </c>
      <c r="AF11" s="188">
        <v>600</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133</v>
      </c>
      <c r="AD12" s="188">
        <v>57556</v>
      </c>
      <c r="AE12" s="188">
        <v>1034</v>
      </c>
      <c r="AF12" s="188">
        <v>1727</v>
      </c>
    </row>
    <row r="13" spans="1:32" ht="8.25" customHeight="1">
      <c r="C13" s="296" t="s">
        <v>203</v>
      </c>
      <c r="D13" s="296"/>
      <c r="E13" s="296"/>
      <c r="G13" s="195">
        <v>65585</v>
      </c>
      <c r="H13" s="194">
        <v>4010443</v>
      </c>
      <c r="I13" s="194">
        <v>575773</v>
      </c>
      <c r="J13" s="194">
        <v>213013</v>
      </c>
      <c r="K13" s="68">
        <f>SUM(K14,K18,K20,K22,K24,K26,K30,K32,K38,K40,K47)</f>
        <v>0</v>
      </c>
      <c r="L13" s="112"/>
      <c r="N13" s="296" t="s">
        <v>199</v>
      </c>
      <c r="O13" s="296"/>
      <c r="P13" s="296"/>
      <c r="R13" s="195">
        <v>43270101</v>
      </c>
      <c r="S13" s="194">
        <v>9323985</v>
      </c>
      <c r="T13" s="194">
        <v>27645877</v>
      </c>
      <c r="U13" s="194">
        <v>20207529</v>
      </c>
      <c r="V13" s="57"/>
      <c r="W13" s="107"/>
      <c r="X13" s="60"/>
      <c r="Y13" s="60"/>
      <c r="Z13" s="60"/>
      <c r="AA13" s="64" t="s">
        <v>24</v>
      </c>
      <c r="AC13" s="189">
        <v>2439</v>
      </c>
      <c r="AD13" s="188">
        <v>24221</v>
      </c>
      <c r="AE13" s="188">
        <v>26519</v>
      </c>
      <c r="AF13" s="188">
        <v>20905</v>
      </c>
    </row>
    <row r="14" spans="1:32" ht="8.25" customHeight="1">
      <c r="D14" s="302" t="s">
        <v>201</v>
      </c>
      <c r="E14" s="302"/>
      <c r="G14" s="191" t="s">
        <v>7</v>
      </c>
      <c r="H14" s="190">
        <v>680186</v>
      </c>
      <c r="I14" s="190">
        <v>64161</v>
      </c>
      <c r="J14" s="190">
        <v>62103</v>
      </c>
      <c r="K14" s="65"/>
      <c r="L14" s="112"/>
      <c r="M14" s="60"/>
      <c r="N14" s="60"/>
      <c r="O14" s="301" t="s">
        <v>197</v>
      </c>
      <c r="P14" s="301"/>
      <c r="R14" s="191">
        <v>135398</v>
      </c>
      <c r="S14" s="190">
        <v>170623</v>
      </c>
      <c r="T14" s="190">
        <v>1586364</v>
      </c>
      <c r="U14" s="190">
        <v>72300</v>
      </c>
      <c r="V14" s="57"/>
      <c r="W14" s="107"/>
      <c r="X14" s="60"/>
      <c r="Y14" s="60"/>
      <c r="Z14" s="301" t="s">
        <v>278</v>
      </c>
      <c r="AA14" s="301"/>
      <c r="AC14" s="191">
        <v>1523974</v>
      </c>
      <c r="AD14" s="190">
        <v>1518366</v>
      </c>
      <c r="AE14" s="190">
        <v>236374</v>
      </c>
      <c r="AF14" s="190">
        <v>155332</v>
      </c>
    </row>
    <row r="15" spans="1:32" ht="8.25" customHeight="1">
      <c r="E15" s="64" t="s">
        <v>29</v>
      </c>
      <c r="G15" s="227">
        <v>0</v>
      </c>
      <c r="H15" s="188">
        <v>39812</v>
      </c>
      <c r="I15" s="188">
        <v>8462</v>
      </c>
      <c r="J15" s="188">
        <v>1713</v>
      </c>
      <c r="K15" s="65"/>
      <c r="L15" s="107"/>
      <c r="M15" s="60"/>
      <c r="N15" s="60"/>
      <c r="O15" s="60"/>
      <c r="P15" s="71" t="s">
        <v>37</v>
      </c>
      <c r="R15" s="189">
        <v>39521</v>
      </c>
      <c r="S15" s="188">
        <v>170623</v>
      </c>
      <c r="T15" s="188">
        <v>345568</v>
      </c>
      <c r="U15" s="188">
        <v>28475</v>
      </c>
      <c r="V15" s="57"/>
      <c r="W15" s="107"/>
      <c r="X15" s="60"/>
      <c r="Y15" s="60"/>
      <c r="Z15" s="60"/>
      <c r="AA15" s="64" t="s">
        <v>26</v>
      </c>
      <c r="AC15" s="189">
        <v>106676</v>
      </c>
      <c r="AD15" s="188">
        <v>48068</v>
      </c>
      <c r="AE15" s="188">
        <v>40</v>
      </c>
      <c r="AF15" s="188">
        <v>917</v>
      </c>
    </row>
    <row r="16" spans="1:32" ht="8.25" customHeight="1">
      <c r="E16" s="64" t="s">
        <v>32</v>
      </c>
      <c r="G16" s="227">
        <v>0</v>
      </c>
      <c r="H16" s="188">
        <v>636357</v>
      </c>
      <c r="I16" s="188">
        <v>55699</v>
      </c>
      <c r="J16" s="188">
        <v>60363</v>
      </c>
      <c r="K16" s="65"/>
      <c r="L16" s="107"/>
      <c r="M16" s="60"/>
      <c r="N16" s="60"/>
      <c r="O16" s="60"/>
      <c r="P16" s="71" t="s">
        <v>40</v>
      </c>
      <c r="R16" s="189">
        <v>95877</v>
      </c>
      <c r="S16" s="228">
        <v>0</v>
      </c>
      <c r="T16" s="188">
        <v>1240796</v>
      </c>
      <c r="U16" s="188">
        <v>43825</v>
      </c>
      <c r="V16" s="57"/>
      <c r="W16" s="107"/>
      <c r="X16" s="60"/>
      <c r="Y16" s="60"/>
      <c r="Z16" s="60"/>
      <c r="AA16" s="64" t="s">
        <v>28</v>
      </c>
      <c r="AC16" s="189">
        <v>908823</v>
      </c>
      <c r="AD16" s="188">
        <v>1016360</v>
      </c>
      <c r="AE16" s="188">
        <v>87826</v>
      </c>
      <c r="AF16" s="188">
        <v>39552</v>
      </c>
    </row>
    <row r="17" spans="4:32" ht="8.25" customHeight="1">
      <c r="E17" s="64" t="s">
        <v>35</v>
      </c>
      <c r="G17" s="227">
        <v>0</v>
      </c>
      <c r="H17" s="188">
        <v>4017</v>
      </c>
      <c r="I17" s="228">
        <v>0</v>
      </c>
      <c r="J17" s="188">
        <v>27</v>
      </c>
      <c r="K17" s="65"/>
      <c r="L17" s="107"/>
      <c r="M17" s="60"/>
      <c r="N17" s="60"/>
      <c r="O17" s="301" t="s">
        <v>43</v>
      </c>
      <c r="P17" s="301"/>
      <c r="R17" s="191">
        <v>2458319</v>
      </c>
      <c r="S17" s="192">
        <v>256412</v>
      </c>
      <c r="T17" s="192">
        <v>1263502</v>
      </c>
      <c r="U17" s="192">
        <v>4804297</v>
      </c>
      <c r="V17" s="57"/>
      <c r="W17" s="107"/>
      <c r="X17" s="60"/>
      <c r="Y17" s="60"/>
      <c r="Z17" s="60"/>
      <c r="AA17" s="64" t="s">
        <v>31</v>
      </c>
      <c r="AC17" s="189">
        <v>143747</v>
      </c>
      <c r="AD17" s="188">
        <v>132855</v>
      </c>
      <c r="AE17" s="188">
        <v>143680</v>
      </c>
      <c r="AF17" s="188">
        <v>1014</v>
      </c>
    </row>
    <row r="18" spans="4:32" ht="8.25" customHeight="1">
      <c r="D18" s="302" t="s">
        <v>277</v>
      </c>
      <c r="E18" s="302"/>
      <c r="G18" s="191">
        <v>6987</v>
      </c>
      <c r="H18" s="190">
        <v>55470</v>
      </c>
      <c r="I18" s="190">
        <v>800</v>
      </c>
      <c r="J18" s="190">
        <v>17212</v>
      </c>
      <c r="K18" s="65"/>
      <c r="L18" s="112"/>
      <c r="M18" s="60"/>
      <c r="N18" s="60"/>
      <c r="O18" s="60"/>
      <c r="P18" s="64" t="s">
        <v>43</v>
      </c>
      <c r="R18" s="189">
        <v>2458319</v>
      </c>
      <c r="S18" s="188">
        <v>256412</v>
      </c>
      <c r="T18" s="188">
        <v>1263502</v>
      </c>
      <c r="U18" s="188">
        <v>4804297</v>
      </c>
      <c r="V18" s="57"/>
      <c r="W18" s="107"/>
      <c r="X18" s="60"/>
      <c r="Y18" s="60"/>
      <c r="Z18" s="60"/>
      <c r="AA18" s="74" t="s">
        <v>34</v>
      </c>
      <c r="AC18" s="189">
        <v>364728</v>
      </c>
      <c r="AD18" s="188">
        <v>321083</v>
      </c>
      <c r="AE18" s="188">
        <v>4828</v>
      </c>
      <c r="AF18" s="188">
        <v>113849</v>
      </c>
    </row>
    <row r="19" spans="4:32" ht="8.25" customHeight="1">
      <c r="E19" s="71" t="s">
        <v>36</v>
      </c>
      <c r="G19" s="189">
        <v>6987</v>
      </c>
      <c r="H19" s="188">
        <v>55470</v>
      </c>
      <c r="I19" s="188">
        <v>800</v>
      </c>
      <c r="J19" s="188">
        <v>17212</v>
      </c>
      <c r="K19" s="65"/>
      <c r="L19" s="107"/>
      <c r="M19" s="60"/>
      <c r="N19" s="60"/>
      <c r="O19" s="301" t="s">
        <v>195</v>
      </c>
      <c r="P19" s="301"/>
      <c r="R19" s="191">
        <v>222445</v>
      </c>
      <c r="S19" s="190">
        <v>1277878</v>
      </c>
      <c r="T19" s="190">
        <v>415</v>
      </c>
      <c r="U19" s="190">
        <v>32866</v>
      </c>
      <c r="V19" s="57"/>
      <c r="W19" s="112"/>
      <c r="X19" s="60"/>
      <c r="Y19" s="60"/>
      <c r="Z19" s="60"/>
      <c r="AC19" s="197"/>
      <c r="AD19" s="196"/>
      <c r="AE19" s="196"/>
      <c r="AF19" s="196"/>
    </row>
    <row r="20" spans="4:32" ht="8.25" customHeight="1">
      <c r="D20" s="301" t="s">
        <v>1</v>
      </c>
      <c r="E20" s="301"/>
      <c r="G20" s="191" t="s">
        <v>7</v>
      </c>
      <c r="H20" s="190">
        <v>1533301</v>
      </c>
      <c r="I20" s="190">
        <v>504056</v>
      </c>
      <c r="J20" s="190">
        <v>17791</v>
      </c>
      <c r="K20" s="65"/>
      <c r="L20" s="107"/>
      <c r="M20" s="60"/>
      <c r="N20" s="60"/>
      <c r="O20" s="60"/>
      <c r="P20" s="64" t="s">
        <v>312</v>
      </c>
      <c r="R20" s="227">
        <v>0</v>
      </c>
      <c r="S20" s="188">
        <v>22</v>
      </c>
      <c r="T20" s="188">
        <v>377</v>
      </c>
      <c r="U20" s="188">
        <v>8212</v>
      </c>
      <c r="V20" s="57"/>
      <c r="W20" s="107"/>
      <c r="X20" s="60"/>
      <c r="Y20" s="296" t="s">
        <v>198</v>
      </c>
      <c r="Z20" s="296"/>
      <c r="AA20" s="296"/>
      <c r="AC20" s="195">
        <v>629139</v>
      </c>
      <c r="AD20" s="194">
        <v>1854268</v>
      </c>
      <c r="AE20" s="194">
        <v>199128</v>
      </c>
      <c r="AF20" s="194">
        <v>308157</v>
      </c>
    </row>
    <row r="21" spans="4:32" ht="8.25" customHeight="1">
      <c r="E21" s="64" t="s">
        <v>1</v>
      </c>
      <c r="G21" s="189">
        <v>0</v>
      </c>
      <c r="H21" s="188">
        <v>1533301</v>
      </c>
      <c r="I21" s="188">
        <v>504056</v>
      </c>
      <c r="J21" s="188">
        <v>17791</v>
      </c>
      <c r="K21" s="65"/>
      <c r="L21" s="107"/>
      <c r="M21" s="60"/>
      <c r="N21" s="60"/>
      <c r="O21" s="60"/>
      <c r="P21" s="64" t="s">
        <v>48</v>
      </c>
      <c r="R21" s="189">
        <v>206848</v>
      </c>
      <c r="S21" s="188">
        <v>1170101</v>
      </c>
      <c r="T21" s="188">
        <v>18</v>
      </c>
      <c r="U21" s="188">
        <v>4475</v>
      </c>
      <c r="V21" s="57"/>
      <c r="W21" s="107"/>
      <c r="Z21" s="301" t="s">
        <v>196</v>
      </c>
      <c r="AA21" s="301"/>
      <c r="AC21" s="191">
        <v>160441</v>
      </c>
      <c r="AD21" s="190">
        <v>258737</v>
      </c>
      <c r="AE21" s="190">
        <v>59638</v>
      </c>
      <c r="AF21" s="190">
        <v>206115</v>
      </c>
    </row>
    <row r="22" spans="4:32" ht="8.25" customHeight="1">
      <c r="D22" s="301" t="s">
        <v>276</v>
      </c>
      <c r="E22" s="301"/>
      <c r="G22" s="191">
        <v>1011</v>
      </c>
      <c r="H22" s="190">
        <v>208110</v>
      </c>
      <c r="I22" s="190">
        <v>6523</v>
      </c>
      <c r="J22" s="190">
        <v>32116</v>
      </c>
      <c r="K22" s="65"/>
      <c r="L22" s="107"/>
      <c r="M22" s="60"/>
      <c r="N22" s="60"/>
      <c r="O22" s="60"/>
      <c r="P22" s="64" t="s">
        <v>51</v>
      </c>
      <c r="R22" s="189">
        <v>15264</v>
      </c>
      <c r="S22" s="188">
        <v>38856</v>
      </c>
      <c r="T22" s="188">
        <v>20</v>
      </c>
      <c r="U22" s="188">
        <v>233</v>
      </c>
      <c r="V22" s="57"/>
      <c r="W22" s="107"/>
      <c r="X22" s="60"/>
      <c r="Y22" s="60"/>
      <c r="Z22" s="60"/>
      <c r="AA22" s="64" t="s">
        <v>38</v>
      </c>
      <c r="AC22" s="227">
        <v>0</v>
      </c>
      <c r="AD22" s="188">
        <v>87440</v>
      </c>
      <c r="AE22" s="188">
        <v>4108</v>
      </c>
      <c r="AF22" s="188">
        <v>19272</v>
      </c>
    </row>
    <row r="23" spans="4:32" ht="8.25" customHeight="1">
      <c r="E23" s="76" t="s">
        <v>276</v>
      </c>
      <c r="G23" s="189">
        <v>1011</v>
      </c>
      <c r="H23" s="188">
        <v>208110</v>
      </c>
      <c r="I23" s="188">
        <v>6523</v>
      </c>
      <c r="J23" s="188">
        <v>32116</v>
      </c>
      <c r="K23" s="65"/>
      <c r="L23" s="107"/>
      <c r="M23" s="60"/>
      <c r="N23" s="60"/>
      <c r="O23" s="60"/>
      <c r="P23" s="64" t="s">
        <v>53</v>
      </c>
      <c r="R23" s="189">
        <v>333</v>
      </c>
      <c r="S23" s="188">
        <v>68899</v>
      </c>
      <c r="T23" s="228">
        <v>0</v>
      </c>
      <c r="U23" s="188">
        <v>19946</v>
      </c>
      <c r="V23" s="57"/>
      <c r="W23" s="107"/>
      <c r="X23" s="60"/>
      <c r="Y23" s="60"/>
      <c r="Z23" s="60"/>
      <c r="AA23" s="71" t="s">
        <v>41</v>
      </c>
      <c r="AC23" s="189">
        <v>160441</v>
      </c>
      <c r="AD23" s="188">
        <v>171297</v>
      </c>
      <c r="AE23" s="188">
        <v>55530</v>
      </c>
      <c r="AF23" s="188">
        <v>186843</v>
      </c>
    </row>
    <row r="24" spans="4:32" ht="8.25" customHeight="1">
      <c r="D24" s="301" t="s">
        <v>275</v>
      </c>
      <c r="E24" s="301"/>
      <c r="G24" s="191">
        <v>25</v>
      </c>
      <c r="H24" s="190">
        <v>6507</v>
      </c>
      <c r="I24" s="190" t="s">
        <v>7</v>
      </c>
      <c r="J24" s="190">
        <v>20442</v>
      </c>
      <c r="K24" s="65"/>
      <c r="L24" s="107"/>
      <c r="M24" s="60"/>
      <c r="N24" s="60"/>
      <c r="O24" s="301" t="s">
        <v>192</v>
      </c>
      <c r="P24" s="301"/>
      <c r="R24" s="191">
        <v>227350</v>
      </c>
      <c r="S24" s="190">
        <v>1020698</v>
      </c>
      <c r="T24" s="190">
        <v>51619</v>
      </c>
      <c r="U24" s="190">
        <v>73781</v>
      </c>
      <c r="V24" s="57"/>
      <c r="W24" s="107"/>
      <c r="X24" s="60"/>
      <c r="Y24" s="60"/>
      <c r="Z24" s="301" t="s">
        <v>45</v>
      </c>
      <c r="AA24" s="301"/>
      <c r="AC24" s="191">
        <v>106975</v>
      </c>
      <c r="AD24" s="192">
        <v>343693</v>
      </c>
      <c r="AE24" s="192">
        <v>335</v>
      </c>
      <c r="AF24" s="192">
        <v>373</v>
      </c>
    </row>
    <row r="25" spans="4:32" ht="8.25" customHeight="1">
      <c r="E25" s="76" t="s">
        <v>274</v>
      </c>
      <c r="G25" s="189">
        <v>25</v>
      </c>
      <c r="H25" s="188">
        <v>6507</v>
      </c>
      <c r="I25" s="228">
        <v>0</v>
      </c>
      <c r="J25" s="188">
        <v>20442</v>
      </c>
      <c r="K25" s="65"/>
      <c r="L25" s="107"/>
      <c r="M25" s="60"/>
      <c r="N25" s="60"/>
      <c r="O25" s="60"/>
      <c r="P25" s="64" t="s">
        <v>55</v>
      </c>
      <c r="R25" s="189">
        <v>10886</v>
      </c>
      <c r="S25" s="188">
        <v>203431</v>
      </c>
      <c r="T25" s="188">
        <v>360</v>
      </c>
      <c r="U25" s="188">
        <v>1842</v>
      </c>
      <c r="V25" s="57"/>
      <c r="W25" s="107"/>
      <c r="X25" s="60"/>
      <c r="Y25" s="60"/>
      <c r="Z25" s="60"/>
      <c r="AA25" s="64" t="s">
        <v>45</v>
      </c>
      <c r="AC25" s="189">
        <v>106975</v>
      </c>
      <c r="AD25" s="188">
        <v>343693</v>
      </c>
      <c r="AE25" s="188">
        <v>335</v>
      </c>
      <c r="AF25" s="188">
        <v>373</v>
      </c>
    </row>
    <row r="26" spans="4:32" ht="8.25" customHeight="1">
      <c r="D26" s="301" t="s">
        <v>194</v>
      </c>
      <c r="E26" s="301"/>
      <c r="G26" s="191">
        <v>5082</v>
      </c>
      <c r="H26" s="190">
        <v>346106</v>
      </c>
      <c r="I26" s="190">
        <v>233</v>
      </c>
      <c r="J26" s="190">
        <v>50188</v>
      </c>
      <c r="K26" s="65"/>
      <c r="L26" s="107"/>
      <c r="M26" s="60"/>
      <c r="N26" s="60"/>
      <c r="O26" s="60"/>
      <c r="P26" s="64" t="s">
        <v>57</v>
      </c>
      <c r="R26" s="189">
        <v>1731</v>
      </c>
      <c r="S26" s="188">
        <v>28054</v>
      </c>
      <c r="T26" s="188">
        <v>140</v>
      </c>
      <c r="U26" s="228">
        <v>0</v>
      </c>
      <c r="V26" s="57"/>
      <c r="W26" s="107"/>
      <c r="X26" s="60"/>
      <c r="Y26" s="60"/>
      <c r="Z26" s="301" t="s">
        <v>193</v>
      </c>
      <c r="AA26" s="301"/>
      <c r="AC26" s="191">
        <v>109923</v>
      </c>
      <c r="AD26" s="192">
        <v>214379</v>
      </c>
      <c r="AE26" s="192">
        <v>40</v>
      </c>
      <c r="AF26" s="192">
        <v>675</v>
      </c>
    </row>
    <row r="27" spans="4:32" ht="8.25" customHeight="1">
      <c r="E27" s="64" t="s">
        <v>47</v>
      </c>
      <c r="G27" s="189">
        <v>3</v>
      </c>
      <c r="H27" s="188">
        <v>2825</v>
      </c>
      <c r="I27" s="228">
        <v>0</v>
      </c>
      <c r="J27" s="188">
        <v>100</v>
      </c>
      <c r="K27" s="65"/>
      <c r="L27" s="107"/>
      <c r="M27" s="60"/>
      <c r="N27" s="60"/>
      <c r="O27" s="60"/>
      <c r="P27" s="64" t="s">
        <v>60</v>
      </c>
      <c r="R27" s="189">
        <v>63601</v>
      </c>
      <c r="S27" s="188">
        <v>64169</v>
      </c>
      <c r="T27" s="188">
        <v>51001</v>
      </c>
      <c r="U27" s="188">
        <v>70199</v>
      </c>
      <c r="V27" s="57"/>
      <c r="W27" s="107"/>
      <c r="X27" s="60"/>
      <c r="Y27" s="60"/>
      <c r="Z27" s="60"/>
      <c r="AA27" s="64" t="s">
        <v>49</v>
      </c>
      <c r="AC27" s="189">
        <v>109923</v>
      </c>
      <c r="AD27" s="188">
        <v>214379</v>
      </c>
      <c r="AE27" s="188">
        <v>40</v>
      </c>
      <c r="AF27" s="188">
        <v>675</v>
      </c>
    </row>
    <row r="28" spans="4:32" ht="8.25" customHeight="1">
      <c r="E28" s="64" t="s">
        <v>50</v>
      </c>
      <c r="G28" s="189">
        <v>1457</v>
      </c>
      <c r="H28" s="188">
        <v>131134</v>
      </c>
      <c r="I28" s="188">
        <v>121</v>
      </c>
      <c r="J28" s="188">
        <v>37383</v>
      </c>
      <c r="K28" s="65"/>
      <c r="L28" s="107"/>
      <c r="M28" s="60"/>
      <c r="N28" s="60"/>
      <c r="O28" s="60"/>
      <c r="P28" s="64" t="s">
        <v>63</v>
      </c>
      <c r="R28" s="189">
        <v>36276</v>
      </c>
      <c r="S28" s="188">
        <v>40023</v>
      </c>
      <c r="T28" s="188">
        <v>58</v>
      </c>
      <c r="U28" s="188">
        <v>0</v>
      </c>
      <c r="V28" s="57"/>
      <c r="W28" s="107"/>
      <c r="X28" s="60"/>
      <c r="Y28" s="60"/>
      <c r="Z28" s="301" t="s">
        <v>54</v>
      </c>
      <c r="AA28" s="301"/>
      <c r="AC28" s="191">
        <v>440</v>
      </c>
      <c r="AD28" s="192">
        <v>54905</v>
      </c>
      <c r="AE28" s="192">
        <v>20110</v>
      </c>
      <c r="AF28" s="192">
        <v>2140</v>
      </c>
    </row>
    <row r="29" spans="4:32" ht="8.25" customHeight="1">
      <c r="E29" s="64" t="s">
        <v>52</v>
      </c>
      <c r="G29" s="189">
        <v>3622</v>
      </c>
      <c r="H29" s="188">
        <v>212147</v>
      </c>
      <c r="I29" s="188">
        <v>112</v>
      </c>
      <c r="J29" s="188">
        <v>12705</v>
      </c>
      <c r="K29" s="65"/>
      <c r="L29" s="107"/>
      <c r="M29" s="60"/>
      <c r="N29" s="60"/>
      <c r="O29" s="60"/>
      <c r="P29" s="64" t="s">
        <v>66</v>
      </c>
      <c r="R29" s="189">
        <v>114856</v>
      </c>
      <c r="S29" s="188">
        <v>685021</v>
      </c>
      <c r="T29" s="188">
        <v>60</v>
      </c>
      <c r="U29" s="188">
        <v>1740</v>
      </c>
      <c r="V29" s="57"/>
      <c r="W29" s="107"/>
      <c r="X29" s="60"/>
      <c r="Y29" s="60"/>
      <c r="Z29" s="60"/>
      <c r="AA29" s="64" t="s">
        <v>54</v>
      </c>
      <c r="AC29" s="189">
        <v>440</v>
      </c>
      <c r="AD29" s="188">
        <v>54905</v>
      </c>
      <c r="AE29" s="188">
        <v>20110</v>
      </c>
      <c r="AF29" s="188">
        <v>2140</v>
      </c>
    </row>
    <row r="30" spans="4:32" ht="8.25" customHeight="1">
      <c r="D30" s="301" t="s">
        <v>3</v>
      </c>
      <c r="E30" s="301"/>
      <c r="G30" s="191">
        <v>1</v>
      </c>
      <c r="H30" s="190">
        <v>14865</v>
      </c>
      <c r="I30" s="190" t="s">
        <v>7</v>
      </c>
      <c r="J30" s="190">
        <v>562</v>
      </c>
      <c r="K30" s="65"/>
      <c r="L30" s="107"/>
      <c r="M30" s="60"/>
      <c r="N30" s="60"/>
      <c r="O30" s="301" t="s">
        <v>273</v>
      </c>
      <c r="P30" s="301"/>
      <c r="R30" s="191">
        <v>927</v>
      </c>
      <c r="S30" s="190">
        <v>1431</v>
      </c>
      <c r="T30" s="190" t="s">
        <v>7</v>
      </c>
      <c r="U30" s="190" t="s">
        <v>7</v>
      </c>
      <c r="V30" s="57"/>
      <c r="W30" s="107"/>
      <c r="X30" s="60"/>
      <c r="Y30" s="60"/>
      <c r="Z30" s="301" t="s">
        <v>272</v>
      </c>
      <c r="AA30" s="301"/>
      <c r="AC30" s="191">
        <v>184538</v>
      </c>
      <c r="AD30" s="192">
        <v>750687</v>
      </c>
      <c r="AE30" s="192">
        <v>59025</v>
      </c>
      <c r="AF30" s="192">
        <v>38247</v>
      </c>
    </row>
    <row r="31" spans="4:32" ht="8.25" customHeight="1">
      <c r="E31" s="64" t="s">
        <v>3</v>
      </c>
      <c r="G31" s="189">
        <v>1</v>
      </c>
      <c r="H31" s="188">
        <v>14865</v>
      </c>
      <c r="I31" s="228">
        <v>0</v>
      </c>
      <c r="J31" s="188">
        <v>562</v>
      </c>
      <c r="K31" s="65"/>
      <c r="L31" s="107"/>
      <c r="M31" s="60"/>
      <c r="N31" s="60"/>
      <c r="O31" s="60"/>
      <c r="P31" s="64" t="s">
        <v>70</v>
      </c>
      <c r="R31" s="189">
        <v>927</v>
      </c>
      <c r="S31" s="188">
        <v>1431</v>
      </c>
      <c r="T31" s="228">
        <v>0</v>
      </c>
      <c r="U31" s="228">
        <v>0</v>
      </c>
      <c r="V31" s="57"/>
      <c r="W31" s="107"/>
      <c r="X31" s="60"/>
      <c r="Y31" s="60"/>
      <c r="Z31" s="60"/>
      <c r="AA31" s="64" t="s">
        <v>56</v>
      </c>
      <c r="AC31" s="189">
        <v>184538</v>
      </c>
      <c r="AD31" s="188">
        <v>750687</v>
      </c>
      <c r="AE31" s="188">
        <v>59025</v>
      </c>
      <c r="AF31" s="188">
        <v>38247</v>
      </c>
    </row>
    <row r="32" spans="4:32" ht="8.25" customHeight="1">
      <c r="D32" s="301" t="s">
        <v>214</v>
      </c>
      <c r="E32" s="301"/>
      <c r="G32" s="191">
        <v>22522</v>
      </c>
      <c r="H32" s="190">
        <v>1019273</v>
      </c>
      <c r="I32" s="190" t="s">
        <v>7</v>
      </c>
      <c r="J32" s="190">
        <v>8723</v>
      </c>
      <c r="K32" s="65"/>
      <c r="L32" s="107"/>
      <c r="M32" s="60"/>
      <c r="N32" s="60"/>
      <c r="O32" s="301" t="s">
        <v>271</v>
      </c>
      <c r="P32" s="301"/>
      <c r="R32" s="191">
        <v>25511059</v>
      </c>
      <c r="S32" s="190">
        <v>1150457</v>
      </c>
      <c r="T32" s="190">
        <v>23364500</v>
      </c>
      <c r="U32" s="190">
        <v>13743037</v>
      </c>
      <c r="V32" s="57"/>
      <c r="W32" s="107"/>
      <c r="X32" s="60"/>
      <c r="Y32" s="60"/>
      <c r="Z32" s="301" t="s">
        <v>58</v>
      </c>
      <c r="AA32" s="301"/>
      <c r="AC32" s="191">
        <v>65755</v>
      </c>
      <c r="AD32" s="192">
        <v>79561</v>
      </c>
      <c r="AE32" s="192">
        <v>4195</v>
      </c>
      <c r="AF32" s="192">
        <v>4888</v>
      </c>
    </row>
    <row r="33" spans="4:32" ht="8.25" customHeight="1">
      <c r="E33" s="71" t="s">
        <v>59</v>
      </c>
      <c r="G33" s="189">
        <v>10</v>
      </c>
      <c r="H33" s="188">
        <v>673</v>
      </c>
      <c r="I33" s="228">
        <v>0</v>
      </c>
      <c r="J33" s="228">
        <v>0</v>
      </c>
      <c r="K33" s="65"/>
      <c r="L33" s="107"/>
      <c r="M33" s="60"/>
      <c r="N33" s="60"/>
      <c r="O33" s="60"/>
      <c r="P33" s="64" t="s">
        <v>271</v>
      </c>
      <c r="R33" s="189">
        <v>25511059</v>
      </c>
      <c r="S33" s="188">
        <v>1150457</v>
      </c>
      <c r="T33" s="188">
        <v>23364500</v>
      </c>
      <c r="U33" s="188">
        <v>13743037</v>
      </c>
      <c r="V33" s="57"/>
      <c r="W33" s="107"/>
      <c r="X33" s="60"/>
      <c r="Y33" s="60"/>
      <c r="Z33" s="60"/>
      <c r="AA33" s="64" t="s">
        <v>58</v>
      </c>
      <c r="AC33" s="197">
        <v>65755</v>
      </c>
      <c r="AD33" s="188">
        <v>79561</v>
      </c>
      <c r="AE33" s="188">
        <v>4195</v>
      </c>
      <c r="AF33" s="188">
        <v>4888</v>
      </c>
    </row>
    <row r="34" spans="4:32" ht="8.25" customHeight="1">
      <c r="E34" s="64" t="s">
        <v>62</v>
      </c>
      <c r="G34" s="189">
        <v>2641</v>
      </c>
      <c r="H34" s="188">
        <v>809420</v>
      </c>
      <c r="I34" s="228">
        <v>0</v>
      </c>
      <c r="J34" s="188">
        <v>3642</v>
      </c>
      <c r="K34" s="65"/>
      <c r="L34" s="107"/>
      <c r="M34" s="60"/>
      <c r="N34" s="60"/>
      <c r="O34" s="301" t="s">
        <v>270</v>
      </c>
      <c r="P34" s="301"/>
      <c r="R34" s="191">
        <v>143059</v>
      </c>
      <c r="S34" s="190">
        <v>57703</v>
      </c>
      <c r="T34" s="190">
        <v>41863</v>
      </c>
      <c r="U34" s="190">
        <v>1114</v>
      </c>
      <c r="V34" s="57"/>
      <c r="W34" s="107"/>
      <c r="X34" s="60"/>
      <c r="Y34" s="60"/>
      <c r="Z34" s="302" t="s">
        <v>268</v>
      </c>
      <c r="AA34" s="302"/>
      <c r="AC34" s="193">
        <v>697</v>
      </c>
      <c r="AD34" s="192">
        <v>63213</v>
      </c>
      <c r="AE34" s="192">
        <v>49946</v>
      </c>
      <c r="AF34" s="192">
        <v>457</v>
      </c>
    </row>
    <row r="35" spans="4:32" ht="8.25" customHeight="1">
      <c r="E35" s="64" t="s">
        <v>65</v>
      </c>
      <c r="G35" s="189">
        <v>13325</v>
      </c>
      <c r="H35" s="188">
        <v>80898</v>
      </c>
      <c r="I35" s="228">
        <v>0</v>
      </c>
      <c r="J35" s="188">
        <v>4288</v>
      </c>
      <c r="K35" s="65"/>
      <c r="L35" s="107"/>
      <c r="M35" s="60"/>
      <c r="N35" s="60"/>
      <c r="O35" s="60"/>
      <c r="P35" s="76" t="s">
        <v>269</v>
      </c>
      <c r="R35" s="189">
        <v>143059</v>
      </c>
      <c r="S35" s="188">
        <v>57703</v>
      </c>
      <c r="T35" s="188">
        <v>41863</v>
      </c>
      <c r="U35" s="188">
        <v>1114</v>
      </c>
      <c r="V35" s="57"/>
      <c r="W35" s="107"/>
      <c r="X35" s="60"/>
      <c r="Y35" s="60"/>
      <c r="Z35" s="60"/>
      <c r="AA35" s="95" t="s">
        <v>268</v>
      </c>
      <c r="AC35" s="197">
        <v>697</v>
      </c>
      <c r="AD35" s="188">
        <v>63213</v>
      </c>
      <c r="AE35" s="228">
        <v>0</v>
      </c>
      <c r="AF35" s="188">
        <v>457</v>
      </c>
    </row>
    <row r="36" spans="4:32" ht="8.25" customHeight="1">
      <c r="E36" s="64" t="s">
        <v>68</v>
      </c>
      <c r="G36" s="227">
        <v>0</v>
      </c>
      <c r="H36" s="188">
        <v>95679</v>
      </c>
      <c r="I36" s="228">
        <v>0</v>
      </c>
      <c r="J36" s="228">
        <v>0</v>
      </c>
      <c r="K36" s="65"/>
      <c r="L36" s="107"/>
      <c r="M36" s="60"/>
      <c r="N36" s="60"/>
      <c r="O36" s="301" t="s">
        <v>267</v>
      </c>
      <c r="P36" s="301"/>
      <c r="R36" s="191">
        <v>60840</v>
      </c>
      <c r="S36" s="190">
        <v>50094</v>
      </c>
      <c r="T36" s="190">
        <v>99</v>
      </c>
      <c r="U36" s="190">
        <v>752</v>
      </c>
      <c r="V36" s="57"/>
      <c r="W36" s="107"/>
      <c r="X36" s="60"/>
      <c r="Y36" s="60"/>
      <c r="Z36" s="60"/>
      <c r="AA36" s="64" t="s">
        <v>304</v>
      </c>
      <c r="AC36" s="227">
        <v>0</v>
      </c>
      <c r="AD36" s="228">
        <v>0</v>
      </c>
      <c r="AE36" s="188">
        <v>49946</v>
      </c>
      <c r="AF36" s="228">
        <v>0</v>
      </c>
    </row>
    <row r="37" spans="4:32" ht="8.25" customHeight="1">
      <c r="E37" s="144" t="s">
        <v>69</v>
      </c>
      <c r="G37" s="189">
        <v>6546</v>
      </c>
      <c r="H37" s="188">
        <v>32603</v>
      </c>
      <c r="I37" s="228">
        <v>0</v>
      </c>
      <c r="J37" s="188">
        <v>793</v>
      </c>
      <c r="K37" s="65"/>
      <c r="L37" s="107"/>
      <c r="M37" s="60"/>
      <c r="N37" s="60"/>
      <c r="O37" s="60"/>
      <c r="P37" s="76" t="s">
        <v>267</v>
      </c>
      <c r="R37" s="189">
        <v>60840</v>
      </c>
      <c r="S37" s="188">
        <v>50094</v>
      </c>
      <c r="T37" s="188">
        <v>99</v>
      </c>
      <c r="U37" s="188">
        <v>752</v>
      </c>
      <c r="V37" s="57"/>
      <c r="W37" s="107"/>
      <c r="X37" s="60"/>
      <c r="Y37" s="60"/>
      <c r="Z37" s="301" t="s">
        <v>266</v>
      </c>
      <c r="AA37" s="301"/>
      <c r="AC37" s="191" t="s">
        <v>7</v>
      </c>
      <c r="AD37" s="192">
        <v>11816</v>
      </c>
      <c r="AE37" s="192" t="s">
        <v>7</v>
      </c>
      <c r="AF37" s="192">
        <v>936</v>
      </c>
    </row>
    <row r="38" spans="4:32" ht="8.25" customHeight="1">
      <c r="D38" s="301" t="s">
        <v>2</v>
      </c>
      <c r="E38" s="301"/>
      <c r="G38" s="191" t="s">
        <v>7</v>
      </c>
      <c r="H38" s="190">
        <v>1015</v>
      </c>
      <c r="I38" s="190" t="s">
        <v>7</v>
      </c>
      <c r="J38" s="190">
        <v>93</v>
      </c>
      <c r="K38" s="65"/>
      <c r="L38" s="107"/>
      <c r="M38" s="60"/>
      <c r="N38" s="60"/>
      <c r="O38" s="301" t="s">
        <v>264</v>
      </c>
      <c r="P38" s="301"/>
      <c r="R38" s="191">
        <v>10368466</v>
      </c>
      <c r="S38" s="190">
        <v>2303573</v>
      </c>
      <c r="T38" s="190">
        <v>899881</v>
      </c>
      <c r="U38" s="190">
        <v>587254</v>
      </c>
      <c r="V38" s="57"/>
      <c r="W38" s="107"/>
      <c r="X38" s="60"/>
      <c r="Y38" s="60"/>
      <c r="Z38" s="60"/>
      <c r="AA38" s="76" t="s">
        <v>266</v>
      </c>
      <c r="AC38" s="227">
        <v>0</v>
      </c>
      <c r="AD38" s="188">
        <v>11816</v>
      </c>
      <c r="AE38" s="228">
        <v>0</v>
      </c>
      <c r="AF38" s="188">
        <v>936</v>
      </c>
    </row>
    <row r="39" spans="4:32" ht="8.25" customHeight="1">
      <c r="E39" s="64" t="s">
        <v>2</v>
      </c>
      <c r="G39" s="227">
        <v>0</v>
      </c>
      <c r="H39" s="188">
        <v>1015</v>
      </c>
      <c r="I39" s="228">
        <v>0</v>
      </c>
      <c r="J39" s="188">
        <v>93</v>
      </c>
      <c r="K39" s="65"/>
      <c r="L39" s="107"/>
      <c r="M39" s="60"/>
      <c r="N39" s="60"/>
      <c r="O39" s="60"/>
      <c r="P39" s="76" t="s">
        <v>264</v>
      </c>
      <c r="R39" s="189">
        <v>10368466</v>
      </c>
      <c r="S39" s="188">
        <v>2303573</v>
      </c>
      <c r="T39" s="188">
        <v>899881</v>
      </c>
      <c r="U39" s="188">
        <v>587254</v>
      </c>
      <c r="V39" s="57"/>
      <c r="W39" s="107"/>
      <c r="X39" s="60"/>
      <c r="Y39" s="60"/>
      <c r="Z39" s="301" t="s">
        <v>265</v>
      </c>
      <c r="AA39" s="301"/>
      <c r="AC39" s="193">
        <v>370</v>
      </c>
      <c r="AD39" s="192">
        <v>77277</v>
      </c>
      <c r="AE39" s="192">
        <v>5839</v>
      </c>
      <c r="AF39" s="192">
        <v>54326</v>
      </c>
    </row>
    <row r="40" spans="4:32" ht="8.25" customHeight="1">
      <c r="D40" s="301" t="s">
        <v>213</v>
      </c>
      <c r="E40" s="301"/>
      <c r="G40" s="191">
        <v>8716</v>
      </c>
      <c r="H40" s="190">
        <v>54601</v>
      </c>
      <c r="I40" s="190" t="s">
        <v>7</v>
      </c>
      <c r="J40" s="190">
        <v>575</v>
      </c>
      <c r="K40" s="65"/>
      <c r="L40" s="107"/>
      <c r="M40" s="60"/>
      <c r="N40" s="60"/>
      <c r="O40" s="301" t="s">
        <v>262</v>
      </c>
      <c r="P40" s="301"/>
      <c r="R40" s="191">
        <v>178231</v>
      </c>
      <c r="S40" s="192">
        <v>337883</v>
      </c>
      <c r="T40" s="192">
        <v>368419</v>
      </c>
      <c r="U40" s="192">
        <v>836979</v>
      </c>
      <c r="V40" s="57"/>
      <c r="W40" s="107"/>
      <c r="X40" s="60"/>
      <c r="Y40" s="60"/>
      <c r="Z40" s="60"/>
      <c r="AA40" s="76" t="s">
        <v>263</v>
      </c>
      <c r="AC40" s="227">
        <v>370</v>
      </c>
      <c r="AD40" s="228">
        <v>77277</v>
      </c>
      <c r="AE40" s="228">
        <v>5839</v>
      </c>
      <c r="AF40" s="228">
        <v>54326</v>
      </c>
    </row>
    <row r="41" spans="4:32" ht="8.25" customHeight="1">
      <c r="E41" s="64" t="s">
        <v>74</v>
      </c>
      <c r="G41" s="189">
        <v>1592</v>
      </c>
      <c r="H41" s="188">
        <v>32497</v>
      </c>
      <c r="I41" s="228">
        <v>0</v>
      </c>
      <c r="J41" s="188">
        <v>529</v>
      </c>
      <c r="K41" s="65"/>
      <c r="L41" s="107"/>
      <c r="M41" s="60"/>
      <c r="N41" s="60"/>
      <c r="O41" s="60"/>
      <c r="P41" s="74" t="s">
        <v>71</v>
      </c>
      <c r="R41" s="189">
        <v>33549</v>
      </c>
      <c r="S41" s="188">
        <v>277753</v>
      </c>
      <c r="T41" s="188">
        <v>271489</v>
      </c>
      <c r="U41" s="188">
        <v>833466</v>
      </c>
      <c r="V41" s="57"/>
      <c r="W41" s="107"/>
      <c r="X41" s="60"/>
      <c r="Y41" s="60"/>
      <c r="Z41" s="60"/>
      <c r="AA41" s="230"/>
      <c r="AB41" s="229"/>
      <c r="AC41" s="197"/>
      <c r="AD41" s="196"/>
      <c r="AE41" s="196"/>
      <c r="AF41" s="196"/>
    </row>
    <row r="42" spans="4:32" ht="8.25" customHeight="1">
      <c r="E42" s="64" t="s">
        <v>77</v>
      </c>
      <c r="G42" s="227">
        <v>0</v>
      </c>
      <c r="H42" s="228">
        <v>0</v>
      </c>
      <c r="I42" s="228">
        <v>0</v>
      </c>
      <c r="J42" s="228">
        <v>0</v>
      </c>
      <c r="K42" s="65"/>
      <c r="L42" s="107"/>
      <c r="M42" s="60"/>
      <c r="N42" s="60"/>
      <c r="O42" s="60"/>
      <c r="P42" s="64" t="s">
        <v>73</v>
      </c>
      <c r="R42" s="189">
        <v>35315</v>
      </c>
      <c r="S42" s="188">
        <v>6741</v>
      </c>
      <c r="T42" s="188">
        <v>4537</v>
      </c>
      <c r="U42" s="188">
        <v>952</v>
      </c>
      <c r="V42" s="57"/>
      <c r="W42" s="107"/>
      <c r="X42" s="60"/>
      <c r="Y42" s="296" t="s">
        <v>186</v>
      </c>
      <c r="Z42" s="296"/>
      <c r="AA42" s="296"/>
      <c r="AC42" s="195">
        <v>1802967</v>
      </c>
      <c r="AD42" s="194">
        <v>6931390</v>
      </c>
      <c r="AE42" s="194">
        <v>153279</v>
      </c>
      <c r="AF42" s="194">
        <v>58650</v>
      </c>
    </row>
    <row r="43" spans="4:32" ht="8.25" customHeight="1">
      <c r="E43" s="64" t="s">
        <v>79</v>
      </c>
      <c r="G43" s="227">
        <v>0</v>
      </c>
      <c r="H43" s="228">
        <v>0</v>
      </c>
      <c r="I43" s="228">
        <v>0</v>
      </c>
      <c r="J43" s="228">
        <v>0</v>
      </c>
      <c r="K43" s="65"/>
      <c r="L43" s="107"/>
      <c r="M43" s="60"/>
      <c r="N43" s="60"/>
      <c r="O43" s="60"/>
      <c r="P43" s="64" t="s">
        <v>75</v>
      </c>
      <c r="R43" s="189">
        <v>109367</v>
      </c>
      <c r="S43" s="188">
        <v>53389</v>
      </c>
      <c r="T43" s="188">
        <v>92393</v>
      </c>
      <c r="U43" s="188">
        <v>2561</v>
      </c>
      <c r="V43" s="57"/>
      <c r="W43" s="107"/>
      <c r="X43" s="60"/>
      <c r="Y43" s="60"/>
      <c r="Z43" s="301" t="s">
        <v>72</v>
      </c>
      <c r="AA43" s="301"/>
      <c r="AC43" s="191">
        <v>16718</v>
      </c>
      <c r="AD43" s="192">
        <v>116233</v>
      </c>
      <c r="AE43" s="192" t="s">
        <v>7</v>
      </c>
      <c r="AF43" s="192">
        <v>160</v>
      </c>
    </row>
    <row r="44" spans="4:32" ht="8.25" customHeight="1">
      <c r="E44" s="64" t="s">
        <v>82</v>
      </c>
      <c r="G44" s="227">
        <v>0</v>
      </c>
      <c r="H44" s="228">
        <v>0</v>
      </c>
      <c r="I44" s="228">
        <v>0</v>
      </c>
      <c r="J44" s="228">
        <v>0</v>
      </c>
      <c r="K44" s="65"/>
      <c r="L44" s="107"/>
      <c r="M44" s="60"/>
      <c r="N44" s="60"/>
      <c r="O44" s="301" t="s">
        <v>259</v>
      </c>
      <c r="P44" s="301"/>
      <c r="R44" s="191">
        <v>2843422</v>
      </c>
      <c r="S44" s="192">
        <v>787319</v>
      </c>
      <c r="T44" s="192">
        <v>69070</v>
      </c>
      <c r="U44" s="192">
        <v>41502</v>
      </c>
      <c r="V44" s="57"/>
      <c r="W44" s="107"/>
      <c r="X44" s="60"/>
      <c r="Y44" s="60"/>
      <c r="Z44" s="60"/>
      <c r="AA44" s="64" t="s">
        <v>72</v>
      </c>
      <c r="AC44" s="189">
        <v>16718</v>
      </c>
      <c r="AD44" s="188">
        <v>116233</v>
      </c>
      <c r="AE44" s="228">
        <v>0</v>
      </c>
      <c r="AF44" s="188">
        <v>160</v>
      </c>
    </row>
    <row r="45" spans="4:32" ht="8.25" customHeight="1">
      <c r="E45" s="74" t="s">
        <v>221</v>
      </c>
      <c r="G45" s="189">
        <v>6992</v>
      </c>
      <c r="H45" s="188">
        <v>2543</v>
      </c>
      <c r="I45" s="228">
        <v>0</v>
      </c>
      <c r="J45" s="228">
        <v>0</v>
      </c>
      <c r="K45" s="65"/>
      <c r="L45" s="107"/>
      <c r="M45" s="60"/>
      <c r="N45" s="60"/>
      <c r="O45" s="60"/>
      <c r="P45" s="76" t="s">
        <v>260</v>
      </c>
      <c r="R45" s="189">
        <v>232633</v>
      </c>
      <c r="S45" s="188">
        <v>23051</v>
      </c>
      <c r="T45" s="228">
        <v>0</v>
      </c>
      <c r="U45" s="228">
        <v>0</v>
      </c>
      <c r="V45" s="57"/>
      <c r="W45" s="107"/>
      <c r="X45" s="60"/>
      <c r="Y45" s="60"/>
      <c r="Z45" s="301" t="s">
        <v>258</v>
      </c>
      <c r="AA45" s="301"/>
      <c r="AC45" s="191">
        <v>112529</v>
      </c>
      <c r="AD45" s="192">
        <v>2872896</v>
      </c>
      <c r="AE45" s="192">
        <v>17</v>
      </c>
      <c r="AF45" s="192">
        <v>1055</v>
      </c>
    </row>
    <row r="46" spans="4:32" ht="8.25" customHeight="1">
      <c r="E46" s="143" t="s">
        <v>87</v>
      </c>
      <c r="G46" s="189">
        <v>132</v>
      </c>
      <c r="H46" s="188">
        <v>19561</v>
      </c>
      <c r="I46" s="228">
        <v>0</v>
      </c>
      <c r="J46" s="188">
        <v>46</v>
      </c>
      <c r="K46" s="65"/>
      <c r="L46" s="107"/>
      <c r="M46" s="60"/>
      <c r="N46" s="60"/>
      <c r="O46" s="60"/>
      <c r="P46" s="76" t="s">
        <v>259</v>
      </c>
      <c r="R46" s="189">
        <v>2610789</v>
      </c>
      <c r="S46" s="188">
        <v>764268</v>
      </c>
      <c r="T46" s="188">
        <v>69070</v>
      </c>
      <c r="U46" s="188">
        <v>41502</v>
      </c>
      <c r="V46" s="57"/>
      <c r="W46" s="107"/>
      <c r="X46" s="60"/>
      <c r="Y46" s="60"/>
      <c r="Z46" s="60"/>
      <c r="AA46" s="64" t="s">
        <v>78</v>
      </c>
      <c r="AC46" s="189">
        <v>112529</v>
      </c>
      <c r="AD46" s="188">
        <v>2872896</v>
      </c>
      <c r="AE46" s="188">
        <v>17</v>
      </c>
      <c r="AF46" s="188">
        <v>1055</v>
      </c>
    </row>
    <row r="47" spans="4:32" ht="8.25" customHeight="1">
      <c r="D47" s="301" t="s">
        <v>181</v>
      </c>
      <c r="E47" s="301"/>
      <c r="G47" s="191">
        <v>21241</v>
      </c>
      <c r="H47" s="190">
        <v>91009</v>
      </c>
      <c r="I47" s="190" t="s">
        <v>7</v>
      </c>
      <c r="J47" s="190">
        <v>3208</v>
      </c>
      <c r="K47" s="65"/>
      <c r="L47" s="107"/>
      <c r="M47" s="60"/>
      <c r="N47" s="60"/>
      <c r="O47" s="301" t="s">
        <v>257</v>
      </c>
      <c r="P47" s="301"/>
      <c r="R47" s="191">
        <v>701406</v>
      </c>
      <c r="S47" s="190">
        <v>1673701</v>
      </c>
      <c r="T47" s="190">
        <v>105</v>
      </c>
      <c r="U47" s="190">
        <v>12398</v>
      </c>
      <c r="V47" s="57"/>
      <c r="W47" s="107"/>
      <c r="X47" s="60"/>
      <c r="Y47" s="60"/>
      <c r="Z47" s="301" t="s">
        <v>255</v>
      </c>
      <c r="AA47" s="301"/>
      <c r="AC47" s="193">
        <v>70710</v>
      </c>
      <c r="AD47" s="192">
        <v>354494</v>
      </c>
      <c r="AE47" s="192" t="s">
        <v>7</v>
      </c>
      <c r="AF47" s="192">
        <v>5695</v>
      </c>
    </row>
    <row r="48" spans="4:32" ht="8.25" customHeight="1">
      <c r="E48" s="74" t="s">
        <v>256</v>
      </c>
      <c r="G48" s="189">
        <v>19970</v>
      </c>
      <c r="H48" s="188">
        <v>45280</v>
      </c>
      <c r="I48" s="228">
        <v>0</v>
      </c>
      <c r="J48" s="188">
        <v>2295</v>
      </c>
      <c r="K48" s="65"/>
      <c r="L48" s="107"/>
      <c r="M48" s="60"/>
      <c r="N48" s="60"/>
      <c r="O48" s="60"/>
      <c r="P48" s="64" t="s">
        <v>85</v>
      </c>
      <c r="R48" s="189">
        <v>701406</v>
      </c>
      <c r="S48" s="188">
        <v>1673701</v>
      </c>
      <c r="T48" s="188">
        <v>105</v>
      </c>
      <c r="U48" s="188">
        <v>12398</v>
      </c>
      <c r="V48" s="57"/>
      <c r="W48" s="107"/>
      <c r="X48" s="60"/>
      <c r="Y48" s="60"/>
      <c r="Z48" s="60"/>
      <c r="AA48" s="64" t="s">
        <v>76</v>
      </c>
      <c r="AC48" s="189">
        <v>690</v>
      </c>
      <c r="AD48" s="188">
        <v>3907</v>
      </c>
      <c r="AE48" s="228">
        <v>0</v>
      </c>
      <c r="AF48" s="228">
        <v>0</v>
      </c>
    </row>
    <row r="49" spans="3:32" ht="8.25" customHeight="1">
      <c r="E49" s="74" t="s">
        <v>254</v>
      </c>
      <c r="G49" s="189">
        <v>788</v>
      </c>
      <c r="H49" s="188">
        <v>23014</v>
      </c>
      <c r="I49" s="228">
        <v>0</v>
      </c>
      <c r="J49" s="188">
        <v>384</v>
      </c>
      <c r="K49" s="65"/>
      <c r="L49" s="107"/>
      <c r="M49" s="60"/>
      <c r="N49" s="60"/>
      <c r="O49" s="301" t="s">
        <v>253</v>
      </c>
      <c r="P49" s="301"/>
      <c r="R49" s="191">
        <v>96433</v>
      </c>
      <c r="S49" s="190">
        <v>142220</v>
      </c>
      <c r="T49" s="190" t="s">
        <v>7</v>
      </c>
      <c r="U49" s="190">
        <v>925</v>
      </c>
      <c r="V49" s="57"/>
      <c r="W49" s="107"/>
      <c r="X49" s="60"/>
      <c r="Y49" s="60"/>
      <c r="Z49" s="60"/>
      <c r="AA49" s="76" t="s">
        <v>252</v>
      </c>
      <c r="AC49" s="197">
        <v>39383</v>
      </c>
      <c r="AD49" s="188">
        <v>300942</v>
      </c>
      <c r="AE49" s="228">
        <v>0</v>
      </c>
      <c r="AF49" s="188">
        <v>118</v>
      </c>
    </row>
    <row r="50" spans="3:32" ht="8.25" customHeight="1">
      <c r="E50" s="64" t="s">
        <v>96</v>
      </c>
      <c r="G50" s="189">
        <v>483</v>
      </c>
      <c r="H50" s="188">
        <v>22715</v>
      </c>
      <c r="I50" s="228">
        <v>0</v>
      </c>
      <c r="J50" s="188">
        <v>529</v>
      </c>
      <c r="K50" s="65"/>
      <c r="L50" s="107"/>
      <c r="M50" s="60"/>
      <c r="N50" s="60"/>
      <c r="O50" s="60"/>
      <c r="P50" s="76" t="s">
        <v>253</v>
      </c>
      <c r="R50" s="189">
        <v>96433</v>
      </c>
      <c r="S50" s="188">
        <v>142220</v>
      </c>
      <c r="T50" s="228">
        <v>0</v>
      </c>
      <c r="U50" s="188">
        <v>925</v>
      </c>
      <c r="V50" s="57"/>
      <c r="W50" s="107"/>
      <c r="X50" s="60"/>
      <c r="Y50" s="60"/>
      <c r="Z50" s="60"/>
      <c r="AA50" s="76" t="s">
        <v>251</v>
      </c>
      <c r="AC50" s="197">
        <v>30637</v>
      </c>
      <c r="AD50" s="188">
        <v>49645</v>
      </c>
      <c r="AE50" s="228">
        <v>0</v>
      </c>
      <c r="AF50" s="188">
        <v>5577</v>
      </c>
    </row>
    <row r="51" spans="3:32" ht="8.25" customHeight="1">
      <c r="G51" s="197"/>
      <c r="H51" s="196"/>
      <c r="I51" s="196"/>
      <c r="J51" s="196"/>
      <c r="K51" s="65"/>
      <c r="L51" s="107"/>
      <c r="M51" s="60"/>
      <c r="N51" s="60"/>
      <c r="O51" s="301" t="s">
        <v>250</v>
      </c>
      <c r="P51" s="301"/>
      <c r="R51" s="191">
        <v>255384</v>
      </c>
      <c r="S51" s="190">
        <v>69098</v>
      </c>
      <c r="T51" s="190" t="s">
        <v>7</v>
      </c>
      <c r="U51" s="190">
        <v>231</v>
      </c>
      <c r="V51" s="57"/>
      <c r="W51" s="107"/>
      <c r="X51" s="60"/>
      <c r="Y51" s="60"/>
      <c r="Z51" s="301" t="s">
        <v>249</v>
      </c>
      <c r="AA51" s="301"/>
      <c r="AC51" s="191">
        <v>187582</v>
      </c>
      <c r="AD51" s="192">
        <v>1585395</v>
      </c>
      <c r="AE51" s="192">
        <v>64350</v>
      </c>
      <c r="AF51" s="192">
        <v>796</v>
      </c>
    </row>
    <row r="52" spans="3:32" ht="8.25" customHeight="1">
      <c r="C52" s="296" t="s">
        <v>178</v>
      </c>
      <c r="D52" s="296"/>
      <c r="E52" s="296"/>
      <c r="G52" s="195">
        <v>23115</v>
      </c>
      <c r="H52" s="194">
        <v>2479241</v>
      </c>
      <c r="I52" s="194">
        <v>6451</v>
      </c>
      <c r="J52" s="194">
        <v>242823</v>
      </c>
      <c r="K52" s="65"/>
      <c r="L52" s="107"/>
      <c r="M52" s="60"/>
      <c r="N52" s="60"/>
      <c r="O52" s="60"/>
      <c r="P52" s="76" t="s">
        <v>250</v>
      </c>
      <c r="R52" s="189">
        <v>255384</v>
      </c>
      <c r="S52" s="188">
        <v>69098</v>
      </c>
      <c r="T52" s="228">
        <v>0</v>
      </c>
      <c r="U52" s="188">
        <v>231</v>
      </c>
      <c r="V52" s="57"/>
      <c r="W52" s="107"/>
      <c r="X52" s="60"/>
      <c r="Y52" s="60"/>
      <c r="Z52" s="60"/>
      <c r="AA52" s="76" t="s">
        <v>248</v>
      </c>
      <c r="AC52" s="197">
        <v>88838</v>
      </c>
      <c r="AD52" s="188">
        <v>1187650</v>
      </c>
      <c r="AE52" s="188">
        <v>64190</v>
      </c>
      <c r="AF52" s="188">
        <v>325</v>
      </c>
    </row>
    <row r="53" spans="3:32" ht="8.25" customHeight="1">
      <c r="D53" s="301" t="s">
        <v>102</v>
      </c>
      <c r="E53" s="301"/>
      <c r="G53" s="191">
        <v>11073</v>
      </c>
      <c r="H53" s="190">
        <v>85611</v>
      </c>
      <c r="I53" s="190">
        <v>3511</v>
      </c>
      <c r="J53" s="190">
        <v>5559</v>
      </c>
      <c r="K53" s="65"/>
      <c r="L53" s="107"/>
      <c r="M53" s="60"/>
      <c r="N53" s="60"/>
      <c r="O53" s="301" t="s">
        <v>183</v>
      </c>
      <c r="P53" s="301"/>
      <c r="R53" s="191">
        <v>67362</v>
      </c>
      <c r="S53" s="190">
        <v>24895</v>
      </c>
      <c r="T53" s="190">
        <v>40</v>
      </c>
      <c r="U53" s="190">
        <v>93</v>
      </c>
      <c r="V53" s="57"/>
      <c r="W53" s="107"/>
      <c r="X53" s="60"/>
      <c r="Y53" s="60"/>
      <c r="Z53" s="60"/>
      <c r="AA53" s="64" t="s">
        <v>89</v>
      </c>
      <c r="AC53" s="197">
        <v>86656</v>
      </c>
      <c r="AD53" s="188">
        <v>197899</v>
      </c>
      <c r="AE53" s="188">
        <v>160</v>
      </c>
      <c r="AF53" s="188">
        <v>316</v>
      </c>
    </row>
    <row r="54" spans="3:32" ht="8.25" customHeight="1">
      <c r="E54" s="64" t="s">
        <v>102</v>
      </c>
      <c r="G54" s="189">
        <v>11073</v>
      </c>
      <c r="H54" s="188">
        <v>85611</v>
      </c>
      <c r="I54" s="188">
        <v>3511</v>
      </c>
      <c r="J54" s="188">
        <v>5559</v>
      </c>
      <c r="K54" s="65"/>
      <c r="L54" s="107"/>
      <c r="M54" s="60"/>
      <c r="N54" s="60"/>
      <c r="O54" s="60"/>
      <c r="P54" s="64" t="s">
        <v>247</v>
      </c>
      <c r="R54" s="189">
        <v>67362</v>
      </c>
      <c r="S54" s="188">
        <v>24895</v>
      </c>
      <c r="T54" s="228">
        <v>0</v>
      </c>
      <c r="U54" s="188">
        <v>93</v>
      </c>
      <c r="V54" s="57"/>
      <c r="W54" s="107"/>
      <c r="X54" s="60"/>
      <c r="Y54" s="60"/>
      <c r="Z54" s="60"/>
      <c r="AA54" s="64" t="s">
        <v>91</v>
      </c>
      <c r="AC54" s="197">
        <v>10537</v>
      </c>
      <c r="AD54" s="188">
        <v>155921</v>
      </c>
      <c r="AE54" s="228">
        <v>0</v>
      </c>
      <c r="AF54" s="188">
        <v>155</v>
      </c>
    </row>
    <row r="55" spans="3:32" ht="8.25" customHeight="1">
      <c r="D55" s="301" t="s">
        <v>245</v>
      </c>
      <c r="E55" s="301"/>
      <c r="G55" s="191">
        <v>10649</v>
      </c>
      <c r="H55" s="190">
        <v>632422</v>
      </c>
      <c r="I55" s="190">
        <v>2400</v>
      </c>
      <c r="J55" s="190">
        <v>210313</v>
      </c>
      <c r="K55" s="65"/>
      <c r="L55" s="107"/>
      <c r="M55" s="60"/>
      <c r="N55" s="60"/>
      <c r="O55" s="60"/>
      <c r="P55" s="76" t="s">
        <v>246</v>
      </c>
      <c r="R55" s="227">
        <v>0</v>
      </c>
      <c r="S55" s="228">
        <v>0</v>
      </c>
      <c r="T55" s="188">
        <v>40</v>
      </c>
      <c r="U55" s="228">
        <v>0</v>
      </c>
      <c r="V55" s="57"/>
      <c r="W55" s="107"/>
      <c r="X55" s="60"/>
      <c r="Y55" s="60"/>
      <c r="Z55" s="60"/>
      <c r="AA55" s="64" t="s">
        <v>93</v>
      </c>
      <c r="AC55" s="197">
        <v>1551</v>
      </c>
      <c r="AD55" s="188">
        <v>43925</v>
      </c>
      <c r="AE55" s="228">
        <v>0</v>
      </c>
      <c r="AF55" s="228">
        <v>0</v>
      </c>
    </row>
    <row r="56" spans="3:32" ht="8.25" customHeight="1">
      <c r="E56" s="64" t="s">
        <v>245</v>
      </c>
      <c r="G56" s="189">
        <v>10649</v>
      </c>
      <c r="H56" s="188">
        <v>632422</v>
      </c>
      <c r="I56" s="188">
        <v>2400</v>
      </c>
      <c r="J56" s="188">
        <v>210313</v>
      </c>
      <c r="K56" s="65"/>
      <c r="L56" s="107"/>
      <c r="M56" s="60"/>
      <c r="N56" s="60"/>
      <c r="O56" s="60"/>
      <c r="R56" s="197"/>
      <c r="S56" s="196"/>
      <c r="T56" s="196"/>
      <c r="U56" s="196"/>
      <c r="V56" s="57"/>
      <c r="W56" s="107"/>
      <c r="X56" s="60"/>
      <c r="Y56" s="60"/>
      <c r="Z56" s="301" t="s">
        <v>244</v>
      </c>
      <c r="AA56" s="301"/>
      <c r="AC56" s="191">
        <v>186596</v>
      </c>
      <c r="AD56" s="192">
        <v>382601</v>
      </c>
      <c r="AE56" s="192">
        <v>25729</v>
      </c>
      <c r="AF56" s="192">
        <v>27591</v>
      </c>
    </row>
    <row r="57" spans="3:32" ht="8.25" customHeight="1">
      <c r="D57" s="301" t="s">
        <v>108</v>
      </c>
      <c r="E57" s="301"/>
      <c r="G57" s="191">
        <v>574</v>
      </c>
      <c r="H57" s="190">
        <v>89652</v>
      </c>
      <c r="I57" s="190">
        <v>540</v>
      </c>
      <c r="J57" s="190">
        <v>1898</v>
      </c>
      <c r="K57" s="65"/>
      <c r="L57" s="107"/>
      <c r="M57" s="60"/>
      <c r="N57" s="296" t="s">
        <v>180</v>
      </c>
      <c r="O57" s="296"/>
      <c r="P57" s="296"/>
      <c r="R57" s="195">
        <v>3755026</v>
      </c>
      <c r="S57" s="194">
        <v>22924915</v>
      </c>
      <c r="T57" s="194">
        <v>5263932</v>
      </c>
      <c r="U57" s="194">
        <v>8251834</v>
      </c>
      <c r="V57" s="57"/>
      <c r="W57" s="107"/>
      <c r="X57" s="60"/>
      <c r="Y57" s="60"/>
      <c r="Z57" s="60"/>
      <c r="AA57" s="76" t="s">
        <v>243</v>
      </c>
      <c r="AC57" s="189">
        <v>186596</v>
      </c>
      <c r="AD57" s="188">
        <v>382601</v>
      </c>
      <c r="AE57" s="188">
        <v>25729</v>
      </c>
      <c r="AF57" s="188">
        <v>27591</v>
      </c>
    </row>
    <row r="58" spans="3:32" ht="8.25" customHeight="1">
      <c r="E58" s="64" t="s">
        <v>108</v>
      </c>
      <c r="G58" s="189">
        <v>574</v>
      </c>
      <c r="H58" s="188">
        <v>89652</v>
      </c>
      <c r="I58" s="228">
        <v>540</v>
      </c>
      <c r="J58" s="188">
        <v>1898</v>
      </c>
      <c r="K58" s="65"/>
      <c r="L58" s="107"/>
      <c r="M58" s="60"/>
      <c r="N58" s="60"/>
      <c r="O58" s="301" t="s">
        <v>179</v>
      </c>
      <c r="P58" s="301"/>
      <c r="R58" s="191">
        <v>91794</v>
      </c>
      <c r="S58" s="190">
        <v>427503</v>
      </c>
      <c r="T58" s="190" t="s">
        <v>7</v>
      </c>
      <c r="U58" s="190">
        <v>337</v>
      </c>
      <c r="V58" s="57"/>
      <c r="W58" s="107"/>
      <c r="X58" s="60"/>
      <c r="Y58" s="60"/>
      <c r="Z58" s="301" t="s">
        <v>98</v>
      </c>
      <c r="AA58" s="301"/>
      <c r="AC58" s="191">
        <v>1165545</v>
      </c>
      <c r="AD58" s="192">
        <v>397475</v>
      </c>
      <c r="AE58" s="192">
        <v>38076</v>
      </c>
      <c r="AF58" s="192">
        <v>14488</v>
      </c>
    </row>
    <row r="59" spans="3:32" ht="8.25" customHeight="1">
      <c r="D59" s="301" t="s">
        <v>241</v>
      </c>
      <c r="E59" s="301"/>
      <c r="G59" s="191" t="s">
        <v>7</v>
      </c>
      <c r="H59" s="190">
        <v>1623431</v>
      </c>
      <c r="I59" s="190" t="s">
        <v>7</v>
      </c>
      <c r="J59" s="190">
        <v>21844</v>
      </c>
      <c r="K59" s="65"/>
      <c r="L59" s="107"/>
      <c r="M59" s="60"/>
      <c r="N59" s="60"/>
      <c r="O59" s="60"/>
      <c r="P59" s="76" t="s">
        <v>242</v>
      </c>
      <c r="R59" s="189">
        <v>22736</v>
      </c>
      <c r="S59" s="188">
        <v>12369</v>
      </c>
      <c r="T59" s="228">
        <v>0</v>
      </c>
      <c r="U59" s="188">
        <v>272</v>
      </c>
      <c r="V59" s="57"/>
      <c r="W59" s="107"/>
      <c r="X59" s="60"/>
      <c r="Y59" s="60"/>
      <c r="Z59" s="60"/>
      <c r="AA59" s="64" t="s">
        <v>98</v>
      </c>
      <c r="AC59" s="189">
        <v>1165545</v>
      </c>
      <c r="AD59" s="188">
        <v>397475</v>
      </c>
      <c r="AE59" s="188">
        <v>38076</v>
      </c>
      <c r="AF59" s="188">
        <v>14488</v>
      </c>
    </row>
    <row r="60" spans="3:32" ht="8.25" customHeight="1">
      <c r="E60" s="76" t="s">
        <v>241</v>
      </c>
      <c r="G60" s="227">
        <v>0</v>
      </c>
      <c r="H60" s="188">
        <v>1623431</v>
      </c>
      <c r="I60" s="228">
        <v>0</v>
      </c>
      <c r="J60" s="188">
        <v>21844</v>
      </c>
      <c r="K60" s="65"/>
      <c r="L60" s="107"/>
      <c r="M60" s="60"/>
      <c r="N60" s="60"/>
      <c r="O60" s="60"/>
      <c r="P60" s="64" t="s">
        <v>99</v>
      </c>
      <c r="R60" s="189">
        <v>69058</v>
      </c>
      <c r="S60" s="188">
        <v>415134</v>
      </c>
      <c r="T60" s="228">
        <v>0</v>
      </c>
      <c r="U60" s="188">
        <v>65</v>
      </c>
      <c r="V60" s="57"/>
      <c r="W60" s="107"/>
      <c r="X60" s="60"/>
      <c r="Y60" s="60"/>
      <c r="Z60" s="301" t="s">
        <v>100</v>
      </c>
      <c r="AA60" s="301"/>
      <c r="AC60" s="193">
        <v>6513</v>
      </c>
      <c r="AD60" s="192">
        <v>961260</v>
      </c>
      <c r="AE60" s="192">
        <v>457</v>
      </c>
      <c r="AF60" s="192">
        <v>6210</v>
      </c>
    </row>
    <row r="61" spans="3:32" ht="8.25" customHeight="1">
      <c r="D61" s="301" t="s">
        <v>240</v>
      </c>
      <c r="E61" s="301"/>
      <c r="G61" s="191">
        <v>795</v>
      </c>
      <c r="H61" s="190">
        <v>13394</v>
      </c>
      <c r="I61" s="190" t="s">
        <v>7</v>
      </c>
      <c r="J61" s="190">
        <v>3209</v>
      </c>
      <c r="K61" s="65"/>
      <c r="L61" s="107"/>
      <c r="M61" s="60"/>
      <c r="N61" s="60"/>
      <c r="O61" s="301" t="s">
        <v>103</v>
      </c>
      <c r="P61" s="301"/>
      <c r="R61" s="191">
        <v>19</v>
      </c>
      <c r="S61" s="190">
        <v>88333</v>
      </c>
      <c r="T61" s="190">
        <v>20</v>
      </c>
      <c r="U61" s="190">
        <v>1464642</v>
      </c>
      <c r="V61" s="57"/>
      <c r="W61" s="107"/>
      <c r="X61" s="60"/>
      <c r="Y61" s="60"/>
      <c r="Z61" s="60"/>
      <c r="AA61" s="64" t="s">
        <v>101</v>
      </c>
      <c r="AC61" s="189">
        <v>1045</v>
      </c>
      <c r="AD61" s="188">
        <v>310536</v>
      </c>
      <c r="AE61" s="188">
        <v>60</v>
      </c>
      <c r="AF61" s="188">
        <v>3640</v>
      </c>
    </row>
    <row r="62" spans="3:32" ht="8.25" customHeight="1">
      <c r="E62" s="64" t="s">
        <v>240</v>
      </c>
      <c r="G62" s="189">
        <v>795</v>
      </c>
      <c r="H62" s="188">
        <v>13394</v>
      </c>
      <c r="I62" s="228">
        <v>0</v>
      </c>
      <c r="J62" s="188">
        <v>3209</v>
      </c>
      <c r="K62" s="65"/>
      <c r="L62" s="107"/>
      <c r="M62" s="60"/>
      <c r="N62" s="60"/>
      <c r="O62" s="60"/>
      <c r="P62" s="64" t="s">
        <v>103</v>
      </c>
      <c r="R62" s="189">
        <v>19</v>
      </c>
      <c r="S62" s="188">
        <v>88333</v>
      </c>
      <c r="T62" s="188">
        <v>20</v>
      </c>
      <c r="U62" s="188">
        <v>1464642</v>
      </c>
      <c r="V62" s="57"/>
      <c r="W62" s="107"/>
      <c r="X62" s="60"/>
      <c r="Y62" s="60"/>
      <c r="Z62" s="60"/>
      <c r="AA62" s="64" t="s">
        <v>104</v>
      </c>
      <c r="AC62" s="189">
        <v>5468</v>
      </c>
      <c r="AD62" s="188">
        <v>650724</v>
      </c>
      <c r="AE62" s="188">
        <v>397</v>
      </c>
      <c r="AF62" s="188">
        <v>2570</v>
      </c>
    </row>
    <row r="63" spans="3:32" ht="8.25" customHeight="1">
      <c r="D63" s="301" t="s">
        <v>172</v>
      </c>
      <c r="E63" s="301"/>
      <c r="G63" s="191">
        <v>24</v>
      </c>
      <c r="H63" s="190">
        <v>34731</v>
      </c>
      <c r="I63" s="190" t="s">
        <v>7</v>
      </c>
      <c r="J63" s="190" t="s">
        <v>7</v>
      </c>
      <c r="K63" s="65"/>
      <c r="L63" s="107"/>
      <c r="M63" s="60"/>
      <c r="N63" s="60"/>
      <c r="O63" s="301" t="s">
        <v>177</v>
      </c>
      <c r="P63" s="301"/>
      <c r="R63" s="191">
        <v>271146</v>
      </c>
      <c r="S63" s="190">
        <v>328871</v>
      </c>
      <c r="T63" s="190">
        <v>19</v>
      </c>
      <c r="U63" s="190">
        <v>9256</v>
      </c>
      <c r="V63" s="57"/>
      <c r="W63" s="107"/>
      <c r="X63" s="60"/>
      <c r="Y63" s="60"/>
      <c r="Z63" s="301" t="s">
        <v>239</v>
      </c>
      <c r="AA63" s="301"/>
      <c r="AC63" s="193">
        <v>56774</v>
      </c>
      <c r="AD63" s="192">
        <v>261036</v>
      </c>
      <c r="AE63" s="192">
        <v>24650</v>
      </c>
      <c r="AF63" s="192">
        <v>2655</v>
      </c>
    </row>
    <row r="64" spans="3:32" ht="8.25" customHeight="1">
      <c r="E64" s="71" t="s">
        <v>114</v>
      </c>
      <c r="G64" s="227">
        <v>0</v>
      </c>
      <c r="H64" s="228">
        <v>61</v>
      </c>
      <c r="I64" s="228">
        <v>0</v>
      </c>
      <c r="J64" s="228">
        <v>0</v>
      </c>
      <c r="K64" s="65"/>
      <c r="L64" s="107"/>
      <c r="M64" s="60"/>
      <c r="N64" s="60"/>
      <c r="O64" s="60"/>
      <c r="P64" s="64" t="s">
        <v>106</v>
      </c>
      <c r="R64" s="189">
        <v>159591</v>
      </c>
      <c r="S64" s="188">
        <v>49113</v>
      </c>
      <c r="T64" s="228">
        <v>0</v>
      </c>
      <c r="U64" s="188">
        <v>40</v>
      </c>
      <c r="V64" s="57"/>
      <c r="W64" s="107"/>
      <c r="X64" s="60"/>
      <c r="Y64" s="60"/>
      <c r="Z64" s="60"/>
      <c r="AA64" s="64" t="s">
        <v>107</v>
      </c>
      <c r="AC64" s="189">
        <v>78</v>
      </c>
      <c r="AD64" s="188">
        <v>2859</v>
      </c>
      <c r="AE64" s="228">
        <v>0</v>
      </c>
      <c r="AF64" s="228">
        <v>0</v>
      </c>
    </row>
    <row r="65" spans="3:32" ht="8.25" customHeight="1">
      <c r="E65" s="64" t="s">
        <v>117</v>
      </c>
      <c r="G65" s="189">
        <v>24</v>
      </c>
      <c r="H65" s="188">
        <v>34670</v>
      </c>
      <c r="I65" s="228">
        <v>0</v>
      </c>
      <c r="J65" s="228">
        <v>0</v>
      </c>
      <c r="K65" s="65"/>
      <c r="L65" s="107"/>
      <c r="M65" s="60"/>
      <c r="N65" s="60"/>
      <c r="O65" s="60"/>
      <c r="P65" s="64" t="s">
        <v>109</v>
      </c>
      <c r="R65" s="189">
        <v>111555</v>
      </c>
      <c r="S65" s="188">
        <v>279758</v>
      </c>
      <c r="T65" s="188">
        <v>19</v>
      </c>
      <c r="U65" s="188">
        <v>9216</v>
      </c>
      <c r="V65" s="57"/>
      <c r="W65" s="107"/>
      <c r="X65" s="60"/>
      <c r="Y65" s="60"/>
      <c r="Z65" s="60"/>
      <c r="AA65" s="141" t="s">
        <v>237</v>
      </c>
      <c r="AC65" s="189">
        <v>56696</v>
      </c>
      <c r="AD65" s="188">
        <v>258177</v>
      </c>
      <c r="AE65" s="188">
        <v>24650</v>
      </c>
      <c r="AF65" s="188">
        <v>2655</v>
      </c>
    </row>
    <row r="66" spans="3:32" ht="8.25" customHeight="1">
      <c r="G66" s="197"/>
      <c r="H66" s="196"/>
      <c r="I66" s="196"/>
      <c r="J66" s="196"/>
      <c r="K66" s="65"/>
      <c r="L66" s="107"/>
      <c r="M66" s="60"/>
      <c r="N66" s="60"/>
      <c r="O66" s="301" t="s">
        <v>238</v>
      </c>
      <c r="P66" s="301"/>
      <c r="R66" s="191">
        <v>210335</v>
      </c>
      <c r="S66" s="190">
        <v>254044</v>
      </c>
      <c r="T66" s="190">
        <v>1647</v>
      </c>
      <c r="U66" s="190">
        <v>23130</v>
      </c>
      <c r="V66" s="57"/>
      <c r="W66" s="107"/>
      <c r="X66" s="60"/>
      <c r="AC66" s="197"/>
      <c r="AD66" s="196"/>
      <c r="AE66" s="196"/>
      <c r="AF66" s="196"/>
    </row>
    <row r="67" spans="3:32" ht="8.25" customHeight="1">
      <c r="C67" s="296" t="s">
        <v>170</v>
      </c>
      <c r="D67" s="296"/>
      <c r="E67" s="296"/>
      <c r="G67" s="195">
        <v>842827</v>
      </c>
      <c r="H67" s="194">
        <v>24951003</v>
      </c>
      <c r="I67" s="194">
        <v>1105040</v>
      </c>
      <c r="J67" s="194">
        <v>2058677</v>
      </c>
      <c r="K67" s="65"/>
      <c r="L67" s="107"/>
      <c r="M67" s="60"/>
      <c r="N67" s="60"/>
      <c r="O67" s="60"/>
      <c r="P67" s="64" t="s">
        <v>112</v>
      </c>
      <c r="R67" s="189">
        <v>909</v>
      </c>
      <c r="S67" s="188">
        <v>23478</v>
      </c>
      <c r="T67" s="188">
        <v>1595</v>
      </c>
      <c r="U67" s="188">
        <v>46</v>
      </c>
      <c r="V67" s="57"/>
      <c r="W67" s="107"/>
      <c r="X67" s="60"/>
      <c r="Y67" s="296" t="s">
        <v>173</v>
      </c>
      <c r="Z67" s="296"/>
      <c r="AA67" s="296"/>
      <c r="AC67" s="195">
        <v>2269539</v>
      </c>
      <c r="AD67" s="194">
        <v>2749773</v>
      </c>
      <c r="AE67" s="194">
        <v>1035492</v>
      </c>
      <c r="AF67" s="194">
        <v>759523</v>
      </c>
    </row>
    <row r="68" spans="3:32" ht="8.25" customHeight="1">
      <c r="D68" s="301" t="s">
        <v>4</v>
      </c>
      <c r="E68" s="301"/>
      <c r="G68" s="191">
        <v>3104</v>
      </c>
      <c r="H68" s="190">
        <v>5661090</v>
      </c>
      <c r="I68" s="190">
        <v>26332</v>
      </c>
      <c r="J68" s="190">
        <v>2189</v>
      </c>
      <c r="K68" s="65"/>
      <c r="L68" s="107"/>
      <c r="M68" s="60"/>
      <c r="N68" s="60"/>
      <c r="O68" s="60"/>
      <c r="P68" s="64" t="s">
        <v>113</v>
      </c>
      <c r="R68" s="189">
        <v>8244</v>
      </c>
      <c r="S68" s="188">
        <v>17246</v>
      </c>
      <c r="T68" s="228">
        <v>0</v>
      </c>
      <c r="U68" s="188">
        <v>728</v>
      </c>
      <c r="V68" s="57"/>
      <c r="W68" s="107"/>
      <c r="X68" s="60"/>
      <c r="Y68" s="60"/>
      <c r="Z68" s="301" t="s">
        <v>171</v>
      </c>
      <c r="AA68" s="301"/>
      <c r="AC68" s="191">
        <v>497599</v>
      </c>
      <c r="AD68" s="190">
        <v>54546</v>
      </c>
      <c r="AE68" s="190">
        <v>73492</v>
      </c>
      <c r="AF68" s="190">
        <v>17357</v>
      </c>
    </row>
    <row r="69" spans="3:32" ht="8.25" customHeight="1">
      <c r="E69" s="64" t="s">
        <v>4</v>
      </c>
      <c r="G69" s="189">
        <v>3104</v>
      </c>
      <c r="H69" s="188">
        <v>5615585</v>
      </c>
      <c r="I69" s="228">
        <v>26332</v>
      </c>
      <c r="J69" s="188">
        <v>1650</v>
      </c>
      <c r="K69" s="65"/>
      <c r="L69" s="107"/>
      <c r="M69" s="60"/>
      <c r="N69" s="60"/>
      <c r="O69" s="60"/>
      <c r="P69" s="64" t="s">
        <v>115</v>
      </c>
      <c r="R69" s="189">
        <v>1315</v>
      </c>
      <c r="S69" s="188">
        <v>44</v>
      </c>
      <c r="T69" s="228">
        <v>0</v>
      </c>
      <c r="U69" s="188">
        <v>14100</v>
      </c>
      <c r="V69" s="57"/>
      <c r="W69" s="107"/>
      <c r="X69" s="60"/>
      <c r="Y69" s="60"/>
      <c r="Z69" s="60"/>
      <c r="AA69" s="64" t="s">
        <v>116</v>
      </c>
      <c r="AC69" s="189">
        <v>353064</v>
      </c>
      <c r="AD69" s="188">
        <v>5654</v>
      </c>
      <c r="AE69" s="188">
        <v>50842</v>
      </c>
      <c r="AF69" s="188">
        <v>16100</v>
      </c>
    </row>
    <row r="70" spans="3:32" ht="8.25" customHeight="1">
      <c r="E70" s="64" t="s">
        <v>123</v>
      </c>
      <c r="G70" s="227">
        <v>0</v>
      </c>
      <c r="H70" s="188">
        <v>45505</v>
      </c>
      <c r="I70" s="228">
        <v>0</v>
      </c>
      <c r="J70" s="188">
        <v>539</v>
      </c>
      <c r="K70" s="65"/>
      <c r="L70" s="107"/>
      <c r="M70" s="60"/>
      <c r="N70" s="60"/>
      <c r="O70" s="60"/>
      <c r="P70" s="141" t="s">
        <v>236</v>
      </c>
      <c r="R70" s="189">
        <v>199867</v>
      </c>
      <c r="S70" s="188">
        <v>213276</v>
      </c>
      <c r="T70" s="188">
        <v>52</v>
      </c>
      <c r="U70" s="188">
        <v>8256</v>
      </c>
      <c r="V70" s="57"/>
      <c r="W70" s="107"/>
      <c r="X70" s="60"/>
      <c r="Y70" s="60"/>
      <c r="Z70" s="60"/>
      <c r="AA70" s="64" t="s">
        <v>119</v>
      </c>
      <c r="AC70" s="189">
        <v>144535</v>
      </c>
      <c r="AD70" s="188">
        <v>48892</v>
      </c>
      <c r="AE70" s="188">
        <v>22650</v>
      </c>
      <c r="AF70" s="188">
        <v>1257</v>
      </c>
    </row>
    <row r="71" spans="3:32" ht="8.25" customHeight="1">
      <c r="D71" s="301" t="s">
        <v>211</v>
      </c>
      <c r="E71" s="301"/>
      <c r="G71" s="191" t="s">
        <v>7</v>
      </c>
      <c r="H71" s="190">
        <v>10863019</v>
      </c>
      <c r="I71" s="190">
        <v>162307</v>
      </c>
      <c r="J71" s="190">
        <v>5880</v>
      </c>
      <c r="K71" s="65"/>
      <c r="L71" s="107"/>
      <c r="M71" s="60"/>
      <c r="N71" s="60"/>
      <c r="O71" s="301" t="s">
        <v>121</v>
      </c>
      <c r="P71" s="301"/>
      <c r="R71" s="191">
        <v>60116</v>
      </c>
      <c r="S71" s="190">
        <v>49102</v>
      </c>
      <c r="T71" s="190">
        <v>1121139</v>
      </c>
      <c r="U71" s="190">
        <v>888882</v>
      </c>
      <c r="V71" s="57"/>
      <c r="W71" s="107"/>
      <c r="X71" s="60"/>
      <c r="Y71" s="60"/>
      <c r="Z71" s="60"/>
      <c r="AA71" s="64" t="s">
        <v>120</v>
      </c>
      <c r="AC71" s="227">
        <v>0</v>
      </c>
      <c r="AD71" s="228">
        <v>0</v>
      </c>
      <c r="AE71" s="228">
        <v>0</v>
      </c>
      <c r="AF71" s="228">
        <v>0</v>
      </c>
    </row>
    <row r="72" spans="3:32" ht="8.25" customHeight="1">
      <c r="E72" s="64" t="s">
        <v>128</v>
      </c>
      <c r="G72" s="227">
        <v>0</v>
      </c>
      <c r="H72" s="188">
        <v>10859119</v>
      </c>
      <c r="I72" s="188">
        <v>162307</v>
      </c>
      <c r="J72" s="188">
        <v>5880</v>
      </c>
      <c r="K72" s="65"/>
      <c r="L72" s="107"/>
      <c r="M72" s="60"/>
      <c r="N72" s="60"/>
      <c r="O72" s="60"/>
      <c r="P72" s="64" t="s">
        <v>121</v>
      </c>
      <c r="R72" s="189">
        <v>60116</v>
      </c>
      <c r="S72" s="188">
        <v>49102</v>
      </c>
      <c r="T72" s="188">
        <v>741930</v>
      </c>
      <c r="U72" s="188">
        <v>888882</v>
      </c>
      <c r="V72" s="57"/>
      <c r="W72" s="107"/>
      <c r="X72" s="60"/>
      <c r="Y72" s="60"/>
      <c r="Z72" s="301" t="s">
        <v>233</v>
      </c>
      <c r="AA72" s="301"/>
      <c r="AC72" s="191">
        <v>1117730</v>
      </c>
      <c r="AD72" s="192">
        <v>24205</v>
      </c>
      <c r="AE72" s="192">
        <v>36094</v>
      </c>
      <c r="AF72" s="192">
        <v>5091</v>
      </c>
    </row>
    <row r="73" spans="3:32" ht="8.25" customHeight="1">
      <c r="E73" s="64" t="s">
        <v>130</v>
      </c>
      <c r="G73" s="227">
        <v>0</v>
      </c>
      <c r="H73" s="188">
        <v>3900</v>
      </c>
      <c r="I73" s="228">
        <v>0</v>
      </c>
      <c r="J73" s="228">
        <v>0</v>
      </c>
      <c r="K73" s="65"/>
      <c r="L73" s="107"/>
      <c r="M73" s="60"/>
      <c r="N73" s="60"/>
      <c r="O73" s="60"/>
      <c r="P73" s="64" t="s">
        <v>235</v>
      </c>
      <c r="R73" s="227">
        <v>0</v>
      </c>
      <c r="S73" s="228">
        <v>0</v>
      </c>
      <c r="T73" s="188">
        <v>379209</v>
      </c>
      <c r="U73" s="228">
        <v>0</v>
      </c>
      <c r="V73" s="57"/>
      <c r="W73" s="107"/>
      <c r="X73" s="60"/>
      <c r="Y73" s="60"/>
      <c r="Z73" s="60"/>
      <c r="AA73" s="76" t="s">
        <v>233</v>
      </c>
      <c r="AC73" s="189">
        <v>1117730</v>
      </c>
      <c r="AD73" s="188">
        <v>24205</v>
      </c>
      <c r="AE73" s="188">
        <v>36094</v>
      </c>
      <c r="AF73" s="188">
        <v>5091</v>
      </c>
    </row>
    <row r="74" spans="3:32" ht="8.25" customHeight="1">
      <c r="D74" s="301" t="s">
        <v>234</v>
      </c>
      <c r="E74" s="301"/>
      <c r="G74" s="191">
        <v>75</v>
      </c>
      <c r="H74" s="190">
        <v>14225</v>
      </c>
      <c r="I74" s="190">
        <v>60</v>
      </c>
      <c r="J74" s="190">
        <v>257</v>
      </c>
      <c r="K74" s="65"/>
      <c r="L74" s="107"/>
      <c r="M74" s="60"/>
      <c r="N74" s="60"/>
      <c r="O74" s="301" t="s">
        <v>169</v>
      </c>
      <c r="P74" s="301"/>
      <c r="R74" s="191">
        <v>481039</v>
      </c>
      <c r="S74" s="190">
        <v>1392831</v>
      </c>
      <c r="T74" s="190">
        <v>2782635</v>
      </c>
      <c r="U74" s="190">
        <v>3150861</v>
      </c>
      <c r="V74" s="57"/>
      <c r="W74" s="107"/>
      <c r="X74" s="60"/>
      <c r="Y74" s="60"/>
      <c r="Z74" s="301" t="s">
        <v>168</v>
      </c>
      <c r="AA74" s="301"/>
      <c r="AC74" s="191">
        <v>32290</v>
      </c>
      <c r="AD74" s="192">
        <v>751293</v>
      </c>
      <c r="AE74" s="192">
        <v>293929</v>
      </c>
      <c r="AF74" s="192">
        <v>62798</v>
      </c>
    </row>
    <row r="75" spans="3:32" ht="8.25" customHeight="1">
      <c r="E75" s="64" t="s">
        <v>135</v>
      </c>
      <c r="G75" s="189">
        <v>6</v>
      </c>
      <c r="H75" s="188">
        <v>10080</v>
      </c>
      <c r="I75" s="228">
        <v>0</v>
      </c>
      <c r="J75" s="188">
        <v>257</v>
      </c>
      <c r="K75" s="65"/>
      <c r="L75" s="107"/>
      <c r="M75" s="60"/>
      <c r="N75" s="60"/>
      <c r="O75" s="60"/>
      <c r="P75" s="64" t="s">
        <v>124</v>
      </c>
      <c r="R75" s="189">
        <v>144328</v>
      </c>
      <c r="S75" s="188">
        <v>1219533</v>
      </c>
      <c r="T75" s="188">
        <v>1833698</v>
      </c>
      <c r="U75" s="188">
        <v>1731217</v>
      </c>
      <c r="V75" s="57"/>
      <c r="W75" s="107"/>
      <c r="X75" s="60"/>
      <c r="Y75" s="60"/>
      <c r="Z75" s="60"/>
      <c r="AA75" s="64" t="s">
        <v>127</v>
      </c>
      <c r="AC75" s="189">
        <v>32290</v>
      </c>
      <c r="AD75" s="188">
        <v>751293</v>
      </c>
      <c r="AE75" s="188">
        <v>293929</v>
      </c>
      <c r="AF75" s="188">
        <v>62798</v>
      </c>
    </row>
    <row r="76" spans="3:32" ht="8.25" customHeight="1">
      <c r="E76" s="64" t="s">
        <v>137</v>
      </c>
      <c r="G76" s="189">
        <v>69</v>
      </c>
      <c r="H76" s="188">
        <v>4145</v>
      </c>
      <c r="I76" s="228">
        <v>60</v>
      </c>
      <c r="J76" s="228">
        <v>0</v>
      </c>
      <c r="K76" s="65"/>
      <c r="L76" s="107"/>
      <c r="M76" s="60"/>
      <c r="N76" s="60"/>
      <c r="O76" s="60"/>
      <c r="P76" s="64" t="s">
        <v>126</v>
      </c>
      <c r="R76" s="189">
        <v>336711</v>
      </c>
      <c r="S76" s="188">
        <v>173298</v>
      </c>
      <c r="T76" s="188">
        <v>945605</v>
      </c>
      <c r="U76" s="188">
        <v>1419644</v>
      </c>
      <c r="V76" s="57"/>
      <c r="W76" s="107"/>
      <c r="X76" s="60"/>
      <c r="Y76" s="60"/>
      <c r="Z76" s="301" t="s">
        <v>167</v>
      </c>
      <c r="AA76" s="301"/>
      <c r="AC76" s="191" t="s">
        <v>7</v>
      </c>
      <c r="AD76" s="192" t="s">
        <v>7</v>
      </c>
      <c r="AE76" s="192">
        <v>24041</v>
      </c>
      <c r="AF76" s="192">
        <v>6040</v>
      </c>
    </row>
    <row r="77" spans="3:32" ht="8.25" customHeight="1">
      <c r="D77" s="301" t="s">
        <v>232</v>
      </c>
      <c r="E77" s="301"/>
      <c r="G77" s="191">
        <v>177</v>
      </c>
      <c r="H77" s="190">
        <v>5505</v>
      </c>
      <c r="I77" s="190">
        <v>320597</v>
      </c>
      <c r="J77" s="190">
        <v>710436</v>
      </c>
      <c r="K77" s="65"/>
      <c r="L77" s="107"/>
      <c r="M77" s="60"/>
      <c r="N77" s="60"/>
      <c r="O77" s="60"/>
      <c r="P77" s="64" t="s">
        <v>290</v>
      </c>
      <c r="R77" s="227">
        <v>0</v>
      </c>
      <c r="S77" s="228">
        <v>0</v>
      </c>
      <c r="T77" s="188">
        <v>3332</v>
      </c>
      <c r="U77" s="228">
        <v>0</v>
      </c>
      <c r="V77" s="57"/>
      <c r="W77" s="107"/>
      <c r="X77" s="60"/>
      <c r="Y77" s="60"/>
      <c r="Z77" s="60"/>
      <c r="AA77" s="76" t="s">
        <v>230</v>
      </c>
      <c r="AC77" s="227">
        <v>0</v>
      </c>
      <c r="AD77" s="228">
        <v>0</v>
      </c>
      <c r="AE77" s="188">
        <v>24041</v>
      </c>
      <c r="AF77" s="188">
        <v>6040</v>
      </c>
    </row>
    <row r="78" spans="3:32" ht="8.25" customHeight="1">
      <c r="E78" s="64" t="s">
        <v>140</v>
      </c>
      <c r="G78" s="189">
        <v>22</v>
      </c>
      <c r="H78" s="188">
        <v>3292</v>
      </c>
      <c r="I78" s="188">
        <v>262310</v>
      </c>
      <c r="J78" s="188">
        <v>632152</v>
      </c>
      <c r="K78" s="65"/>
      <c r="L78" s="107"/>
      <c r="M78" s="60"/>
      <c r="N78" s="60"/>
      <c r="O78" s="301" t="s">
        <v>231</v>
      </c>
      <c r="P78" s="301"/>
      <c r="R78" s="191" t="s">
        <v>7</v>
      </c>
      <c r="S78" s="190">
        <v>16617409</v>
      </c>
      <c r="T78" s="190" t="s">
        <v>7</v>
      </c>
      <c r="U78" s="190" t="s">
        <v>7</v>
      </c>
      <c r="V78" s="57"/>
      <c r="W78" s="107"/>
      <c r="X78" s="60"/>
      <c r="Y78" s="60"/>
      <c r="Z78" s="301" t="s">
        <v>227</v>
      </c>
      <c r="AA78" s="301"/>
      <c r="AC78" s="191" t="s">
        <v>7</v>
      </c>
      <c r="AD78" s="192" t="s">
        <v>7</v>
      </c>
      <c r="AE78" s="192">
        <v>569475</v>
      </c>
      <c r="AF78" s="192">
        <v>600307</v>
      </c>
    </row>
    <row r="79" spans="3:32" ht="8.25" customHeight="1">
      <c r="E79" s="71" t="s">
        <v>142</v>
      </c>
      <c r="G79" s="189">
        <v>155</v>
      </c>
      <c r="H79" s="188">
        <v>2213</v>
      </c>
      <c r="I79" s="188">
        <v>58287</v>
      </c>
      <c r="J79" s="188">
        <v>78284</v>
      </c>
      <c r="K79" s="65"/>
      <c r="L79" s="107"/>
      <c r="M79" s="60"/>
      <c r="N79" s="60"/>
      <c r="O79" s="60"/>
      <c r="P79" s="64" t="s">
        <v>231</v>
      </c>
      <c r="R79" s="227">
        <v>0</v>
      </c>
      <c r="S79" s="188">
        <v>16617409</v>
      </c>
      <c r="T79" s="228">
        <v>0</v>
      </c>
      <c r="U79" s="228">
        <v>0</v>
      </c>
      <c r="V79" s="57"/>
      <c r="W79" s="107"/>
      <c r="X79" s="60"/>
      <c r="Y79" s="60"/>
      <c r="Z79" s="60"/>
      <c r="AA79" s="76" t="s">
        <v>227</v>
      </c>
      <c r="AC79" s="227">
        <v>0</v>
      </c>
      <c r="AD79" s="228">
        <v>0</v>
      </c>
      <c r="AE79" s="188">
        <v>569475</v>
      </c>
      <c r="AF79" s="188">
        <v>600307</v>
      </c>
    </row>
    <row r="80" spans="3:32" ht="8.25" customHeight="1">
      <c r="D80" s="301" t="s">
        <v>229</v>
      </c>
      <c r="E80" s="301"/>
      <c r="G80" s="191">
        <v>10731</v>
      </c>
      <c r="H80" s="190">
        <v>194078</v>
      </c>
      <c r="I80" s="190" t="s">
        <v>7</v>
      </c>
      <c r="J80" s="190">
        <v>182</v>
      </c>
      <c r="K80" s="65"/>
      <c r="L80" s="107"/>
      <c r="M80" s="60"/>
      <c r="N80" s="60"/>
      <c r="O80" s="301" t="s">
        <v>228</v>
      </c>
      <c r="P80" s="301"/>
      <c r="R80" s="191" t="s">
        <v>7</v>
      </c>
      <c r="S80" s="190">
        <v>1045445</v>
      </c>
      <c r="T80" s="190">
        <v>195190</v>
      </c>
      <c r="U80" s="190">
        <v>360055</v>
      </c>
      <c r="V80" s="57"/>
      <c r="W80" s="107"/>
      <c r="X80" s="60"/>
      <c r="Y80" s="60"/>
      <c r="Z80" s="301" t="s">
        <v>165</v>
      </c>
      <c r="AA80" s="301"/>
      <c r="AC80" s="191">
        <v>606202</v>
      </c>
      <c r="AD80" s="190">
        <v>1907280</v>
      </c>
      <c r="AE80" s="190">
        <v>38275</v>
      </c>
      <c r="AF80" s="190">
        <v>67885</v>
      </c>
    </row>
    <row r="81" spans="1:32" ht="8.25" customHeight="1">
      <c r="E81" s="64" t="s">
        <v>144</v>
      </c>
      <c r="G81" s="189">
        <v>10731</v>
      </c>
      <c r="H81" s="188">
        <v>194078</v>
      </c>
      <c r="I81" s="228">
        <v>0</v>
      </c>
      <c r="J81" s="188">
        <v>182</v>
      </c>
      <c r="K81" s="65"/>
      <c r="L81" s="107"/>
      <c r="M81" s="60"/>
      <c r="N81" s="60"/>
      <c r="O81" s="60"/>
      <c r="P81" s="76" t="s">
        <v>228</v>
      </c>
      <c r="R81" s="227">
        <v>0</v>
      </c>
      <c r="S81" s="188">
        <v>1045445</v>
      </c>
      <c r="T81" s="188">
        <v>195190</v>
      </c>
      <c r="U81" s="188">
        <v>360055</v>
      </c>
      <c r="V81" s="128"/>
      <c r="W81" s="107"/>
      <c r="X81" s="60"/>
      <c r="Y81" s="60"/>
      <c r="Z81" s="60"/>
      <c r="AA81" s="64" t="s">
        <v>163</v>
      </c>
      <c r="AC81" s="189">
        <v>44370</v>
      </c>
      <c r="AD81" s="188">
        <v>393860</v>
      </c>
      <c r="AE81" s="228">
        <v>436</v>
      </c>
      <c r="AF81" s="188">
        <v>4496</v>
      </c>
    </row>
    <row r="82" spans="1:32" ht="8.25" customHeight="1">
      <c r="D82" s="301" t="s">
        <v>148</v>
      </c>
      <c r="E82" s="301"/>
      <c r="G82" s="191" t="s">
        <v>7</v>
      </c>
      <c r="H82" s="190">
        <v>7618400</v>
      </c>
      <c r="I82" s="190">
        <v>31487</v>
      </c>
      <c r="J82" s="190" t="s">
        <v>7</v>
      </c>
      <c r="K82" s="65"/>
      <c r="L82" s="107"/>
      <c r="M82" s="133"/>
      <c r="N82" s="60"/>
      <c r="O82" s="301" t="s">
        <v>226</v>
      </c>
      <c r="P82" s="301"/>
      <c r="R82" s="191">
        <v>15481</v>
      </c>
      <c r="S82" s="190">
        <v>42660</v>
      </c>
      <c r="T82" s="190">
        <v>522180</v>
      </c>
      <c r="U82" s="190">
        <v>221494</v>
      </c>
      <c r="V82" s="57"/>
      <c r="W82" s="107"/>
      <c r="X82" s="60"/>
      <c r="Y82" s="60"/>
      <c r="Z82" s="60"/>
      <c r="AA82" s="64" t="s">
        <v>141</v>
      </c>
      <c r="AC82" s="189">
        <v>561832</v>
      </c>
      <c r="AD82" s="188">
        <v>1513420</v>
      </c>
      <c r="AE82" s="188">
        <v>37839</v>
      </c>
      <c r="AF82" s="188">
        <v>63389</v>
      </c>
    </row>
    <row r="83" spans="1:32" ht="8.25" customHeight="1">
      <c r="E83" s="64" t="s">
        <v>148</v>
      </c>
      <c r="G83" s="227">
        <v>0</v>
      </c>
      <c r="H83" s="188">
        <v>7618400</v>
      </c>
      <c r="I83" s="188">
        <v>31487</v>
      </c>
      <c r="J83" s="228">
        <v>0</v>
      </c>
      <c r="K83" s="65"/>
      <c r="L83" s="107"/>
      <c r="M83" s="60"/>
      <c r="N83" s="60"/>
      <c r="O83" s="60"/>
      <c r="P83" s="64" t="s">
        <v>133</v>
      </c>
      <c r="R83" s="189">
        <v>15481</v>
      </c>
      <c r="S83" s="188">
        <v>42660</v>
      </c>
      <c r="T83" s="188">
        <v>522180</v>
      </c>
      <c r="U83" s="188">
        <v>221494</v>
      </c>
      <c r="V83" s="57"/>
      <c r="W83" s="107"/>
      <c r="X83" s="60"/>
      <c r="Y83" s="60"/>
      <c r="Z83" s="301" t="s">
        <v>162</v>
      </c>
      <c r="AA83" s="301"/>
      <c r="AC83" s="191">
        <v>15718</v>
      </c>
      <c r="AD83" s="190">
        <v>12449</v>
      </c>
      <c r="AE83" s="190">
        <v>186</v>
      </c>
      <c r="AF83" s="190">
        <v>45</v>
      </c>
    </row>
    <row r="84" spans="1:32" ht="8.25" customHeight="1">
      <c r="E84" s="64" t="s">
        <v>131</v>
      </c>
      <c r="G84" s="227">
        <v>0</v>
      </c>
      <c r="H84" s="228">
        <v>0</v>
      </c>
      <c r="I84" s="228">
        <v>0</v>
      </c>
      <c r="J84" s="228">
        <v>0</v>
      </c>
      <c r="K84" s="65"/>
      <c r="L84" s="107"/>
      <c r="M84" s="60"/>
      <c r="N84" s="60"/>
      <c r="O84" s="301" t="s">
        <v>138</v>
      </c>
      <c r="P84" s="301"/>
      <c r="R84" s="191">
        <v>418</v>
      </c>
      <c r="S84" s="190">
        <v>218594</v>
      </c>
      <c r="T84" s="190">
        <v>63693</v>
      </c>
      <c r="U84" s="190">
        <v>208902</v>
      </c>
      <c r="V84" s="57"/>
      <c r="W84" s="107"/>
      <c r="X84" s="60"/>
      <c r="Y84" s="60"/>
      <c r="Z84" s="60"/>
      <c r="AA84" s="64" t="s">
        <v>145</v>
      </c>
      <c r="AC84" s="227">
        <v>0</v>
      </c>
      <c r="AD84" s="228">
        <v>0</v>
      </c>
      <c r="AE84" s="228">
        <v>0</v>
      </c>
      <c r="AF84" s="228">
        <v>0</v>
      </c>
    </row>
    <row r="85" spans="1:32" ht="8.25" customHeight="1">
      <c r="D85" s="301" t="s">
        <v>153</v>
      </c>
      <c r="E85" s="301"/>
      <c r="G85" s="191" t="s">
        <v>7</v>
      </c>
      <c r="H85" s="190">
        <v>1023</v>
      </c>
      <c r="I85" s="190">
        <v>981</v>
      </c>
      <c r="J85" s="190" t="s">
        <v>7</v>
      </c>
      <c r="K85" s="65"/>
      <c r="L85" s="107"/>
      <c r="M85" s="60"/>
      <c r="N85" s="60"/>
      <c r="O85" s="60"/>
      <c r="P85" s="64" t="s">
        <v>138</v>
      </c>
      <c r="R85" s="189">
        <v>418</v>
      </c>
      <c r="S85" s="188">
        <v>218594</v>
      </c>
      <c r="T85" s="188">
        <v>63693</v>
      </c>
      <c r="U85" s="188">
        <v>208902</v>
      </c>
      <c r="V85" s="57"/>
      <c r="W85" s="107"/>
      <c r="X85" s="60"/>
      <c r="Y85" s="60"/>
      <c r="Z85" s="60"/>
      <c r="AA85" s="64" t="s">
        <v>150</v>
      </c>
      <c r="AC85" s="227">
        <v>0</v>
      </c>
      <c r="AD85" s="228">
        <v>0</v>
      </c>
      <c r="AE85" s="228">
        <v>0</v>
      </c>
      <c r="AF85" s="228">
        <v>0</v>
      </c>
    </row>
    <row r="86" spans="1:32" ht="8.25" customHeight="1">
      <c r="E86" s="64" t="s">
        <v>153</v>
      </c>
      <c r="G86" s="227">
        <v>0</v>
      </c>
      <c r="H86" s="188">
        <v>1023</v>
      </c>
      <c r="I86" s="188">
        <v>981</v>
      </c>
      <c r="J86" s="228">
        <v>0</v>
      </c>
      <c r="K86" s="65"/>
      <c r="L86" s="107"/>
      <c r="M86" s="60"/>
      <c r="N86" s="60"/>
      <c r="O86" s="301" t="s">
        <v>225</v>
      </c>
      <c r="P86" s="301"/>
      <c r="R86" s="191">
        <v>12635</v>
      </c>
      <c r="S86" s="190">
        <v>3081</v>
      </c>
      <c r="T86" s="190">
        <v>7799</v>
      </c>
      <c r="U86" s="190" t="s">
        <v>7</v>
      </c>
      <c r="V86" s="57"/>
      <c r="W86" s="107"/>
      <c r="X86" s="60"/>
      <c r="Y86" s="60"/>
      <c r="Z86" s="60"/>
      <c r="AA86" s="64" t="s">
        <v>152</v>
      </c>
      <c r="AC86" s="189">
        <v>15718</v>
      </c>
      <c r="AD86" s="188">
        <v>12449</v>
      </c>
      <c r="AE86" s="188">
        <v>186</v>
      </c>
      <c r="AF86" s="188">
        <v>45</v>
      </c>
    </row>
    <row r="87" spans="1:32" ht="8.25" customHeight="1">
      <c r="D87" s="301" t="s">
        <v>157</v>
      </c>
      <c r="E87" s="301"/>
      <c r="G87" s="191">
        <v>11</v>
      </c>
      <c r="H87" s="190">
        <v>281</v>
      </c>
      <c r="I87" s="190" t="s">
        <v>7</v>
      </c>
      <c r="J87" s="190">
        <v>1065480</v>
      </c>
      <c r="K87" s="65"/>
      <c r="L87" s="107"/>
      <c r="M87" s="60"/>
      <c r="N87" s="60"/>
      <c r="O87" s="60"/>
      <c r="P87" s="76" t="s">
        <v>225</v>
      </c>
      <c r="R87" s="189">
        <v>12635</v>
      </c>
      <c r="S87" s="188">
        <v>3081</v>
      </c>
      <c r="T87" s="188">
        <v>7799</v>
      </c>
      <c r="U87" s="228">
        <v>0</v>
      </c>
      <c r="V87" s="57"/>
      <c r="W87" s="107"/>
      <c r="X87" s="60"/>
      <c r="Y87" s="60"/>
      <c r="Z87" s="60"/>
      <c r="AC87" s="197"/>
      <c r="AD87" s="196"/>
      <c r="AE87" s="196"/>
      <c r="AF87" s="196"/>
    </row>
    <row r="88" spans="1:32" ht="8.25" customHeight="1">
      <c r="E88" s="64" t="s">
        <v>157</v>
      </c>
      <c r="G88" s="189">
        <v>11</v>
      </c>
      <c r="H88" s="188">
        <v>281</v>
      </c>
      <c r="I88" s="228">
        <v>0</v>
      </c>
      <c r="J88" s="188">
        <v>1065480</v>
      </c>
      <c r="K88" s="65"/>
      <c r="L88" s="107"/>
      <c r="M88" s="60"/>
      <c r="N88" s="60"/>
      <c r="O88" s="301" t="s">
        <v>161</v>
      </c>
      <c r="P88" s="301"/>
      <c r="R88" s="191">
        <v>1022457</v>
      </c>
      <c r="S88" s="190">
        <v>827668</v>
      </c>
      <c r="T88" s="190">
        <v>277978</v>
      </c>
      <c r="U88" s="190">
        <v>1745711</v>
      </c>
      <c r="V88" s="57"/>
      <c r="W88" s="107"/>
      <c r="X88" s="60"/>
      <c r="Y88" s="296" t="s">
        <v>156</v>
      </c>
      <c r="Z88" s="296"/>
      <c r="AA88" s="296"/>
      <c r="AC88" s="195" t="s">
        <v>7</v>
      </c>
      <c r="AD88" s="194" t="s">
        <v>7</v>
      </c>
      <c r="AE88" s="194" t="s">
        <v>7</v>
      </c>
      <c r="AF88" s="194" t="s">
        <v>7</v>
      </c>
    </row>
    <row r="89" spans="1:32" ht="8.25" customHeight="1">
      <c r="D89" s="301" t="s">
        <v>25</v>
      </c>
      <c r="E89" s="301"/>
      <c r="G89" s="191" t="s">
        <v>7</v>
      </c>
      <c r="H89" s="190">
        <v>3494</v>
      </c>
      <c r="I89" s="190" t="s">
        <v>7</v>
      </c>
      <c r="J89" s="190">
        <v>61368</v>
      </c>
      <c r="K89" s="65"/>
      <c r="L89" s="107"/>
      <c r="M89" s="60"/>
      <c r="N89" s="60"/>
      <c r="O89" s="60"/>
      <c r="P89" s="64" t="s">
        <v>146</v>
      </c>
      <c r="R89" s="227">
        <v>83</v>
      </c>
      <c r="S89" s="188">
        <v>129</v>
      </c>
      <c r="T89" s="188">
        <v>32150</v>
      </c>
      <c r="U89" s="188">
        <v>70602</v>
      </c>
      <c r="V89" s="57"/>
      <c r="W89" s="107"/>
      <c r="X89" s="60"/>
      <c r="Y89" s="60"/>
      <c r="Z89" s="301" t="s">
        <v>156</v>
      </c>
      <c r="AA89" s="301"/>
      <c r="AC89" s="191" t="s">
        <v>7</v>
      </c>
      <c r="AD89" s="192" t="s">
        <v>7</v>
      </c>
      <c r="AE89" s="192" t="s">
        <v>7</v>
      </c>
      <c r="AF89" s="192" t="s">
        <v>7</v>
      </c>
    </row>
    <row r="90" spans="1:32" ht="8.25" customHeight="1">
      <c r="E90" s="64" t="s">
        <v>25</v>
      </c>
      <c r="G90" s="227">
        <v>0</v>
      </c>
      <c r="H90" s="188">
        <v>3494</v>
      </c>
      <c r="I90" s="228">
        <v>0</v>
      </c>
      <c r="J90" s="188">
        <v>61368</v>
      </c>
      <c r="K90" s="65"/>
      <c r="L90" s="107"/>
      <c r="M90" s="60"/>
      <c r="N90" s="60"/>
      <c r="O90" s="60"/>
      <c r="P90" s="64" t="s">
        <v>149</v>
      </c>
      <c r="R90" s="189">
        <v>944</v>
      </c>
      <c r="S90" s="188">
        <v>5352</v>
      </c>
      <c r="T90" s="188">
        <v>1535</v>
      </c>
      <c r="U90" s="188">
        <v>277494</v>
      </c>
      <c r="V90" s="57"/>
      <c r="W90" s="107"/>
      <c r="X90" s="60"/>
      <c r="Y90" s="60"/>
      <c r="Z90" s="60"/>
      <c r="AA90" s="76" t="s">
        <v>223</v>
      </c>
      <c r="AC90" s="227">
        <v>0</v>
      </c>
      <c r="AD90" s="228">
        <v>0</v>
      </c>
      <c r="AE90" s="228">
        <v>0</v>
      </c>
      <c r="AF90" s="228">
        <v>0</v>
      </c>
    </row>
    <row r="91" spans="1:32" ht="8.25" customHeight="1">
      <c r="D91" s="301" t="s">
        <v>224</v>
      </c>
      <c r="E91" s="301"/>
      <c r="G91" s="191">
        <v>828729</v>
      </c>
      <c r="H91" s="190">
        <v>589888</v>
      </c>
      <c r="I91" s="190">
        <v>563276</v>
      </c>
      <c r="J91" s="190">
        <v>212885</v>
      </c>
      <c r="K91" s="65"/>
      <c r="L91" s="107"/>
      <c r="M91" s="60"/>
      <c r="N91" s="60"/>
      <c r="O91" s="60"/>
      <c r="P91" s="64" t="s">
        <v>151</v>
      </c>
      <c r="R91" s="189">
        <v>1021430</v>
      </c>
      <c r="S91" s="188">
        <v>822187</v>
      </c>
      <c r="T91" s="188">
        <v>244293</v>
      </c>
      <c r="U91" s="188">
        <v>1397615</v>
      </c>
      <c r="V91" s="57"/>
      <c r="W91" s="107"/>
      <c r="X91" s="60"/>
      <c r="AC91" s="109"/>
      <c r="AD91" s="108"/>
      <c r="AE91" s="108"/>
      <c r="AF91" s="108"/>
    </row>
    <row r="92" spans="1:32" ht="8.25" customHeight="1">
      <c r="E92" s="64" t="s">
        <v>27</v>
      </c>
      <c r="G92" s="189">
        <v>33</v>
      </c>
      <c r="H92" s="228">
        <v>0</v>
      </c>
      <c r="I92" s="188">
        <v>330651</v>
      </c>
      <c r="J92" s="188">
        <v>2160</v>
      </c>
      <c r="K92" s="65"/>
      <c r="L92" s="107"/>
      <c r="M92" s="60"/>
      <c r="N92" s="60"/>
      <c r="O92" s="301" t="s">
        <v>160</v>
      </c>
      <c r="P92" s="301"/>
      <c r="R92" s="191">
        <v>65612</v>
      </c>
      <c r="S92" s="190">
        <v>111008</v>
      </c>
      <c r="T92" s="190">
        <v>55258</v>
      </c>
      <c r="U92" s="190">
        <v>23232</v>
      </c>
      <c r="V92" s="134"/>
      <c r="W92" s="107"/>
      <c r="X92" s="60"/>
      <c r="Y92" s="60"/>
      <c r="Z92" s="60"/>
      <c r="AA92" s="64"/>
      <c r="AC92" s="106"/>
    </row>
    <row r="93" spans="1:32" ht="8.25" customHeight="1">
      <c r="D93" s="60"/>
      <c r="E93" s="64" t="s">
        <v>30</v>
      </c>
      <c r="G93" s="227">
        <v>0</v>
      </c>
      <c r="H93" s="228">
        <v>0</v>
      </c>
      <c r="I93" s="188">
        <v>80</v>
      </c>
      <c r="J93" s="228">
        <v>0</v>
      </c>
      <c r="K93" s="65"/>
      <c r="L93" s="107"/>
      <c r="M93" s="60"/>
      <c r="N93" s="60"/>
      <c r="O93" s="60"/>
      <c r="P93" s="64" t="s">
        <v>154</v>
      </c>
      <c r="R93" s="189">
        <v>63040</v>
      </c>
      <c r="S93" s="188">
        <v>13775</v>
      </c>
      <c r="T93" s="188">
        <v>27231</v>
      </c>
      <c r="U93" s="228">
        <v>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colBreaks count="1" manualBreakCount="1">
    <brk id="18"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317</v>
      </c>
    </row>
    <row r="7" spans="1:32" ht="1.5" customHeight="1">
      <c r="AF7" s="60"/>
    </row>
    <row r="8" spans="1:32" ht="15" customHeight="1">
      <c r="A8" s="304" t="s">
        <v>206</v>
      </c>
      <c r="B8" s="303"/>
      <c r="C8" s="303"/>
      <c r="D8" s="303"/>
      <c r="E8" s="303"/>
      <c r="F8" s="303"/>
      <c r="G8" s="118" t="s">
        <v>16</v>
      </c>
      <c r="H8" s="122"/>
      <c r="I8" s="118" t="s">
        <v>17</v>
      </c>
      <c r="J8" s="122"/>
      <c r="K8" s="122"/>
      <c r="L8" s="126"/>
      <c r="M8" s="303" t="s">
        <v>206</v>
      </c>
      <c r="N8" s="303"/>
      <c r="O8" s="303"/>
      <c r="P8" s="303"/>
      <c r="Q8" s="303"/>
      <c r="R8" s="125" t="s">
        <v>18</v>
      </c>
      <c r="S8" s="124" t="s">
        <v>19</v>
      </c>
      <c r="T8" s="118" t="s">
        <v>17</v>
      </c>
      <c r="U8" s="122"/>
      <c r="V8" s="121"/>
      <c r="W8" s="123"/>
      <c r="X8" s="304" t="s">
        <v>206</v>
      </c>
      <c r="Y8" s="303"/>
      <c r="Z8" s="303"/>
      <c r="AA8" s="303"/>
      <c r="AB8" s="303"/>
      <c r="AC8" s="118" t="s">
        <v>16</v>
      </c>
      <c r="AD8" s="122"/>
      <c r="AE8" s="118" t="s">
        <v>17</v>
      </c>
      <c r="AF8" s="121"/>
    </row>
    <row r="9" spans="1:32" ht="15" customHeight="1">
      <c r="A9" s="304"/>
      <c r="B9" s="303"/>
      <c r="C9" s="303"/>
      <c r="D9" s="303"/>
      <c r="E9" s="303"/>
      <c r="F9" s="303"/>
      <c r="G9" s="116" t="s">
        <v>20</v>
      </c>
      <c r="H9" s="116" t="s">
        <v>21</v>
      </c>
      <c r="I9" s="116" t="s">
        <v>22</v>
      </c>
      <c r="J9" s="118" t="s">
        <v>23</v>
      </c>
      <c r="K9" s="118"/>
      <c r="L9" s="120"/>
      <c r="M9" s="303"/>
      <c r="N9" s="303"/>
      <c r="O9" s="303"/>
      <c r="P9" s="303"/>
      <c r="Q9" s="303"/>
      <c r="R9" s="116" t="s">
        <v>20</v>
      </c>
      <c r="S9" s="119" t="s">
        <v>21</v>
      </c>
      <c r="T9" s="116" t="s">
        <v>22</v>
      </c>
      <c r="U9" s="118" t="s">
        <v>23</v>
      </c>
      <c r="V9" s="117"/>
      <c r="W9" s="114"/>
      <c r="X9" s="304"/>
      <c r="Y9" s="303"/>
      <c r="Z9" s="303"/>
      <c r="AA9" s="303"/>
      <c r="AB9" s="303"/>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52713701</v>
      </c>
      <c r="H11" s="194">
        <v>75762124</v>
      </c>
      <c r="I11" s="194">
        <v>34093752</v>
      </c>
      <c r="J11" s="194">
        <v>30687100</v>
      </c>
      <c r="K11" s="65"/>
      <c r="L11" s="112"/>
      <c r="M11" s="60"/>
      <c r="N11" s="60"/>
      <c r="O11" s="60"/>
      <c r="P11" s="64" t="s">
        <v>33</v>
      </c>
      <c r="R11" s="189">
        <v>718242</v>
      </c>
      <c r="S11" s="188">
        <v>576510</v>
      </c>
      <c r="T11" s="188">
        <v>180511</v>
      </c>
      <c r="U11" s="188">
        <v>185705</v>
      </c>
      <c r="V11" s="57"/>
      <c r="W11" s="107"/>
      <c r="X11" s="60"/>
      <c r="Y11" s="60"/>
      <c r="Z11" s="60"/>
      <c r="AA11" s="64" t="s">
        <v>155</v>
      </c>
      <c r="AC11" s="189">
        <v>0</v>
      </c>
      <c r="AD11" s="188">
        <v>6671</v>
      </c>
      <c r="AE11" s="188">
        <v>20</v>
      </c>
      <c r="AF11" s="188">
        <v>0</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108</v>
      </c>
      <c r="AD12" s="188">
        <v>23008</v>
      </c>
      <c r="AE12" s="188">
        <v>0</v>
      </c>
      <c r="AF12" s="188">
        <v>2031</v>
      </c>
    </row>
    <row r="13" spans="1:32" ht="8.25" customHeight="1">
      <c r="C13" s="296" t="s">
        <v>203</v>
      </c>
      <c r="D13" s="296"/>
      <c r="E13" s="296"/>
      <c r="G13" s="195">
        <v>67625</v>
      </c>
      <c r="H13" s="194">
        <v>3861757</v>
      </c>
      <c r="I13" s="194">
        <v>563578</v>
      </c>
      <c r="J13" s="194">
        <v>241572</v>
      </c>
      <c r="K13" s="68">
        <f>SUM(K14,K18,K20,K22,K24,K26,K30,K32,K38,K40,K47)</f>
        <v>0</v>
      </c>
      <c r="L13" s="112"/>
      <c r="N13" s="296" t="s">
        <v>199</v>
      </c>
      <c r="O13" s="296"/>
      <c r="P13" s="296"/>
      <c r="R13" s="195">
        <v>43062358</v>
      </c>
      <c r="S13" s="194">
        <v>9350938</v>
      </c>
      <c r="T13" s="194">
        <v>26321577</v>
      </c>
      <c r="U13" s="194">
        <v>19329828</v>
      </c>
      <c r="V13" s="57"/>
      <c r="W13" s="107"/>
      <c r="X13" s="60"/>
      <c r="Y13" s="60"/>
      <c r="Z13" s="60"/>
      <c r="AA13" s="64" t="s">
        <v>24</v>
      </c>
      <c r="AC13" s="189">
        <v>1092</v>
      </c>
      <c r="AD13" s="188">
        <v>22879</v>
      </c>
      <c r="AE13" s="188">
        <v>30143</v>
      </c>
      <c r="AF13" s="188">
        <v>12639</v>
      </c>
    </row>
    <row r="14" spans="1:32" ht="8.25" customHeight="1">
      <c r="D14" s="302" t="s">
        <v>201</v>
      </c>
      <c r="E14" s="302"/>
      <c r="G14" s="191">
        <v>75</v>
      </c>
      <c r="H14" s="190">
        <v>631630</v>
      </c>
      <c r="I14" s="190">
        <v>64629</v>
      </c>
      <c r="J14" s="190">
        <v>79241</v>
      </c>
      <c r="K14" s="65"/>
      <c r="L14" s="112"/>
      <c r="M14" s="60"/>
      <c r="N14" s="60"/>
      <c r="O14" s="301" t="s">
        <v>197</v>
      </c>
      <c r="P14" s="301"/>
      <c r="R14" s="191">
        <v>207096</v>
      </c>
      <c r="S14" s="190">
        <v>147500</v>
      </c>
      <c r="T14" s="190">
        <v>1599481</v>
      </c>
      <c r="U14" s="190">
        <v>43358</v>
      </c>
      <c r="V14" s="57"/>
      <c r="W14" s="107"/>
      <c r="X14" s="60"/>
      <c r="Y14" s="60"/>
      <c r="Z14" s="301" t="s">
        <v>278</v>
      </c>
      <c r="AA14" s="301"/>
      <c r="AC14" s="191">
        <v>1441893</v>
      </c>
      <c r="AD14" s="190">
        <v>1395282</v>
      </c>
      <c r="AE14" s="190">
        <v>219422</v>
      </c>
      <c r="AF14" s="190">
        <v>151845</v>
      </c>
    </row>
    <row r="15" spans="1:32" ht="8.25" customHeight="1">
      <c r="E15" s="64" t="s">
        <v>29</v>
      </c>
      <c r="G15" s="189">
        <v>75</v>
      </c>
      <c r="H15" s="188">
        <v>43755</v>
      </c>
      <c r="I15" s="188">
        <v>10056</v>
      </c>
      <c r="J15" s="188">
        <v>0</v>
      </c>
      <c r="K15" s="65"/>
      <c r="L15" s="107"/>
      <c r="M15" s="60"/>
      <c r="N15" s="60"/>
      <c r="O15" s="60"/>
      <c r="P15" s="71" t="s">
        <v>37</v>
      </c>
      <c r="R15" s="189">
        <v>36778</v>
      </c>
      <c r="S15" s="188">
        <v>147456</v>
      </c>
      <c r="T15" s="188">
        <v>373272</v>
      </c>
      <c r="U15" s="188">
        <v>9652</v>
      </c>
      <c r="V15" s="57"/>
      <c r="W15" s="107"/>
      <c r="X15" s="60"/>
      <c r="Y15" s="60"/>
      <c r="Z15" s="60"/>
      <c r="AA15" s="64" t="s">
        <v>26</v>
      </c>
      <c r="AC15" s="189">
        <v>100172</v>
      </c>
      <c r="AD15" s="188">
        <v>43730</v>
      </c>
      <c r="AE15" s="188">
        <v>120</v>
      </c>
      <c r="AF15" s="188">
        <v>332</v>
      </c>
    </row>
    <row r="16" spans="1:32" ht="8.25" customHeight="1">
      <c r="E16" s="64" t="s">
        <v>32</v>
      </c>
      <c r="G16" s="227">
        <v>0</v>
      </c>
      <c r="H16" s="188">
        <v>581554</v>
      </c>
      <c r="I16" s="188">
        <v>54573</v>
      </c>
      <c r="J16" s="188">
        <v>79241</v>
      </c>
      <c r="K16" s="65"/>
      <c r="L16" s="107"/>
      <c r="M16" s="60"/>
      <c r="N16" s="60"/>
      <c r="O16" s="60"/>
      <c r="P16" s="71" t="s">
        <v>40</v>
      </c>
      <c r="R16" s="189">
        <v>170318</v>
      </c>
      <c r="S16" s="188">
        <v>44</v>
      </c>
      <c r="T16" s="188">
        <v>1226209</v>
      </c>
      <c r="U16" s="188">
        <v>33706</v>
      </c>
      <c r="V16" s="57"/>
      <c r="W16" s="107"/>
      <c r="X16" s="60"/>
      <c r="Y16" s="60"/>
      <c r="Z16" s="60"/>
      <c r="AA16" s="64" t="s">
        <v>28</v>
      </c>
      <c r="AC16" s="189">
        <v>841282</v>
      </c>
      <c r="AD16" s="188">
        <v>909587</v>
      </c>
      <c r="AE16" s="188">
        <v>77037</v>
      </c>
      <c r="AF16" s="188">
        <v>36801</v>
      </c>
    </row>
    <row r="17" spans="4:32" ht="8.25" customHeight="1">
      <c r="E17" s="64" t="s">
        <v>35</v>
      </c>
      <c r="G17" s="227">
        <v>0</v>
      </c>
      <c r="H17" s="188">
        <v>6321</v>
      </c>
      <c r="I17" s="188">
        <v>0</v>
      </c>
      <c r="J17" s="188">
        <v>0</v>
      </c>
      <c r="K17" s="65"/>
      <c r="L17" s="107"/>
      <c r="M17" s="60"/>
      <c r="N17" s="60"/>
      <c r="O17" s="301" t="s">
        <v>43</v>
      </c>
      <c r="P17" s="301"/>
      <c r="R17" s="191">
        <v>2471861</v>
      </c>
      <c r="S17" s="192">
        <v>249548</v>
      </c>
      <c r="T17" s="192">
        <v>1171540</v>
      </c>
      <c r="U17" s="192">
        <v>4578042</v>
      </c>
      <c r="V17" s="57"/>
      <c r="W17" s="107"/>
      <c r="X17" s="60"/>
      <c r="Y17" s="60"/>
      <c r="Z17" s="60"/>
      <c r="AA17" s="64" t="s">
        <v>31</v>
      </c>
      <c r="AC17" s="189">
        <v>137098</v>
      </c>
      <c r="AD17" s="188">
        <v>130954</v>
      </c>
      <c r="AE17" s="188">
        <v>138206</v>
      </c>
      <c r="AF17" s="188">
        <v>513</v>
      </c>
    </row>
    <row r="18" spans="4:32" ht="8.25" customHeight="1">
      <c r="D18" s="302" t="s">
        <v>277</v>
      </c>
      <c r="E18" s="302"/>
      <c r="G18" s="191">
        <v>7827</v>
      </c>
      <c r="H18" s="190">
        <v>45283</v>
      </c>
      <c r="I18" s="190">
        <v>321</v>
      </c>
      <c r="J18" s="190">
        <v>24281</v>
      </c>
      <c r="K18" s="65"/>
      <c r="L18" s="112"/>
      <c r="M18" s="60"/>
      <c r="N18" s="60"/>
      <c r="O18" s="60"/>
      <c r="P18" s="64" t="s">
        <v>43</v>
      </c>
      <c r="R18" s="189">
        <v>2471861</v>
      </c>
      <c r="S18" s="188">
        <v>249548</v>
      </c>
      <c r="T18" s="188">
        <v>1171540</v>
      </c>
      <c r="U18" s="188">
        <v>4578042</v>
      </c>
      <c r="V18" s="57"/>
      <c r="W18" s="107"/>
      <c r="X18" s="60"/>
      <c r="Y18" s="60"/>
      <c r="Z18" s="60"/>
      <c r="AA18" s="74" t="s">
        <v>34</v>
      </c>
      <c r="AC18" s="189">
        <v>363341</v>
      </c>
      <c r="AD18" s="188">
        <v>311011</v>
      </c>
      <c r="AE18" s="188">
        <v>4059</v>
      </c>
      <c r="AF18" s="188">
        <v>114199</v>
      </c>
    </row>
    <row r="19" spans="4:32" ht="8.25" customHeight="1">
      <c r="E19" s="71" t="s">
        <v>36</v>
      </c>
      <c r="G19" s="189">
        <v>7827</v>
      </c>
      <c r="H19" s="188">
        <v>45283</v>
      </c>
      <c r="I19" s="188">
        <v>321</v>
      </c>
      <c r="J19" s="188">
        <v>24281</v>
      </c>
      <c r="K19" s="65"/>
      <c r="L19" s="107"/>
      <c r="M19" s="60"/>
      <c r="N19" s="60"/>
      <c r="O19" s="301" t="s">
        <v>195</v>
      </c>
      <c r="P19" s="301"/>
      <c r="R19" s="191">
        <v>237505</v>
      </c>
      <c r="S19" s="190">
        <v>1239078</v>
      </c>
      <c r="T19" s="190">
        <v>1151</v>
      </c>
      <c r="U19" s="190">
        <v>24912</v>
      </c>
      <c r="V19" s="57"/>
      <c r="W19" s="112"/>
      <c r="X19" s="60"/>
      <c r="Y19" s="60"/>
      <c r="Z19" s="60"/>
      <c r="AC19" s="197"/>
      <c r="AD19" s="196"/>
      <c r="AE19" s="196"/>
      <c r="AF19" s="196"/>
    </row>
    <row r="20" spans="4:32" ht="8.25" customHeight="1">
      <c r="D20" s="301" t="s">
        <v>1</v>
      </c>
      <c r="E20" s="301"/>
      <c r="G20" s="191">
        <v>130</v>
      </c>
      <c r="H20" s="190">
        <v>1438306</v>
      </c>
      <c r="I20" s="190">
        <v>486560</v>
      </c>
      <c r="J20" s="190">
        <v>43105</v>
      </c>
      <c r="K20" s="65"/>
      <c r="L20" s="107"/>
      <c r="M20" s="60"/>
      <c r="N20" s="60"/>
      <c r="O20" s="60"/>
      <c r="P20" s="64" t="s">
        <v>312</v>
      </c>
      <c r="R20" s="189">
        <v>0</v>
      </c>
      <c r="S20" s="188">
        <v>0</v>
      </c>
      <c r="T20" s="188">
        <v>0</v>
      </c>
      <c r="U20" s="188">
        <v>8161</v>
      </c>
      <c r="V20" s="57"/>
      <c r="W20" s="107"/>
      <c r="X20" s="60"/>
      <c r="Y20" s="296" t="s">
        <v>198</v>
      </c>
      <c r="Z20" s="296"/>
      <c r="AA20" s="296"/>
      <c r="AC20" s="195">
        <v>556546</v>
      </c>
      <c r="AD20" s="194">
        <v>1826915</v>
      </c>
      <c r="AE20" s="194">
        <v>181086</v>
      </c>
      <c r="AF20" s="194">
        <v>317344</v>
      </c>
    </row>
    <row r="21" spans="4:32" ht="8.25" customHeight="1">
      <c r="E21" s="64" t="s">
        <v>1</v>
      </c>
      <c r="G21" s="189">
        <v>130</v>
      </c>
      <c r="H21" s="188">
        <v>1438306</v>
      </c>
      <c r="I21" s="188">
        <v>486560</v>
      </c>
      <c r="J21" s="188">
        <v>43105</v>
      </c>
      <c r="K21" s="65"/>
      <c r="L21" s="107"/>
      <c r="M21" s="60"/>
      <c r="N21" s="60"/>
      <c r="O21" s="60"/>
      <c r="P21" s="64" t="s">
        <v>48</v>
      </c>
      <c r="R21" s="189">
        <v>223191</v>
      </c>
      <c r="S21" s="188">
        <v>1132380</v>
      </c>
      <c r="T21" s="188">
        <v>0</v>
      </c>
      <c r="U21" s="188">
        <v>1403</v>
      </c>
      <c r="V21" s="57"/>
      <c r="W21" s="107"/>
      <c r="Z21" s="301" t="s">
        <v>196</v>
      </c>
      <c r="AA21" s="301"/>
      <c r="AC21" s="191">
        <v>139525</v>
      </c>
      <c r="AD21" s="190">
        <v>264717</v>
      </c>
      <c r="AE21" s="190">
        <v>61159</v>
      </c>
      <c r="AF21" s="190">
        <v>202962</v>
      </c>
    </row>
    <row r="22" spans="4:32" ht="8.25" customHeight="1">
      <c r="D22" s="301" t="s">
        <v>276</v>
      </c>
      <c r="E22" s="301"/>
      <c r="G22" s="191">
        <v>412</v>
      </c>
      <c r="H22" s="190">
        <v>220284</v>
      </c>
      <c r="I22" s="190">
        <v>10506</v>
      </c>
      <c r="J22" s="190">
        <v>30088</v>
      </c>
      <c r="K22" s="65"/>
      <c r="L22" s="107"/>
      <c r="M22" s="60"/>
      <c r="N22" s="60"/>
      <c r="O22" s="60"/>
      <c r="P22" s="64" t="s">
        <v>51</v>
      </c>
      <c r="R22" s="189">
        <v>14181</v>
      </c>
      <c r="S22" s="188">
        <v>34972</v>
      </c>
      <c r="T22" s="188">
        <v>180</v>
      </c>
      <c r="U22" s="188">
        <v>289</v>
      </c>
      <c r="V22" s="57"/>
      <c r="W22" s="107"/>
      <c r="X22" s="60"/>
      <c r="Y22" s="60"/>
      <c r="Z22" s="60"/>
      <c r="AA22" s="64" t="s">
        <v>38</v>
      </c>
      <c r="AC22" s="189">
        <v>1200</v>
      </c>
      <c r="AD22" s="188">
        <v>100138</v>
      </c>
      <c r="AE22" s="188">
        <v>12073</v>
      </c>
      <c r="AF22" s="188">
        <v>2818</v>
      </c>
    </row>
    <row r="23" spans="4:32" ht="8.25" customHeight="1">
      <c r="E23" s="76" t="s">
        <v>276</v>
      </c>
      <c r="G23" s="189">
        <v>412</v>
      </c>
      <c r="H23" s="188">
        <v>220284</v>
      </c>
      <c r="I23" s="188">
        <v>10506</v>
      </c>
      <c r="J23" s="188">
        <v>30088</v>
      </c>
      <c r="K23" s="65"/>
      <c r="L23" s="107"/>
      <c r="M23" s="60"/>
      <c r="N23" s="60"/>
      <c r="O23" s="60"/>
      <c r="P23" s="64" t="s">
        <v>53</v>
      </c>
      <c r="R23" s="189">
        <v>133</v>
      </c>
      <c r="S23" s="188">
        <v>71726</v>
      </c>
      <c r="T23" s="188">
        <v>971</v>
      </c>
      <c r="U23" s="188">
        <v>15059</v>
      </c>
      <c r="V23" s="57"/>
      <c r="W23" s="107"/>
      <c r="X23" s="60"/>
      <c r="Y23" s="60"/>
      <c r="Z23" s="60"/>
      <c r="AA23" s="71" t="s">
        <v>41</v>
      </c>
      <c r="AC23" s="189">
        <v>138325</v>
      </c>
      <c r="AD23" s="188">
        <v>164579</v>
      </c>
      <c r="AE23" s="188">
        <v>49086</v>
      </c>
      <c r="AF23" s="188">
        <v>200144</v>
      </c>
    </row>
    <row r="24" spans="4:32" ht="8.25" customHeight="1">
      <c r="D24" s="301" t="s">
        <v>275</v>
      </c>
      <c r="E24" s="301"/>
      <c r="G24" s="191">
        <v>87</v>
      </c>
      <c r="H24" s="190">
        <v>6422</v>
      </c>
      <c r="I24" s="190">
        <v>696</v>
      </c>
      <c r="J24" s="190">
        <v>13268</v>
      </c>
      <c r="K24" s="65"/>
      <c r="L24" s="107"/>
      <c r="M24" s="60"/>
      <c r="N24" s="60"/>
      <c r="O24" s="301" t="s">
        <v>192</v>
      </c>
      <c r="P24" s="301"/>
      <c r="R24" s="191">
        <v>230506</v>
      </c>
      <c r="S24" s="190">
        <v>915134</v>
      </c>
      <c r="T24" s="190">
        <v>50133</v>
      </c>
      <c r="U24" s="190">
        <v>51101</v>
      </c>
      <c r="V24" s="57"/>
      <c r="W24" s="107"/>
      <c r="X24" s="60"/>
      <c r="Y24" s="60"/>
      <c r="Z24" s="301" t="s">
        <v>45</v>
      </c>
      <c r="AA24" s="301"/>
      <c r="AC24" s="191">
        <v>94627</v>
      </c>
      <c r="AD24" s="192">
        <v>346451</v>
      </c>
      <c r="AE24" s="192">
        <v>5</v>
      </c>
      <c r="AF24" s="192">
        <v>333</v>
      </c>
    </row>
    <row r="25" spans="4:32" ht="8.25" customHeight="1">
      <c r="E25" s="76" t="s">
        <v>274</v>
      </c>
      <c r="G25" s="189">
        <v>87</v>
      </c>
      <c r="H25" s="188">
        <v>6422</v>
      </c>
      <c r="I25" s="188">
        <v>696</v>
      </c>
      <c r="J25" s="188">
        <v>13268</v>
      </c>
      <c r="K25" s="65"/>
      <c r="L25" s="107"/>
      <c r="M25" s="60"/>
      <c r="N25" s="60"/>
      <c r="O25" s="60"/>
      <c r="P25" s="64" t="s">
        <v>55</v>
      </c>
      <c r="R25" s="189">
        <v>14350</v>
      </c>
      <c r="S25" s="188">
        <v>221381</v>
      </c>
      <c r="T25" s="188">
        <v>461</v>
      </c>
      <c r="U25" s="188">
        <v>4720</v>
      </c>
      <c r="V25" s="57"/>
      <c r="W25" s="107"/>
      <c r="X25" s="60"/>
      <c r="Y25" s="60"/>
      <c r="Z25" s="60"/>
      <c r="AA25" s="64" t="s">
        <v>45</v>
      </c>
      <c r="AC25" s="189">
        <v>94627</v>
      </c>
      <c r="AD25" s="188">
        <v>346451</v>
      </c>
      <c r="AE25" s="188">
        <v>5</v>
      </c>
      <c r="AF25" s="188">
        <v>333</v>
      </c>
    </row>
    <row r="26" spans="4:32" ht="8.25" customHeight="1">
      <c r="D26" s="301" t="s">
        <v>194</v>
      </c>
      <c r="E26" s="301"/>
      <c r="G26" s="191">
        <v>7445</v>
      </c>
      <c r="H26" s="190">
        <v>317787</v>
      </c>
      <c r="I26" s="190">
        <v>257</v>
      </c>
      <c r="J26" s="190">
        <v>46386</v>
      </c>
      <c r="K26" s="65"/>
      <c r="L26" s="107"/>
      <c r="M26" s="60"/>
      <c r="N26" s="60"/>
      <c r="O26" s="60"/>
      <c r="P26" s="64" t="s">
        <v>57</v>
      </c>
      <c r="R26" s="189">
        <v>195</v>
      </c>
      <c r="S26" s="188">
        <v>36664</v>
      </c>
      <c r="T26" s="188">
        <v>140</v>
      </c>
      <c r="U26" s="188">
        <v>195</v>
      </c>
      <c r="V26" s="57"/>
      <c r="W26" s="107"/>
      <c r="X26" s="60"/>
      <c r="Y26" s="60"/>
      <c r="Z26" s="301" t="s">
        <v>193</v>
      </c>
      <c r="AA26" s="301"/>
      <c r="AC26" s="191">
        <v>95313</v>
      </c>
      <c r="AD26" s="192">
        <v>205080</v>
      </c>
      <c r="AE26" s="192">
        <v>145</v>
      </c>
      <c r="AF26" s="192">
        <v>0</v>
      </c>
    </row>
    <row r="27" spans="4:32" ht="8.25" customHeight="1">
      <c r="E27" s="64" t="s">
        <v>47</v>
      </c>
      <c r="G27" s="189">
        <v>0</v>
      </c>
      <c r="H27" s="188">
        <v>2177</v>
      </c>
      <c r="I27" s="188">
        <v>0</v>
      </c>
      <c r="J27" s="188">
        <v>0</v>
      </c>
      <c r="K27" s="65"/>
      <c r="L27" s="107"/>
      <c r="M27" s="60"/>
      <c r="N27" s="60"/>
      <c r="O27" s="60"/>
      <c r="P27" s="64" t="s">
        <v>60</v>
      </c>
      <c r="R27" s="189">
        <v>56209</v>
      </c>
      <c r="S27" s="188">
        <v>67471</v>
      </c>
      <c r="T27" s="188">
        <v>49392</v>
      </c>
      <c r="U27" s="188">
        <v>45745</v>
      </c>
      <c r="V27" s="57"/>
      <c r="W27" s="107"/>
      <c r="X27" s="60"/>
      <c r="Y27" s="60"/>
      <c r="Z27" s="60"/>
      <c r="AA27" s="64" t="s">
        <v>49</v>
      </c>
      <c r="AC27" s="189">
        <v>95313</v>
      </c>
      <c r="AD27" s="188">
        <v>205080</v>
      </c>
      <c r="AE27" s="188">
        <v>145</v>
      </c>
      <c r="AF27" s="188">
        <v>0</v>
      </c>
    </row>
    <row r="28" spans="4:32" ht="8.25" customHeight="1">
      <c r="E28" s="64" t="s">
        <v>50</v>
      </c>
      <c r="G28" s="189">
        <v>2184</v>
      </c>
      <c r="H28" s="188">
        <v>117704</v>
      </c>
      <c r="I28" s="188">
        <v>149</v>
      </c>
      <c r="J28" s="188">
        <v>39387</v>
      </c>
      <c r="K28" s="65"/>
      <c r="L28" s="107"/>
      <c r="M28" s="60"/>
      <c r="N28" s="60"/>
      <c r="O28" s="60"/>
      <c r="P28" s="64" t="s">
        <v>63</v>
      </c>
      <c r="R28" s="189">
        <v>34479</v>
      </c>
      <c r="S28" s="188">
        <v>54933</v>
      </c>
      <c r="T28" s="188">
        <v>0</v>
      </c>
      <c r="U28" s="188">
        <v>0</v>
      </c>
      <c r="V28" s="57"/>
      <c r="W28" s="107"/>
      <c r="X28" s="60"/>
      <c r="Y28" s="60"/>
      <c r="Z28" s="301" t="s">
        <v>54</v>
      </c>
      <c r="AA28" s="301"/>
      <c r="AC28" s="191">
        <v>333</v>
      </c>
      <c r="AD28" s="192">
        <v>47199</v>
      </c>
      <c r="AE28" s="192">
        <v>20736</v>
      </c>
      <c r="AF28" s="192">
        <v>1181</v>
      </c>
    </row>
    <row r="29" spans="4:32" ht="8.25" customHeight="1">
      <c r="E29" s="64" t="s">
        <v>52</v>
      </c>
      <c r="G29" s="189">
        <v>5261</v>
      </c>
      <c r="H29" s="188">
        <v>197906</v>
      </c>
      <c r="I29" s="188">
        <v>108</v>
      </c>
      <c r="J29" s="188">
        <v>6999</v>
      </c>
      <c r="K29" s="65"/>
      <c r="L29" s="107"/>
      <c r="M29" s="60"/>
      <c r="N29" s="60"/>
      <c r="O29" s="60"/>
      <c r="P29" s="64" t="s">
        <v>66</v>
      </c>
      <c r="R29" s="189">
        <v>125273</v>
      </c>
      <c r="S29" s="188">
        <v>534685</v>
      </c>
      <c r="T29" s="188">
        <v>140</v>
      </c>
      <c r="U29" s="188">
        <v>441</v>
      </c>
      <c r="V29" s="57"/>
      <c r="W29" s="107"/>
      <c r="X29" s="60"/>
      <c r="Y29" s="60"/>
      <c r="Z29" s="60"/>
      <c r="AA29" s="64" t="s">
        <v>54</v>
      </c>
      <c r="AC29" s="189">
        <v>333</v>
      </c>
      <c r="AD29" s="188">
        <v>47199</v>
      </c>
      <c r="AE29" s="188">
        <v>20736</v>
      </c>
      <c r="AF29" s="188">
        <v>1181</v>
      </c>
    </row>
    <row r="30" spans="4:32" ht="8.25" customHeight="1">
      <c r="D30" s="301" t="s">
        <v>3</v>
      </c>
      <c r="E30" s="301"/>
      <c r="G30" s="191">
        <v>0</v>
      </c>
      <c r="H30" s="190">
        <v>22535</v>
      </c>
      <c r="I30" s="190">
        <v>0</v>
      </c>
      <c r="J30" s="190">
        <v>248</v>
      </c>
      <c r="K30" s="65"/>
      <c r="L30" s="107"/>
      <c r="M30" s="60"/>
      <c r="N30" s="60"/>
      <c r="O30" s="301" t="s">
        <v>273</v>
      </c>
      <c r="P30" s="301"/>
      <c r="R30" s="191">
        <v>3136</v>
      </c>
      <c r="S30" s="190">
        <v>946</v>
      </c>
      <c r="T30" s="190">
        <v>104</v>
      </c>
      <c r="U30" s="190">
        <v>0</v>
      </c>
      <c r="V30" s="57"/>
      <c r="W30" s="107"/>
      <c r="X30" s="60"/>
      <c r="Y30" s="60"/>
      <c r="Z30" s="301" t="s">
        <v>272</v>
      </c>
      <c r="AA30" s="301"/>
      <c r="AC30" s="191">
        <v>176505</v>
      </c>
      <c r="AD30" s="192">
        <v>733833</v>
      </c>
      <c r="AE30" s="192">
        <v>40784</v>
      </c>
      <c r="AF30" s="192">
        <v>47119</v>
      </c>
    </row>
    <row r="31" spans="4:32" ht="8.25" customHeight="1">
      <c r="E31" s="64" t="s">
        <v>3</v>
      </c>
      <c r="G31" s="189">
        <v>0</v>
      </c>
      <c r="H31" s="188">
        <v>22535</v>
      </c>
      <c r="I31" s="188">
        <v>0</v>
      </c>
      <c r="J31" s="188">
        <v>248</v>
      </c>
      <c r="K31" s="65"/>
      <c r="L31" s="107"/>
      <c r="M31" s="60"/>
      <c r="N31" s="60"/>
      <c r="O31" s="60"/>
      <c r="P31" s="64" t="s">
        <v>70</v>
      </c>
      <c r="R31" s="189">
        <v>3136</v>
      </c>
      <c r="S31" s="188">
        <v>946</v>
      </c>
      <c r="T31" s="188">
        <v>104</v>
      </c>
      <c r="U31" s="188">
        <v>0</v>
      </c>
      <c r="V31" s="57"/>
      <c r="W31" s="107"/>
      <c r="X31" s="60"/>
      <c r="Y31" s="60"/>
      <c r="Z31" s="60"/>
      <c r="AA31" s="64" t="s">
        <v>56</v>
      </c>
      <c r="AC31" s="189">
        <v>176505</v>
      </c>
      <c r="AD31" s="188">
        <v>733833</v>
      </c>
      <c r="AE31" s="188">
        <v>40784</v>
      </c>
      <c r="AF31" s="188">
        <v>47119</v>
      </c>
    </row>
    <row r="32" spans="4:32" ht="8.25" customHeight="1">
      <c r="D32" s="301" t="s">
        <v>214</v>
      </c>
      <c r="E32" s="301"/>
      <c r="G32" s="191">
        <v>22924</v>
      </c>
      <c r="H32" s="190">
        <v>1021593</v>
      </c>
      <c r="I32" s="190">
        <v>99</v>
      </c>
      <c r="J32" s="190">
        <v>1848</v>
      </c>
      <c r="K32" s="65"/>
      <c r="L32" s="107"/>
      <c r="M32" s="60"/>
      <c r="N32" s="60"/>
      <c r="O32" s="301" t="s">
        <v>271</v>
      </c>
      <c r="P32" s="301"/>
      <c r="R32" s="191">
        <v>26293174</v>
      </c>
      <c r="S32" s="190">
        <v>1428824</v>
      </c>
      <c r="T32" s="190">
        <v>22115085</v>
      </c>
      <c r="U32" s="190">
        <v>13249233</v>
      </c>
      <c r="V32" s="57"/>
      <c r="W32" s="107"/>
      <c r="X32" s="60"/>
      <c r="Y32" s="60"/>
      <c r="Z32" s="301" t="s">
        <v>58</v>
      </c>
      <c r="AA32" s="301"/>
      <c r="AC32" s="191">
        <v>48795</v>
      </c>
      <c r="AD32" s="192">
        <v>73043</v>
      </c>
      <c r="AE32" s="192">
        <v>3810</v>
      </c>
      <c r="AF32" s="192">
        <v>6755</v>
      </c>
    </row>
    <row r="33" spans="4:32" ht="8.25" customHeight="1">
      <c r="E33" s="71" t="s">
        <v>59</v>
      </c>
      <c r="G33" s="189">
        <v>0</v>
      </c>
      <c r="H33" s="188">
        <v>765</v>
      </c>
      <c r="I33" s="188">
        <v>0</v>
      </c>
      <c r="J33" s="188">
        <v>0</v>
      </c>
      <c r="K33" s="65"/>
      <c r="L33" s="107"/>
      <c r="M33" s="60"/>
      <c r="N33" s="60"/>
      <c r="O33" s="60"/>
      <c r="P33" s="64" t="s">
        <v>271</v>
      </c>
      <c r="R33" s="189">
        <v>26293174</v>
      </c>
      <c r="S33" s="188">
        <v>1428824</v>
      </c>
      <c r="T33" s="188">
        <v>22115085</v>
      </c>
      <c r="U33" s="188">
        <v>13249233</v>
      </c>
      <c r="V33" s="57"/>
      <c r="W33" s="107"/>
      <c r="X33" s="60"/>
      <c r="Y33" s="60"/>
      <c r="Z33" s="60"/>
      <c r="AA33" s="64" t="s">
        <v>58</v>
      </c>
      <c r="AC33" s="197">
        <v>48795</v>
      </c>
      <c r="AD33" s="188">
        <v>73043</v>
      </c>
      <c r="AE33" s="188">
        <v>3810</v>
      </c>
      <c r="AF33" s="188">
        <v>6755</v>
      </c>
    </row>
    <row r="34" spans="4:32" ht="8.25" customHeight="1">
      <c r="E34" s="64" t="s">
        <v>62</v>
      </c>
      <c r="G34" s="189">
        <v>5114</v>
      </c>
      <c r="H34" s="188">
        <v>805138</v>
      </c>
      <c r="I34" s="188">
        <v>35</v>
      </c>
      <c r="J34" s="188">
        <v>437</v>
      </c>
      <c r="K34" s="65"/>
      <c r="L34" s="107"/>
      <c r="M34" s="60"/>
      <c r="N34" s="60"/>
      <c r="O34" s="301" t="s">
        <v>270</v>
      </c>
      <c r="P34" s="301"/>
      <c r="R34" s="191">
        <v>138471</v>
      </c>
      <c r="S34" s="190">
        <v>54328</v>
      </c>
      <c r="T34" s="190">
        <v>38342</v>
      </c>
      <c r="U34" s="190">
        <v>6618</v>
      </c>
      <c r="V34" s="57"/>
      <c r="W34" s="107"/>
      <c r="X34" s="60"/>
      <c r="Y34" s="60"/>
      <c r="Z34" s="302" t="s">
        <v>268</v>
      </c>
      <c r="AA34" s="302"/>
      <c r="AC34" s="193">
        <v>998</v>
      </c>
      <c r="AD34" s="192">
        <v>70263</v>
      </c>
      <c r="AE34" s="192">
        <v>49597</v>
      </c>
      <c r="AF34" s="192">
        <v>398</v>
      </c>
    </row>
    <row r="35" spans="4:32" ht="8.25" customHeight="1">
      <c r="E35" s="64" t="s">
        <v>65</v>
      </c>
      <c r="G35" s="189">
        <v>14344</v>
      </c>
      <c r="H35" s="188">
        <v>94136</v>
      </c>
      <c r="I35" s="188">
        <v>64</v>
      </c>
      <c r="J35" s="188">
        <v>668</v>
      </c>
      <c r="K35" s="65"/>
      <c r="L35" s="107"/>
      <c r="M35" s="60"/>
      <c r="N35" s="60"/>
      <c r="O35" s="60"/>
      <c r="P35" s="76" t="s">
        <v>269</v>
      </c>
      <c r="R35" s="189">
        <v>138471</v>
      </c>
      <c r="S35" s="188">
        <v>54328</v>
      </c>
      <c r="T35" s="188">
        <v>38342</v>
      </c>
      <c r="U35" s="188">
        <v>6618</v>
      </c>
      <c r="V35" s="57"/>
      <c r="W35" s="107"/>
      <c r="X35" s="60"/>
      <c r="Y35" s="60"/>
      <c r="Z35" s="60"/>
      <c r="AA35" s="95" t="s">
        <v>268</v>
      </c>
      <c r="AC35" s="197">
        <v>998</v>
      </c>
      <c r="AD35" s="188">
        <v>70263</v>
      </c>
      <c r="AE35" s="188">
        <v>160</v>
      </c>
      <c r="AF35" s="188">
        <v>398</v>
      </c>
    </row>
    <row r="36" spans="4:32" ht="8.25" customHeight="1">
      <c r="E36" s="64" t="s">
        <v>68</v>
      </c>
      <c r="G36" s="189">
        <v>393</v>
      </c>
      <c r="H36" s="188">
        <v>93850</v>
      </c>
      <c r="I36" s="188">
        <v>0</v>
      </c>
      <c r="J36" s="188">
        <v>0</v>
      </c>
      <c r="K36" s="65"/>
      <c r="L36" s="107"/>
      <c r="M36" s="60"/>
      <c r="N36" s="60"/>
      <c r="O36" s="301" t="s">
        <v>267</v>
      </c>
      <c r="P36" s="301"/>
      <c r="R36" s="191">
        <v>40523</v>
      </c>
      <c r="S36" s="190">
        <v>30917</v>
      </c>
      <c r="T36" s="190">
        <v>102</v>
      </c>
      <c r="U36" s="190">
        <v>135</v>
      </c>
      <c r="V36" s="57"/>
      <c r="W36" s="107"/>
      <c r="X36" s="60"/>
      <c r="Y36" s="60"/>
      <c r="Z36" s="60"/>
      <c r="AA36" s="64" t="s">
        <v>304</v>
      </c>
      <c r="AC36" s="189">
        <v>0</v>
      </c>
      <c r="AD36" s="188">
        <v>0</v>
      </c>
      <c r="AE36" s="188">
        <v>49437</v>
      </c>
      <c r="AF36" s="188">
        <v>0</v>
      </c>
    </row>
    <row r="37" spans="4:32" ht="8.25" customHeight="1">
      <c r="E37" s="144" t="s">
        <v>69</v>
      </c>
      <c r="G37" s="189">
        <v>3073</v>
      </c>
      <c r="H37" s="188">
        <v>27704</v>
      </c>
      <c r="I37" s="188">
        <v>0</v>
      </c>
      <c r="J37" s="188">
        <v>743</v>
      </c>
      <c r="K37" s="65"/>
      <c r="L37" s="107"/>
      <c r="M37" s="60"/>
      <c r="N37" s="60"/>
      <c r="O37" s="60"/>
      <c r="P37" s="76" t="s">
        <v>267</v>
      </c>
      <c r="R37" s="189">
        <v>40523</v>
      </c>
      <c r="S37" s="188">
        <v>30917</v>
      </c>
      <c r="T37" s="188">
        <v>102</v>
      </c>
      <c r="U37" s="188">
        <v>135</v>
      </c>
      <c r="V37" s="57"/>
      <c r="W37" s="107"/>
      <c r="X37" s="60"/>
      <c r="Y37" s="60"/>
      <c r="Z37" s="301" t="s">
        <v>266</v>
      </c>
      <c r="AA37" s="301"/>
      <c r="AC37" s="191">
        <v>0</v>
      </c>
      <c r="AD37" s="192">
        <v>12751</v>
      </c>
      <c r="AE37" s="192">
        <v>0</v>
      </c>
      <c r="AF37" s="192">
        <v>0</v>
      </c>
    </row>
    <row r="38" spans="4:32" ht="8.25" customHeight="1">
      <c r="D38" s="301" t="s">
        <v>2</v>
      </c>
      <c r="E38" s="301"/>
      <c r="G38" s="191">
        <v>0</v>
      </c>
      <c r="H38" s="190">
        <v>1910</v>
      </c>
      <c r="I38" s="190">
        <v>0</v>
      </c>
      <c r="J38" s="190">
        <v>44</v>
      </c>
      <c r="K38" s="65"/>
      <c r="L38" s="107"/>
      <c r="M38" s="60"/>
      <c r="N38" s="60"/>
      <c r="O38" s="301" t="s">
        <v>264</v>
      </c>
      <c r="P38" s="301"/>
      <c r="R38" s="191">
        <v>9520259</v>
      </c>
      <c r="S38" s="190">
        <v>2368171</v>
      </c>
      <c r="T38" s="190">
        <v>883658</v>
      </c>
      <c r="U38" s="190">
        <v>622140</v>
      </c>
      <c r="V38" s="57"/>
      <c r="W38" s="107"/>
      <c r="X38" s="60"/>
      <c r="Y38" s="60"/>
      <c r="Z38" s="60"/>
      <c r="AA38" s="76" t="s">
        <v>266</v>
      </c>
      <c r="AC38" s="197">
        <v>0</v>
      </c>
      <c r="AD38" s="188">
        <v>12751</v>
      </c>
      <c r="AE38" s="188">
        <v>0</v>
      </c>
      <c r="AF38" s="188">
        <v>0</v>
      </c>
    </row>
    <row r="39" spans="4:32" ht="8.25" customHeight="1">
      <c r="E39" s="64" t="s">
        <v>2</v>
      </c>
      <c r="G39" s="227">
        <v>0</v>
      </c>
      <c r="H39" s="188">
        <v>1910</v>
      </c>
      <c r="I39" s="188">
        <v>0</v>
      </c>
      <c r="J39" s="188">
        <v>44</v>
      </c>
      <c r="K39" s="65"/>
      <c r="L39" s="107"/>
      <c r="M39" s="60"/>
      <c r="N39" s="60"/>
      <c r="O39" s="60"/>
      <c r="P39" s="76" t="s">
        <v>264</v>
      </c>
      <c r="R39" s="189">
        <v>9520259</v>
      </c>
      <c r="S39" s="188">
        <v>2368171</v>
      </c>
      <c r="T39" s="188">
        <v>883658</v>
      </c>
      <c r="U39" s="188">
        <v>622140</v>
      </c>
      <c r="V39" s="57"/>
      <c r="W39" s="107"/>
      <c r="X39" s="60"/>
      <c r="Y39" s="60"/>
      <c r="Z39" s="301" t="s">
        <v>265</v>
      </c>
      <c r="AA39" s="301"/>
      <c r="AC39" s="193">
        <v>450</v>
      </c>
      <c r="AD39" s="192">
        <v>73578</v>
      </c>
      <c r="AE39" s="192">
        <v>4850</v>
      </c>
      <c r="AF39" s="192">
        <v>58596</v>
      </c>
    </row>
    <row r="40" spans="4:32" ht="8.25" customHeight="1">
      <c r="D40" s="301" t="s">
        <v>213</v>
      </c>
      <c r="E40" s="301"/>
      <c r="G40" s="191">
        <v>10074</v>
      </c>
      <c r="H40" s="190">
        <v>53919</v>
      </c>
      <c r="I40" s="190">
        <v>490</v>
      </c>
      <c r="J40" s="190">
        <v>618</v>
      </c>
      <c r="K40" s="65"/>
      <c r="L40" s="107"/>
      <c r="M40" s="60"/>
      <c r="N40" s="60"/>
      <c r="O40" s="301" t="s">
        <v>262</v>
      </c>
      <c r="P40" s="301"/>
      <c r="R40" s="191">
        <v>249213</v>
      </c>
      <c r="S40" s="192">
        <v>387535</v>
      </c>
      <c r="T40" s="192">
        <v>391798</v>
      </c>
      <c r="U40" s="192">
        <v>718460</v>
      </c>
      <c r="V40" s="57"/>
      <c r="W40" s="107"/>
      <c r="X40" s="60"/>
      <c r="Y40" s="60"/>
      <c r="Z40" s="60"/>
      <c r="AA40" s="76" t="s">
        <v>263</v>
      </c>
      <c r="AC40" s="227">
        <v>450</v>
      </c>
      <c r="AD40" s="228">
        <v>73578</v>
      </c>
      <c r="AE40" s="228">
        <v>4850</v>
      </c>
      <c r="AF40" s="228">
        <v>58596</v>
      </c>
    </row>
    <row r="41" spans="4:32" ht="8.25" customHeight="1">
      <c r="E41" s="64" t="s">
        <v>74</v>
      </c>
      <c r="G41" s="189">
        <v>1652</v>
      </c>
      <c r="H41" s="188">
        <v>28763</v>
      </c>
      <c r="I41" s="188">
        <v>490</v>
      </c>
      <c r="J41" s="188">
        <v>532</v>
      </c>
      <c r="K41" s="65"/>
      <c r="L41" s="107"/>
      <c r="M41" s="60"/>
      <c r="N41" s="60"/>
      <c r="O41" s="60"/>
      <c r="P41" s="74" t="s">
        <v>71</v>
      </c>
      <c r="R41" s="189">
        <v>31790</v>
      </c>
      <c r="S41" s="188">
        <v>312908</v>
      </c>
      <c r="T41" s="188">
        <v>300430</v>
      </c>
      <c r="U41" s="188">
        <v>711580</v>
      </c>
      <c r="V41" s="57"/>
      <c r="W41" s="107"/>
      <c r="X41" s="60"/>
      <c r="Y41" s="60"/>
      <c r="Z41" s="60"/>
      <c r="AA41" s="230"/>
      <c r="AB41" s="229"/>
      <c r="AC41" s="197"/>
      <c r="AD41" s="196"/>
      <c r="AE41" s="196"/>
      <c r="AF41" s="196"/>
    </row>
    <row r="42" spans="4:32" ht="8.25" customHeight="1">
      <c r="E42" s="64" t="s">
        <v>77</v>
      </c>
      <c r="G42" s="189">
        <v>0</v>
      </c>
      <c r="H42" s="188">
        <v>0</v>
      </c>
      <c r="I42" s="188">
        <v>0</v>
      </c>
      <c r="J42" s="188">
        <v>0</v>
      </c>
      <c r="K42" s="65"/>
      <c r="L42" s="107"/>
      <c r="M42" s="60"/>
      <c r="N42" s="60"/>
      <c r="O42" s="60"/>
      <c r="P42" s="64" t="s">
        <v>73</v>
      </c>
      <c r="R42" s="189">
        <v>70302</v>
      </c>
      <c r="S42" s="188">
        <v>6516</v>
      </c>
      <c r="T42" s="188">
        <v>6615</v>
      </c>
      <c r="U42" s="188">
        <v>3736</v>
      </c>
      <c r="V42" s="57"/>
      <c r="W42" s="107"/>
      <c r="X42" s="60"/>
      <c r="Y42" s="296" t="s">
        <v>186</v>
      </c>
      <c r="Z42" s="296"/>
      <c r="AA42" s="296"/>
      <c r="AC42" s="195">
        <v>1895179</v>
      </c>
      <c r="AD42" s="194">
        <v>7073653</v>
      </c>
      <c r="AE42" s="194">
        <v>142358</v>
      </c>
      <c r="AF42" s="194">
        <v>46669</v>
      </c>
    </row>
    <row r="43" spans="4:32" ht="8.25" customHeight="1">
      <c r="E43" s="64" t="s">
        <v>79</v>
      </c>
      <c r="G43" s="189">
        <v>0</v>
      </c>
      <c r="H43" s="188">
        <v>0</v>
      </c>
      <c r="I43" s="188">
        <v>0</v>
      </c>
      <c r="J43" s="188">
        <v>0</v>
      </c>
      <c r="K43" s="65"/>
      <c r="L43" s="107"/>
      <c r="M43" s="60"/>
      <c r="N43" s="60"/>
      <c r="O43" s="60"/>
      <c r="P43" s="64" t="s">
        <v>75</v>
      </c>
      <c r="R43" s="189">
        <v>147121</v>
      </c>
      <c r="S43" s="188">
        <v>68111</v>
      </c>
      <c r="T43" s="188">
        <v>84753</v>
      </c>
      <c r="U43" s="188">
        <v>3144</v>
      </c>
      <c r="V43" s="57"/>
      <c r="W43" s="107"/>
      <c r="X43" s="60"/>
      <c r="Y43" s="60"/>
      <c r="Z43" s="301" t="s">
        <v>72</v>
      </c>
      <c r="AA43" s="301"/>
      <c r="AC43" s="191">
        <v>8450</v>
      </c>
      <c r="AD43" s="192">
        <v>100381</v>
      </c>
      <c r="AE43" s="192">
        <v>0</v>
      </c>
      <c r="AF43" s="192">
        <v>20</v>
      </c>
    </row>
    <row r="44" spans="4:32" ht="8.25" customHeight="1">
      <c r="E44" s="64" t="s">
        <v>82</v>
      </c>
      <c r="G44" s="189">
        <v>0</v>
      </c>
      <c r="H44" s="188">
        <v>187</v>
      </c>
      <c r="I44" s="188">
        <v>0</v>
      </c>
      <c r="J44" s="188">
        <v>0</v>
      </c>
      <c r="K44" s="65"/>
      <c r="L44" s="107"/>
      <c r="M44" s="60"/>
      <c r="N44" s="60"/>
      <c r="O44" s="301" t="s">
        <v>259</v>
      </c>
      <c r="P44" s="301"/>
      <c r="R44" s="191">
        <v>2633125</v>
      </c>
      <c r="S44" s="192">
        <v>758380</v>
      </c>
      <c r="T44" s="192">
        <v>69568</v>
      </c>
      <c r="U44" s="192">
        <v>28077</v>
      </c>
      <c r="V44" s="57"/>
      <c r="W44" s="107"/>
      <c r="X44" s="60"/>
      <c r="Y44" s="60"/>
      <c r="Z44" s="60"/>
      <c r="AA44" s="64" t="s">
        <v>72</v>
      </c>
      <c r="AC44" s="189">
        <v>8450</v>
      </c>
      <c r="AD44" s="188">
        <v>100381</v>
      </c>
      <c r="AE44" s="188">
        <v>0</v>
      </c>
      <c r="AF44" s="188">
        <v>20</v>
      </c>
    </row>
    <row r="45" spans="4:32" ht="8.25" customHeight="1">
      <c r="E45" s="74" t="s">
        <v>221</v>
      </c>
      <c r="G45" s="189">
        <v>8351</v>
      </c>
      <c r="H45" s="188">
        <v>2014</v>
      </c>
      <c r="I45" s="188">
        <v>0</v>
      </c>
      <c r="J45" s="188">
        <v>0</v>
      </c>
      <c r="K45" s="65"/>
      <c r="L45" s="107"/>
      <c r="M45" s="60"/>
      <c r="N45" s="60"/>
      <c r="O45" s="60"/>
      <c r="P45" s="76" t="s">
        <v>260</v>
      </c>
      <c r="R45" s="189">
        <v>230569</v>
      </c>
      <c r="S45" s="188">
        <v>33280</v>
      </c>
      <c r="T45" s="188">
        <v>0</v>
      </c>
      <c r="U45" s="188">
        <v>21</v>
      </c>
      <c r="V45" s="57"/>
      <c r="W45" s="107"/>
      <c r="X45" s="60"/>
      <c r="Y45" s="60"/>
      <c r="Z45" s="301" t="s">
        <v>258</v>
      </c>
      <c r="AA45" s="301"/>
      <c r="AC45" s="191">
        <v>113960</v>
      </c>
      <c r="AD45" s="192">
        <v>2848162</v>
      </c>
      <c r="AE45" s="192">
        <v>0</v>
      </c>
      <c r="AF45" s="192">
        <v>633</v>
      </c>
    </row>
    <row r="46" spans="4:32" ht="8.25" customHeight="1">
      <c r="E46" s="143" t="s">
        <v>87</v>
      </c>
      <c r="G46" s="189">
        <v>71</v>
      </c>
      <c r="H46" s="188">
        <v>22955</v>
      </c>
      <c r="I46" s="188">
        <v>0</v>
      </c>
      <c r="J46" s="188">
        <v>86</v>
      </c>
      <c r="K46" s="65"/>
      <c r="L46" s="107"/>
      <c r="M46" s="60"/>
      <c r="N46" s="60"/>
      <c r="O46" s="60"/>
      <c r="P46" s="76" t="s">
        <v>259</v>
      </c>
      <c r="R46" s="189">
        <v>2402556</v>
      </c>
      <c r="S46" s="188">
        <v>725100</v>
      </c>
      <c r="T46" s="188">
        <v>69568</v>
      </c>
      <c r="U46" s="188">
        <v>28056</v>
      </c>
      <c r="V46" s="57"/>
      <c r="W46" s="107"/>
      <c r="X46" s="60"/>
      <c r="Y46" s="60"/>
      <c r="Z46" s="60"/>
      <c r="AA46" s="64" t="s">
        <v>78</v>
      </c>
      <c r="AC46" s="189">
        <v>113960</v>
      </c>
      <c r="AD46" s="188">
        <v>2848162</v>
      </c>
      <c r="AE46" s="188">
        <v>0</v>
      </c>
      <c r="AF46" s="188">
        <v>633</v>
      </c>
    </row>
    <row r="47" spans="4:32" ht="8.25" customHeight="1">
      <c r="D47" s="301" t="s">
        <v>181</v>
      </c>
      <c r="E47" s="301"/>
      <c r="G47" s="191">
        <v>18651</v>
      </c>
      <c r="H47" s="190">
        <v>102088</v>
      </c>
      <c r="I47" s="190">
        <v>20</v>
      </c>
      <c r="J47" s="190">
        <v>2445</v>
      </c>
      <c r="K47" s="65"/>
      <c r="L47" s="107"/>
      <c r="M47" s="60"/>
      <c r="N47" s="60"/>
      <c r="O47" s="301" t="s">
        <v>257</v>
      </c>
      <c r="P47" s="301"/>
      <c r="R47" s="191">
        <v>635666</v>
      </c>
      <c r="S47" s="190">
        <v>1565504</v>
      </c>
      <c r="T47" s="190">
        <v>175</v>
      </c>
      <c r="U47" s="190">
        <v>7627</v>
      </c>
      <c r="V47" s="57"/>
      <c r="W47" s="107"/>
      <c r="X47" s="60"/>
      <c r="Y47" s="60"/>
      <c r="Z47" s="301" t="s">
        <v>255</v>
      </c>
      <c r="AA47" s="301"/>
      <c r="AC47" s="193">
        <v>65860</v>
      </c>
      <c r="AD47" s="192">
        <v>354883</v>
      </c>
      <c r="AE47" s="192">
        <v>60</v>
      </c>
      <c r="AF47" s="192">
        <v>4936</v>
      </c>
    </row>
    <row r="48" spans="4:32" ht="8.25" customHeight="1">
      <c r="E48" s="74" t="s">
        <v>256</v>
      </c>
      <c r="G48" s="189">
        <v>17173</v>
      </c>
      <c r="H48" s="188">
        <v>64225</v>
      </c>
      <c r="I48" s="188">
        <v>20</v>
      </c>
      <c r="J48" s="188">
        <v>1768</v>
      </c>
      <c r="K48" s="65"/>
      <c r="L48" s="107"/>
      <c r="M48" s="60"/>
      <c r="N48" s="60"/>
      <c r="O48" s="60"/>
      <c r="P48" s="64" t="s">
        <v>85</v>
      </c>
      <c r="R48" s="189">
        <v>635666</v>
      </c>
      <c r="S48" s="188">
        <v>1565504</v>
      </c>
      <c r="T48" s="188">
        <v>175</v>
      </c>
      <c r="U48" s="188">
        <v>7627</v>
      </c>
      <c r="V48" s="57"/>
      <c r="W48" s="107"/>
      <c r="X48" s="60"/>
      <c r="Y48" s="60"/>
      <c r="Z48" s="60"/>
      <c r="AA48" s="64" t="s">
        <v>76</v>
      </c>
      <c r="AC48" s="189">
        <v>1000</v>
      </c>
      <c r="AD48" s="188">
        <v>4897</v>
      </c>
      <c r="AE48" s="188">
        <v>0</v>
      </c>
      <c r="AF48" s="188">
        <v>0</v>
      </c>
    </row>
    <row r="49" spans="3:32" ht="8.25" customHeight="1">
      <c r="E49" s="74" t="s">
        <v>254</v>
      </c>
      <c r="G49" s="189">
        <v>1413</v>
      </c>
      <c r="H49" s="188">
        <v>13798</v>
      </c>
      <c r="I49" s="188">
        <v>0</v>
      </c>
      <c r="J49" s="188">
        <v>371</v>
      </c>
      <c r="K49" s="65"/>
      <c r="L49" s="107"/>
      <c r="M49" s="60"/>
      <c r="N49" s="60"/>
      <c r="O49" s="301" t="s">
        <v>253</v>
      </c>
      <c r="P49" s="301"/>
      <c r="R49" s="191">
        <v>84630</v>
      </c>
      <c r="S49" s="190">
        <v>112704</v>
      </c>
      <c r="T49" s="190">
        <v>400</v>
      </c>
      <c r="U49" s="190">
        <v>69</v>
      </c>
      <c r="V49" s="57"/>
      <c r="W49" s="107"/>
      <c r="X49" s="60"/>
      <c r="Y49" s="60"/>
      <c r="Z49" s="60"/>
      <c r="AA49" s="76" t="s">
        <v>252</v>
      </c>
      <c r="AC49" s="197">
        <v>38624</v>
      </c>
      <c r="AD49" s="188">
        <v>303776</v>
      </c>
      <c r="AE49" s="188">
        <v>60</v>
      </c>
      <c r="AF49" s="188">
        <v>165</v>
      </c>
    </row>
    <row r="50" spans="3:32" ht="8.25" customHeight="1">
      <c r="E50" s="64" t="s">
        <v>96</v>
      </c>
      <c r="G50" s="189">
        <v>65</v>
      </c>
      <c r="H50" s="188">
        <v>24065</v>
      </c>
      <c r="I50" s="188">
        <v>0</v>
      </c>
      <c r="J50" s="188">
        <v>306</v>
      </c>
      <c r="K50" s="65"/>
      <c r="L50" s="107"/>
      <c r="M50" s="60"/>
      <c r="N50" s="60"/>
      <c r="O50" s="60"/>
      <c r="P50" s="76" t="s">
        <v>253</v>
      </c>
      <c r="R50" s="189">
        <v>84630</v>
      </c>
      <c r="S50" s="188">
        <v>112704</v>
      </c>
      <c r="T50" s="228">
        <v>400</v>
      </c>
      <c r="U50" s="188">
        <v>69</v>
      </c>
      <c r="V50" s="57"/>
      <c r="W50" s="107"/>
      <c r="X50" s="60"/>
      <c r="Y50" s="60"/>
      <c r="Z50" s="60"/>
      <c r="AA50" s="76" t="s">
        <v>251</v>
      </c>
      <c r="AC50" s="197">
        <v>26236</v>
      </c>
      <c r="AD50" s="188">
        <v>46210</v>
      </c>
      <c r="AE50" s="188">
        <v>0</v>
      </c>
      <c r="AF50" s="188">
        <v>4771</v>
      </c>
    </row>
    <row r="51" spans="3:32" ht="8.25" customHeight="1">
      <c r="G51" s="197"/>
      <c r="H51" s="196"/>
      <c r="I51" s="196"/>
      <c r="J51" s="196"/>
      <c r="K51" s="65"/>
      <c r="L51" s="107"/>
      <c r="M51" s="60"/>
      <c r="N51" s="60"/>
      <c r="O51" s="301" t="s">
        <v>250</v>
      </c>
      <c r="P51" s="301"/>
      <c r="R51" s="191">
        <v>250876</v>
      </c>
      <c r="S51" s="190">
        <v>69158</v>
      </c>
      <c r="T51" s="190">
        <v>0</v>
      </c>
      <c r="U51" s="190">
        <v>0</v>
      </c>
      <c r="V51" s="57"/>
      <c r="W51" s="107"/>
      <c r="X51" s="60"/>
      <c r="Y51" s="60"/>
      <c r="Z51" s="301" t="s">
        <v>249</v>
      </c>
      <c r="AA51" s="301"/>
      <c r="AC51" s="191">
        <v>168127</v>
      </c>
      <c r="AD51" s="192">
        <v>1660217</v>
      </c>
      <c r="AE51" s="192">
        <v>65153</v>
      </c>
      <c r="AF51" s="192">
        <v>35</v>
      </c>
    </row>
    <row r="52" spans="3:32" ht="8.25" customHeight="1">
      <c r="C52" s="296" t="s">
        <v>178</v>
      </c>
      <c r="D52" s="296"/>
      <c r="E52" s="296"/>
      <c r="G52" s="195">
        <v>20946</v>
      </c>
      <c r="H52" s="194">
        <v>2531497</v>
      </c>
      <c r="I52" s="194">
        <v>6013</v>
      </c>
      <c r="J52" s="194">
        <v>224036</v>
      </c>
      <c r="K52" s="65"/>
      <c r="L52" s="107"/>
      <c r="M52" s="60"/>
      <c r="N52" s="60"/>
      <c r="O52" s="60"/>
      <c r="P52" s="76" t="s">
        <v>250</v>
      </c>
      <c r="R52" s="189">
        <v>250876</v>
      </c>
      <c r="S52" s="188">
        <v>69158</v>
      </c>
      <c r="T52" s="188">
        <v>0</v>
      </c>
      <c r="U52" s="188">
        <v>0</v>
      </c>
      <c r="V52" s="57"/>
      <c r="W52" s="107"/>
      <c r="X52" s="60"/>
      <c r="Y52" s="60"/>
      <c r="Z52" s="60"/>
      <c r="AA52" s="76" t="s">
        <v>248</v>
      </c>
      <c r="AC52" s="197">
        <v>68719</v>
      </c>
      <c r="AD52" s="188">
        <v>1220203</v>
      </c>
      <c r="AE52" s="188">
        <v>64773</v>
      </c>
      <c r="AF52" s="188">
        <v>22</v>
      </c>
    </row>
    <row r="53" spans="3:32" ht="8.25" customHeight="1">
      <c r="D53" s="301" t="s">
        <v>102</v>
      </c>
      <c r="E53" s="301"/>
      <c r="G53" s="191">
        <v>11967</v>
      </c>
      <c r="H53" s="190">
        <v>89486</v>
      </c>
      <c r="I53" s="190">
        <v>2973</v>
      </c>
      <c r="J53" s="190">
        <v>5454</v>
      </c>
      <c r="K53" s="65"/>
      <c r="L53" s="107"/>
      <c r="M53" s="60"/>
      <c r="N53" s="60"/>
      <c r="O53" s="301" t="s">
        <v>183</v>
      </c>
      <c r="P53" s="301"/>
      <c r="R53" s="191">
        <v>66317</v>
      </c>
      <c r="S53" s="190">
        <v>23211</v>
      </c>
      <c r="T53" s="190">
        <v>40</v>
      </c>
      <c r="U53" s="190">
        <v>56</v>
      </c>
      <c r="V53" s="57"/>
      <c r="W53" s="107"/>
      <c r="X53" s="60"/>
      <c r="Y53" s="60"/>
      <c r="Z53" s="60"/>
      <c r="AA53" s="64" t="s">
        <v>89</v>
      </c>
      <c r="AC53" s="197">
        <v>84618</v>
      </c>
      <c r="AD53" s="188">
        <v>215953</v>
      </c>
      <c r="AE53" s="188">
        <v>380</v>
      </c>
      <c r="AF53" s="188">
        <v>13</v>
      </c>
    </row>
    <row r="54" spans="3:32" ht="8.25" customHeight="1">
      <c r="E54" s="64" t="s">
        <v>102</v>
      </c>
      <c r="G54" s="189">
        <v>11967</v>
      </c>
      <c r="H54" s="188">
        <v>89486</v>
      </c>
      <c r="I54" s="188">
        <v>2973</v>
      </c>
      <c r="J54" s="188">
        <v>5454</v>
      </c>
      <c r="K54" s="65"/>
      <c r="L54" s="107"/>
      <c r="M54" s="60"/>
      <c r="N54" s="60"/>
      <c r="O54" s="60"/>
      <c r="P54" s="64" t="s">
        <v>247</v>
      </c>
      <c r="R54" s="189">
        <v>66317</v>
      </c>
      <c r="S54" s="188">
        <v>23211</v>
      </c>
      <c r="T54" s="188">
        <v>40</v>
      </c>
      <c r="U54" s="188">
        <v>56</v>
      </c>
      <c r="V54" s="57"/>
      <c r="W54" s="107"/>
      <c r="X54" s="60"/>
      <c r="Y54" s="60"/>
      <c r="Z54" s="60"/>
      <c r="AA54" s="64" t="s">
        <v>91</v>
      </c>
      <c r="AC54" s="197">
        <v>13279</v>
      </c>
      <c r="AD54" s="188">
        <v>172160</v>
      </c>
      <c r="AE54" s="188">
        <v>0</v>
      </c>
      <c r="AF54" s="188">
        <v>0</v>
      </c>
    </row>
    <row r="55" spans="3:32" ht="8.25" customHeight="1">
      <c r="D55" s="301" t="s">
        <v>245</v>
      </c>
      <c r="E55" s="301"/>
      <c r="G55" s="191">
        <v>6989</v>
      </c>
      <c r="H55" s="190">
        <v>686545</v>
      </c>
      <c r="I55" s="190">
        <v>2620</v>
      </c>
      <c r="J55" s="190">
        <v>209130</v>
      </c>
      <c r="K55" s="65"/>
      <c r="L55" s="107"/>
      <c r="M55" s="60"/>
      <c r="N55" s="60"/>
      <c r="O55" s="60"/>
      <c r="P55" s="76" t="s">
        <v>246</v>
      </c>
      <c r="R55" s="189">
        <v>0</v>
      </c>
      <c r="S55" s="188">
        <v>0</v>
      </c>
      <c r="T55" s="188">
        <v>0</v>
      </c>
      <c r="U55" s="188">
        <v>0</v>
      </c>
      <c r="V55" s="57"/>
      <c r="W55" s="107"/>
      <c r="X55" s="60"/>
      <c r="Y55" s="60"/>
      <c r="Z55" s="60"/>
      <c r="AA55" s="64" t="s">
        <v>93</v>
      </c>
      <c r="AC55" s="197">
        <v>1511</v>
      </c>
      <c r="AD55" s="188">
        <v>51901</v>
      </c>
      <c r="AE55" s="228">
        <v>0</v>
      </c>
      <c r="AF55" s="188">
        <v>0</v>
      </c>
    </row>
    <row r="56" spans="3:32" ht="8.25" customHeight="1">
      <c r="E56" s="64" t="s">
        <v>245</v>
      </c>
      <c r="G56" s="189">
        <v>6989</v>
      </c>
      <c r="H56" s="188">
        <v>686545</v>
      </c>
      <c r="I56" s="188">
        <v>2620</v>
      </c>
      <c r="J56" s="188">
        <v>209130</v>
      </c>
      <c r="K56" s="65"/>
      <c r="L56" s="107"/>
      <c r="M56" s="60"/>
      <c r="N56" s="60"/>
      <c r="O56" s="60"/>
      <c r="R56" s="197"/>
      <c r="S56" s="196"/>
      <c r="T56" s="196"/>
      <c r="U56" s="196"/>
      <c r="V56" s="57"/>
      <c r="W56" s="107"/>
      <c r="X56" s="60"/>
      <c r="Y56" s="60"/>
      <c r="Z56" s="301" t="s">
        <v>244</v>
      </c>
      <c r="AA56" s="301"/>
      <c r="AC56" s="191">
        <v>184224</v>
      </c>
      <c r="AD56" s="192">
        <v>460951</v>
      </c>
      <c r="AE56" s="192">
        <v>20117</v>
      </c>
      <c r="AF56" s="192">
        <v>24709</v>
      </c>
    </row>
    <row r="57" spans="3:32" ht="8.25" customHeight="1">
      <c r="D57" s="301" t="s">
        <v>108</v>
      </c>
      <c r="E57" s="301"/>
      <c r="G57" s="191">
        <v>847</v>
      </c>
      <c r="H57" s="190">
        <v>87745</v>
      </c>
      <c r="I57" s="190">
        <v>420</v>
      </c>
      <c r="J57" s="190">
        <v>3779</v>
      </c>
      <c r="K57" s="65"/>
      <c r="L57" s="107"/>
      <c r="M57" s="60"/>
      <c r="N57" s="296" t="s">
        <v>180</v>
      </c>
      <c r="O57" s="296"/>
      <c r="P57" s="296"/>
      <c r="R57" s="195">
        <v>3924392</v>
      </c>
      <c r="S57" s="194">
        <v>22627618</v>
      </c>
      <c r="T57" s="194">
        <v>5216499</v>
      </c>
      <c r="U57" s="194">
        <v>7973304</v>
      </c>
      <c r="V57" s="57"/>
      <c r="W57" s="107"/>
      <c r="X57" s="60"/>
      <c r="Y57" s="60"/>
      <c r="Z57" s="60"/>
      <c r="AA57" s="76" t="s">
        <v>243</v>
      </c>
      <c r="AC57" s="189">
        <v>184224</v>
      </c>
      <c r="AD57" s="188">
        <v>460951</v>
      </c>
      <c r="AE57" s="188">
        <v>20117</v>
      </c>
      <c r="AF57" s="188">
        <v>24709</v>
      </c>
    </row>
    <row r="58" spans="3:32" ht="8.25" customHeight="1">
      <c r="E58" s="64" t="s">
        <v>108</v>
      </c>
      <c r="G58" s="189">
        <v>847</v>
      </c>
      <c r="H58" s="188">
        <v>87745</v>
      </c>
      <c r="I58" s="228">
        <v>420</v>
      </c>
      <c r="J58" s="188">
        <v>3779</v>
      </c>
      <c r="K58" s="65"/>
      <c r="L58" s="107"/>
      <c r="M58" s="60"/>
      <c r="N58" s="60"/>
      <c r="O58" s="301" t="s">
        <v>179</v>
      </c>
      <c r="P58" s="301"/>
      <c r="R58" s="191">
        <v>94644</v>
      </c>
      <c r="S58" s="190">
        <v>398136</v>
      </c>
      <c r="T58" s="190">
        <v>20</v>
      </c>
      <c r="U58" s="190">
        <v>466</v>
      </c>
      <c r="V58" s="57"/>
      <c r="W58" s="107"/>
      <c r="X58" s="60"/>
      <c r="Y58" s="60"/>
      <c r="Z58" s="301" t="s">
        <v>98</v>
      </c>
      <c r="AA58" s="301"/>
      <c r="AC58" s="191">
        <v>1285304</v>
      </c>
      <c r="AD58" s="192">
        <v>382489</v>
      </c>
      <c r="AE58" s="192">
        <v>35070</v>
      </c>
      <c r="AF58" s="192">
        <v>8292</v>
      </c>
    </row>
    <row r="59" spans="3:32" ht="8.25" customHeight="1">
      <c r="D59" s="301" t="s">
        <v>241</v>
      </c>
      <c r="E59" s="301"/>
      <c r="G59" s="191">
        <v>0</v>
      </c>
      <c r="H59" s="190">
        <v>1618718</v>
      </c>
      <c r="I59" s="190">
        <v>0</v>
      </c>
      <c r="J59" s="190">
        <v>3709</v>
      </c>
      <c r="K59" s="65"/>
      <c r="L59" s="107"/>
      <c r="M59" s="60"/>
      <c r="N59" s="60"/>
      <c r="O59" s="60"/>
      <c r="P59" s="76" t="s">
        <v>242</v>
      </c>
      <c r="R59" s="189">
        <v>23825</v>
      </c>
      <c r="S59" s="188">
        <v>12876</v>
      </c>
      <c r="T59" s="188">
        <v>20</v>
      </c>
      <c r="U59" s="188">
        <v>396</v>
      </c>
      <c r="V59" s="57"/>
      <c r="W59" s="107"/>
      <c r="X59" s="60"/>
      <c r="Y59" s="60"/>
      <c r="Z59" s="60"/>
      <c r="AA59" s="64" t="s">
        <v>98</v>
      </c>
      <c r="AC59" s="189">
        <v>1285304</v>
      </c>
      <c r="AD59" s="188">
        <v>382489</v>
      </c>
      <c r="AE59" s="188">
        <v>35070</v>
      </c>
      <c r="AF59" s="188">
        <v>8292</v>
      </c>
    </row>
    <row r="60" spans="3:32" ht="8.25" customHeight="1">
      <c r="E60" s="76" t="s">
        <v>241</v>
      </c>
      <c r="G60" s="189">
        <v>0</v>
      </c>
      <c r="H60" s="188">
        <v>1618718</v>
      </c>
      <c r="I60" s="188">
        <v>0</v>
      </c>
      <c r="J60" s="188">
        <v>3709</v>
      </c>
      <c r="K60" s="65"/>
      <c r="L60" s="107"/>
      <c r="M60" s="60"/>
      <c r="N60" s="60"/>
      <c r="O60" s="60"/>
      <c r="P60" s="64" t="s">
        <v>99</v>
      </c>
      <c r="R60" s="189">
        <v>70819</v>
      </c>
      <c r="S60" s="188">
        <v>385260</v>
      </c>
      <c r="T60" s="188">
        <v>0</v>
      </c>
      <c r="U60" s="188">
        <v>70</v>
      </c>
      <c r="V60" s="57"/>
      <c r="W60" s="107"/>
      <c r="X60" s="60"/>
      <c r="Y60" s="60"/>
      <c r="Z60" s="301" t="s">
        <v>100</v>
      </c>
      <c r="AA60" s="301"/>
      <c r="AC60" s="193">
        <v>9210</v>
      </c>
      <c r="AD60" s="192">
        <v>983607</v>
      </c>
      <c r="AE60" s="192">
        <v>300</v>
      </c>
      <c r="AF60" s="192">
        <v>6539</v>
      </c>
    </row>
    <row r="61" spans="3:32" ht="8.25" customHeight="1">
      <c r="D61" s="301" t="s">
        <v>240</v>
      </c>
      <c r="E61" s="301"/>
      <c r="G61" s="191">
        <v>1135</v>
      </c>
      <c r="H61" s="190">
        <v>16810</v>
      </c>
      <c r="I61" s="190">
        <v>0</v>
      </c>
      <c r="J61" s="190">
        <v>1964</v>
      </c>
      <c r="K61" s="65"/>
      <c r="L61" s="107"/>
      <c r="M61" s="60"/>
      <c r="N61" s="60"/>
      <c r="O61" s="301" t="s">
        <v>103</v>
      </c>
      <c r="P61" s="301"/>
      <c r="R61" s="191">
        <v>28</v>
      </c>
      <c r="S61" s="190">
        <v>102024</v>
      </c>
      <c r="T61" s="190">
        <v>2797</v>
      </c>
      <c r="U61" s="190">
        <v>1512541</v>
      </c>
      <c r="V61" s="57"/>
      <c r="W61" s="107"/>
      <c r="X61" s="60"/>
      <c r="Y61" s="60"/>
      <c r="Z61" s="60"/>
      <c r="AA61" s="64" t="s">
        <v>101</v>
      </c>
      <c r="AC61" s="189">
        <v>1119</v>
      </c>
      <c r="AD61" s="188">
        <v>317591</v>
      </c>
      <c r="AE61" s="188">
        <v>40</v>
      </c>
      <c r="AF61" s="188">
        <v>4100</v>
      </c>
    </row>
    <row r="62" spans="3:32" ht="8.25" customHeight="1">
      <c r="E62" s="64" t="s">
        <v>240</v>
      </c>
      <c r="G62" s="189">
        <v>1135</v>
      </c>
      <c r="H62" s="188">
        <v>16810</v>
      </c>
      <c r="I62" s="188">
        <v>0</v>
      </c>
      <c r="J62" s="188">
        <v>1964</v>
      </c>
      <c r="K62" s="65"/>
      <c r="L62" s="107"/>
      <c r="M62" s="60"/>
      <c r="N62" s="60"/>
      <c r="O62" s="60"/>
      <c r="P62" s="64" t="s">
        <v>103</v>
      </c>
      <c r="R62" s="189">
        <v>28</v>
      </c>
      <c r="S62" s="188">
        <v>102024</v>
      </c>
      <c r="T62" s="188">
        <v>2797</v>
      </c>
      <c r="U62" s="188">
        <v>1512541</v>
      </c>
      <c r="V62" s="57"/>
      <c r="W62" s="107"/>
      <c r="X62" s="60"/>
      <c r="Y62" s="60"/>
      <c r="Z62" s="60"/>
      <c r="AA62" s="64" t="s">
        <v>104</v>
      </c>
      <c r="AC62" s="189">
        <v>8091</v>
      </c>
      <c r="AD62" s="188">
        <v>666016</v>
      </c>
      <c r="AE62" s="188">
        <v>260</v>
      </c>
      <c r="AF62" s="188">
        <v>2439</v>
      </c>
    </row>
    <row r="63" spans="3:32" ht="8.25" customHeight="1">
      <c r="D63" s="301" t="s">
        <v>172</v>
      </c>
      <c r="E63" s="301"/>
      <c r="G63" s="191">
        <v>8</v>
      </c>
      <c r="H63" s="190">
        <v>32193</v>
      </c>
      <c r="I63" s="190">
        <v>0</v>
      </c>
      <c r="J63" s="190">
        <v>0</v>
      </c>
      <c r="K63" s="65"/>
      <c r="L63" s="107"/>
      <c r="M63" s="60"/>
      <c r="N63" s="60"/>
      <c r="O63" s="301" t="s">
        <v>177</v>
      </c>
      <c r="P63" s="301"/>
      <c r="R63" s="191">
        <v>277006</v>
      </c>
      <c r="S63" s="190">
        <v>283422</v>
      </c>
      <c r="T63" s="190">
        <v>0</v>
      </c>
      <c r="U63" s="190">
        <v>10054</v>
      </c>
      <c r="V63" s="57"/>
      <c r="W63" s="107"/>
      <c r="X63" s="60"/>
      <c r="Y63" s="60"/>
      <c r="Z63" s="301" t="s">
        <v>239</v>
      </c>
      <c r="AA63" s="301"/>
      <c r="AC63" s="193">
        <v>60044</v>
      </c>
      <c r="AD63" s="192">
        <v>282963</v>
      </c>
      <c r="AE63" s="192">
        <v>21658</v>
      </c>
      <c r="AF63" s="192">
        <v>1505</v>
      </c>
    </row>
    <row r="64" spans="3:32" ht="8.25" customHeight="1">
      <c r="E64" s="71" t="s">
        <v>114</v>
      </c>
      <c r="G64" s="189">
        <v>0</v>
      </c>
      <c r="H64" s="228">
        <v>0</v>
      </c>
      <c r="I64" s="188">
        <v>0</v>
      </c>
      <c r="J64" s="188">
        <v>0</v>
      </c>
      <c r="K64" s="65"/>
      <c r="L64" s="107"/>
      <c r="M64" s="60"/>
      <c r="N64" s="60"/>
      <c r="O64" s="60"/>
      <c r="P64" s="64" t="s">
        <v>106</v>
      </c>
      <c r="R64" s="189">
        <v>150768</v>
      </c>
      <c r="S64" s="188">
        <v>51709</v>
      </c>
      <c r="T64" s="188">
        <v>0</v>
      </c>
      <c r="U64" s="188">
        <v>0</v>
      </c>
      <c r="V64" s="57"/>
      <c r="W64" s="107"/>
      <c r="X64" s="60"/>
      <c r="Y64" s="60"/>
      <c r="Z64" s="60"/>
      <c r="AA64" s="64" t="s">
        <v>107</v>
      </c>
      <c r="AC64" s="189">
        <v>159</v>
      </c>
      <c r="AD64" s="188">
        <v>4389</v>
      </c>
      <c r="AE64" s="188">
        <v>0</v>
      </c>
      <c r="AF64" s="188">
        <v>0</v>
      </c>
    </row>
    <row r="65" spans="3:32" ht="8.25" customHeight="1">
      <c r="E65" s="64" t="s">
        <v>117</v>
      </c>
      <c r="G65" s="189">
        <v>8</v>
      </c>
      <c r="H65" s="188">
        <v>32193</v>
      </c>
      <c r="I65" s="188">
        <v>0</v>
      </c>
      <c r="J65" s="188">
        <v>0</v>
      </c>
      <c r="K65" s="65"/>
      <c r="L65" s="107"/>
      <c r="M65" s="60"/>
      <c r="N65" s="60"/>
      <c r="O65" s="60"/>
      <c r="P65" s="64" t="s">
        <v>109</v>
      </c>
      <c r="R65" s="189">
        <v>126238</v>
      </c>
      <c r="S65" s="188">
        <v>231713</v>
      </c>
      <c r="T65" s="188">
        <v>0</v>
      </c>
      <c r="U65" s="188">
        <v>10054</v>
      </c>
      <c r="V65" s="57"/>
      <c r="W65" s="107"/>
      <c r="X65" s="60"/>
      <c r="Y65" s="60"/>
      <c r="Z65" s="60"/>
      <c r="AA65" s="141" t="s">
        <v>237</v>
      </c>
      <c r="AC65" s="189">
        <v>59885</v>
      </c>
      <c r="AD65" s="188">
        <v>278574</v>
      </c>
      <c r="AE65" s="188">
        <v>21658</v>
      </c>
      <c r="AF65" s="188">
        <v>1505</v>
      </c>
    </row>
    <row r="66" spans="3:32" ht="8.25" customHeight="1">
      <c r="G66" s="197"/>
      <c r="H66" s="196"/>
      <c r="I66" s="196"/>
      <c r="J66" s="196"/>
      <c r="K66" s="65"/>
      <c r="L66" s="107"/>
      <c r="M66" s="60"/>
      <c r="N66" s="60"/>
      <c r="O66" s="301" t="s">
        <v>238</v>
      </c>
      <c r="P66" s="301"/>
      <c r="R66" s="191">
        <v>215429</v>
      </c>
      <c r="S66" s="190">
        <v>233167</v>
      </c>
      <c r="T66" s="190">
        <v>486</v>
      </c>
      <c r="U66" s="190">
        <v>13320</v>
      </c>
      <c r="V66" s="57"/>
      <c r="W66" s="107"/>
      <c r="X66" s="60"/>
      <c r="AC66" s="197"/>
      <c r="AD66" s="196"/>
      <c r="AE66" s="196"/>
      <c r="AF66" s="196"/>
    </row>
    <row r="67" spans="3:32" ht="8.25" customHeight="1">
      <c r="C67" s="296" t="s">
        <v>170</v>
      </c>
      <c r="D67" s="296"/>
      <c r="E67" s="296"/>
      <c r="G67" s="195">
        <v>759915</v>
      </c>
      <c r="H67" s="194">
        <v>25575078</v>
      </c>
      <c r="I67" s="194">
        <v>824332</v>
      </c>
      <c r="J67" s="194">
        <v>2123974</v>
      </c>
      <c r="K67" s="65"/>
      <c r="L67" s="107"/>
      <c r="M67" s="60"/>
      <c r="N67" s="60"/>
      <c r="O67" s="60"/>
      <c r="P67" s="64" t="s">
        <v>112</v>
      </c>
      <c r="R67" s="189">
        <v>1575</v>
      </c>
      <c r="S67" s="188">
        <v>20410</v>
      </c>
      <c r="T67" s="188">
        <v>360</v>
      </c>
      <c r="U67" s="188">
        <v>0</v>
      </c>
      <c r="V67" s="57"/>
      <c r="W67" s="107"/>
      <c r="X67" s="60"/>
      <c r="Y67" s="296" t="s">
        <v>173</v>
      </c>
      <c r="Z67" s="296"/>
      <c r="AA67" s="296"/>
      <c r="AC67" s="195">
        <v>2426740</v>
      </c>
      <c r="AD67" s="194">
        <v>2914668</v>
      </c>
      <c r="AE67" s="194">
        <v>838309</v>
      </c>
      <c r="AF67" s="194">
        <v>430373</v>
      </c>
    </row>
    <row r="68" spans="3:32" ht="8.25" customHeight="1">
      <c r="D68" s="301" t="s">
        <v>4</v>
      </c>
      <c r="E68" s="301"/>
      <c r="G68" s="191">
        <v>2840</v>
      </c>
      <c r="H68" s="190">
        <v>5677979</v>
      </c>
      <c r="I68" s="190">
        <v>32360</v>
      </c>
      <c r="J68" s="190">
        <v>1275</v>
      </c>
      <c r="K68" s="65"/>
      <c r="L68" s="107"/>
      <c r="M68" s="60"/>
      <c r="N68" s="60"/>
      <c r="O68" s="60"/>
      <c r="P68" s="64" t="s">
        <v>113</v>
      </c>
      <c r="R68" s="189">
        <v>8108</v>
      </c>
      <c r="S68" s="188">
        <v>20526</v>
      </c>
      <c r="T68" s="188">
        <v>0</v>
      </c>
      <c r="U68" s="188">
        <v>912</v>
      </c>
      <c r="V68" s="57"/>
      <c r="W68" s="107"/>
      <c r="X68" s="60"/>
      <c r="Y68" s="60"/>
      <c r="Z68" s="301" t="s">
        <v>171</v>
      </c>
      <c r="AA68" s="301"/>
      <c r="AC68" s="191">
        <v>566250</v>
      </c>
      <c r="AD68" s="190">
        <v>52345</v>
      </c>
      <c r="AE68" s="190">
        <v>51763</v>
      </c>
      <c r="AF68" s="190">
        <v>11669</v>
      </c>
    </row>
    <row r="69" spans="3:32" ht="8.25" customHeight="1">
      <c r="E69" s="64" t="s">
        <v>4</v>
      </c>
      <c r="G69" s="189">
        <v>2840</v>
      </c>
      <c r="H69" s="188">
        <v>5631506</v>
      </c>
      <c r="I69" s="228">
        <v>32360</v>
      </c>
      <c r="J69" s="188">
        <v>1125</v>
      </c>
      <c r="K69" s="65"/>
      <c r="L69" s="107"/>
      <c r="M69" s="60"/>
      <c r="N69" s="60"/>
      <c r="O69" s="60"/>
      <c r="P69" s="64" t="s">
        <v>115</v>
      </c>
      <c r="R69" s="189">
        <v>1261</v>
      </c>
      <c r="S69" s="188">
        <v>0</v>
      </c>
      <c r="T69" s="188">
        <v>0</v>
      </c>
      <c r="U69" s="188">
        <v>7200</v>
      </c>
      <c r="V69" s="57"/>
      <c r="W69" s="107"/>
      <c r="X69" s="60"/>
      <c r="Y69" s="60"/>
      <c r="Z69" s="60"/>
      <c r="AA69" s="64" t="s">
        <v>116</v>
      </c>
      <c r="AC69" s="189">
        <v>406528</v>
      </c>
      <c r="AD69" s="188">
        <v>6596</v>
      </c>
      <c r="AE69" s="188">
        <v>26083</v>
      </c>
      <c r="AF69" s="188">
        <v>11650</v>
      </c>
    </row>
    <row r="70" spans="3:32" ht="8.25" customHeight="1">
      <c r="E70" s="64" t="s">
        <v>123</v>
      </c>
      <c r="G70" s="189">
        <v>0</v>
      </c>
      <c r="H70" s="188">
        <v>46473</v>
      </c>
      <c r="I70" s="188">
        <v>0</v>
      </c>
      <c r="J70" s="188">
        <v>150</v>
      </c>
      <c r="K70" s="65"/>
      <c r="L70" s="107"/>
      <c r="M70" s="60"/>
      <c r="N70" s="60"/>
      <c r="O70" s="60"/>
      <c r="P70" s="141" t="s">
        <v>236</v>
      </c>
      <c r="R70" s="189">
        <v>204485</v>
      </c>
      <c r="S70" s="188">
        <v>192231</v>
      </c>
      <c r="T70" s="188">
        <v>126</v>
      </c>
      <c r="U70" s="188">
        <v>5208</v>
      </c>
      <c r="V70" s="57"/>
      <c r="W70" s="107"/>
      <c r="X70" s="60"/>
      <c r="Y70" s="60"/>
      <c r="Z70" s="60"/>
      <c r="AA70" s="64" t="s">
        <v>119</v>
      </c>
      <c r="AC70" s="189">
        <v>159722</v>
      </c>
      <c r="AD70" s="188">
        <v>45749</v>
      </c>
      <c r="AE70" s="188">
        <v>25680</v>
      </c>
      <c r="AF70" s="188">
        <v>19</v>
      </c>
    </row>
    <row r="71" spans="3:32" ht="8.25" customHeight="1">
      <c r="D71" s="301" t="s">
        <v>211</v>
      </c>
      <c r="E71" s="301"/>
      <c r="G71" s="191">
        <v>0</v>
      </c>
      <c r="H71" s="190">
        <v>10833131</v>
      </c>
      <c r="I71" s="190">
        <v>4086</v>
      </c>
      <c r="J71" s="190">
        <v>79330</v>
      </c>
      <c r="K71" s="65"/>
      <c r="L71" s="107"/>
      <c r="M71" s="60"/>
      <c r="N71" s="60"/>
      <c r="O71" s="301" t="s">
        <v>121</v>
      </c>
      <c r="P71" s="301"/>
      <c r="R71" s="191">
        <v>107807</v>
      </c>
      <c r="S71" s="190">
        <v>90132</v>
      </c>
      <c r="T71" s="190">
        <v>1152337</v>
      </c>
      <c r="U71" s="190">
        <v>881117</v>
      </c>
      <c r="V71" s="57"/>
      <c r="W71" s="107"/>
      <c r="X71" s="60"/>
      <c r="Y71" s="60"/>
      <c r="Z71" s="60"/>
      <c r="AA71" s="64" t="s">
        <v>120</v>
      </c>
      <c r="AC71" s="189">
        <v>0</v>
      </c>
      <c r="AD71" s="188">
        <v>0</v>
      </c>
      <c r="AE71" s="188">
        <v>0</v>
      </c>
      <c r="AF71" s="188">
        <v>0</v>
      </c>
    </row>
    <row r="72" spans="3:32" ht="8.25" customHeight="1">
      <c r="E72" s="64" t="s">
        <v>128</v>
      </c>
      <c r="G72" s="189">
        <v>0</v>
      </c>
      <c r="H72" s="188">
        <v>10829705</v>
      </c>
      <c r="I72" s="188">
        <v>4086</v>
      </c>
      <c r="J72" s="188">
        <v>79330</v>
      </c>
      <c r="K72" s="65"/>
      <c r="L72" s="107"/>
      <c r="M72" s="60"/>
      <c r="N72" s="60"/>
      <c r="O72" s="60"/>
      <c r="P72" s="64" t="s">
        <v>121</v>
      </c>
      <c r="R72" s="189">
        <v>107807</v>
      </c>
      <c r="S72" s="188">
        <v>90132</v>
      </c>
      <c r="T72" s="188">
        <v>756334</v>
      </c>
      <c r="U72" s="188">
        <v>881117</v>
      </c>
      <c r="V72" s="57"/>
      <c r="W72" s="107"/>
      <c r="X72" s="60"/>
      <c r="Y72" s="60"/>
      <c r="Z72" s="301" t="s">
        <v>233</v>
      </c>
      <c r="AA72" s="301"/>
      <c r="AC72" s="191">
        <v>1234879</v>
      </c>
      <c r="AD72" s="192">
        <v>27214</v>
      </c>
      <c r="AE72" s="192">
        <v>26397</v>
      </c>
      <c r="AF72" s="192">
        <v>3756</v>
      </c>
    </row>
    <row r="73" spans="3:32" ht="8.25" customHeight="1">
      <c r="E73" s="64" t="s">
        <v>130</v>
      </c>
      <c r="G73" s="189">
        <v>0</v>
      </c>
      <c r="H73" s="188">
        <v>3426</v>
      </c>
      <c r="I73" s="188">
        <v>0</v>
      </c>
      <c r="J73" s="188">
        <v>0</v>
      </c>
      <c r="K73" s="65"/>
      <c r="L73" s="107"/>
      <c r="M73" s="60"/>
      <c r="N73" s="60"/>
      <c r="O73" s="60"/>
      <c r="P73" s="64" t="s">
        <v>235</v>
      </c>
      <c r="R73" s="189">
        <v>0</v>
      </c>
      <c r="S73" s="188">
        <v>0</v>
      </c>
      <c r="T73" s="188">
        <v>396003</v>
      </c>
      <c r="U73" s="188">
        <v>0</v>
      </c>
      <c r="V73" s="57"/>
      <c r="W73" s="107"/>
      <c r="X73" s="60"/>
      <c r="Y73" s="60"/>
      <c r="Z73" s="60"/>
      <c r="AA73" s="76" t="s">
        <v>233</v>
      </c>
      <c r="AC73" s="189">
        <v>1234879</v>
      </c>
      <c r="AD73" s="188">
        <v>27214</v>
      </c>
      <c r="AE73" s="188">
        <v>26397</v>
      </c>
      <c r="AF73" s="188">
        <v>3756</v>
      </c>
    </row>
    <row r="74" spans="3:32" ht="8.25" customHeight="1">
      <c r="D74" s="301" t="s">
        <v>234</v>
      </c>
      <c r="E74" s="301"/>
      <c r="G74" s="191">
        <v>28</v>
      </c>
      <c r="H74" s="190">
        <v>11328</v>
      </c>
      <c r="I74" s="190">
        <v>0</v>
      </c>
      <c r="J74" s="190">
        <v>171</v>
      </c>
      <c r="K74" s="65"/>
      <c r="L74" s="107"/>
      <c r="M74" s="60"/>
      <c r="N74" s="60"/>
      <c r="O74" s="301" t="s">
        <v>169</v>
      </c>
      <c r="P74" s="301"/>
      <c r="R74" s="191">
        <v>695736</v>
      </c>
      <c r="S74" s="190">
        <v>1015956</v>
      </c>
      <c r="T74" s="190">
        <v>2608253</v>
      </c>
      <c r="U74" s="190">
        <v>2800608</v>
      </c>
      <c r="V74" s="57"/>
      <c r="W74" s="107"/>
      <c r="X74" s="60"/>
      <c r="Y74" s="60"/>
      <c r="Z74" s="301" t="s">
        <v>168</v>
      </c>
      <c r="AA74" s="301"/>
      <c r="AC74" s="191">
        <v>32181</v>
      </c>
      <c r="AD74" s="192">
        <v>771791</v>
      </c>
      <c r="AE74" s="192">
        <v>297942</v>
      </c>
      <c r="AF74" s="192">
        <v>57369</v>
      </c>
    </row>
    <row r="75" spans="3:32" ht="8.25" customHeight="1">
      <c r="E75" s="64" t="s">
        <v>135</v>
      </c>
      <c r="G75" s="189">
        <v>5</v>
      </c>
      <c r="H75" s="188">
        <v>8125</v>
      </c>
      <c r="I75" s="188">
        <v>0</v>
      </c>
      <c r="J75" s="188">
        <v>171</v>
      </c>
      <c r="K75" s="65"/>
      <c r="L75" s="107"/>
      <c r="M75" s="60"/>
      <c r="N75" s="60"/>
      <c r="O75" s="60"/>
      <c r="P75" s="64" t="s">
        <v>124</v>
      </c>
      <c r="R75" s="189">
        <v>227648</v>
      </c>
      <c r="S75" s="188">
        <v>890717</v>
      </c>
      <c r="T75" s="188">
        <v>1752267</v>
      </c>
      <c r="U75" s="188">
        <v>1615314</v>
      </c>
      <c r="V75" s="57"/>
      <c r="W75" s="107"/>
      <c r="X75" s="60"/>
      <c r="Y75" s="60"/>
      <c r="Z75" s="60"/>
      <c r="AA75" s="64" t="s">
        <v>127</v>
      </c>
      <c r="AC75" s="189">
        <v>32181</v>
      </c>
      <c r="AD75" s="188">
        <v>771791</v>
      </c>
      <c r="AE75" s="188">
        <v>297942</v>
      </c>
      <c r="AF75" s="188">
        <v>57369</v>
      </c>
    </row>
    <row r="76" spans="3:32" ht="8.25" customHeight="1">
      <c r="E76" s="64" t="s">
        <v>137</v>
      </c>
      <c r="G76" s="189">
        <v>23</v>
      </c>
      <c r="H76" s="188">
        <v>3203</v>
      </c>
      <c r="I76" s="228">
        <v>0</v>
      </c>
      <c r="J76" s="188">
        <v>0</v>
      </c>
      <c r="K76" s="65"/>
      <c r="L76" s="107"/>
      <c r="M76" s="60"/>
      <c r="N76" s="60"/>
      <c r="O76" s="60"/>
      <c r="P76" s="64" t="s">
        <v>126</v>
      </c>
      <c r="R76" s="189">
        <v>468088</v>
      </c>
      <c r="S76" s="188">
        <v>125239</v>
      </c>
      <c r="T76" s="188">
        <v>852401</v>
      </c>
      <c r="U76" s="188">
        <v>1185294</v>
      </c>
      <c r="V76" s="57"/>
      <c r="W76" s="107"/>
      <c r="X76" s="60"/>
      <c r="Y76" s="60"/>
      <c r="Z76" s="301" t="s">
        <v>167</v>
      </c>
      <c r="AA76" s="301"/>
      <c r="AC76" s="191">
        <v>0</v>
      </c>
      <c r="AD76" s="192">
        <v>0</v>
      </c>
      <c r="AE76" s="192">
        <v>17303</v>
      </c>
      <c r="AF76" s="192">
        <v>31930</v>
      </c>
    </row>
    <row r="77" spans="3:32" ht="8.25" customHeight="1">
      <c r="D77" s="301" t="s">
        <v>232</v>
      </c>
      <c r="E77" s="301"/>
      <c r="G77" s="191">
        <v>293</v>
      </c>
      <c r="H77" s="190">
        <v>18023</v>
      </c>
      <c r="I77" s="190">
        <v>294761</v>
      </c>
      <c r="J77" s="190">
        <v>765292</v>
      </c>
      <c r="K77" s="65"/>
      <c r="L77" s="107"/>
      <c r="M77" s="60"/>
      <c r="N77" s="60"/>
      <c r="O77" s="60"/>
      <c r="P77" s="64" t="s">
        <v>290</v>
      </c>
      <c r="R77" s="189">
        <v>0</v>
      </c>
      <c r="S77" s="188">
        <v>0</v>
      </c>
      <c r="T77" s="188">
        <v>3585</v>
      </c>
      <c r="U77" s="188">
        <v>0</v>
      </c>
      <c r="V77" s="57"/>
      <c r="W77" s="107"/>
      <c r="X77" s="60"/>
      <c r="Y77" s="60"/>
      <c r="Z77" s="60"/>
      <c r="AA77" s="76" t="s">
        <v>230</v>
      </c>
      <c r="AC77" s="189">
        <v>0</v>
      </c>
      <c r="AD77" s="188">
        <v>0</v>
      </c>
      <c r="AE77" s="188">
        <v>17303</v>
      </c>
      <c r="AF77" s="188">
        <v>31930</v>
      </c>
    </row>
    <row r="78" spans="3:32" ht="8.25" customHeight="1">
      <c r="E78" s="64" t="s">
        <v>140</v>
      </c>
      <c r="G78" s="189">
        <v>0</v>
      </c>
      <c r="H78" s="188">
        <v>5335</v>
      </c>
      <c r="I78" s="188">
        <v>273274</v>
      </c>
      <c r="J78" s="188">
        <v>713111</v>
      </c>
      <c r="K78" s="65"/>
      <c r="L78" s="107"/>
      <c r="M78" s="60"/>
      <c r="N78" s="60"/>
      <c r="O78" s="301" t="s">
        <v>231</v>
      </c>
      <c r="P78" s="301"/>
      <c r="R78" s="191">
        <v>0</v>
      </c>
      <c r="S78" s="190">
        <v>16929248</v>
      </c>
      <c r="T78" s="190">
        <v>0</v>
      </c>
      <c r="U78" s="190">
        <v>0</v>
      </c>
      <c r="V78" s="57"/>
      <c r="W78" s="107"/>
      <c r="X78" s="60"/>
      <c r="Y78" s="60"/>
      <c r="Z78" s="301" t="s">
        <v>227</v>
      </c>
      <c r="AA78" s="301"/>
      <c r="AC78" s="191">
        <v>0</v>
      </c>
      <c r="AD78" s="192">
        <v>0</v>
      </c>
      <c r="AE78" s="192">
        <v>411126</v>
      </c>
      <c r="AF78" s="192">
        <v>262829</v>
      </c>
    </row>
    <row r="79" spans="3:32" ht="8.25" customHeight="1">
      <c r="E79" s="71" t="s">
        <v>142</v>
      </c>
      <c r="G79" s="189">
        <v>293</v>
      </c>
      <c r="H79" s="188">
        <v>12688</v>
      </c>
      <c r="I79" s="188">
        <v>21487</v>
      </c>
      <c r="J79" s="188">
        <v>52181</v>
      </c>
      <c r="K79" s="65"/>
      <c r="L79" s="107"/>
      <c r="M79" s="60"/>
      <c r="N79" s="60"/>
      <c r="O79" s="60"/>
      <c r="P79" s="64" t="s">
        <v>231</v>
      </c>
      <c r="R79" s="189">
        <v>0</v>
      </c>
      <c r="S79" s="188">
        <v>16929248</v>
      </c>
      <c r="T79" s="188">
        <v>0</v>
      </c>
      <c r="U79" s="188">
        <v>0</v>
      </c>
      <c r="V79" s="57"/>
      <c r="W79" s="107"/>
      <c r="X79" s="60"/>
      <c r="Y79" s="60"/>
      <c r="Z79" s="60"/>
      <c r="AA79" s="76" t="s">
        <v>227</v>
      </c>
      <c r="AC79" s="189">
        <v>0</v>
      </c>
      <c r="AD79" s="188">
        <v>0</v>
      </c>
      <c r="AE79" s="188">
        <v>411126</v>
      </c>
      <c r="AF79" s="188">
        <v>262829</v>
      </c>
    </row>
    <row r="80" spans="3:32" ht="8.25" customHeight="1">
      <c r="D80" s="301" t="s">
        <v>229</v>
      </c>
      <c r="E80" s="301"/>
      <c r="G80" s="191">
        <v>38500</v>
      </c>
      <c r="H80" s="190">
        <v>212590</v>
      </c>
      <c r="I80" s="190">
        <v>0</v>
      </c>
      <c r="J80" s="190">
        <v>0</v>
      </c>
      <c r="K80" s="65"/>
      <c r="L80" s="107"/>
      <c r="M80" s="60"/>
      <c r="N80" s="60"/>
      <c r="O80" s="301" t="s">
        <v>228</v>
      </c>
      <c r="P80" s="301"/>
      <c r="R80" s="191">
        <v>10883</v>
      </c>
      <c r="S80" s="190">
        <v>930603</v>
      </c>
      <c r="T80" s="190">
        <v>202261</v>
      </c>
      <c r="U80" s="190">
        <v>379204</v>
      </c>
      <c r="V80" s="57"/>
      <c r="W80" s="107"/>
      <c r="X80" s="60"/>
      <c r="Y80" s="60"/>
      <c r="Z80" s="301" t="s">
        <v>165</v>
      </c>
      <c r="AA80" s="301"/>
      <c r="AC80" s="191">
        <v>581228</v>
      </c>
      <c r="AD80" s="190">
        <v>2050379</v>
      </c>
      <c r="AE80" s="190">
        <v>33430</v>
      </c>
      <c r="AF80" s="190">
        <v>62820</v>
      </c>
    </row>
    <row r="81" spans="1:32" ht="8.25" customHeight="1">
      <c r="E81" s="64" t="s">
        <v>144</v>
      </c>
      <c r="G81" s="189">
        <v>38500</v>
      </c>
      <c r="H81" s="188">
        <v>212590</v>
      </c>
      <c r="I81" s="188">
        <v>0</v>
      </c>
      <c r="J81" s="188">
        <v>0</v>
      </c>
      <c r="K81" s="65"/>
      <c r="L81" s="107"/>
      <c r="M81" s="60"/>
      <c r="N81" s="60"/>
      <c r="O81" s="60"/>
      <c r="P81" s="76" t="s">
        <v>228</v>
      </c>
      <c r="R81" s="189">
        <v>10883</v>
      </c>
      <c r="S81" s="188">
        <v>930603</v>
      </c>
      <c r="T81" s="188">
        <v>202261</v>
      </c>
      <c r="U81" s="188">
        <v>379204</v>
      </c>
      <c r="V81" s="128"/>
      <c r="W81" s="107"/>
      <c r="X81" s="60"/>
      <c r="Y81" s="60"/>
      <c r="Z81" s="60"/>
      <c r="AA81" s="64" t="s">
        <v>163</v>
      </c>
      <c r="AC81" s="189">
        <v>40721</v>
      </c>
      <c r="AD81" s="188">
        <v>520880</v>
      </c>
      <c r="AE81" s="228">
        <v>208</v>
      </c>
      <c r="AF81" s="188">
        <v>348</v>
      </c>
    </row>
    <row r="82" spans="1:32" ht="8.25" customHeight="1">
      <c r="D82" s="301" t="s">
        <v>148</v>
      </c>
      <c r="E82" s="301"/>
      <c r="G82" s="191">
        <v>0</v>
      </c>
      <c r="H82" s="190">
        <v>8241506</v>
      </c>
      <c r="I82" s="190">
        <v>5004</v>
      </c>
      <c r="J82" s="190">
        <v>58077</v>
      </c>
      <c r="K82" s="65"/>
      <c r="L82" s="107"/>
      <c r="M82" s="133"/>
      <c r="N82" s="60"/>
      <c r="O82" s="301" t="s">
        <v>226</v>
      </c>
      <c r="P82" s="301"/>
      <c r="R82" s="191">
        <v>31144</v>
      </c>
      <c r="S82" s="190">
        <v>69317</v>
      </c>
      <c r="T82" s="190">
        <v>654620</v>
      </c>
      <c r="U82" s="190">
        <v>255750</v>
      </c>
      <c r="V82" s="57"/>
      <c r="W82" s="107"/>
      <c r="X82" s="60"/>
      <c r="Y82" s="60"/>
      <c r="Z82" s="60"/>
      <c r="AA82" s="64" t="s">
        <v>141</v>
      </c>
      <c r="AC82" s="189">
        <v>540507</v>
      </c>
      <c r="AD82" s="188">
        <v>1529499</v>
      </c>
      <c r="AE82" s="188">
        <v>33222</v>
      </c>
      <c r="AF82" s="188">
        <v>62472</v>
      </c>
    </row>
    <row r="83" spans="1:32" ht="8.25" customHeight="1">
      <c r="E83" s="64" t="s">
        <v>148</v>
      </c>
      <c r="G83" s="189">
        <v>0</v>
      </c>
      <c r="H83" s="188">
        <v>8241506</v>
      </c>
      <c r="I83" s="188">
        <v>5004</v>
      </c>
      <c r="J83" s="188">
        <v>58077</v>
      </c>
      <c r="K83" s="65"/>
      <c r="L83" s="107"/>
      <c r="M83" s="60"/>
      <c r="N83" s="60"/>
      <c r="O83" s="60"/>
      <c r="P83" s="64" t="s">
        <v>133</v>
      </c>
      <c r="R83" s="189">
        <v>31144</v>
      </c>
      <c r="S83" s="188">
        <v>69317</v>
      </c>
      <c r="T83" s="188">
        <v>654620</v>
      </c>
      <c r="U83" s="188">
        <v>255750</v>
      </c>
      <c r="V83" s="57"/>
      <c r="W83" s="107"/>
      <c r="X83" s="60"/>
      <c r="Y83" s="60"/>
      <c r="Z83" s="301" t="s">
        <v>162</v>
      </c>
      <c r="AA83" s="301"/>
      <c r="AC83" s="191">
        <v>12202</v>
      </c>
      <c r="AD83" s="190">
        <v>12939</v>
      </c>
      <c r="AE83" s="190">
        <v>348</v>
      </c>
      <c r="AF83" s="190">
        <v>0</v>
      </c>
    </row>
    <row r="84" spans="1:32" ht="8.25" customHeight="1">
      <c r="E84" s="64" t="s">
        <v>131</v>
      </c>
      <c r="G84" s="189">
        <v>0</v>
      </c>
      <c r="H84" s="188">
        <v>0</v>
      </c>
      <c r="I84" s="188">
        <v>0</v>
      </c>
      <c r="J84" s="188">
        <v>0</v>
      </c>
      <c r="K84" s="65"/>
      <c r="L84" s="107"/>
      <c r="M84" s="60"/>
      <c r="N84" s="60"/>
      <c r="O84" s="301" t="s">
        <v>138</v>
      </c>
      <c r="P84" s="301"/>
      <c r="R84" s="191">
        <v>315</v>
      </c>
      <c r="S84" s="190">
        <v>328462</v>
      </c>
      <c r="T84" s="190">
        <v>38994</v>
      </c>
      <c r="U84" s="190">
        <v>227919</v>
      </c>
      <c r="V84" s="57"/>
      <c r="W84" s="107"/>
      <c r="X84" s="60"/>
      <c r="Y84" s="60"/>
      <c r="Z84" s="60"/>
      <c r="AA84" s="64" t="s">
        <v>145</v>
      </c>
      <c r="AC84" s="189">
        <v>0</v>
      </c>
      <c r="AD84" s="188">
        <v>0</v>
      </c>
      <c r="AE84" s="188">
        <v>0</v>
      </c>
      <c r="AF84" s="188">
        <v>0</v>
      </c>
    </row>
    <row r="85" spans="1:32" ht="8.25" customHeight="1">
      <c r="D85" s="301" t="s">
        <v>153</v>
      </c>
      <c r="E85" s="301"/>
      <c r="G85" s="191">
        <v>0</v>
      </c>
      <c r="H85" s="190">
        <v>12</v>
      </c>
      <c r="I85" s="190">
        <v>0</v>
      </c>
      <c r="J85" s="190">
        <v>2538</v>
      </c>
      <c r="K85" s="65"/>
      <c r="L85" s="107"/>
      <c r="M85" s="60"/>
      <c r="N85" s="60"/>
      <c r="O85" s="60"/>
      <c r="P85" s="64" t="s">
        <v>138</v>
      </c>
      <c r="R85" s="189">
        <v>315</v>
      </c>
      <c r="S85" s="188">
        <v>328462</v>
      </c>
      <c r="T85" s="188">
        <v>38994</v>
      </c>
      <c r="U85" s="188">
        <v>227919</v>
      </c>
      <c r="V85" s="57"/>
      <c r="W85" s="107"/>
      <c r="X85" s="60"/>
      <c r="Y85" s="60"/>
      <c r="Z85" s="60"/>
      <c r="AA85" s="64" t="s">
        <v>150</v>
      </c>
      <c r="AC85" s="189">
        <v>0</v>
      </c>
      <c r="AD85" s="188">
        <v>0</v>
      </c>
      <c r="AE85" s="188">
        <v>0</v>
      </c>
      <c r="AF85" s="188">
        <v>0</v>
      </c>
    </row>
    <row r="86" spans="1:32" ht="8.25" customHeight="1">
      <c r="E86" s="64" t="s">
        <v>153</v>
      </c>
      <c r="G86" s="189">
        <v>0</v>
      </c>
      <c r="H86" s="188">
        <v>12</v>
      </c>
      <c r="I86" s="188">
        <v>0</v>
      </c>
      <c r="J86" s="188">
        <v>2538</v>
      </c>
      <c r="K86" s="65"/>
      <c r="L86" s="107"/>
      <c r="M86" s="60"/>
      <c r="N86" s="60"/>
      <c r="O86" s="301" t="s">
        <v>225</v>
      </c>
      <c r="P86" s="301"/>
      <c r="R86" s="191">
        <v>4366</v>
      </c>
      <c r="S86" s="190">
        <v>3145</v>
      </c>
      <c r="T86" s="190">
        <v>7964</v>
      </c>
      <c r="U86" s="190">
        <v>0</v>
      </c>
      <c r="V86" s="57"/>
      <c r="W86" s="107"/>
      <c r="X86" s="60"/>
      <c r="Y86" s="60"/>
      <c r="Z86" s="60"/>
      <c r="AA86" s="64" t="s">
        <v>152</v>
      </c>
      <c r="AC86" s="189">
        <v>12202</v>
      </c>
      <c r="AD86" s="188">
        <v>12939</v>
      </c>
      <c r="AE86" s="188">
        <v>348</v>
      </c>
      <c r="AF86" s="188">
        <v>0</v>
      </c>
    </row>
    <row r="87" spans="1:32" ht="8.25" customHeight="1">
      <c r="D87" s="301" t="s">
        <v>157</v>
      </c>
      <c r="E87" s="301"/>
      <c r="G87" s="191">
        <v>11</v>
      </c>
      <c r="H87" s="190">
        <v>420</v>
      </c>
      <c r="I87" s="190">
        <v>0</v>
      </c>
      <c r="J87" s="190">
        <v>974730</v>
      </c>
      <c r="K87" s="65"/>
      <c r="L87" s="107"/>
      <c r="M87" s="60"/>
      <c r="N87" s="60"/>
      <c r="O87" s="60"/>
      <c r="P87" s="76" t="s">
        <v>225</v>
      </c>
      <c r="R87" s="189">
        <v>4366</v>
      </c>
      <c r="S87" s="188">
        <v>3145</v>
      </c>
      <c r="T87" s="188">
        <v>7964</v>
      </c>
      <c r="U87" s="188">
        <v>0</v>
      </c>
      <c r="V87" s="57"/>
      <c r="W87" s="107"/>
      <c r="X87" s="60"/>
      <c r="Y87" s="60"/>
      <c r="Z87" s="60"/>
      <c r="AC87" s="197"/>
      <c r="AD87" s="196"/>
      <c r="AE87" s="196"/>
      <c r="AF87" s="196"/>
    </row>
    <row r="88" spans="1:32" ht="8.25" customHeight="1">
      <c r="E88" s="64" t="s">
        <v>157</v>
      </c>
      <c r="G88" s="189">
        <v>11</v>
      </c>
      <c r="H88" s="188">
        <v>420</v>
      </c>
      <c r="I88" s="188">
        <v>0</v>
      </c>
      <c r="J88" s="188">
        <v>974730</v>
      </c>
      <c r="K88" s="65"/>
      <c r="L88" s="107"/>
      <c r="M88" s="60"/>
      <c r="N88" s="60"/>
      <c r="O88" s="301" t="s">
        <v>161</v>
      </c>
      <c r="P88" s="301"/>
      <c r="R88" s="191">
        <v>979909</v>
      </c>
      <c r="S88" s="190">
        <v>784774</v>
      </c>
      <c r="T88" s="190">
        <v>268827</v>
      </c>
      <c r="U88" s="190">
        <v>1724799</v>
      </c>
      <c r="V88" s="57"/>
      <c r="W88" s="107"/>
      <c r="X88" s="60"/>
      <c r="Y88" s="296" t="s">
        <v>156</v>
      </c>
      <c r="Z88" s="296"/>
      <c r="AA88" s="296"/>
      <c r="AC88" s="195">
        <v>0</v>
      </c>
      <c r="AD88" s="194">
        <v>0</v>
      </c>
      <c r="AE88" s="194">
        <v>0</v>
      </c>
      <c r="AF88" s="194">
        <v>0</v>
      </c>
    </row>
    <row r="89" spans="1:32" ht="8.25" customHeight="1">
      <c r="D89" s="301" t="s">
        <v>25</v>
      </c>
      <c r="E89" s="301"/>
      <c r="G89" s="191">
        <v>1</v>
      </c>
      <c r="H89" s="190">
        <v>3579</v>
      </c>
      <c r="I89" s="190">
        <v>0</v>
      </c>
      <c r="J89" s="190">
        <v>54336</v>
      </c>
      <c r="K89" s="65"/>
      <c r="L89" s="107"/>
      <c r="M89" s="60"/>
      <c r="N89" s="60"/>
      <c r="O89" s="60"/>
      <c r="P89" s="64" t="s">
        <v>146</v>
      </c>
      <c r="R89" s="227">
        <v>14</v>
      </c>
      <c r="S89" s="188">
        <v>21</v>
      </c>
      <c r="T89" s="188">
        <v>27400</v>
      </c>
      <c r="U89" s="188">
        <v>50742</v>
      </c>
      <c r="V89" s="57"/>
      <c r="W89" s="107"/>
      <c r="X89" s="60"/>
      <c r="Y89" s="60"/>
      <c r="Z89" s="301" t="s">
        <v>156</v>
      </c>
      <c r="AA89" s="301"/>
      <c r="AC89" s="191">
        <v>0</v>
      </c>
      <c r="AD89" s="192">
        <v>0</v>
      </c>
      <c r="AE89" s="192">
        <v>0</v>
      </c>
      <c r="AF89" s="192">
        <v>0</v>
      </c>
    </row>
    <row r="90" spans="1:32" ht="8.25" customHeight="1">
      <c r="E90" s="64" t="s">
        <v>25</v>
      </c>
      <c r="G90" s="189">
        <v>1</v>
      </c>
      <c r="H90" s="188">
        <v>3579</v>
      </c>
      <c r="I90" s="188">
        <v>0</v>
      </c>
      <c r="J90" s="188">
        <v>54336</v>
      </c>
      <c r="K90" s="65"/>
      <c r="L90" s="107"/>
      <c r="M90" s="60"/>
      <c r="N90" s="60"/>
      <c r="O90" s="60"/>
      <c r="P90" s="64" t="s">
        <v>149</v>
      </c>
      <c r="R90" s="189">
        <v>1128</v>
      </c>
      <c r="S90" s="188">
        <v>5220</v>
      </c>
      <c r="T90" s="188">
        <v>2464</v>
      </c>
      <c r="U90" s="188">
        <v>290034</v>
      </c>
      <c r="V90" s="57"/>
      <c r="W90" s="107"/>
      <c r="X90" s="60"/>
      <c r="Y90" s="60"/>
      <c r="Z90" s="60"/>
      <c r="AA90" s="76" t="s">
        <v>223</v>
      </c>
      <c r="AC90" s="189">
        <v>0</v>
      </c>
      <c r="AD90" s="188">
        <v>0</v>
      </c>
      <c r="AE90" s="188">
        <v>0</v>
      </c>
      <c r="AF90" s="188">
        <v>0</v>
      </c>
    </row>
    <row r="91" spans="1:32" ht="8.25" customHeight="1">
      <c r="D91" s="301" t="s">
        <v>224</v>
      </c>
      <c r="E91" s="301"/>
      <c r="G91" s="191">
        <v>718242</v>
      </c>
      <c r="H91" s="190">
        <v>576510</v>
      </c>
      <c r="I91" s="190">
        <v>488121</v>
      </c>
      <c r="J91" s="190">
        <v>188225</v>
      </c>
      <c r="K91" s="65"/>
      <c r="L91" s="107"/>
      <c r="M91" s="60"/>
      <c r="N91" s="60"/>
      <c r="O91" s="60"/>
      <c r="P91" s="64" t="s">
        <v>151</v>
      </c>
      <c r="R91" s="189">
        <v>978767</v>
      </c>
      <c r="S91" s="188">
        <v>779533</v>
      </c>
      <c r="T91" s="188">
        <v>238963</v>
      </c>
      <c r="U91" s="188">
        <v>1384023</v>
      </c>
      <c r="V91" s="57"/>
      <c r="W91" s="107"/>
      <c r="X91" s="60"/>
      <c r="AC91" s="109"/>
      <c r="AD91" s="108"/>
      <c r="AE91" s="108"/>
      <c r="AF91" s="108"/>
    </row>
    <row r="92" spans="1:32" ht="8.25" customHeight="1">
      <c r="E92" s="64" t="s">
        <v>27</v>
      </c>
      <c r="G92" s="189">
        <v>0</v>
      </c>
      <c r="H92" s="188">
        <v>0</v>
      </c>
      <c r="I92" s="188">
        <v>306940</v>
      </c>
      <c r="J92" s="188">
        <v>2520</v>
      </c>
      <c r="K92" s="65"/>
      <c r="L92" s="107"/>
      <c r="M92" s="60"/>
      <c r="N92" s="60"/>
      <c r="O92" s="301" t="s">
        <v>160</v>
      </c>
      <c r="P92" s="301"/>
      <c r="R92" s="191">
        <v>65232</v>
      </c>
      <c r="S92" s="190">
        <v>63950</v>
      </c>
      <c r="T92" s="190">
        <v>60518</v>
      </c>
      <c r="U92" s="190">
        <v>15681</v>
      </c>
      <c r="V92" s="134"/>
      <c r="W92" s="107"/>
      <c r="X92" s="60"/>
      <c r="Y92" s="60"/>
      <c r="Z92" s="60"/>
      <c r="AA92" s="64"/>
      <c r="AC92" s="106"/>
    </row>
    <row r="93" spans="1:32" ht="8.25" customHeight="1">
      <c r="D93" s="60"/>
      <c r="E93" s="64" t="s">
        <v>30</v>
      </c>
      <c r="G93" s="189">
        <v>0</v>
      </c>
      <c r="H93" s="188">
        <v>0</v>
      </c>
      <c r="I93" s="188">
        <v>670</v>
      </c>
      <c r="J93" s="188">
        <v>0</v>
      </c>
      <c r="K93" s="65"/>
      <c r="L93" s="107"/>
      <c r="M93" s="60"/>
      <c r="N93" s="60"/>
      <c r="O93" s="60"/>
      <c r="P93" s="64" t="s">
        <v>154</v>
      </c>
      <c r="R93" s="189">
        <v>64032</v>
      </c>
      <c r="S93" s="188">
        <v>11392</v>
      </c>
      <c r="T93" s="188">
        <v>30355</v>
      </c>
      <c r="U93" s="188">
        <v>1011</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colBreaks count="1" manualBreakCount="1">
    <brk id="18" max="94"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6</vt:i4>
      </vt:variant>
    </vt:vector>
  </HeadingPairs>
  <TitlesOfParts>
    <vt:vector baseType="lpstr" size="36">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2026-03-13T05:57:43Z</dcterms:modified>
</cp:coreProperties>
</file>