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drawings/drawing6.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7.xml" ContentType="application/vnd.openxmlformats-officedocument.drawing+xml"/>
  <Override PartName="/xl/embeddings/oleObject5.bin" ContentType="application/vnd.openxmlformats-officedocument.oleObject"/>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bookViews>
    <workbookView tabRatio="875" windowHeight="7560" windowWidth="19200" xWindow="0" yWindow="0"/>
  </bookViews>
  <sheets>
    <sheet r:id="rId1" name="【交付申請】入力シート" sheetId="3"/>
    <sheet r:id="rId2" name="【実績】入力シート " sheetId="12"/>
    <sheet r:id="rId3" name="請求書" sheetId="63"/>
    <sheet r:id="rId4" name="【参考】経費費目" sheetId="58"/>
    <sheet r:id="rId5" name="申請書" sheetId="1"/>
    <sheet r:id="rId6" name="団体の概要" sheetId="54"/>
    <sheet r:id="rId7" name="事業計画書" sheetId="55"/>
    <sheet r:id="rId8" name="予算（収入）" sheetId="6"/>
    <sheet r:id="rId9" name="予算（支出）" sheetId="5"/>
    <sheet r:id="rId10" name="内訳" sheetId="20"/>
    <sheet r:id="rId11" name="実績報告書" sheetId="11"/>
    <sheet r:id="rId12" name="事業報告書" sheetId="56"/>
    <sheet r:id="rId13" name="精算(収入)" sheetId="15"/>
    <sheet r:id="rId14" name="精算(支出)" sheetId="16"/>
    <sheet r:id="rId15" name="精算内訳 " sheetId="23"/>
    <sheet r:id="rId16" name="変更申請書" sheetId="28"/>
    <sheet r:id="rId17" name="変更計画書" sheetId="57"/>
    <sheet r:id="rId18" name="変更(収入) " sheetId="34"/>
    <sheet r:id="rId19" name="変更（支出）" sheetId="35"/>
    <sheet r:id="rId20" name="変更内訳" sheetId="36"/>
    <sheet r:id="rId21" name="交付決定" sheetId="8"/>
    <sheet r:id="rId22" name="査定表" sheetId="48"/>
    <sheet r:id="rId23" name="査定表内訳" sheetId="59"/>
    <sheet r:id="rId24" name="額確定通知" sheetId="44"/>
    <sheet r:id="rId25" name="実績査定表" sheetId="49"/>
    <sheet r:id="rId26" name="内訳（実績）" sheetId="26"/>
    <sheet r:id="rId27" name="変更交付決定通知" sheetId="43"/>
    <sheet r:id="rId28" name="変更査定表" sheetId="53"/>
    <sheet r:id="rId29" name="内訳(変更）" sheetId="46"/>
    <sheet r:id="rId30" name="添付書類" sheetId="60"/>
    <sheet r:id="rId31" name="実績添付書類" sheetId="61"/>
    <sheet r:id="rId32" name="収入　記入事項" sheetId="62"/>
  </sheets>
  <definedNames>
    <definedName localSheetId="23" name="_xlnm.Print_Area">額確定通知!$A$1:$AX$38</definedName>
    <definedName localSheetId="20" name="_xlnm.Print_Area">交付決定!$A$1:$BF$81</definedName>
    <definedName localSheetId="21" name="_xlnm.Print_Area">査定表!$A$1:$M$23</definedName>
    <definedName localSheetId="22" name="_xlnm.Print_Area">査定表内訳!$A$1:$M$83</definedName>
    <definedName localSheetId="6" name="_xlnm.Print_Area">事業計画書!$A$1:$B$38</definedName>
    <definedName localSheetId="11" name="_xlnm.Print_Area">事業報告書!$A$1:$B$27</definedName>
    <definedName localSheetId="24" name="_xlnm.Print_Area">実績査定表!$A$1:$M$24</definedName>
    <definedName localSheetId="10" name="_xlnm.Print_Area">実績報告書!$A$1:$BA$37</definedName>
    <definedName localSheetId="4" name="_xlnm.Print_Area">申請書!$A$1:$I$35</definedName>
    <definedName localSheetId="13" name="_xlnm.Print_Area">'精算(支出)'!$A$1:$H$49</definedName>
    <definedName localSheetId="12" name="_xlnm.Print_Area">'精算(収入)'!$A$1:$AP$32</definedName>
    <definedName localSheetId="14" name="_xlnm.Print_Area">'精算内訳 '!$A$1:$M$82</definedName>
    <definedName localSheetId="2" name="_xlnm.Print_Area">請求書!$A$1:$AS$29</definedName>
    <definedName localSheetId="5" name="_xlnm.Print_Area">団体の概要!$A$1:$F$11</definedName>
    <definedName localSheetId="9" name="_xlnm.Print_Area">内訳!$A$1:$M$83</definedName>
    <definedName localSheetId="25" name="_xlnm.Print_Area">'内訳（実績）'!$A$1:$L$84</definedName>
    <definedName localSheetId="28" name="_xlnm.Print_Area">'内訳(変更）'!$A$1:$L$83</definedName>
    <definedName localSheetId="17" name="_xlnm.Print_Area">'変更(収入) '!$A$1:$AP$32</definedName>
    <definedName localSheetId="16" name="_xlnm.Print_Area">変更計画書!$A$1:$C$33</definedName>
    <definedName localSheetId="26" name="_xlnm.Print_Area">変更交付決定通知!$A$1:$AU$41</definedName>
    <definedName localSheetId="27" name="_xlnm.Print_Area">変更査定表!$A$1:$M$25</definedName>
    <definedName localSheetId="15" name="_xlnm.Print_Area">変更申請書!$A$1:$BA$41</definedName>
    <definedName localSheetId="19" name="_xlnm.Print_Area">変更内訳!$A$1:$M$82</definedName>
    <definedName localSheetId="8" name="_xlnm.Print_Area">'予算（支出）'!$A$1:$F$49</definedName>
    <definedName localSheetId="7" name="_xlnm.Print_Area">'予算（収入）'!$A$1:$AT$31</definedName>
  </definedNames>
  <calcPr calcId="162913" calcOnSave="0" concurrentCalc="0" iterateCount="1"/>
</workbook>
</file>

<file path=xl/calcChain.xml><?xml version="1.0" encoding="utf-8"?>
<calcChain xmlns="http://schemas.openxmlformats.org/spreadsheetml/2006/main">
  <c r="E77" i="46" l="1"/>
  <c r="E77" i="26"/>
  <c r="E77" i="59"/>
  <c r="D4" i="20"/>
  <c r="D5" i="20"/>
  <c r="D6" i="20"/>
  <c r="D7" i="20"/>
  <c r="D8" i="20"/>
  <c r="D9" i="20"/>
  <c r="D10" i="20"/>
  <c r="E4" i="20"/>
  <c r="G4" i="20"/>
  <c r="E5" i="20"/>
  <c r="G5" i="20"/>
  <c r="E6" i="20"/>
  <c r="G6" i="20"/>
  <c r="E7" i="20"/>
  <c r="G7" i="20"/>
  <c r="E8" i="20"/>
  <c r="G8" i="20"/>
  <c r="E9" i="20"/>
  <c r="G9" i="20"/>
  <c r="E10" i="20"/>
  <c r="G10" i="20"/>
  <c r="D67" i="20"/>
  <c r="D68" i="20"/>
  <c r="D69" i="20"/>
  <c r="D70" i="20"/>
  <c r="D72" i="20"/>
  <c r="K67" i="20"/>
  <c r="Z92" i="3"/>
  <c r="D71" i="20"/>
  <c r="K68" i="20"/>
  <c r="Z93" i="3"/>
  <c r="D73" i="20"/>
  <c r="D74" i="20"/>
  <c r="D75" i="20"/>
  <c r="K69" i="20"/>
  <c r="Z94" i="3"/>
  <c r="D4" i="23"/>
  <c r="D5" i="23"/>
  <c r="D6" i="23"/>
  <c r="D7" i="23"/>
  <c r="D8" i="23"/>
  <c r="E4" i="23"/>
  <c r="G4" i="23"/>
  <c r="E5" i="23"/>
  <c r="G5" i="23"/>
  <c r="E6" i="23"/>
  <c r="G6" i="23"/>
  <c r="E7" i="23"/>
  <c r="G7" i="23"/>
  <c r="E8" i="23"/>
  <c r="G8" i="23"/>
  <c r="D67" i="23"/>
  <c r="D68" i="23"/>
  <c r="D69" i="23"/>
  <c r="D70" i="23"/>
  <c r="D72" i="23"/>
  <c r="K67" i="23"/>
  <c r="Z78" i="12"/>
  <c r="D71" i="23"/>
  <c r="K68" i="23"/>
  <c r="Z79" i="12"/>
  <c r="D73" i="23"/>
  <c r="D74" i="23"/>
  <c r="D75" i="23"/>
  <c r="K69" i="23"/>
  <c r="Z80" i="12"/>
  <c r="AA126" i="12"/>
  <c r="D5" i="26"/>
  <c r="D6" i="26"/>
  <c r="D7" i="26"/>
  <c r="D8" i="26"/>
  <c r="D9" i="26"/>
  <c r="E5" i="26"/>
  <c r="G5" i="26"/>
  <c r="E6" i="26"/>
  <c r="G6" i="26"/>
  <c r="E7" i="26"/>
  <c r="G7" i="26"/>
  <c r="E8" i="26"/>
  <c r="G8" i="26"/>
  <c r="E9" i="26"/>
  <c r="G9" i="26"/>
  <c r="D74" i="26"/>
  <c r="D75" i="26"/>
  <c r="D76" i="26"/>
  <c r="K70" i="26"/>
  <c r="E9" i="49"/>
  <c r="E9" i="48"/>
  <c r="E7" i="48"/>
  <c r="E8" i="48"/>
  <c r="E11" i="48"/>
  <c r="D68" i="26"/>
  <c r="D69" i="26"/>
  <c r="D70" i="26"/>
  <c r="D71" i="26"/>
  <c r="D73" i="26"/>
  <c r="K68" i="26"/>
  <c r="E7" i="49"/>
  <c r="D72" i="26"/>
  <c r="K69" i="26"/>
  <c r="E8" i="49"/>
  <c r="E11" i="49"/>
  <c r="AL19" i="12"/>
  <c r="AT19" i="12"/>
  <c r="AL18" i="12"/>
  <c r="AT18" i="12"/>
  <c r="AL17" i="12"/>
  <c r="AT17" i="12"/>
  <c r="AL16" i="12"/>
  <c r="AT16" i="12"/>
  <c r="AL15" i="12"/>
  <c r="AT15" i="12"/>
  <c r="D5" i="46"/>
  <c r="D6" i="46"/>
  <c r="D7" i="46"/>
  <c r="D8" i="46"/>
  <c r="D9" i="46"/>
  <c r="F4" i="23"/>
  <c r="F5" i="46"/>
  <c r="E5" i="46"/>
  <c r="G5" i="46"/>
  <c r="H5" i="46"/>
  <c r="F5" i="23"/>
  <c r="F6" i="46"/>
  <c r="E6" i="46"/>
  <c r="G6" i="46"/>
  <c r="H6" i="46"/>
  <c r="F6" i="23"/>
  <c r="F7" i="46"/>
  <c r="E7" i="46"/>
  <c r="G7" i="46"/>
  <c r="H7" i="46"/>
  <c r="F7" i="23"/>
  <c r="F8" i="46"/>
  <c r="E8" i="46"/>
  <c r="G8" i="46"/>
  <c r="H8" i="46"/>
  <c r="F8" i="23"/>
  <c r="F9" i="46"/>
  <c r="E9" i="46"/>
  <c r="G9" i="46"/>
  <c r="H9" i="46"/>
  <c r="E68" i="46"/>
  <c r="E69" i="46"/>
  <c r="E70" i="46"/>
  <c r="E71" i="46"/>
  <c r="E72" i="46"/>
  <c r="E73" i="46"/>
  <c r="E74" i="46"/>
  <c r="E75" i="46"/>
  <c r="E76" i="46"/>
  <c r="E78" i="46"/>
  <c r="D77" i="46"/>
  <c r="K83" i="46"/>
  <c r="D68" i="46"/>
  <c r="D69" i="46"/>
  <c r="D70" i="46"/>
  <c r="D71" i="46"/>
  <c r="D72" i="46"/>
  <c r="D73" i="46"/>
  <c r="D74" i="46"/>
  <c r="D75" i="46"/>
  <c r="D76" i="46"/>
  <c r="I83" i="46"/>
  <c r="C68" i="46"/>
  <c r="C69" i="46"/>
  <c r="C70" i="46"/>
  <c r="C71" i="46"/>
  <c r="C72" i="46"/>
  <c r="C73" i="46"/>
  <c r="C74" i="46"/>
  <c r="C75" i="46"/>
  <c r="C76" i="46"/>
  <c r="C77" i="46"/>
  <c r="C78" i="46"/>
  <c r="G83" i="46"/>
  <c r="F5" i="26"/>
  <c r="H5" i="26"/>
  <c r="F6" i="26"/>
  <c r="H6" i="26"/>
  <c r="F7" i="26"/>
  <c r="H7" i="26"/>
  <c r="F8" i="26"/>
  <c r="H8" i="26"/>
  <c r="F9" i="26"/>
  <c r="H9" i="26"/>
  <c r="E68" i="26"/>
  <c r="E69" i="26"/>
  <c r="E70" i="26"/>
  <c r="E71" i="26"/>
  <c r="E72" i="26"/>
  <c r="E73" i="26"/>
  <c r="E74" i="26"/>
  <c r="E75" i="26"/>
  <c r="E76" i="26"/>
  <c r="E78" i="26"/>
  <c r="D77" i="26"/>
  <c r="K83" i="26"/>
  <c r="I83" i="26"/>
  <c r="C68" i="26"/>
  <c r="C69" i="26"/>
  <c r="C70" i="26"/>
  <c r="C71" i="26"/>
  <c r="C72" i="26"/>
  <c r="C73" i="26"/>
  <c r="C74" i="26"/>
  <c r="C75" i="26"/>
  <c r="C76" i="26"/>
  <c r="C77" i="26"/>
  <c r="C78" i="26"/>
  <c r="G83" i="26"/>
  <c r="D5" i="59"/>
  <c r="D6" i="59"/>
  <c r="D7" i="59"/>
  <c r="D8" i="59"/>
  <c r="D9" i="59"/>
  <c r="D10" i="59"/>
  <c r="F4" i="20"/>
  <c r="F5" i="59"/>
  <c r="E5" i="59"/>
  <c r="G5" i="59"/>
  <c r="H5" i="59"/>
  <c r="F5" i="20"/>
  <c r="F6" i="59"/>
  <c r="E6" i="59"/>
  <c r="G6" i="59"/>
  <c r="H6" i="59"/>
  <c r="F6" i="20"/>
  <c r="F7" i="59"/>
  <c r="E7" i="59"/>
  <c r="G7" i="59"/>
  <c r="H7" i="59"/>
  <c r="F7" i="20"/>
  <c r="F8" i="59"/>
  <c r="E8" i="59"/>
  <c r="G8" i="59"/>
  <c r="H8" i="59"/>
  <c r="F8" i="20"/>
  <c r="F9" i="59"/>
  <c r="E9" i="59"/>
  <c r="G9" i="59"/>
  <c r="H9" i="59"/>
  <c r="F9" i="20"/>
  <c r="F10" i="59"/>
  <c r="E10" i="59"/>
  <c r="G10" i="59"/>
  <c r="H10" i="59"/>
  <c r="D11" i="59"/>
  <c r="E68" i="59"/>
  <c r="E69" i="59"/>
  <c r="E70" i="59"/>
  <c r="E71" i="59"/>
  <c r="E72" i="59"/>
  <c r="E73" i="59"/>
  <c r="E74" i="59"/>
  <c r="E75" i="59"/>
  <c r="E76" i="59"/>
  <c r="E78" i="59"/>
  <c r="D77" i="59"/>
  <c r="K83" i="59"/>
  <c r="D68" i="59"/>
  <c r="D69" i="59"/>
  <c r="D70" i="59"/>
  <c r="D71" i="59"/>
  <c r="D72" i="59"/>
  <c r="D73" i="59"/>
  <c r="D74" i="59"/>
  <c r="D75" i="59"/>
  <c r="D76" i="59"/>
  <c r="I83" i="59"/>
  <c r="C68" i="59"/>
  <c r="C69" i="59"/>
  <c r="C70" i="59"/>
  <c r="C71" i="59"/>
  <c r="C72" i="59"/>
  <c r="C73" i="59"/>
  <c r="C74" i="59"/>
  <c r="C75" i="59"/>
  <c r="C76" i="59"/>
  <c r="C77" i="59"/>
  <c r="C78" i="59"/>
  <c r="G83" i="59"/>
  <c r="D4" i="36"/>
  <c r="D5" i="36"/>
  <c r="D6" i="36"/>
  <c r="D7" i="36"/>
  <c r="D8" i="36"/>
  <c r="E4" i="36"/>
  <c r="F4" i="36"/>
  <c r="G4" i="36"/>
  <c r="E5" i="36"/>
  <c r="F5" i="36"/>
  <c r="G5" i="36"/>
  <c r="E6" i="36"/>
  <c r="F6" i="36"/>
  <c r="G6" i="36"/>
  <c r="E7" i="36"/>
  <c r="F7" i="36"/>
  <c r="G7" i="36"/>
  <c r="E8" i="36"/>
  <c r="F8" i="36"/>
  <c r="G8" i="36"/>
  <c r="D76" i="36"/>
  <c r="E67" i="36"/>
  <c r="H4" i="36"/>
  <c r="H7" i="36"/>
  <c r="E68" i="36"/>
  <c r="H5" i="36"/>
  <c r="E69" i="36"/>
  <c r="H6" i="36"/>
  <c r="E70" i="36"/>
  <c r="E71" i="36"/>
  <c r="E72" i="36"/>
  <c r="E73" i="36"/>
  <c r="E74" i="36"/>
  <c r="E75" i="36"/>
  <c r="H8" i="36"/>
  <c r="E76" i="36"/>
  <c r="E77" i="36"/>
  <c r="K82" i="36"/>
  <c r="D67" i="36"/>
  <c r="D68" i="36"/>
  <c r="D69" i="36"/>
  <c r="D70" i="36"/>
  <c r="D71" i="36"/>
  <c r="D72" i="36"/>
  <c r="D73" i="36"/>
  <c r="D74" i="36"/>
  <c r="D75" i="36"/>
  <c r="I82" i="36"/>
  <c r="C67" i="36"/>
  <c r="C68" i="36"/>
  <c r="C69" i="36"/>
  <c r="C70" i="36"/>
  <c r="C71" i="36"/>
  <c r="C72" i="36"/>
  <c r="C73" i="36"/>
  <c r="C74" i="36"/>
  <c r="C75" i="36"/>
  <c r="C76" i="36"/>
  <c r="C77" i="36"/>
  <c r="G82" i="36"/>
  <c r="E6" i="16"/>
  <c r="D76" i="23"/>
  <c r="E67" i="23"/>
  <c r="H4" i="23"/>
  <c r="H7" i="23"/>
  <c r="E68" i="23"/>
  <c r="H5" i="23"/>
  <c r="E69" i="23"/>
  <c r="H6" i="23"/>
  <c r="E70" i="23"/>
  <c r="E71" i="23"/>
  <c r="E72" i="23"/>
  <c r="E73" i="23"/>
  <c r="E74" i="23"/>
  <c r="E75" i="23"/>
  <c r="H8" i="23"/>
  <c r="E76" i="23"/>
  <c r="E77" i="23"/>
  <c r="K82" i="23"/>
  <c r="M77" i="23"/>
  <c r="K77" i="23"/>
  <c r="C76" i="23"/>
  <c r="J77" i="23"/>
  <c r="I82" i="23"/>
  <c r="C67" i="23"/>
  <c r="C68" i="23"/>
  <c r="C69" i="23"/>
  <c r="C70" i="23"/>
  <c r="C71" i="23"/>
  <c r="C72" i="23"/>
  <c r="C73" i="23"/>
  <c r="C74" i="23"/>
  <c r="C75" i="23"/>
  <c r="C77" i="23"/>
  <c r="G82" i="23"/>
  <c r="D76" i="20"/>
  <c r="E67" i="20"/>
  <c r="H4" i="20"/>
  <c r="H8" i="20"/>
  <c r="E68" i="20"/>
  <c r="H5" i="20"/>
  <c r="E69" i="20"/>
  <c r="H6" i="20"/>
  <c r="E70" i="20"/>
  <c r="E71" i="20"/>
  <c r="E72" i="20"/>
  <c r="E73" i="20"/>
  <c r="E74" i="20"/>
  <c r="E75" i="20"/>
  <c r="H9" i="20"/>
  <c r="E76" i="20"/>
  <c r="E77" i="20"/>
  <c r="K82" i="20"/>
  <c r="I82" i="20"/>
  <c r="C67" i="20"/>
  <c r="C68" i="20"/>
  <c r="C69" i="20"/>
  <c r="C70" i="20"/>
  <c r="C71" i="20"/>
  <c r="C72" i="20"/>
  <c r="C73" i="20"/>
  <c r="C74" i="20"/>
  <c r="C75" i="20"/>
  <c r="C76" i="20"/>
  <c r="C77" i="20"/>
  <c r="G82" i="20"/>
  <c r="K75" i="46"/>
  <c r="K7" i="53"/>
  <c r="L7" i="53"/>
  <c r="K76" i="46"/>
  <c r="K8" i="53"/>
  <c r="L8" i="53"/>
  <c r="K77" i="46"/>
  <c r="K9" i="53"/>
  <c r="L9" i="53"/>
  <c r="M7" i="53"/>
  <c r="K11" i="53"/>
  <c r="K77" i="26"/>
  <c r="K9" i="49"/>
  <c r="L9" i="49"/>
  <c r="K75" i="26"/>
  <c r="K7" i="49"/>
  <c r="K76" i="26"/>
  <c r="K8" i="49"/>
  <c r="K11" i="49"/>
  <c r="K71" i="26"/>
  <c r="K68" i="46"/>
  <c r="E7" i="53"/>
  <c r="K69" i="46"/>
  <c r="E8" i="53"/>
  <c r="K70" i="46"/>
  <c r="E9" i="53"/>
  <c r="E11" i="53"/>
  <c r="J67" i="20"/>
  <c r="S92" i="3"/>
  <c r="J68" i="20"/>
  <c r="S93" i="3"/>
  <c r="J69" i="20"/>
  <c r="S94" i="3"/>
  <c r="J67" i="23"/>
  <c r="S78" i="12"/>
  <c r="J68" i="23"/>
  <c r="S79" i="12"/>
  <c r="J69" i="23"/>
  <c r="S80" i="12"/>
  <c r="Z131" i="12"/>
  <c r="L16" i="53"/>
  <c r="K74" i="20"/>
  <c r="K7" i="48"/>
  <c r="L7" i="48"/>
  <c r="K75" i="20"/>
  <c r="K8" i="48"/>
  <c r="L8" i="48"/>
  <c r="K76" i="20"/>
  <c r="K9" i="48"/>
  <c r="L9" i="48"/>
  <c r="M7" i="48"/>
  <c r="L18" i="48"/>
  <c r="F15" i="49"/>
  <c r="L7" i="49"/>
  <c r="L8" i="49"/>
  <c r="M7" i="49"/>
  <c r="L15" i="49"/>
  <c r="F7" i="49"/>
  <c r="F8" i="49"/>
  <c r="F9" i="49"/>
  <c r="G7" i="49"/>
  <c r="F7" i="53"/>
  <c r="F8" i="53"/>
  <c r="F9" i="53"/>
  <c r="G7" i="53"/>
  <c r="L14" i="53"/>
  <c r="F7" i="48"/>
  <c r="F8" i="48"/>
  <c r="F9" i="48"/>
  <c r="G7" i="48"/>
  <c r="L16" i="48"/>
  <c r="F14" i="49"/>
  <c r="L14" i="49"/>
  <c r="J68" i="26"/>
  <c r="D7" i="49"/>
  <c r="J69" i="26"/>
  <c r="D8" i="49"/>
  <c r="J70" i="26"/>
  <c r="D9" i="49"/>
  <c r="J70" i="23"/>
  <c r="D10" i="49"/>
  <c r="D11" i="49"/>
  <c r="F16" i="53"/>
  <c r="F14" i="53"/>
  <c r="E45" i="16"/>
  <c r="E41" i="16"/>
  <c r="E39" i="16"/>
  <c r="E37" i="16"/>
  <c r="E31" i="16"/>
  <c r="E26" i="16"/>
  <c r="E21" i="16"/>
  <c r="E16" i="16"/>
  <c r="E11" i="16"/>
  <c r="M77" i="36"/>
  <c r="K77" i="36"/>
  <c r="J77" i="36"/>
  <c r="L78" i="26"/>
  <c r="K78" i="26"/>
  <c r="J78" i="26"/>
  <c r="L78" i="46"/>
  <c r="K78" i="46"/>
  <c r="J78" i="46"/>
  <c r="D4" i="53"/>
  <c r="AQ1" i="44"/>
  <c r="Z13" i="63"/>
  <c r="Z11" i="63"/>
  <c r="Z9" i="63"/>
  <c r="CI21" i="12"/>
  <c r="CP20" i="12"/>
  <c r="CX20" i="12"/>
  <c r="DD20" i="12"/>
  <c r="CP19" i="12"/>
  <c r="CX19" i="12"/>
  <c r="DD19" i="12"/>
  <c r="CP18" i="12"/>
  <c r="CX18" i="12"/>
  <c r="DD18" i="12"/>
  <c r="CP17" i="12"/>
  <c r="CX17" i="12"/>
  <c r="DD17" i="12"/>
  <c r="CP16" i="12"/>
  <c r="CP21" i="12"/>
  <c r="K5" i="23"/>
  <c r="K6" i="23"/>
  <c r="K7" i="23"/>
  <c r="K8" i="23"/>
  <c r="K9" i="23"/>
  <c r="K10" i="23"/>
  <c r="K11" i="23"/>
  <c r="K12" i="23"/>
  <c r="K13" i="23"/>
  <c r="K14" i="23"/>
  <c r="K15" i="23"/>
  <c r="K16" i="23"/>
  <c r="K17" i="23"/>
  <c r="K18" i="23"/>
  <c r="K19" i="23"/>
  <c r="K20" i="23"/>
  <c r="K21" i="23"/>
  <c r="K22" i="23"/>
  <c r="K23" i="23"/>
  <c r="K24" i="23"/>
  <c r="K25" i="23"/>
  <c r="K26" i="23"/>
  <c r="K27" i="23"/>
  <c r="K28" i="23"/>
  <c r="K29" i="23"/>
  <c r="K30" i="23"/>
  <c r="K31" i="23"/>
  <c r="K32" i="23"/>
  <c r="K33" i="23"/>
  <c r="K34" i="23"/>
  <c r="K35" i="23"/>
  <c r="K36" i="23"/>
  <c r="K37" i="23"/>
  <c r="K38" i="23"/>
  <c r="K39" i="23"/>
  <c r="K40" i="23"/>
  <c r="K41" i="23"/>
  <c r="K42" i="23"/>
  <c r="K43" i="23"/>
  <c r="K44" i="23"/>
  <c r="K45" i="23"/>
  <c r="K46" i="23"/>
  <c r="K47" i="23"/>
  <c r="K48" i="23"/>
  <c r="K49" i="23"/>
  <c r="K50" i="23"/>
  <c r="K51" i="23"/>
  <c r="K52" i="23"/>
  <c r="K53" i="23"/>
  <c r="K54" i="23"/>
  <c r="K55" i="23"/>
  <c r="K56" i="23"/>
  <c r="K57" i="23"/>
  <c r="K58" i="23"/>
  <c r="K59" i="23"/>
  <c r="K60" i="23"/>
  <c r="K61" i="23"/>
  <c r="K62" i="23"/>
  <c r="K63" i="23"/>
  <c r="K4" i="23"/>
  <c r="I5" i="23"/>
  <c r="I6" i="23"/>
  <c r="I7" i="23"/>
  <c r="I8" i="23"/>
  <c r="I9" i="23"/>
  <c r="I10" i="23"/>
  <c r="I11" i="23"/>
  <c r="I12" i="23"/>
  <c r="I13" i="23"/>
  <c r="I14" i="23"/>
  <c r="I15" i="23"/>
  <c r="I16" i="23"/>
  <c r="I17" i="23"/>
  <c r="I18" i="23"/>
  <c r="I19" i="23"/>
  <c r="I20" i="23"/>
  <c r="I21" i="23"/>
  <c r="I22" i="23"/>
  <c r="I23" i="23"/>
  <c r="I24" i="23"/>
  <c r="I25" i="23"/>
  <c r="I26" i="23"/>
  <c r="I27" i="23"/>
  <c r="I28" i="23"/>
  <c r="I29" i="23"/>
  <c r="I30" i="23"/>
  <c r="I31" i="23"/>
  <c r="I32" i="23"/>
  <c r="I33" i="23"/>
  <c r="I34" i="23"/>
  <c r="I35" i="23"/>
  <c r="I36" i="23"/>
  <c r="I37" i="23"/>
  <c r="I38" i="23"/>
  <c r="I39" i="23"/>
  <c r="I40" i="23"/>
  <c r="I41" i="23"/>
  <c r="I42" i="23"/>
  <c r="I43" i="23"/>
  <c r="I44" i="23"/>
  <c r="I45" i="23"/>
  <c r="I46" i="23"/>
  <c r="I47" i="23"/>
  <c r="I48" i="23"/>
  <c r="I49" i="23"/>
  <c r="I50" i="23"/>
  <c r="I51" i="23"/>
  <c r="I52" i="23"/>
  <c r="I53" i="23"/>
  <c r="I54" i="23"/>
  <c r="I55" i="23"/>
  <c r="I56" i="23"/>
  <c r="I57" i="23"/>
  <c r="I58" i="23"/>
  <c r="I59" i="23"/>
  <c r="I60" i="23"/>
  <c r="I61" i="23"/>
  <c r="I62" i="23"/>
  <c r="I63" i="23"/>
  <c r="I4" i="23"/>
  <c r="F9" i="23"/>
  <c r="F10" i="23"/>
  <c r="F11" i="23"/>
  <c r="F12" i="23"/>
  <c r="F13" i="23"/>
  <c r="F14" i="23"/>
  <c r="F15" i="23"/>
  <c r="F16" i="23"/>
  <c r="F17" i="23"/>
  <c r="F18" i="23"/>
  <c r="F19" i="23"/>
  <c r="F20" i="23"/>
  <c r="F21" i="23"/>
  <c r="F22" i="23"/>
  <c r="F23" i="23"/>
  <c r="F24" i="23"/>
  <c r="F25" i="23"/>
  <c r="F26" i="23"/>
  <c r="F27" i="23"/>
  <c r="F28" i="23"/>
  <c r="F29" i="23"/>
  <c r="F30" i="23"/>
  <c r="F31" i="23"/>
  <c r="F32" i="23"/>
  <c r="F33" i="23"/>
  <c r="F34" i="23"/>
  <c r="F35" i="23"/>
  <c r="F36" i="23"/>
  <c r="F37" i="23"/>
  <c r="F38" i="23"/>
  <c r="F39" i="23"/>
  <c r="F40" i="23"/>
  <c r="F41" i="23"/>
  <c r="F42" i="23"/>
  <c r="F43" i="23"/>
  <c r="F44" i="23"/>
  <c r="F45" i="23"/>
  <c r="F46" i="23"/>
  <c r="F47" i="23"/>
  <c r="F48" i="23"/>
  <c r="F49" i="23"/>
  <c r="F50" i="23"/>
  <c r="F51" i="23"/>
  <c r="F52" i="23"/>
  <c r="F53" i="23"/>
  <c r="F54" i="23"/>
  <c r="F55" i="23"/>
  <c r="F56" i="23"/>
  <c r="F57" i="23"/>
  <c r="F58" i="23"/>
  <c r="F59" i="23"/>
  <c r="F60" i="23"/>
  <c r="F61" i="23"/>
  <c r="F62" i="23"/>
  <c r="F63" i="23"/>
  <c r="E9" i="23"/>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2" i="23"/>
  <c r="E43" i="23"/>
  <c r="E44" i="23"/>
  <c r="E45" i="23"/>
  <c r="E46" i="23"/>
  <c r="E47" i="23"/>
  <c r="E48" i="23"/>
  <c r="E49" i="23"/>
  <c r="E50" i="23"/>
  <c r="E51" i="23"/>
  <c r="E52" i="23"/>
  <c r="E53" i="23"/>
  <c r="E54" i="23"/>
  <c r="E55" i="23"/>
  <c r="E56" i="23"/>
  <c r="E57" i="23"/>
  <c r="E58" i="23"/>
  <c r="E59" i="23"/>
  <c r="E60" i="23"/>
  <c r="E61" i="23"/>
  <c r="E62" i="23"/>
  <c r="E63" i="23"/>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57" i="23"/>
  <c r="D58" i="23"/>
  <c r="D59" i="23"/>
  <c r="D60" i="23"/>
  <c r="D61" i="23"/>
  <c r="D62" i="23"/>
  <c r="D63" i="23"/>
  <c r="B5" i="23"/>
  <c r="B6" i="23"/>
  <c r="B7" i="23"/>
  <c r="B8" i="23"/>
  <c r="B9" i="23"/>
  <c r="B10" i="23"/>
  <c r="B11" i="23"/>
  <c r="B12" i="23"/>
  <c r="B13" i="23"/>
  <c r="B14" i="23"/>
  <c r="B15" i="23"/>
  <c r="B16" i="23"/>
  <c r="B17" i="23"/>
  <c r="B18" i="23"/>
  <c r="B19" i="23"/>
  <c r="B20" i="23"/>
  <c r="B21" i="23"/>
  <c r="B22" i="23"/>
  <c r="B23" i="23"/>
  <c r="B24" i="23"/>
  <c r="B25" i="23"/>
  <c r="B26" i="23"/>
  <c r="B27" i="23"/>
  <c r="B28" i="23"/>
  <c r="B29" i="23"/>
  <c r="B30" i="23"/>
  <c r="B31" i="23"/>
  <c r="B32" i="23"/>
  <c r="B33" i="23"/>
  <c r="B34" i="23"/>
  <c r="B35" i="23"/>
  <c r="B36" i="23"/>
  <c r="B37" i="23"/>
  <c r="B38" i="23"/>
  <c r="B39" i="23"/>
  <c r="B40" i="23"/>
  <c r="B41" i="23"/>
  <c r="B42" i="23"/>
  <c r="B43" i="23"/>
  <c r="B44" i="23"/>
  <c r="B45" i="23"/>
  <c r="B46" i="23"/>
  <c r="B47" i="23"/>
  <c r="B48" i="23"/>
  <c r="B49" i="23"/>
  <c r="B50" i="23"/>
  <c r="B51" i="23"/>
  <c r="B52" i="23"/>
  <c r="B53" i="23"/>
  <c r="B54" i="23"/>
  <c r="B55" i="23"/>
  <c r="B56" i="23"/>
  <c r="B57" i="23"/>
  <c r="B58" i="23"/>
  <c r="B59" i="23"/>
  <c r="B60" i="23"/>
  <c r="B61" i="23"/>
  <c r="B62" i="23"/>
  <c r="B63" i="23"/>
  <c r="B4" i="23"/>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F38" i="20"/>
  <c r="F39" i="20"/>
  <c r="F40" i="20"/>
  <c r="F41" i="20"/>
  <c r="F42" i="20"/>
  <c r="F43" i="20"/>
  <c r="F44" i="20"/>
  <c r="F45" i="20"/>
  <c r="F46" i="20"/>
  <c r="F47" i="20"/>
  <c r="F48" i="20"/>
  <c r="F49" i="20"/>
  <c r="F50" i="20"/>
  <c r="F51" i="20"/>
  <c r="F52" i="20"/>
  <c r="F53" i="20"/>
  <c r="F54" i="20"/>
  <c r="F55" i="20"/>
  <c r="F56" i="20"/>
  <c r="F57" i="20"/>
  <c r="F58" i="20"/>
  <c r="F59" i="20"/>
  <c r="F60" i="20"/>
  <c r="F61" i="20"/>
  <c r="F62"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37" i="20"/>
  <c r="E38" i="20"/>
  <c r="E39" i="20"/>
  <c r="E40" i="20"/>
  <c r="E41" i="20"/>
  <c r="E42" i="20"/>
  <c r="E43" i="20"/>
  <c r="E44" i="20"/>
  <c r="E45" i="20"/>
  <c r="E46" i="20"/>
  <c r="E47" i="20"/>
  <c r="E48" i="20"/>
  <c r="E49" i="20"/>
  <c r="E50" i="20"/>
  <c r="E51" i="20"/>
  <c r="E52" i="20"/>
  <c r="E53" i="20"/>
  <c r="E54" i="20"/>
  <c r="E55" i="20"/>
  <c r="E56" i="20"/>
  <c r="E57" i="20"/>
  <c r="E58" i="20"/>
  <c r="E59" i="20"/>
  <c r="E60" i="20"/>
  <c r="E61" i="20"/>
  <c r="E62" i="20"/>
  <c r="E63" i="20"/>
  <c r="D11" i="20"/>
  <c r="D12" i="20"/>
  <c r="D13" i="20"/>
  <c r="D14"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L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4" i="20"/>
  <c r="CX16" i="12"/>
  <c r="DD16" i="12"/>
  <c r="DJ17" i="12"/>
  <c r="DJ18" i="12"/>
  <c r="DJ19" i="12"/>
  <c r="DJ20" i="12"/>
  <c r="DJ16" i="12"/>
  <c r="DJ21" i="12"/>
  <c r="DB13" i="12"/>
  <c r="B4" i="54"/>
  <c r="BW35" i="3"/>
  <c r="CD34" i="3"/>
  <c r="CL34" i="3"/>
  <c r="CD31" i="3"/>
  <c r="CL31" i="3"/>
  <c r="CR31" i="3"/>
  <c r="CX31" i="3"/>
  <c r="CD30" i="3"/>
  <c r="CD33" i="3"/>
  <c r="CL33" i="3"/>
  <c r="CR33" i="3"/>
  <c r="CX33" i="3"/>
  <c r="CD32" i="3"/>
  <c r="CL32" i="3"/>
  <c r="CR32" i="3"/>
  <c r="CX32" i="3"/>
  <c r="CR34" i="3"/>
  <c r="CX34" i="3"/>
  <c r="CL30" i="3"/>
  <c r="CD35" i="3"/>
  <c r="CR30" i="3"/>
  <c r="CX30" i="3"/>
  <c r="CX35" i="3"/>
  <c r="CP27" i="3"/>
  <c r="B2" i="59"/>
  <c r="F64" i="23"/>
  <c r="K2" i="46"/>
  <c r="E2" i="46"/>
  <c r="K4" i="53"/>
  <c r="M25" i="43"/>
  <c r="D3" i="35"/>
  <c r="F4" i="34"/>
  <c r="B30" i="57"/>
  <c r="B28" i="57"/>
  <c r="B26" i="57"/>
  <c r="B25" i="57"/>
  <c r="B22" i="57"/>
  <c r="B21" i="57"/>
  <c r="B19" i="57"/>
  <c r="B16" i="57"/>
  <c r="B15" i="57"/>
  <c r="B13" i="57"/>
  <c r="B11" i="57"/>
  <c r="B9" i="57"/>
  <c r="B7" i="57"/>
  <c r="B6" i="57"/>
  <c r="K4" i="49"/>
  <c r="K2" i="26"/>
  <c r="D4" i="49"/>
  <c r="E2" i="26"/>
  <c r="F22" i="11"/>
  <c r="E3" i="16"/>
  <c r="F4" i="15"/>
  <c r="D24" i="8"/>
  <c r="K4" i="48"/>
  <c r="K2" i="59"/>
  <c r="D4" i="48"/>
  <c r="E2" i="59"/>
  <c r="D3" i="5"/>
  <c r="E4" i="6"/>
  <c r="B20" i="1"/>
  <c r="M2" i="53"/>
  <c r="H2" i="53"/>
  <c r="M2" i="49"/>
  <c r="H2" i="49"/>
  <c r="M2" i="48"/>
  <c r="H2" i="48"/>
  <c r="AB16" i="6"/>
  <c r="B2" i="46"/>
  <c r="L1" i="46"/>
  <c r="A5" i="44"/>
  <c r="A4" i="44"/>
  <c r="AM14" i="44"/>
  <c r="A13" i="44"/>
  <c r="B39" i="59"/>
  <c r="G24" i="23"/>
  <c r="L14" i="23"/>
  <c r="L46" i="23"/>
  <c r="L45" i="23"/>
  <c r="G45" i="23"/>
  <c r="L8" i="23"/>
  <c r="AL44" i="12"/>
  <c r="AT44" i="12"/>
  <c r="AL43" i="12"/>
  <c r="AT43" i="12"/>
  <c r="AL42" i="12"/>
  <c r="AT42" i="12"/>
  <c r="AL41" i="12"/>
  <c r="AT41" i="12"/>
  <c r="AL40" i="12"/>
  <c r="AT40" i="12"/>
  <c r="AL39" i="12"/>
  <c r="AT39" i="12"/>
  <c r="AL38" i="12"/>
  <c r="AT38" i="12"/>
  <c r="AL37" i="12"/>
  <c r="AT37" i="12"/>
  <c r="AL36" i="12"/>
  <c r="AT36" i="12"/>
  <c r="AL35" i="12"/>
  <c r="AT35" i="12"/>
  <c r="AL34" i="12"/>
  <c r="AT34" i="12"/>
  <c r="AL33" i="12"/>
  <c r="AT33" i="12"/>
  <c r="AL32" i="12"/>
  <c r="AT32" i="12"/>
  <c r="AL31" i="12"/>
  <c r="AT31" i="12"/>
  <c r="AL30" i="12"/>
  <c r="AT30" i="12"/>
  <c r="AL29" i="12"/>
  <c r="AT29" i="12"/>
  <c r="AL28" i="12"/>
  <c r="AT28" i="12"/>
  <c r="AL27" i="12"/>
  <c r="AT27" i="12"/>
  <c r="AL26" i="12"/>
  <c r="AT26" i="12"/>
  <c r="AL25" i="12"/>
  <c r="AT25" i="12"/>
  <c r="AL24" i="12"/>
  <c r="AT24" i="12"/>
  <c r="AL23" i="12"/>
  <c r="AT23" i="12"/>
  <c r="AL22" i="12"/>
  <c r="AT22" i="12"/>
  <c r="AL21" i="12"/>
  <c r="AT21" i="12"/>
  <c r="AL20" i="12"/>
  <c r="AT20" i="12"/>
  <c r="L63" i="23"/>
  <c r="K6" i="46"/>
  <c r="K6" i="26"/>
  <c r="K14" i="46"/>
  <c r="K14" i="26"/>
  <c r="K12" i="46"/>
  <c r="K12" i="26"/>
  <c r="K8" i="46"/>
  <c r="K8" i="26"/>
  <c r="K9" i="46"/>
  <c r="K9" i="26"/>
  <c r="K7" i="46"/>
  <c r="K7" i="26"/>
  <c r="K39" i="46"/>
  <c r="K39" i="26"/>
  <c r="K41" i="46"/>
  <c r="K41" i="26"/>
  <c r="K43" i="46"/>
  <c r="K43" i="26"/>
  <c r="K45" i="46"/>
  <c r="K45" i="26"/>
  <c r="K46" i="46"/>
  <c r="K46" i="26"/>
  <c r="B5" i="46"/>
  <c r="B5" i="26"/>
  <c r="B63" i="46"/>
  <c r="B63" i="26"/>
  <c r="B61" i="46"/>
  <c r="B61" i="26"/>
  <c r="B59" i="46"/>
  <c r="B59" i="26"/>
  <c r="B57" i="46"/>
  <c r="B57" i="26"/>
  <c r="B28" i="46"/>
  <c r="B28" i="26"/>
  <c r="B55" i="46"/>
  <c r="B55" i="26"/>
  <c r="B53" i="46"/>
  <c r="B53" i="26"/>
  <c r="B51" i="46"/>
  <c r="B51" i="26"/>
  <c r="B49" i="46"/>
  <c r="B49" i="26"/>
  <c r="B17" i="46"/>
  <c r="B17" i="26"/>
  <c r="B19" i="46"/>
  <c r="B19" i="26"/>
  <c r="B18" i="46"/>
  <c r="B18" i="26"/>
  <c r="B22" i="46"/>
  <c r="B22" i="26"/>
  <c r="B24" i="46"/>
  <c r="B24" i="26"/>
  <c r="B47" i="46"/>
  <c r="B47" i="26"/>
  <c r="B45" i="46"/>
  <c r="B45" i="26"/>
  <c r="B43" i="46"/>
  <c r="B43" i="26"/>
  <c r="B41" i="46"/>
  <c r="B41" i="26"/>
  <c r="B39" i="46"/>
  <c r="B39" i="26"/>
  <c r="B37" i="46"/>
  <c r="B37" i="26"/>
  <c r="B35" i="46"/>
  <c r="B35" i="26"/>
  <c r="B33" i="46"/>
  <c r="B33" i="26"/>
  <c r="B31" i="46"/>
  <c r="B31" i="26"/>
  <c r="B29" i="46"/>
  <c r="B29" i="26"/>
  <c r="B13" i="46"/>
  <c r="B13" i="26"/>
  <c r="B10" i="46"/>
  <c r="B10" i="26"/>
  <c r="B11" i="46"/>
  <c r="B11" i="26"/>
  <c r="B15" i="46"/>
  <c r="B15" i="26"/>
  <c r="B6" i="46"/>
  <c r="B6" i="26"/>
  <c r="D64" i="46"/>
  <c r="D64" i="26"/>
  <c r="D62" i="46"/>
  <c r="D62" i="26"/>
  <c r="D60" i="46"/>
  <c r="D60" i="26"/>
  <c r="D58" i="46"/>
  <c r="D58" i="26"/>
  <c r="D56" i="46"/>
  <c r="D56" i="26"/>
  <c r="D27" i="46"/>
  <c r="D27" i="26"/>
  <c r="D54" i="46"/>
  <c r="D54" i="26"/>
  <c r="D52" i="46"/>
  <c r="D52" i="26"/>
  <c r="D50" i="46"/>
  <c r="D50" i="26"/>
  <c r="D48" i="46"/>
  <c r="D48" i="26"/>
  <c r="D23" i="46"/>
  <c r="D23" i="26"/>
  <c r="D20" i="46"/>
  <c r="D20" i="26"/>
  <c r="D21" i="46"/>
  <c r="D21" i="26"/>
  <c r="D25" i="46"/>
  <c r="D25" i="26"/>
  <c r="D26" i="46"/>
  <c r="D26" i="26"/>
  <c r="D47" i="46"/>
  <c r="D47" i="26"/>
  <c r="D45" i="46"/>
  <c r="D45" i="26"/>
  <c r="D43" i="46"/>
  <c r="D43" i="26"/>
  <c r="D41" i="46"/>
  <c r="D41" i="26"/>
  <c r="D39" i="46"/>
  <c r="D39" i="26"/>
  <c r="D37" i="46"/>
  <c r="D37" i="26"/>
  <c r="D35" i="46"/>
  <c r="D35" i="26"/>
  <c r="D33" i="46"/>
  <c r="D33" i="26"/>
  <c r="D31" i="46"/>
  <c r="D31" i="26"/>
  <c r="D29" i="46"/>
  <c r="D29" i="26"/>
  <c r="D13" i="46"/>
  <c r="D13" i="26"/>
  <c r="D10" i="46"/>
  <c r="D10" i="26"/>
  <c r="D11" i="46"/>
  <c r="D11" i="26"/>
  <c r="D15" i="46"/>
  <c r="D15" i="26"/>
  <c r="E64" i="46"/>
  <c r="G64" i="46"/>
  <c r="E64" i="26"/>
  <c r="G64" i="26"/>
  <c r="E62" i="46"/>
  <c r="G62" i="46"/>
  <c r="E62" i="26"/>
  <c r="G62" i="26"/>
  <c r="E60" i="46"/>
  <c r="G60" i="46"/>
  <c r="E60" i="26"/>
  <c r="G60" i="26"/>
  <c r="E58" i="46"/>
  <c r="G58" i="46"/>
  <c r="E58" i="26"/>
  <c r="G58" i="26"/>
  <c r="E56" i="46"/>
  <c r="G56" i="46"/>
  <c r="E56" i="26"/>
  <c r="G56" i="26"/>
  <c r="E27" i="46"/>
  <c r="G27" i="46"/>
  <c r="E27" i="26"/>
  <c r="E54" i="46"/>
  <c r="G54" i="46"/>
  <c r="E54" i="26"/>
  <c r="G54" i="26"/>
  <c r="E52" i="46"/>
  <c r="G52" i="46"/>
  <c r="E52" i="26"/>
  <c r="G52" i="26"/>
  <c r="E50" i="46"/>
  <c r="G50" i="46"/>
  <c r="E50" i="26"/>
  <c r="G50" i="26"/>
  <c r="E48" i="46"/>
  <c r="G48" i="46"/>
  <c r="E48" i="26"/>
  <c r="G48" i="26"/>
  <c r="E23" i="46"/>
  <c r="E23" i="26"/>
  <c r="E20" i="46"/>
  <c r="E20" i="26"/>
  <c r="E21" i="46"/>
  <c r="E21" i="26"/>
  <c r="E25" i="46"/>
  <c r="E25" i="26"/>
  <c r="E26" i="46"/>
  <c r="G26" i="46"/>
  <c r="E26" i="26"/>
  <c r="E47" i="46"/>
  <c r="G47" i="46"/>
  <c r="E47" i="26"/>
  <c r="G47" i="26"/>
  <c r="E45" i="46"/>
  <c r="G45" i="46"/>
  <c r="E45" i="26"/>
  <c r="G45" i="26"/>
  <c r="E43" i="46"/>
  <c r="G43" i="46"/>
  <c r="E43" i="26"/>
  <c r="G43" i="26"/>
  <c r="E41" i="46"/>
  <c r="G41" i="46"/>
  <c r="E41" i="26"/>
  <c r="G41" i="26"/>
  <c r="E39" i="46"/>
  <c r="G39" i="46"/>
  <c r="E39" i="26"/>
  <c r="G39" i="26"/>
  <c r="E37" i="46"/>
  <c r="G37" i="46"/>
  <c r="E37" i="26"/>
  <c r="G37" i="26"/>
  <c r="E35" i="46"/>
  <c r="G35" i="46"/>
  <c r="E35" i="26"/>
  <c r="G35" i="26"/>
  <c r="E33" i="46"/>
  <c r="G33" i="46"/>
  <c r="E33" i="26"/>
  <c r="E31" i="46"/>
  <c r="G31" i="46"/>
  <c r="E31" i="26"/>
  <c r="E29" i="46"/>
  <c r="G29" i="46"/>
  <c r="E29" i="26"/>
  <c r="E13" i="46"/>
  <c r="E13" i="26"/>
  <c r="E10" i="46"/>
  <c r="E10" i="26"/>
  <c r="E11" i="46"/>
  <c r="E11" i="26"/>
  <c r="E15" i="46"/>
  <c r="E15" i="26"/>
  <c r="F64" i="46"/>
  <c r="H64" i="46"/>
  <c r="F64" i="26"/>
  <c r="F62" i="46"/>
  <c r="H62" i="46"/>
  <c r="F62" i="26"/>
  <c r="H62" i="26"/>
  <c r="F60" i="46"/>
  <c r="H60" i="46"/>
  <c r="F60" i="26"/>
  <c r="H60" i="26"/>
  <c r="F58" i="46"/>
  <c r="H58" i="46"/>
  <c r="F58" i="26"/>
  <c r="H58" i="26"/>
  <c r="F56" i="46"/>
  <c r="H56" i="46"/>
  <c r="F56" i="26"/>
  <c r="F27" i="46"/>
  <c r="H27" i="46"/>
  <c r="F27" i="26"/>
  <c r="F54" i="46"/>
  <c r="H54" i="46"/>
  <c r="F54" i="26"/>
  <c r="H54" i="26"/>
  <c r="F52" i="46"/>
  <c r="H52" i="46"/>
  <c r="F52" i="26"/>
  <c r="H52" i="26"/>
  <c r="F50" i="46"/>
  <c r="H50" i="46"/>
  <c r="F50" i="26"/>
  <c r="F48" i="46"/>
  <c r="H48" i="46"/>
  <c r="F48" i="26"/>
  <c r="F23" i="46"/>
  <c r="F23" i="26"/>
  <c r="F20" i="46"/>
  <c r="F20" i="26"/>
  <c r="F21" i="46"/>
  <c r="F21" i="26"/>
  <c r="F25" i="46"/>
  <c r="F25" i="26"/>
  <c r="F26" i="46"/>
  <c r="H26" i="46"/>
  <c r="F26" i="26"/>
  <c r="F47" i="46"/>
  <c r="H47" i="46"/>
  <c r="F47" i="26"/>
  <c r="H47" i="26"/>
  <c r="F45" i="46"/>
  <c r="H45" i="46"/>
  <c r="F45" i="26"/>
  <c r="F43" i="46"/>
  <c r="H43" i="46"/>
  <c r="F43" i="26"/>
  <c r="F41" i="46"/>
  <c r="H41" i="46"/>
  <c r="F41" i="26"/>
  <c r="H41" i="26"/>
  <c r="F39" i="46"/>
  <c r="H39" i="46"/>
  <c r="F39" i="26"/>
  <c r="H39" i="26"/>
  <c r="F37" i="46"/>
  <c r="H37" i="46"/>
  <c r="F37" i="26"/>
  <c r="F35" i="46"/>
  <c r="H35" i="46"/>
  <c r="F35" i="26"/>
  <c r="F33" i="46"/>
  <c r="H33" i="46"/>
  <c r="F33" i="26"/>
  <c r="F31" i="46"/>
  <c r="H31" i="46"/>
  <c r="F31" i="26"/>
  <c r="F29" i="46"/>
  <c r="H29" i="46"/>
  <c r="F29" i="26"/>
  <c r="F13" i="46"/>
  <c r="F13" i="26"/>
  <c r="F10" i="46"/>
  <c r="F10" i="26"/>
  <c r="F11" i="46"/>
  <c r="F11" i="26"/>
  <c r="F15" i="46"/>
  <c r="F15" i="26"/>
  <c r="I64" i="46"/>
  <c r="I64" i="26"/>
  <c r="I62" i="46"/>
  <c r="I62" i="26"/>
  <c r="I60" i="46"/>
  <c r="I60" i="26"/>
  <c r="I58" i="46"/>
  <c r="I58" i="26"/>
  <c r="I56" i="46"/>
  <c r="I56" i="26"/>
  <c r="I27" i="46"/>
  <c r="I27" i="26"/>
  <c r="I54" i="46"/>
  <c r="I54" i="26"/>
  <c r="I52" i="46"/>
  <c r="I52" i="26"/>
  <c r="I50" i="46"/>
  <c r="I50" i="26"/>
  <c r="I48" i="46"/>
  <c r="I48" i="26"/>
  <c r="I23" i="46"/>
  <c r="I23" i="26"/>
  <c r="I20" i="46"/>
  <c r="I20" i="26"/>
  <c r="I21" i="46"/>
  <c r="I21" i="26"/>
  <c r="I25" i="46"/>
  <c r="I25" i="26"/>
  <c r="I26" i="46"/>
  <c r="I26" i="26"/>
  <c r="I47" i="46"/>
  <c r="I47" i="26"/>
  <c r="I45" i="46"/>
  <c r="I45" i="26"/>
  <c r="I43" i="46"/>
  <c r="I43" i="26"/>
  <c r="I41" i="46"/>
  <c r="I41" i="26"/>
  <c r="I39" i="46"/>
  <c r="I39" i="26"/>
  <c r="I37" i="46"/>
  <c r="I37" i="26"/>
  <c r="I35" i="46"/>
  <c r="I35" i="26"/>
  <c r="I33" i="46"/>
  <c r="I33" i="26"/>
  <c r="I31" i="46"/>
  <c r="I31" i="26"/>
  <c r="I29" i="46"/>
  <c r="I29" i="26"/>
  <c r="I13" i="46"/>
  <c r="I13" i="26"/>
  <c r="I10" i="46"/>
  <c r="I10" i="26"/>
  <c r="I11" i="46"/>
  <c r="I11" i="26"/>
  <c r="I15" i="46"/>
  <c r="I15" i="26"/>
  <c r="I6" i="46"/>
  <c r="I6" i="26"/>
  <c r="B16" i="46"/>
  <c r="B16" i="26"/>
  <c r="K15" i="46"/>
  <c r="K15" i="26"/>
  <c r="K11" i="46"/>
  <c r="K11" i="26"/>
  <c r="K10" i="46"/>
  <c r="K10" i="26"/>
  <c r="K13" i="46"/>
  <c r="K13" i="26"/>
  <c r="K40" i="46"/>
  <c r="K40" i="26"/>
  <c r="K42" i="46"/>
  <c r="K42" i="26"/>
  <c r="K44" i="46"/>
  <c r="K44" i="26"/>
  <c r="K47" i="46"/>
  <c r="K47" i="26"/>
  <c r="B64" i="46"/>
  <c r="B64" i="26"/>
  <c r="B62" i="46"/>
  <c r="B62" i="26"/>
  <c r="B60" i="46"/>
  <c r="B60" i="26"/>
  <c r="B58" i="46"/>
  <c r="B58" i="26"/>
  <c r="B56" i="46"/>
  <c r="B56" i="26"/>
  <c r="B27" i="46"/>
  <c r="B27" i="26"/>
  <c r="B54" i="46"/>
  <c r="B54" i="26"/>
  <c r="B52" i="46"/>
  <c r="B52" i="26"/>
  <c r="B50" i="46"/>
  <c r="B50" i="26"/>
  <c r="B48" i="46"/>
  <c r="B48" i="26"/>
  <c r="B23" i="46"/>
  <c r="B23" i="26"/>
  <c r="B20" i="46"/>
  <c r="B20" i="26"/>
  <c r="B21" i="46"/>
  <c r="B21" i="26"/>
  <c r="B25" i="46"/>
  <c r="B25" i="26"/>
  <c r="B26" i="46"/>
  <c r="B26" i="26"/>
  <c r="B46" i="46"/>
  <c r="B46" i="26"/>
  <c r="B44" i="46"/>
  <c r="B44" i="26"/>
  <c r="B42" i="46"/>
  <c r="B42" i="26"/>
  <c r="B40" i="46"/>
  <c r="B40" i="26"/>
  <c r="B38" i="46"/>
  <c r="B38" i="26"/>
  <c r="B36" i="46"/>
  <c r="B36" i="26"/>
  <c r="B34" i="46"/>
  <c r="B34" i="26"/>
  <c r="B32" i="46"/>
  <c r="B32" i="26"/>
  <c r="B30" i="46"/>
  <c r="B30" i="26"/>
  <c r="B7" i="46"/>
  <c r="B7" i="26"/>
  <c r="B9" i="46"/>
  <c r="B9" i="26"/>
  <c r="B8" i="46"/>
  <c r="B8" i="26"/>
  <c r="B12" i="46"/>
  <c r="B12" i="26"/>
  <c r="B14" i="46"/>
  <c r="B14" i="26"/>
  <c r="D63" i="46"/>
  <c r="D63" i="26"/>
  <c r="D61" i="46"/>
  <c r="D61" i="26"/>
  <c r="D59" i="46"/>
  <c r="D59" i="26"/>
  <c r="D57" i="46"/>
  <c r="D57" i="26"/>
  <c r="D28" i="46"/>
  <c r="D28" i="26"/>
  <c r="D55" i="46"/>
  <c r="D55" i="26"/>
  <c r="D53" i="46"/>
  <c r="D53" i="26"/>
  <c r="D51" i="46"/>
  <c r="D51" i="26"/>
  <c r="D49" i="46"/>
  <c r="D49" i="26"/>
  <c r="D17" i="46"/>
  <c r="D17" i="26"/>
  <c r="D19" i="46"/>
  <c r="D19" i="26"/>
  <c r="D18" i="46"/>
  <c r="D18" i="26"/>
  <c r="D22" i="46"/>
  <c r="D22" i="26"/>
  <c r="D24" i="46"/>
  <c r="D24" i="26"/>
  <c r="D16" i="46"/>
  <c r="D16" i="26"/>
  <c r="D46" i="46"/>
  <c r="D46" i="26"/>
  <c r="D44" i="46"/>
  <c r="D44" i="26"/>
  <c r="D42" i="46"/>
  <c r="D42" i="26"/>
  <c r="D40" i="46"/>
  <c r="D40" i="26"/>
  <c r="D38" i="46"/>
  <c r="D38" i="26"/>
  <c r="D36" i="46"/>
  <c r="D36" i="26"/>
  <c r="D34" i="46"/>
  <c r="D34" i="26"/>
  <c r="D32" i="46"/>
  <c r="D32" i="26"/>
  <c r="D30" i="46"/>
  <c r="D30" i="26"/>
  <c r="D12" i="46"/>
  <c r="D12" i="26"/>
  <c r="D14" i="46"/>
  <c r="D14" i="26"/>
  <c r="E63" i="46"/>
  <c r="G63" i="46"/>
  <c r="E63" i="26"/>
  <c r="G63" i="26"/>
  <c r="E61" i="46"/>
  <c r="G61" i="46"/>
  <c r="E61" i="26"/>
  <c r="G61" i="26"/>
  <c r="E59" i="46"/>
  <c r="G59" i="46"/>
  <c r="E59" i="26"/>
  <c r="G59" i="26"/>
  <c r="E57" i="46"/>
  <c r="G57" i="46"/>
  <c r="E57" i="26"/>
  <c r="G57" i="26"/>
  <c r="E28" i="46"/>
  <c r="G28" i="46"/>
  <c r="E28" i="26"/>
  <c r="E55" i="46"/>
  <c r="G55" i="46"/>
  <c r="E55" i="26"/>
  <c r="G55" i="26"/>
  <c r="E53" i="46"/>
  <c r="G53" i="46"/>
  <c r="E53" i="26"/>
  <c r="G53" i="26"/>
  <c r="E51" i="46"/>
  <c r="G51" i="46"/>
  <c r="E51" i="26"/>
  <c r="G51" i="26"/>
  <c r="E49" i="46"/>
  <c r="G49" i="46"/>
  <c r="E49" i="26"/>
  <c r="G49" i="26"/>
  <c r="E17" i="46"/>
  <c r="E17" i="26"/>
  <c r="E19" i="46"/>
  <c r="E19" i="26"/>
  <c r="E18" i="46"/>
  <c r="E18" i="26"/>
  <c r="E22" i="46"/>
  <c r="E22" i="26"/>
  <c r="E24" i="46"/>
  <c r="E24" i="26"/>
  <c r="E16" i="46"/>
  <c r="E16" i="26"/>
  <c r="E46" i="46"/>
  <c r="G46" i="46"/>
  <c r="E46" i="26"/>
  <c r="G46" i="26"/>
  <c r="E44" i="46"/>
  <c r="G44" i="46"/>
  <c r="E44" i="26"/>
  <c r="G44" i="26"/>
  <c r="E42" i="46"/>
  <c r="G42" i="46"/>
  <c r="E42" i="26"/>
  <c r="G42" i="26"/>
  <c r="E40" i="46"/>
  <c r="G40" i="46"/>
  <c r="E40" i="26"/>
  <c r="G40" i="26"/>
  <c r="E38" i="46"/>
  <c r="G38" i="46"/>
  <c r="E38" i="26"/>
  <c r="G38" i="26"/>
  <c r="E36" i="46"/>
  <c r="G36" i="46"/>
  <c r="E36" i="26"/>
  <c r="G36" i="26"/>
  <c r="E34" i="46"/>
  <c r="G34" i="46"/>
  <c r="E34" i="26"/>
  <c r="E32" i="46"/>
  <c r="G32" i="46"/>
  <c r="E32" i="26"/>
  <c r="E30" i="46"/>
  <c r="G30" i="46"/>
  <c r="E30" i="26"/>
  <c r="E12" i="46"/>
  <c r="E12" i="26"/>
  <c r="E14" i="46"/>
  <c r="E14" i="26"/>
  <c r="F63" i="46"/>
  <c r="F63" i="26"/>
  <c r="H63" i="26"/>
  <c r="F61" i="46"/>
  <c r="H61" i="46"/>
  <c r="F61" i="26"/>
  <c r="F59" i="46"/>
  <c r="H59" i="46"/>
  <c r="F59" i="26"/>
  <c r="F57" i="46"/>
  <c r="H57" i="46"/>
  <c r="F57" i="26"/>
  <c r="H57" i="26"/>
  <c r="F28" i="46"/>
  <c r="F28" i="26"/>
  <c r="F55" i="46"/>
  <c r="H55" i="46"/>
  <c r="F55" i="26"/>
  <c r="F53" i="46"/>
  <c r="H53" i="46"/>
  <c r="F53" i="26"/>
  <c r="F51" i="46"/>
  <c r="H51" i="46"/>
  <c r="F51" i="26"/>
  <c r="H51" i="26"/>
  <c r="F49" i="46"/>
  <c r="F49" i="26"/>
  <c r="H49" i="26"/>
  <c r="F17" i="46"/>
  <c r="F17" i="26"/>
  <c r="F19" i="46"/>
  <c r="F19" i="26"/>
  <c r="F18" i="46"/>
  <c r="F18" i="26"/>
  <c r="F22" i="46"/>
  <c r="F22" i="26"/>
  <c r="F24" i="46"/>
  <c r="F24" i="26"/>
  <c r="F16" i="46"/>
  <c r="F16" i="26"/>
  <c r="F46" i="46"/>
  <c r="H46" i="46"/>
  <c r="F46" i="26"/>
  <c r="F44" i="46"/>
  <c r="F44" i="26"/>
  <c r="H44" i="26"/>
  <c r="F42" i="46"/>
  <c r="H42" i="46"/>
  <c r="F42" i="26"/>
  <c r="F40" i="46"/>
  <c r="H40" i="46"/>
  <c r="F40" i="26"/>
  <c r="F38" i="46"/>
  <c r="H38" i="46"/>
  <c r="F38" i="26"/>
  <c r="H38" i="26"/>
  <c r="F36" i="46"/>
  <c r="F36" i="26"/>
  <c r="H36" i="26"/>
  <c r="F34" i="46"/>
  <c r="H34" i="46"/>
  <c r="F34" i="26"/>
  <c r="F32" i="46"/>
  <c r="H32" i="46"/>
  <c r="F32" i="26"/>
  <c r="F30" i="46"/>
  <c r="H30" i="46"/>
  <c r="F30" i="26"/>
  <c r="F12" i="46"/>
  <c r="F12" i="26"/>
  <c r="F14" i="46"/>
  <c r="F14" i="26"/>
  <c r="I5" i="46"/>
  <c r="I5" i="26"/>
  <c r="I63" i="46"/>
  <c r="I63" i="26"/>
  <c r="I61" i="46"/>
  <c r="I61" i="26"/>
  <c r="I59" i="46"/>
  <c r="I59" i="26"/>
  <c r="I57" i="46"/>
  <c r="I57" i="26"/>
  <c r="I28" i="46"/>
  <c r="I28" i="26"/>
  <c r="I55" i="46"/>
  <c r="I55" i="26"/>
  <c r="I53" i="46"/>
  <c r="I53" i="26"/>
  <c r="I51" i="46"/>
  <c r="I51" i="26"/>
  <c r="I49" i="46"/>
  <c r="I49" i="26"/>
  <c r="I17" i="46"/>
  <c r="I17" i="26"/>
  <c r="I19" i="46"/>
  <c r="I19" i="26"/>
  <c r="I18" i="46"/>
  <c r="I18" i="26"/>
  <c r="I22" i="46"/>
  <c r="I22" i="26"/>
  <c r="I24" i="46"/>
  <c r="I24" i="26"/>
  <c r="I16" i="46"/>
  <c r="I16" i="26"/>
  <c r="I46" i="46"/>
  <c r="I46" i="26"/>
  <c r="I44" i="46"/>
  <c r="I44" i="26"/>
  <c r="I42" i="46"/>
  <c r="I42" i="26"/>
  <c r="I40" i="46"/>
  <c r="I40" i="26"/>
  <c r="I38" i="46"/>
  <c r="I38" i="26"/>
  <c r="I36" i="46"/>
  <c r="I36" i="26"/>
  <c r="I34" i="46"/>
  <c r="I34" i="26"/>
  <c r="I32" i="46"/>
  <c r="I32" i="26"/>
  <c r="I30" i="46"/>
  <c r="I30" i="26"/>
  <c r="I7" i="46"/>
  <c r="I7" i="26"/>
  <c r="I9" i="46"/>
  <c r="I9" i="26"/>
  <c r="I8" i="46"/>
  <c r="I8" i="26"/>
  <c r="I12" i="46"/>
  <c r="I12" i="26"/>
  <c r="I14" i="46"/>
  <c r="I14" i="26"/>
  <c r="K5" i="46"/>
  <c r="K5" i="26"/>
  <c r="B4" i="36"/>
  <c r="B62" i="36"/>
  <c r="B60" i="36"/>
  <c r="B58" i="36"/>
  <c r="B56" i="36"/>
  <c r="B27" i="36"/>
  <c r="B54" i="36"/>
  <c r="B52" i="36"/>
  <c r="B50" i="36"/>
  <c r="B48" i="36"/>
  <c r="B16" i="36"/>
  <c r="B18" i="36"/>
  <c r="B17" i="36"/>
  <c r="B21" i="36"/>
  <c r="B23" i="36"/>
  <c r="B46" i="36"/>
  <c r="B44" i="36"/>
  <c r="B42" i="36"/>
  <c r="B40" i="36"/>
  <c r="B38" i="36"/>
  <c r="B36" i="36"/>
  <c r="B34" i="36"/>
  <c r="B32" i="36"/>
  <c r="B30" i="36"/>
  <c r="B28" i="36"/>
  <c r="B12" i="36"/>
  <c r="B9" i="36"/>
  <c r="B10" i="36"/>
  <c r="B14" i="36"/>
  <c r="B5" i="36"/>
  <c r="D63" i="36"/>
  <c r="L63" i="36"/>
  <c r="D61" i="36"/>
  <c r="L61" i="36"/>
  <c r="D59" i="36"/>
  <c r="L59" i="36"/>
  <c r="D57" i="36"/>
  <c r="L57" i="36"/>
  <c r="D55" i="36"/>
  <c r="L55" i="36"/>
  <c r="D26" i="36"/>
  <c r="D53" i="36"/>
  <c r="L53" i="36"/>
  <c r="D51" i="36"/>
  <c r="L51" i="36"/>
  <c r="D49" i="36"/>
  <c r="L49" i="36"/>
  <c r="D47" i="36"/>
  <c r="D22" i="36"/>
  <c r="D19" i="36"/>
  <c r="D20" i="36"/>
  <c r="D24" i="36"/>
  <c r="L35" i="23"/>
  <c r="D25" i="36"/>
  <c r="D46" i="36"/>
  <c r="L44" i="23"/>
  <c r="D44" i="36"/>
  <c r="L42" i="23"/>
  <c r="D42" i="36"/>
  <c r="L40" i="23"/>
  <c r="D40" i="36"/>
  <c r="L38" i="23"/>
  <c r="D38" i="36"/>
  <c r="L16" i="23"/>
  <c r="D36" i="36"/>
  <c r="L36" i="36"/>
  <c r="L21" i="23"/>
  <c r="D34" i="36"/>
  <c r="L34" i="36"/>
  <c r="L15" i="23"/>
  <c r="D32" i="36"/>
  <c r="L23" i="23"/>
  <c r="D30" i="36"/>
  <c r="L17" i="23"/>
  <c r="D28" i="36"/>
  <c r="L5" i="23"/>
  <c r="D12" i="36"/>
  <c r="L13" i="23"/>
  <c r="D9" i="36"/>
  <c r="L9" i="23"/>
  <c r="D10" i="36"/>
  <c r="D14" i="36"/>
  <c r="L12" i="23"/>
  <c r="E63" i="36"/>
  <c r="G63" i="36"/>
  <c r="E61" i="36"/>
  <c r="G61" i="36"/>
  <c r="E59" i="36"/>
  <c r="G59" i="36"/>
  <c r="E57" i="36"/>
  <c r="G57" i="36"/>
  <c r="E55" i="36"/>
  <c r="G55" i="36"/>
  <c r="E26" i="36"/>
  <c r="E53" i="36"/>
  <c r="G53" i="36"/>
  <c r="E51" i="36"/>
  <c r="G51" i="36"/>
  <c r="E49" i="36"/>
  <c r="G49" i="36"/>
  <c r="E47" i="36"/>
  <c r="E22" i="36"/>
  <c r="E19" i="36"/>
  <c r="E20" i="36"/>
  <c r="E24" i="36"/>
  <c r="E25" i="36"/>
  <c r="G46" i="23"/>
  <c r="H46" i="23"/>
  <c r="E46" i="36"/>
  <c r="G44" i="23"/>
  <c r="H44" i="23"/>
  <c r="E44" i="36"/>
  <c r="G42" i="23"/>
  <c r="H42" i="23"/>
  <c r="E42" i="36"/>
  <c r="G40" i="23"/>
  <c r="H40" i="23"/>
  <c r="E40" i="36"/>
  <c r="G38" i="23"/>
  <c r="H38" i="23"/>
  <c r="E38" i="36"/>
  <c r="G16" i="23"/>
  <c r="H16" i="23"/>
  <c r="E36" i="36"/>
  <c r="G36" i="36"/>
  <c r="G21" i="23"/>
  <c r="H21" i="23"/>
  <c r="E34" i="36"/>
  <c r="G34" i="36"/>
  <c r="G15" i="23"/>
  <c r="H15" i="23"/>
  <c r="E32" i="36"/>
  <c r="G23" i="23"/>
  <c r="H23" i="23"/>
  <c r="E30" i="36"/>
  <c r="G17" i="23"/>
  <c r="H17" i="23"/>
  <c r="E28" i="36"/>
  <c r="E12" i="36"/>
  <c r="G13" i="23"/>
  <c r="H13" i="23"/>
  <c r="E9" i="36"/>
  <c r="G9" i="23"/>
  <c r="H9" i="23"/>
  <c r="E10" i="36"/>
  <c r="G14" i="23"/>
  <c r="H14" i="23"/>
  <c r="E14" i="36"/>
  <c r="G12" i="23"/>
  <c r="F63" i="36"/>
  <c r="F61" i="36"/>
  <c r="F59" i="36"/>
  <c r="F57" i="36"/>
  <c r="F55" i="36"/>
  <c r="F26" i="36"/>
  <c r="F53" i="36"/>
  <c r="F51" i="36"/>
  <c r="F49" i="36"/>
  <c r="F47" i="36"/>
  <c r="F22" i="36"/>
  <c r="F19" i="36"/>
  <c r="F20" i="36"/>
  <c r="F24" i="36"/>
  <c r="F25" i="36"/>
  <c r="F46" i="36"/>
  <c r="F44" i="36"/>
  <c r="F42" i="36"/>
  <c r="F40" i="36"/>
  <c r="F38" i="36"/>
  <c r="F36" i="36"/>
  <c r="F34" i="36"/>
  <c r="F32" i="36"/>
  <c r="F30" i="36"/>
  <c r="F28" i="36"/>
  <c r="F12" i="36"/>
  <c r="F9" i="36"/>
  <c r="F10" i="36"/>
  <c r="F14" i="36"/>
  <c r="B15" i="36"/>
  <c r="B63" i="36"/>
  <c r="B61" i="36"/>
  <c r="B59" i="36"/>
  <c r="B57" i="36"/>
  <c r="B55" i="36"/>
  <c r="B26" i="36"/>
  <c r="B53" i="36"/>
  <c r="B51" i="36"/>
  <c r="B49" i="36"/>
  <c r="B47" i="36"/>
  <c r="B22" i="36"/>
  <c r="B19" i="36"/>
  <c r="B20" i="36"/>
  <c r="B24" i="36"/>
  <c r="B25" i="36"/>
  <c r="B45" i="36"/>
  <c r="B43" i="36"/>
  <c r="B41" i="36"/>
  <c r="B39" i="36"/>
  <c r="B37" i="36"/>
  <c r="B35" i="36"/>
  <c r="B33" i="36"/>
  <c r="B31" i="36"/>
  <c r="B29" i="36"/>
  <c r="B6" i="36"/>
  <c r="B8" i="36"/>
  <c r="B7" i="36"/>
  <c r="B11" i="36"/>
  <c r="B13" i="36"/>
  <c r="L4" i="23"/>
  <c r="D62" i="36"/>
  <c r="L62" i="36"/>
  <c r="D60" i="36"/>
  <c r="L60" i="36"/>
  <c r="D58" i="36"/>
  <c r="L58" i="36"/>
  <c r="D56" i="36"/>
  <c r="L56" i="36"/>
  <c r="D27" i="36"/>
  <c r="D54" i="36"/>
  <c r="L54" i="36"/>
  <c r="D52" i="36"/>
  <c r="L52" i="36"/>
  <c r="D50" i="36"/>
  <c r="L50" i="36"/>
  <c r="D48" i="36"/>
  <c r="D16" i="36"/>
  <c r="D18" i="36"/>
  <c r="D17" i="36"/>
  <c r="D21" i="36"/>
  <c r="D23" i="36"/>
  <c r="D15" i="36"/>
  <c r="D45" i="36"/>
  <c r="L43" i="23"/>
  <c r="D43" i="36"/>
  <c r="L41" i="23"/>
  <c r="D41" i="36"/>
  <c r="L39" i="23"/>
  <c r="D39" i="36"/>
  <c r="L24" i="23"/>
  <c r="D37" i="36"/>
  <c r="L10" i="23"/>
  <c r="D35" i="36"/>
  <c r="L35" i="36"/>
  <c r="L18" i="23"/>
  <c r="D33" i="36"/>
  <c r="L22" i="23"/>
  <c r="D31" i="36"/>
  <c r="L20" i="23"/>
  <c r="D29" i="36"/>
  <c r="L19" i="23"/>
  <c r="L6" i="23"/>
  <c r="L11" i="23"/>
  <c r="L7" i="23"/>
  <c r="D11" i="36"/>
  <c r="D13" i="36"/>
  <c r="E62" i="36"/>
  <c r="G62" i="36"/>
  <c r="E60" i="36"/>
  <c r="G60" i="36"/>
  <c r="E58" i="36"/>
  <c r="G58" i="36"/>
  <c r="E56" i="36"/>
  <c r="G56" i="36"/>
  <c r="E27" i="36"/>
  <c r="E54" i="36"/>
  <c r="G54" i="36"/>
  <c r="E52" i="36"/>
  <c r="G52" i="36"/>
  <c r="E50" i="36"/>
  <c r="G50" i="36"/>
  <c r="E48" i="36"/>
  <c r="E16" i="36"/>
  <c r="E18" i="36"/>
  <c r="E17" i="36"/>
  <c r="E21" i="36"/>
  <c r="E23" i="36"/>
  <c r="E15" i="36"/>
  <c r="E45" i="36"/>
  <c r="G43" i="23"/>
  <c r="H43" i="23"/>
  <c r="E43" i="36"/>
  <c r="G41" i="23"/>
  <c r="H41" i="23"/>
  <c r="E41" i="36"/>
  <c r="G39" i="23"/>
  <c r="H39" i="23"/>
  <c r="E39" i="36"/>
  <c r="E37" i="36"/>
  <c r="G10" i="23"/>
  <c r="H10" i="23"/>
  <c r="E35" i="36"/>
  <c r="G35" i="36"/>
  <c r="G18" i="23"/>
  <c r="H18" i="23"/>
  <c r="E33" i="36"/>
  <c r="G22" i="23"/>
  <c r="H22" i="23"/>
  <c r="E31" i="36"/>
  <c r="G20" i="23"/>
  <c r="H20" i="23"/>
  <c r="E29" i="36"/>
  <c r="G19" i="23"/>
  <c r="H19" i="23"/>
  <c r="G11" i="23"/>
  <c r="H11" i="23"/>
  <c r="E11" i="36"/>
  <c r="E13" i="36"/>
  <c r="F62" i="36"/>
  <c r="F60" i="36"/>
  <c r="F58" i="36"/>
  <c r="F56" i="36"/>
  <c r="F27" i="36"/>
  <c r="F54" i="36"/>
  <c r="F52" i="36"/>
  <c r="F50" i="36"/>
  <c r="F48" i="36"/>
  <c r="F16" i="36"/>
  <c r="F18" i="36"/>
  <c r="F17" i="36"/>
  <c r="F21" i="36"/>
  <c r="F23" i="36"/>
  <c r="F15" i="36"/>
  <c r="F45" i="36"/>
  <c r="F43" i="36"/>
  <c r="F41" i="36"/>
  <c r="F39" i="36"/>
  <c r="F37" i="36"/>
  <c r="F35" i="36"/>
  <c r="F33" i="36"/>
  <c r="F31" i="36"/>
  <c r="F29" i="36"/>
  <c r="F11" i="36"/>
  <c r="F13" i="36"/>
  <c r="G46" i="36"/>
  <c r="H46" i="36"/>
  <c r="J75" i="23"/>
  <c r="L46" i="36"/>
  <c r="H24" i="23"/>
  <c r="H45" i="23"/>
  <c r="F12" i="59"/>
  <c r="F38" i="59"/>
  <c r="F27" i="59"/>
  <c r="F28" i="59"/>
  <c r="F29" i="59"/>
  <c r="F30" i="59"/>
  <c r="F31" i="59"/>
  <c r="F39" i="59"/>
  <c r="F40" i="59"/>
  <c r="F41" i="59"/>
  <c r="F42" i="59"/>
  <c r="F43" i="59"/>
  <c r="F44" i="59"/>
  <c r="F45" i="59"/>
  <c r="F46" i="59"/>
  <c r="F47" i="59"/>
  <c r="F48" i="59"/>
  <c r="F49" i="59"/>
  <c r="F50" i="59"/>
  <c r="F51" i="59"/>
  <c r="F52" i="59"/>
  <c r="F53" i="59"/>
  <c r="F54" i="59"/>
  <c r="F55" i="59"/>
  <c r="F56" i="59"/>
  <c r="F57" i="59"/>
  <c r="F58" i="59"/>
  <c r="F59" i="59"/>
  <c r="F60" i="59"/>
  <c r="F61" i="59"/>
  <c r="F62" i="59"/>
  <c r="F63" i="59"/>
  <c r="F63" i="20"/>
  <c r="F26" i="59"/>
  <c r="E12" i="59"/>
  <c r="G12" i="59"/>
  <c r="E38" i="59"/>
  <c r="G38" i="59"/>
  <c r="E27" i="59"/>
  <c r="G27" i="59"/>
  <c r="H27" i="59"/>
  <c r="E26" i="59"/>
  <c r="G26" i="59"/>
  <c r="H26" i="59"/>
  <c r="D12" i="59"/>
  <c r="L12" i="59"/>
  <c r="L10" i="59"/>
  <c r="L5" i="59"/>
  <c r="D35" i="59"/>
  <c r="L35" i="59"/>
  <c r="D38" i="59"/>
  <c r="L38" i="59"/>
  <c r="D27" i="59"/>
  <c r="L27" i="59"/>
  <c r="B12" i="59"/>
  <c r="B34" i="59"/>
  <c r="B35" i="59"/>
  <c r="B36" i="59"/>
  <c r="B38" i="59"/>
  <c r="B40" i="59"/>
  <c r="B41" i="59"/>
  <c r="B42" i="59"/>
  <c r="B43" i="59"/>
  <c r="B44" i="59"/>
  <c r="B45" i="59"/>
  <c r="B46" i="59"/>
  <c r="B47" i="59"/>
  <c r="B48" i="59"/>
  <c r="B49" i="59"/>
  <c r="B50" i="59"/>
  <c r="B51" i="59"/>
  <c r="B52" i="59"/>
  <c r="B53" i="59"/>
  <c r="B54" i="59"/>
  <c r="B55" i="59"/>
  <c r="B56" i="59"/>
  <c r="B57" i="59"/>
  <c r="B58" i="59"/>
  <c r="B59" i="59"/>
  <c r="B60" i="59"/>
  <c r="B61" i="59"/>
  <c r="B62" i="59"/>
  <c r="B63" i="59"/>
  <c r="B64" i="59"/>
  <c r="B26" i="59"/>
  <c r="L34" i="20"/>
  <c r="AD88" i="3"/>
  <c r="AL50" i="3"/>
  <c r="AT50" i="3"/>
  <c r="AL49" i="3"/>
  <c r="AT49" i="3"/>
  <c r="AL48" i="3"/>
  <c r="AT48" i="3"/>
  <c r="AL47" i="3"/>
  <c r="AT47" i="3"/>
  <c r="AL46" i="3"/>
  <c r="AT46" i="3"/>
  <c r="AL45" i="3"/>
  <c r="AT45" i="3"/>
  <c r="AL44" i="3"/>
  <c r="AT44" i="3"/>
  <c r="AL43" i="3"/>
  <c r="AT43" i="3"/>
  <c r="AL42" i="3"/>
  <c r="AT42" i="3"/>
  <c r="AL41" i="3"/>
  <c r="AT41" i="3"/>
  <c r="AL60" i="3"/>
  <c r="AT60" i="3"/>
  <c r="AL59" i="3"/>
  <c r="AT59" i="3"/>
  <c r="AL58" i="3"/>
  <c r="AT58" i="3"/>
  <c r="AL57" i="3"/>
  <c r="AT57" i="3"/>
  <c r="AL56" i="3"/>
  <c r="AT56" i="3"/>
  <c r="AL55" i="3"/>
  <c r="AT55" i="3"/>
  <c r="AL54" i="3"/>
  <c r="AT54" i="3"/>
  <c r="AL53" i="3"/>
  <c r="AT53" i="3"/>
  <c r="AL52" i="3"/>
  <c r="AT52" i="3"/>
  <c r="AL51" i="3"/>
  <c r="AT51" i="3"/>
  <c r="AL70" i="3"/>
  <c r="AT70" i="3"/>
  <c r="AL69" i="3"/>
  <c r="AT69" i="3"/>
  <c r="AL68" i="3"/>
  <c r="AT68" i="3"/>
  <c r="AL67" i="3"/>
  <c r="AT67" i="3"/>
  <c r="AL66" i="3"/>
  <c r="AT66" i="3"/>
  <c r="AL65" i="3"/>
  <c r="AT65" i="3"/>
  <c r="AL64" i="3"/>
  <c r="AT64" i="3"/>
  <c r="AL63" i="3"/>
  <c r="AT63" i="3"/>
  <c r="AL62" i="3"/>
  <c r="AT62" i="3"/>
  <c r="AL61" i="3"/>
  <c r="AT61" i="3"/>
  <c r="F64" i="59"/>
  <c r="F64" i="20"/>
  <c r="F65" i="26"/>
  <c r="F65" i="46"/>
  <c r="B27" i="59"/>
  <c r="B5" i="59"/>
  <c r="B16" i="59"/>
  <c r="B17" i="59"/>
  <c r="B8" i="59"/>
  <c r="B11" i="59"/>
  <c r="L9" i="59"/>
  <c r="E18" i="59"/>
  <c r="G18" i="59"/>
  <c r="E14" i="59"/>
  <c r="F18" i="59"/>
  <c r="F14" i="59"/>
  <c r="B19" i="59"/>
  <c r="B24" i="59"/>
  <c r="B32" i="59"/>
  <c r="B28" i="59"/>
  <c r="D17" i="59"/>
  <c r="L17" i="59"/>
  <c r="L8" i="59"/>
  <c r="L11" i="59"/>
  <c r="E32" i="59"/>
  <c r="E17" i="59"/>
  <c r="F32" i="59"/>
  <c r="F17" i="59"/>
  <c r="F11" i="59"/>
  <c r="D32" i="59"/>
  <c r="L32" i="59"/>
  <c r="B37" i="59"/>
  <c r="B15" i="59"/>
  <c r="B33" i="59"/>
  <c r="B10" i="59"/>
  <c r="B29" i="59"/>
  <c r="B7" i="59"/>
  <c r="B23" i="59"/>
  <c r="D37" i="59"/>
  <c r="L37" i="59"/>
  <c r="D33" i="59"/>
  <c r="L33" i="59"/>
  <c r="D15" i="59"/>
  <c r="L15" i="59"/>
  <c r="L6" i="59"/>
  <c r="D14" i="59"/>
  <c r="L14" i="59"/>
  <c r="D25" i="59"/>
  <c r="L25" i="59"/>
  <c r="D21" i="59"/>
  <c r="L21" i="59"/>
  <c r="D20" i="59"/>
  <c r="L20" i="59"/>
  <c r="D22" i="59"/>
  <c r="L22" i="59"/>
  <c r="E37" i="59"/>
  <c r="G37" i="59"/>
  <c r="E35" i="59"/>
  <c r="E33" i="59"/>
  <c r="E15" i="59"/>
  <c r="E25" i="59"/>
  <c r="E21" i="59"/>
  <c r="E20" i="59"/>
  <c r="E22" i="59"/>
  <c r="G22" i="59"/>
  <c r="F37" i="59"/>
  <c r="F35" i="59"/>
  <c r="F33" i="59"/>
  <c r="F15" i="59"/>
  <c r="F25" i="59"/>
  <c r="F21" i="59"/>
  <c r="F20" i="59"/>
  <c r="F22" i="59"/>
  <c r="D29" i="59"/>
  <c r="L29" i="59"/>
  <c r="B13" i="59"/>
  <c r="B18" i="59"/>
  <c r="B9" i="59"/>
  <c r="B6" i="59"/>
  <c r="B14" i="59"/>
  <c r="B25" i="59"/>
  <c r="B21" i="59"/>
  <c r="B20" i="59"/>
  <c r="B22" i="59"/>
  <c r="D36" i="59"/>
  <c r="L36" i="59"/>
  <c r="D34" i="59"/>
  <c r="L34" i="59"/>
  <c r="D13" i="59"/>
  <c r="L13" i="59"/>
  <c r="D16" i="59"/>
  <c r="L16" i="59"/>
  <c r="L7" i="59"/>
  <c r="D19" i="59"/>
  <c r="L19" i="59"/>
  <c r="D23" i="59"/>
  <c r="L23" i="59"/>
  <c r="D24" i="59"/>
  <c r="L24" i="59"/>
  <c r="E36" i="59"/>
  <c r="G36" i="59"/>
  <c r="E34" i="59"/>
  <c r="G34" i="59"/>
  <c r="E13" i="59"/>
  <c r="E16" i="59"/>
  <c r="E11" i="59"/>
  <c r="E19" i="59"/>
  <c r="E23" i="59"/>
  <c r="E24" i="59"/>
  <c r="F36" i="59"/>
  <c r="F34" i="59"/>
  <c r="F13" i="59"/>
  <c r="F16" i="59"/>
  <c r="F19" i="59"/>
  <c r="F23" i="59"/>
  <c r="F24" i="59"/>
  <c r="B31" i="59"/>
  <c r="B30" i="59"/>
  <c r="G35" i="59"/>
  <c r="H35" i="59"/>
  <c r="G33" i="59"/>
  <c r="H33" i="59"/>
  <c r="G14" i="59"/>
  <c r="H14" i="59"/>
  <c r="G21" i="59"/>
  <c r="H21" i="59"/>
  <c r="H40" i="26"/>
  <c r="H53" i="26"/>
  <c r="H59" i="26"/>
  <c r="H35" i="26"/>
  <c r="H43" i="26"/>
  <c r="H42" i="26"/>
  <c r="H55" i="26"/>
  <c r="H61" i="26"/>
  <c r="H37" i="26"/>
  <c r="H45" i="26"/>
  <c r="H50" i="26"/>
  <c r="H56" i="26"/>
  <c r="H64" i="26"/>
  <c r="F64" i="36"/>
  <c r="H36" i="46"/>
  <c r="H44" i="46"/>
  <c r="H49" i="46"/>
  <c r="H28" i="46"/>
  <c r="H63" i="46"/>
  <c r="L45" i="36"/>
  <c r="L63" i="20"/>
  <c r="D64" i="59"/>
  <c r="L64" i="59"/>
  <c r="L61" i="20"/>
  <c r="D62" i="59"/>
  <c r="L62" i="59"/>
  <c r="L59" i="20"/>
  <c r="D60" i="59"/>
  <c r="L60" i="59"/>
  <c r="L57" i="20"/>
  <c r="D58" i="59"/>
  <c r="L58" i="59"/>
  <c r="L55" i="20"/>
  <c r="D56" i="59"/>
  <c r="L56" i="59"/>
  <c r="L53" i="20"/>
  <c r="D54" i="59"/>
  <c r="L54" i="59"/>
  <c r="L51" i="20"/>
  <c r="D52" i="59"/>
  <c r="L52" i="59"/>
  <c r="L49" i="20"/>
  <c r="D50" i="59"/>
  <c r="L50" i="59"/>
  <c r="L47" i="20"/>
  <c r="D48" i="59"/>
  <c r="L48" i="59"/>
  <c r="L45" i="20"/>
  <c r="D46" i="59"/>
  <c r="L46" i="59"/>
  <c r="L43" i="20"/>
  <c r="D44" i="59"/>
  <c r="L44" i="59"/>
  <c r="L41" i="20"/>
  <c r="D42" i="59"/>
  <c r="L42" i="59"/>
  <c r="L39" i="20"/>
  <c r="D40" i="59"/>
  <c r="L40" i="59"/>
  <c r="L36" i="20"/>
  <c r="D31" i="59"/>
  <c r="L31" i="59"/>
  <c r="L33" i="20"/>
  <c r="D28" i="59"/>
  <c r="L28" i="59"/>
  <c r="G62" i="20"/>
  <c r="H62" i="20"/>
  <c r="E63" i="59"/>
  <c r="G63" i="59"/>
  <c r="H63" i="59"/>
  <c r="G60" i="20"/>
  <c r="H60" i="20"/>
  <c r="E61" i="59"/>
  <c r="G61" i="59"/>
  <c r="H61" i="59"/>
  <c r="G58" i="20"/>
  <c r="H58" i="20"/>
  <c r="E59" i="59"/>
  <c r="G59" i="59"/>
  <c r="H59" i="59"/>
  <c r="G56" i="20"/>
  <c r="H56" i="20"/>
  <c r="E57" i="59"/>
  <c r="G57" i="59"/>
  <c r="H57" i="59"/>
  <c r="G54" i="20"/>
  <c r="H54" i="20"/>
  <c r="E55" i="59"/>
  <c r="G55" i="59"/>
  <c r="H55" i="59"/>
  <c r="G52" i="20"/>
  <c r="H52" i="20"/>
  <c r="E53" i="59"/>
  <c r="G53" i="59"/>
  <c r="H53" i="59"/>
  <c r="G50" i="20"/>
  <c r="H50" i="20"/>
  <c r="E51" i="59"/>
  <c r="G51" i="59"/>
  <c r="H51" i="59"/>
  <c r="G48" i="20"/>
  <c r="H48" i="20"/>
  <c r="E49" i="59"/>
  <c r="G49" i="59"/>
  <c r="H49" i="59"/>
  <c r="G46" i="20"/>
  <c r="H46" i="20"/>
  <c r="E47" i="59"/>
  <c r="G47" i="59"/>
  <c r="H47" i="59"/>
  <c r="G44" i="20"/>
  <c r="H44" i="20"/>
  <c r="E45" i="59"/>
  <c r="G45" i="59"/>
  <c r="H45" i="59"/>
  <c r="G42" i="20"/>
  <c r="H42" i="20"/>
  <c r="E43" i="59"/>
  <c r="G43" i="59"/>
  <c r="H43" i="59"/>
  <c r="G40" i="20"/>
  <c r="H40" i="20"/>
  <c r="E41" i="59"/>
  <c r="G41" i="59"/>
  <c r="H41" i="59"/>
  <c r="G38" i="20"/>
  <c r="H38" i="20"/>
  <c r="E39" i="59"/>
  <c r="G39" i="59"/>
  <c r="H39" i="59"/>
  <c r="G35" i="20"/>
  <c r="H35" i="20"/>
  <c r="E30" i="59"/>
  <c r="G30" i="59"/>
  <c r="H30" i="59"/>
  <c r="G33" i="20"/>
  <c r="H33" i="20"/>
  <c r="E28" i="59"/>
  <c r="G28" i="59"/>
  <c r="H28" i="59"/>
  <c r="H38" i="59"/>
  <c r="L62" i="20"/>
  <c r="D63" i="59"/>
  <c r="L63" i="59"/>
  <c r="L60" i="20"/>
  <c r="D61" i="59"/>
  <c r="L61" i="59"/>
  <c r="L58" i="20"/>
  <c r="D59" i="59"/>
  <c r="L59" i="59"/>
  <c r="L56" i="20"/>
  <c r="D57" i="59"/>
  <c r="L57" i="59"/>
  <c r="L54" i="20"/>
  <c r="D55" i="59"/>
  <c r="L55" i="59"/>
  <c r="L52" i="20"/>
  <c r="D53" i="59"/>
  <c r="L53" i="59"/>
  <c r="L50" i="20"/>
  <c r="D51" i="59"/>
  <c r="L51" i="59"/>
  <c r="L48" i="20"/>
  <c r="D49" i="59"/>
  <c r="L49" i="59"/>
  <c r="L46" i="20"/>
  <c r="D47" i="59"/>
  <c r="L47" i="59"/>
  <c r="L44" i="20"/>
  <c r="D45" i="59"/>
  <c r="L45" i="59"/>
  <c r="L42" i="20"/>
  <c r="D43" i="59"/>
  <c r="L43" i="59"/>
  <c r="L40" i="20"/>
  <c r="D41" i="59"/>
  <c r="L41" i="59"/>
  <c r="L38" i="20"/>
  <c r="D39" i="59"/>
  <c r="L39" i="59"/>
  <c r="L35" i="20"/>
  <c r="D30" i="59"/>
  <c r="L30" i="59"/>
  <c r="L28" i="20"/>
  <c r="D18" i="59"/>
  <c r="L18" i="59"/>
  <c r="G63" i="20"/>
  <c r="H63" i="20"/>
  <c r="E64" i="59"/>
  <c r="G64" i="59"/>
  <c r="H64" i="59"/>
  <c r="G61" i="20"/>
  <c r="H61" i="20"/>
  <c r="E62" i="59"/>
  <c r="G62" i="59"/>
  <c r="H62" i="59"/>
  <c r="G59" i="20"/>
  <c r="H59" i="20"/>
  <c r="E60" i="59"/>
  <c r="G60" i="59"/>
  <c r="H60" i="59"/>
  <c r="G57" i="20"/>
  <c r="H57" i="20"/>
  <c r="E58" i="59"/>
  <c r="G58" i="59"/>
  <c r="H58" i="59"/>
  <c r="G55" i="20"/>
  <c r="H55" i="20"/>
  <c r="E56" i="59"/>
  <c r="G56" i="59"/>
  <c r="H56" i="59"/>
  <c r="G53" i="20"/>
  <c r="E54" i="59"/>
  <c r="G54" i="59"/>
  <c r="H54" i="59"/>
  <c r="G51" i="20"/>
  <c r="H51" i="20"/>
  <c r="E52" i="59"/>
  <c r="G52" i="59"/>
  <c r="H52" i="59"/>
  <c r="G49" i="20"/>
  <c r="H49" i="20"/>
  <c r="E50" i="59"/>
  <c r="G50" i="59"/>
  <c r="H50" i="59"/>
  <c r="G47" i="20"/>
  <c r="H47" i="20"/>
  <c r="E48" i="59"/>
  <c r="G48" i="59"/>
  <c r="H48" i="59"/>
  <c r="G45" i="20"/>
  <c r="H45" i="20"/>
  <c r="E46" i="59"/>
  <c r="G46" i="59"/>
  <c r="H46" i="59"/>
  <c r="G43" i="20"/>
  <c r="H43" i="20"/>
  <c r="E44" i="59"/>
  <c r="G44" i="59"/>
  <c r="H44" i="59"/>
  <c r="G41" i="20"/>
  <c r="H41" i="20"/>
  <c r="E42" i="59"/>
  <c r="G42" i="59"/>
  <c r="H42" i="59"/>
  <c r="G39" i="20"/>
  <c r="H39" i="20"/>
  <c r="E40" i="59"/>
  <c r="G40" i="59"/>
  <c r="H40" i="59"/>
  <c r="G36" i="20"/>
  <c r="E31" i="59"/>
  <c r="G31" i="59"/>
  <c r="H31" i="59"/>
  <c r="G34" i="20"/>
  <c r="H34" i="20"/>
  <c r="E29" i="59"/>
  <c r="G29" i="59"/>
  <c r="H12" i="59"/>
  <c r="L13" i="20"/>
  <c r="D26" i="59"/>
  <c r="L47" i="36"/>
  <c r="H12" i="23"/>
  <c r="G45" i="36"/>
  <c r="H45" i="36"/>
  <c r="G12" i="46"/>
  <c r="H12" i="46"/>
  <c r="G16" i="46"/>
  <c r="H16" i="46"/>
  <c r="G24" i="46"/>
  <c r="H24" i="46"/>
  <c r="G22" i="46"/>
  <c r="H22" i="46"/>
  <c r="G18" i="46"/>
  <c r="H18" i="46"/>
  <c r="G19" i="46"/>
  <c r="H19" i="46"/>
  <c r="G17" i="46"/>
  <c r="H17" i="46"/>
  <c r="G15" i="46"/>
  <c r="H15" i="46"/>
  <c r="G11" i="46"/>
  <c r="H11" i="46"/>
  <c r="G10" i="46"/>
  <c r="H10" i="46"/>
  <c r="G13" i="46"/>
  <c r="H13" i="46"/>
  <c r="G25" i="46"/>
  <c r="H25" i="46"/>
  <c r="G21" i="46"/>
  <c r="H21" i="46"/>
  <c r="G20" i="46"/>
  <c r="H20" i="46"/>
  <c r="G23" i="46"/>
  <c r="H23" i="46"/>
  <c r="G14" i="46"/>
  <c r="H14" i="46"/>
  <c r="H48" i="26"/>
  <c r="H46" i="26"/>
  <c r="J74" i="23"/>
  <c r="G41" i="36"/>
  <c r="H41" i="36"/>
  <c r="L44" i="36"/>
  <c r="K76" i="23"/>
  <c r="M76" i="23"/>
  <c r="L42" i="36"/>
  <c r="K75" i="23"/>
  <c r="G42" i="36"/>
  <c r="H42" i="36"/>
  <c r="M75" i="23"/>
  <c r="L41" i="36"/>
  <c r="J76" i="23"/>
  <c r="G47" i="36"/>
  <c r="H47" i="36"/>
  <c r="G43" i="36"/>
  <c r="H43" i="36"/>
  <c r="H50" i="36"/>
  <c r="H54" i="36"/>
  <c r="H56" i="36"/>
  <c r="H60" i="36"/>
  <c r="H51" i="36"/>
  <c r="H57" i="36"/>
  <c r="H61" i="36"/>
  <c r="G44" i="36"/>
  <c r="H44" i="36"/>
  <c r="L43" i="36"/>
  <c r="H35" i="36"/>
  <c r="H52" i="36"/>
  <c r="H58" i="36"/>
  <c r="H62" i="36"/>
  <c r="H36" i="36"/>
  <c r="H49" i="36"/>
  <c r="H53" i="36"/>
  <c r="H55" i="36"/>
  <c r="H59" i="36"/>
  <c r="H63" i="36"/>
  <c r="J76" i="26"/>
  <c r="K71" i="46"/>
  <c r="L71" i="46"/>
  <c r="J71" i="46"/>
  <c r="J75" i="36"/>
  <c r="C41" i="5"/>
  <c r="C39" i="5"/>
  <c r="H36" i="20"/>
  <c r="H53" i="20"/>
  <c r="J70" i="20"/>
  <c r="D10" i="48"/>
  <c r="J77" i="20"/>
  <c r="F65" i="59"/>
  <c r="J76" i="20"/>
  <c r="G65" i="46"/>
  <c r="H22" i="59"/>
  <c r="H18" i="59"/>
  <c r="G13" i="59"/>
  <c r="H13" i="59"/>
  <c r="H36" i="59"/>
  <c r="G32" i="59"/>
  <c r="H32" i="59"/>
  <c r="G24" i="59"/>
  <c r="H24" i="59"/>
  <c r="G25" i="59"/>
  <c r="H25" i="59"/>
  <c r="H37" i="59"/>
  <c r="G11" i="59"/>
  <c r="H11" i="59"/>
  <c r="G17" i="59"/>
  <c r="H17" i="59"/>
  <c r="H34" i="59"/>
  <c r="G23" i="59"/>
  <c r="H23" i="59"/>
  <c r="G16" i="59"/>
  <c r="H16" i="59"/>
  <c r="G15" i="59"/>
  <c r="H15" i="59"/>
  <c r="G19" i="59"/>
  <c r="H19" i="59"/>
  <c r="G20" i="59"/>
  <c r="H20" i="59"/>
  <c r="H29" i="59"/>
  <c r="J77" i="46"/>
  <c r="J75" i="26"/>
  <c r="D10" i="53"/>
  <c r="J69" i="46"/>
  <c r="J76" i="46"/>
  <c r="J75" i="46"/>
  <c r="L77" i="46"/>
  <c r="L26" i="59"/>
  <c r="J77" i="26"/>
  <c r="L77" i="26"/>
  <c r="M76" i="36"/>
  <c r="J76" i="36"/>
  <c r="J74" i="36"/>
  <c r="K76" i="36"/>
  <c r="J78" i="23"/>
  <c r="J74" i="20"/>
  <c r="J75" i="20"/>
  <c r="J68" i="46"/>
  <c r="J70" i="46"/>
  <c r="D78" i="46"/>
  <c r="L70" i="46"/>
  <c r="J67" i="36"/>
  <c r="J71" i="59"/>
  <c r="J78" i="59"/>
  <c r="M71" i="59"/>
  <c r="M78" i="59"/>
  <c r="K71" i="59"/>
  <c r="K78" i="59"/>
  <c r="H65" i="59"/>
  <c r="G65" i="59"/>
  <c r="L75" i="46"/>
  <c r="H65" i="46"/>
  <c r="M75" i="59"/>
  <c r="D9" i="53"/>
  <c r="D7" i="53"/>
  <c r="L69" i="46"/>
  <c r="L76" i="46"/>
  <c r="J79" i="26"/>
  <c r="J79" i="46"/>
  <c r="D8" i="53"/>
  <c r="J68" i="59"/>
  <c r="J75" i="59"/>
  <c r="K77" i="59"/>
  <c r="K70" i="59"/>
  <c r="M70" i="59"/>
  <c r="M77" i="59"/>
  <c r="J70" i="59"/>
  <c r="J77" i="59"/>
  <c r="M69" i="59"/>
  <c r="M76" i="59"/>
  <c r="J69" i="59"/>
  <c r="J76" i="59"/>
  <c r="K69" i="59"/>
  <c r="K76" i="59"/>
  <c r="J72" i="46"/>
  <c r="J78" i="36"/>
  <c r="D9" i="48"/>
  <c r="D7" i="48"/>
  <c r="D8" i="48"/>
  <c r="J78" i="20"/>
  <c r="D11" i="53"/>
  <c r="D11" i="48"/>
  <c r="M68" i="59"/>
  <c r="L68" i="46"/>
  <c r="K68" i="59"/>
  <c r="D78" i="59"/>
  <c r="K75" i="59"/>
  <c r="J79" i="59"/>
  <c r="J72" i="59"/>
  <c r="AN1" i="43"/>
  <c r="V17" i="43"/>
  <c r="F17" i="43"/>
  <c r="A14" i="43"/>
  <c r="A5" i="43"/>
  <c r="A4" i="43"/>
  <c r="L1" i="26"/>
  <c r="G10" i="34"/>
  <c r="G7" i="34"/>
  <c r="D27" i="34"/>
  <c r="D19" i="34"/>
  <c r="D23" i="34"/>
  <c r="D24" i="34"/>
  <c r="D25" i="34"/>
  <c r="D22" i="34"/>
  <c r="D17" i="34"/>
  <c r="D15" i="34"/>
  <c r="D8" i="34"/>
  <c r="D9" i="34"/>
  <c r="D10" i="34"/>
  <c r="D7" i="34"/>
  <c r="X17" i="34"/>
  <c r="AA16" i="34"/>
  <c r="G27" i="34"/>
  <c r="G25" i="34"/>
  <c r="G24" i="34"/>
  <c r="G23" i="34"/>
  <c r="G22" i="34"/>
  <c r="G19" i="34"/>
  <c r="G17" i="34"/>
  <c r="G15" i="34"/>
  <c r="G9" i="34"/>
  <c r="G8" i="34"/>
  <c r="S14" i="28"/>
  <c r="A14" i="28"/>
  <c r="AG12" i="28"/>
  <c r="AG11" i="28"/>
  <c r="AG10" i="28"/>
  <c r="AG8" i="28"/>
  <c r="AG9" i="28"/>
  <c r="R15" i="11"/>
  <c r="B2" i="26"/>
  <c r="K37" i="46"/>
  <c r="K37" i="26"/>
  <c r="K30" i="46"/>
  <c r="K30" i="26"/>
  <c r="K32" i="46"/>
  <c r="K32" i="26"/>
  <c r="K31" i="46"/>
  <c r="K31" i="26"/>
  <c r="K33" i="46"/>
  <c r="K33" i="26"/>
  <c r="K38" i="46"/>
  <c r="K38" i="26"/>
  <c r="K36" i="46"/>
  <c r="K36" i="26"/>
  <c r="K35" i="46"/>
  <c r="K35" i="26"/>
  <c r="K34" i="46"/>
  <c r="K34" i="26"/>
  <c r="K29" i="46"/>
  <c r="K29" i="26"/>
  <c r="K58" i="46"/>
  <c r="K58" i="26"/>
  <c r="K48" i="46"/>
  <c r="K48" i="26"/>
  <c r="K64" i="46"/>
  <c r="K64" i="26"/>
  <c r="K61" i="46"/>
  <c r="K61" i="26"/>
  <c r="K50" i="46"/>
  <c r="K50" i="26"/>
  <c r="K62" i="46"/>
  <c r="K62" i="26"/>
  <c r="K20" i="46"/>
  <c r="K20" i="26"/>
  <c r="K22" i="46"/>
  <c r="K22" i="26"/>
  <c r="K21" i="46"/>
  <c r="K21" i="26"/>
  <c r="K23" i="46"/>
  <c r="K23" i="26"/>
  <c r="K17" i="46"/>
  <c r="K17" i="26"/>
  <c r="K60" i="46"/>
  <c r="K60" i="26"/>
  <c r="K52" i="46"/>
  <c r="K52" i="26"/>
  <c r="K27" i="46"/>
  <c r="K27" i="26"/>
  <c r="K56" i="46"/>
  <c r="K56" i="26"/>
  <c r="K16" i="46"/>
  <c r="K16" i="26"/>
  <c r="K49" i="46"/>
  <c r="K49" i="26"/>
  <c r="K59" i="46"/>
  <c r="K59" i="26"/>
  <c r="K57" i="46"/>
  <c r="K57" i="26"/>
  <c r="K54" i="46"/>
  <c r="K54" i="26"/>
  <c r="K51" i="46"/>
  <c r="K51" i="26"/>
  <c r="K53" i="46"/>
  <c r="K53" i="26"/>
  <c r="K63" i="46"/>
  <c r="K63" i="26"/>
  <c r="K28" i="46"/>
  <c r="K28" i="26"/>
  <c r="K55" i="46"/>
  <c r="K55" i="26"/>
  <c r="K26" i="46"/>
  <c r="K26" i="26"/>
  <c r="K25" i="46"/>
  <c r="K25" i="26"/>
  <c r="K24" i="46"/>
  <c r="K24" i="26"/>
  <c r="K18" i="46"/>
  <c r="K18" i="26"/>
  <c r="K19" i="46"/>
  <c r="K19" i="26"/>
  <c r="G12" i="36"/>
  <c r="G10" i="36"/>
  <c r="G11" i="36"/>
  <c r="H11" i="36"/>
  <c r="L8" i="36"/>
  <c r="L12" i="36"/>
  <c r="L10" i="36"/>
  <c r="L11" i="36"/>
  <c r="L7" i="36"/>
  <c r="L18" i="36"/>
  <c r="L5" i="36"/>
  <c r="G20" i="36"/>
  <c r="L31" i="36"/>
  <c r="L27" i="36"/>
  <c r="L23" i="36"/>
  <c r="L19" i="36"/>
  <c r="L13" i="36"/>
  <c r="L17" i="36"/>
  <c r="L14" i="36"/>
  <c r="L33" i="36"/>
  <c r="L25" i="36"/>
  <c r="L30" i="36"/>
  <c r="L22" i="36"/>
  <c r="G23" i="36"/>
  <c r="H23" i="36"/>
  <c r="H10" i="36"/>
  <c r="H12" i="36"/>
  <c r="L24" i="36"/>
  <c r="L20" i="36"/>
  <c r="L15" i="36"/>
  <c r="L6" i="36"/>
  <c r="L32" i="36"/>
  <c r="L28" i="36"/>
  <c r="L9" i="36"/>
  <c r="L29" i="36"/>
  <c r="L26" i="36"/>
  <c r="L16" i="36"/>
  <c r="L21" i="36"/>
  <c r="G15" i="36"/>
  <c r="H15" i="36"/>
  <c r="L55" i="23"/>
  <c r="L32" i="23"/>
  <c r="G30" i="26"/>
  <c r="L49" i="23"/>
  <c r="G51" i="23"/>
  <c r="H51" i="23"/>
  <c r="G36" i="23"/>
  <c r="G31" i="23"/>
  <c r="H31" i="23"/>
  <c r="G18" i="26"/>
  <c r="G34" i="26"/>
  <c r="G32" i="26"/>
  <c r="G28" i="26"/>
  <c r="G26" i="26"/>
  <c r="G22" i="26"/>
  <c r="L25" i="23"/>
  <c r="L48" i="23"/>
  <c r="L58" i="23"/>
  <c r="L56" i="23"/>
  <c r="L53" i="23"/>
  <c r="L50" i="23"/>
  <c r="L52" i="23"/>
  <c r="L62" i="23"/>
  <c r="L37" i="23"/>
  <c r="L54" i="23"/>
  <c r="L34" i="23"/>
  <c r="L33" i="23"/>
  <c r="L27" i="23"/>
  <c r="L28" i="23"/>
  <c r="G25" i="23"/>
  <c r="G48" i="23"/>
  <c r="H48" i="23"/>
  <c r="G33" i="26"/>
  <c r="G58" i="23"/>
  <c r="H58" i="23"/>
  <c r="G31" i="26"/>
  <c r="G56" i="23"/>
  <c r="H56" i="23"/>
  <c r="G53" i="23"/>
  <c r="H53" i="23"/>
  <c r="G27" i="26"/>
  <c r="G50" i="23"/>
  <c r="H50" i="23"/>
  <c r="G52" i="23"/>
  <c r="G23" i="26"/>
  <c r="G62" i="23"/>
  <c r="H62" i="23"/>
  <c r="G21" i="26"/>
  <c r="G37" i="23"/>
  <c r="G19" i="26"/>
  <c r="G54" i="23"/>
  <c r="H54" i="23"/>
  <c r="G35" i="23"/>
  <c r="H35" i="23"/>
  <c r="G34" i="23"/>
  <c r="H34" i="23"/>
  <c r="G33" i="23"/>
  <c r="H33" i="23"/>
  <c r="G27" i="23"/>
  <c r="G28" i="23"/>
  <c r="H28" i="23"/>
  <c r="L59" i="23"/>
  <c r="L51" i="23"/>
  <c r="L57" i="23"/>
  <c r="L36" i="23"/>
  <c r="L47" i="23"/>
  <c r="L60" i="23"/>
  <c r="L61" i="23"/>
  <c r="L29" i="23"/>
  <c r="L31" i="23"/>
  <c r="L30" i="23"/>
  <c r="G55" i="23"/>
  <c r="H55" i="23"/>
  <c r="G24" i="26"/>
  <c r="G60" i="23"/>
  <c r="H60" i="23"/>
  <c r="G20" i="26"/>
  <c r="G61" i="23"/>
  <c r="H61" i="23"/>
  <c r="G16" i="26"/>
  <c r="G32" i="23"/>
  <c r="H32" i="23"/>
  <c r="L26" i="23"/>
  <c r="G45" i="16"/>
  <c r="H34" i="36"/>
  <c r="G26" i="23"/>
  <c r="G30" i="23"/>
  <c r="H30" i="23"/>
  <c r="G29" i="23"/>
  <c r="H29" i="23"/>
  <c r="G49" i="23"/>
  <c r="G63" i="23"/>
  <c r="H63" i="23"/>
  <c r="G47" i="23"/>
  <c r="H47" i="23"/>
  <c r="G57" i="23"/>
  <c r="H57" i="23"/>
  <c r="G59" i="23"/>
  <c r="G37" i="16"/>
  <c r="G64" i="23"/>
  <c r="H36" i="23"/>
  <c r="G39" i="36"/>
  <c r="H39" i="36"/>
  <c r="L39" i="36"/>
  <c r="L38" i="36"/>
  <c r="H37" i="23"/>
  <c r="G40" i="36"/>
  <c r="H40" i="36"/>
  <c r="L40" i="36"/>
  <c r="H25" i="23"/>
  <c r="G13" i="26"/>
  <c r="H13" i="26"/>
  <c r="G11" i="26"/>
  <c r="H11" i="26"/>
  <c r="G15" i="26"/>
  <c r="H15" i="26"/>
  <c r="G17" i="26"/>
  <c r="H17" i="26"/>
  <c r="G25" i="26"/>
  <c r="G29" i="26"/>
  <c r="H29" i="26"/>
  <c r="G10" i="26"/>
  <c r="G14" i="26"/>
  <c r="G12" i="26"/>
  <c r="H12" i="26"/>
  <c r="H20" i="36"/>
  <c r="H31" i="26"/>
  <c r="G21" i="36"/>
  <c r="H21" i="36"/>
  <c r="G16" i="36"/>
  <c r="H16" i="36"/>
  <c r="G26" i="36"/>
  <c r="H26" i="36"/>
  <c r="G24" i="36"/>
  <c r="H24" i="36"/>
  <c r="L4" i="36"/>
  <c r="J70" i="36"/>
  <c r="J68" i="36"/>
  <c r="G29" i="36"/>
  <c r="H29" i="36"/>
  <c r="G9" i="36"/>
  <c r="G28" i="36"/>
  <c r="H28" i="36"/>
  <c r="G32" i="36"/>
  <c r="G18" i="36"/>
  <c r="H18" i="36"/>
  <c r="G22" i="36"/>
  <c r="G30" i="36"/>
  <c r="G25" i="36"/>
  <c r="H25" i="36"/>
  <c r="G33" i="36"/>
  <c r="H33" i="36"/>
  <c r="M70" i="36"/>
  <c r="G27" i="36"/>
  <c r="H27" i="36"/>
  <c r="G14" i="36"/>
  <c r="H14" i="36"/>
  <c r="G17" i="36"/>
  <c r="H17" i="36"/>
  <c r="G31" i="36"/>
  <c r="H31" i="36"/>
  <c r="G13" i="36"/>
  <c r="G19" i="36"/>
  <c r="H19" i="36"/>
  <c r="H52" i="23"/>
  <c r="H19" i="26"/>
  <c r="H23" i="26"/>
  <c r="H18" i="26"/>
  <c r="E37" i="35"/>
  <c r="G37" i="35"/>
  <c r="G16" i="16"/>
  <c r="E16" i="35"/>
  <c r="G16" i="35"/>
  <c r="G41" i="16"/>
  <c r="E41" i="35"/>
  <c r="G41" i="35"/>
  <c r="G21" i="16"/>
  <c r="E21" i="35"/>
  <c r="G21" i="35"/>
  <c r="G11" i="16"/>
  <c r="E11" i="35"/>
  <c r="G11" i="35"/>
  <c r="G39" i="16"/>
  <c r="E39" i="35"/>
  <c r="G39" i="35"/>
  <c r="G6" i="16"/>
  <c r="E6" i="35"/>
  <c r="G6" i="35"/>
  <c r="G31" i="16"/>
  <c r="E31" i="35"/>
  <c r="G31" i="35"/>
  <c r="H30" i="26"/>
  <c r="H27" i="23"/>
  <c r="G38" i="36"/>
  <c r="H38" i="36"/>
  <c r="K70" i="23"/>
  <c r="Z81" i="12"/>
  <c r="H16" i="26"/>
  <c r="H21" i="26"/>
  <c r="H27" i="26"/>
  <c r="H33" i="26"/>
  <c r="H26" i="26"/>
  <c r="H32" i="26"/>
  <c r="H20" i="26"/>
  <c r="H24" i="26"/>
  <c r="H22" i="26"/>
  <c r="H28" i="26"/>
  <c r="H34" i="26"/>
  <c r="L71" i="26"/>
  <c r="J71" i="26"/>
  <c r="E45" i="35"/>
  <c r="G45" i="35"/>
  <c r="E43" i="16"/>
  <c r="H59" i="23"/>
  <c r="M70" i="23"/>
  <c r="AG81" i="12"/>
  <c r="H49" i="23"/>
  <c r="H26" i="23"/>
  <c r="A15" i="11"/>
  <c r="G65" i="26"/>
  <c r="H64" i="23"/>
  <c r="H25" i="26"/>
  <c r="H9" i="36"/>
  <c r="H10" i="26"/>
  <c r="H13" i="36"/>
  <c r="H14" i="26"/>
  <c r="M75" i="36"/>
  <c r="A90" i="12"/>
  <c r="S81" i="12"/>
  <c r="L37" i="36"/>
  <c r="K74" i="23"/>
  <c r="H65" i="26"/>
  <c r="E47" i="16"/>
  <c r="J69" i="36"/>
  <c r="H30" i="36"/>
  <c r="H32" i="36"/>
  <c r="K70" i="36"/>
  <c r="H22" i="36"/>
  <c r="M69" i="23"/>
  <c r="AG80" i="12"/>
  <c r="G26" i="16"/>
  <c r="E26" i="35"/>
  <c r="G26" i="35"/>
  <c r="L70" i="26"/>
  <c r="M68" i="23"/>
  <c r="AG79" i="12"/>
  <c r="D77" i="23"/>
  <c r="L48" i="36"/>
  <c r="J71" i="23"/>
  <c r="S82" i="12"/>
  <c r="AD75" i="12"/>
  <c r="AL74" i="12"/>
  <c r="AT74" i="12"/>
  <c r="AL73" i="12"/>
  <c r="AT73" i="12"/>
  <c r="AL72" i="12"/>
  <c r="AT72" i="12"/>
  <c r="AL71" i="12"/>
  <c r="AT71" i="12"/>
  <c r="AL70" i="12"/>
  <c r="AT70" i="12"/>
  <c r="AL69" i="12"/>
  <c r="AT69" i="12"/>
  <c r="AL68" i="12"/>
  <c r="AT68" i="12"/>
  <c r="AL67" i="12"/>
  <c r="AT67" i="12"/>
  <c r="AL66" i="12"/>
  <c r="AT66" i="12"/>
  <c r="AL65" i="12"/>
  <c r="AT65" i="12"/>
  <c r="AL64" i="12"/>
  <c r="AT64" i="12"/>
  <c r="AL63" i="12"/>
  <c r="AT63" i="12"/>
  <c r="AL62" i="12"/>
  <c r="AT62" i="12"/>
  <c r="AL61" i="12"/>
  <c r="AT61" i="12"/>
  <c r="AL60" i="12"/>
  <c r="AT60" i="12"/>
  <c r="AL59" i="12"/>
  <c r="AT59" i="12"/>
  <c r="AL58" i="12"/>
  <c r="AT58" i="12"/>
  <c r="AL57" i="12"/>
  <c r="AT57" i="12"/>
  <c r="AL56" i="12"/>
  <c r="AT56" i="12"/>
  <c r="AL55" i="12"/>
  <c r="AT55" i="12"/>
  <c r="AL54" i="12"/>
  <c r="AT54" i="12"/>
  <c r="AL53" i="12"/>
  <c r="AT53" i="12"/>
  <c r="AL52" i="12"/>
  <c r="AT52" i="12"/>
  <c r="AL51" i="12"/>
  <c r="AT51" i="12"/>
  <c r="AL50" i="12"/>
  <c r="AT50" i="12"/>
  <c r="AL49" i="12"/>
  <c r="AT49" i="12"/>
  <c r="AL48" i="12"/>
  <c r="AT48" i="12"/>
  <c r="AL47" i="12"/>
  <c r="AT47" i="12"/>
  <c r="AL46" i="12"/>
  <c r="AT46" i="12"/>
  <c r="AL45" i="12"/>
  <c r="AT45" i="12"/>
  <c r="A13" i="8"/>
  <c r="L21" i="20"/>
  <c r="L69" i="26"/>
  <c r="L76" i="26"/>
  <c r="D78" i="26"/>
  <c r="M68" i="36"/>
  <c r="G37" i="36"/>
  <c r="M74" i="23"/>
  <c r="E43" i="35"/>
  <c r="E47" i="35"/>
  <c r="K68" i="36"/>
  <c r="K75" i="36"/>
  <c r="M69" i="36"/>
  <c r="J71" i="36"/>
  <c r="K69" i="36"/>
  <c r="J72" i="26"/>
  <c r="M67" i="23"/>
  <c r="AG78" i="12"/>
  <c r="G48" i="36"/>
  <c r="H48" i="36"/>
  <c r="AL29" i="3"/>
  <c r="AT29" i="3"/>
  <c r="AL30" i="3"/>
  <c r="AT30" i="3"/>
  <c r="AL31" i="3"/>
  <c r="AT31" i="3"/>
  <c r="AL32" i="3"/>
  <c r="AT32" i="3"/>
  <c r="AL33" i="3"/>
  <c r="AT33" i="3"/>
  <c r="AL34" i="3"/>
  <c r="AT34" i="3"/>
  <c r="AL35" i="3"/>
  <c r="AT35" i="3"/>
  <c r="AL36" i="3"/>
  <c r="AT36" i="3"/>
  <c r="AL37" i="3"/>
  <c r="AT37" i="3"/>
  <c r="AL38" i="3"/>
  <c r="AT38" i="3"/>
  <c r="AL39" i="3"/>
  <c r="AT39" i="3"/>
  <c r="AL40" i="3"/>
  <c r="AT40" i="3"/>
  <c r="AL71" i="3"/>
  <c r="AT71" i="3"/>
  <c r="AL72" i="3"/>
  <c r="AT72" i="3"/>
  <c r="AL73" i="3"/>
  <c r="AT73" i="3"/>
  <c r="AL74" i="3"/>
  <c r="AT74" i="3"/>
  <c r="AL75" i="3"/>
  <c r="AT75" i="3"/>
  <c r="AL76" i="3"/>
  <c r="AT76" i="3"/>
  <c r="AL77" i="3"/>
  <c r="AT77" i="3"/>
  <c r="AL78" i="3"/>
  <c r="AT78" i="3"/>
  <c r="AL79" i="3"/>
  <c r="AT79" i="3"/>
  <c r="AL80" i="3"/>
  <c r="AT80" i="3"/>
  <c r="AL81" i="3"/>
  <c r="AT81" i="3"/>
  <c r="AL82" i="3"/>
  <c r="AT82" i="3"/>
  <c r="AL83" i="3"/>
  <c r="AT83" i="3"/>
  <c r="AL84" i="3"/>
  <c r="AT84" i="3"/>
  <c r="AL85" i="3"/>
  <c r="AT85" i="3"/>
  <c r="AL86" i="3"/>
  <c r="AT86" i="3"/>
  <c r="AL87" i="3"/>
  <c r="AT87" i="3"/>
  <c r="L16" i="20"/>
  <c r="L9" i="20"/>
  <c r="L11" i="20"/>
  <c r="L10" i="20"/>
  <c r="L17" i="20"/>
  <c r="L6" i="20"/>
  <c r="L15" i="20"/>
  <c r="L5" i="20"/>
  <c r="L8" i="20"/>
  <c r="L12" i="20"/>
  <c r="L18" i="20"/>
  <c r="L22" i="20"/>
  <c r="L31" i="20"/>
  <c r="L7" i="20"/>
  <c r="L20" i="20"/>
  <c r="L29" i="20"/>
  <c r="L32" i="20"/>
  <c r="L24" i="20"/>
  <c r="L27" i="20"/>
  <c r="L37" i="20"/>
  <c r="L25" i="20"/>
  <c r="L26" i="20"/>
  <c r="L23" i="20"/>
  <c r="L30" i="20"/>
  <c r="L19" i="20"/>
  <c r="L14" i="20"/>
  <c r="AL28" i="3"/>
  <c r="AT28" i="3"/>
  <c r="A86" i="12"/>
  <c r="G64" i="36"/>
  <c r="L75" i="26"/>
  <c r="H37" i="36"/>
  <c r="L68" i="26"/>
  <c r="G14" i="20"/>
  <c r="H14" i="20"/>
  <c r="G19" i="20"/>
  <c r="H19" i="20"/>
  <c r="G16" i="20"/>
  <c r="H16" i="20"/>
  <c r="C39" i="16"/>
  <c r="G30" i="20"/>
  <c r="H30" i="20"/>
  <c r="G26" i="20"/>
  <c r="H26" i="20"/>
  <c r="G37" i="20"/>
  <c r="H37" i="20"/>
  <c r="G24" i="20"/>
  <c r="H24" i="20"/>
  <c r="G29" i="20"/>
  <c r="H29" i="20"/>
  <c r="G21" i="20"/>
  <c r="H21" i="20"/>
  <c r="G22" i="20"/>
  <c r="H22" i="20"/>
  <c r="G18" i="20"/>
  <c r="H18" i="20"/>
  <c r="G15" i="20"/>
  <c r="G23" i="20"/>
  <c r="G25" i="20"/>
  <c r="H25" i="20"/>
  <c r="G27" i="20"/>
  <c r="H27" i="20"/>
  <c r="G32" i="20"/>
  <c r="G20" i="20"/>
  <c r="H20" i="20"/>
  <c r="H7" i="20"/>
  <c r="G31" i="20"/>
  <c r="H31" i="20"/>
  <c r="G28" i="20"/>
  <c r="H28" i="20"/>
  <c r="G12" i="20"/>
  <c r="G13" i="20"/>
  <c r="G17" i="20"/>
  <c r="H17" i="20"/>
  <c r="G11" i="20"/>
  <c r="H15" i="20"/>
  <c r="M74" i="36"/>
  <c r="H64" i="36"/>
  <c r="H23" i="20"/>
  <c r="G64" i="20"/>
  <c r="K74" i="36"/>
  <c r="D77" i="36"/>
  <c r="K67" i="36"/>
  <c r="C21" i="5"/>
  <c r="C21" i="35"/>
  <c r="C26" i="5"/>
  <c r="H32" i="20"/>
  <c r="C6" i="5"/>
  <c r="C6" i="35"/>
  <c r="H10" i="20"/>
  <c r="C16" i="5"/>
  <c r="E16" i="5"/>
  <c r="C31" i="5"/>
  <c r="E31" i="5"/>
  <c r="H11" i="20"/>
  <c r="C11" i="5"/>
  <c r="E11" i="5"/>
  <c r="H12" i="20"/>
  <c r="E39" i="5"/>
  <c r="C39" i="35"/>
  <c r="E41" i="5"/>
  <c r="C41" i="35"/>
  <c r="C31" i="35"/>
  <c r="E21" i="5"/>
  <c r="S95" i="3"/>
  <c r="H13" i="20"/>
  <c r="E6" i="5"/>
  <c r="C16" i="35"/>
  <c r="C11" i="35"/>
  <c r="K70" i="20"/>
  <c r="Z95" i="3"/>
  <c r="K77" i="20"/>
  <c r="C37" i="5"/>
  <c r="M69" i="20"/>
  <c r="AG94" i="3"/>
  <c r="M76" i="20"/>
  <c r="M67" i="36"/>
  <c r="H64" i="20"/>
  <c r="M75" i="20"/>
  <c r="M77" i="20"/>
  <c r="D77" i="20"/>
  <c r="E26" i="5"/>
  <c r="C26" i="35"/>
  <c r="J71" i="20"/>
  <c r="S96" i="3"/>
  <c r="C45" i="5"/>
  <c r="E45" i="5"/>
  <c r="E37" i="5"/>
  <c r="C37" i="35"/>
  <c r="C43" i="35"/>
  <c r="C43" i="5"/>
  <c r="M68" i="20"/>
  <c r="AG93" i="3"/>
  <c r="A104" i="3"/>
  <c r="M74" i="20"/>
  <c r="M70" i="20"/>
  <c r="AG95" i="3"/>
  <c r="M67" i="20"/>
  <c r="AG92" i="3"/>
  <c r="K11" i="48"/>
  <c r="C45" i="35"/>
  <c r="C47" i="35"/>
  <c r="G20" i="1"/>
  <c r="A100" i="3"/>
  <c r="S100" i="3"/>
  <c r="AO6" i="11"/>
  <c r="AK9" i="11"/>
  <c r="AJ15" i="6"/>
  <c r="G27" i="15"/>
  <c r="G23" i="15"/>
  <c r="G24" i="15"/>
  <c r="G25" i="15"/>
  <c r="G22" i="15"/>
  <c r="G19" i="15"/>
  <c r="G16" i="15"/>
  <c r="G17" i="15"/>
  <c r="G15" i="15"/>
  <c r="G8" i="15"/>
  <c r="G9" i="15"/>
  <c r="G7" i="15"/>
  <c r="X12" i="15"/>
  <c r="AA11" i="15"/>
  <c r="I121" i="12"/>
  <c r="I115" i="12"/>
  <c r="I116" i="12"/>
  <c r="I117" i="12"/>
  <c r="I114" i="12"/>
  <c r="I110" i="12"/>
  <c r="I106" i="12"/>
  <c r="I104" i="12"/>
  <c r="I98" i="12"/>
  <c r="I99" i="12"/>
  <c r="I100" i="12"/>
  <c r="I97" i="12"/>
  <c r="G14" i="15"/>
  <c r="G21" i="15"/>
  <c r="AK13" i="11"/>
  <c r="AK12" i="11"/>
  <c r="AK11" i="11"/>
  <c r="AK10" i="11"/>
  <c r="P17" i="34"/>
  <c r="C20" i="1"/>
  <c r="S90" i="12"/>
  <c r="P12" i="15"/>
  <c r="S11" i="15"/>
  <c r="AD12" i="15"/>
  <c r="AD17" i="34"/>
  <c r="A5" i="8"/>
  <c r="A4" i="8"/>
  <c r="S86" i="12"/>
  <c r="AF86" i="12"/>
  <c r="AF88" i="12"/>
  <c r="S16" i="34"/>
  <c r="P18" i="34"/>
  <c r="X18" i="34"/>
  <c r="AG16" i="34"/>
  <c r="AG11" i="15"/>
  <c r="W19" i="28"/>
  <c r="P13" i="15"/>
  <c r="X13" i="15"/>
  <c r="A4" i="1"/>
  <c r="F26" i="6"/>
  <c r="D26" i="6"/>
  <c r="F22" i="6"/>
  <c r="F23" i="6"/>
  <c r="F24" i="6"/>
  <c r="F21" i="6"/>
  <c r="D16" i="6"/>
  <c r="D14" i="6"/>
  <c r="F14" i="6"/>
  <c r="F18" i="6"/>
  <c r="D18" i="6"/>
  <c r="D22" i="6"/>
  <c r="D23" i="6"/>
  <c r="D24" i="6"/>
  <c r="D21" i="6"/>
  <c r="F9" i="6"/>
  <c r="F10" i="6"/>
  <c r="F11" i="6"/>
  <c r="F8" i="6"/>
  <c r="D9" i="6"/>
  <c r="D10" i="6"/>
  <c r="D11" i="6"/>
  <c r="D8" i="6"/>
  <c r="D7" i="6"/>
  <c r="D20" i="6"/>
  <c r="AB15" i="6"/>
  <c r="C47" i="5"/>
  <c r="F9" i="1"/>
  <c r="F8" i="1"/>
  <c r="F7" i="1"/>
  <c r="F10" i="1"/>
  <c r="F11" i="1"/>
  <c r="F12" i="1"/>
  <c r="F6" i="1"/>
  <c r="D24" i="15"/>
  <c r="D23" i="15"/>
  <c r="D8" i="15"/>
  <c r="D17" i="15"/>
  <c r="C45" i="16"/>
  <c r="C6" i="16"/>
  <c r="D9" i="15"/>
  <c r="D25" i="15"/>
  <c r="D10" i="15"/>
  <c r="D15" i="15"/>
  <c r="D27" i="15"/>
  <c r="D19" i="15"/>
  <c r="D7" i="15"/>
  <c r="D22" i="15"/>
  <c r="C41" i="16"/>
  <c r="C21" i="16"/>
  <c r="C37" i="16"/>
  <c r="C16" i="16"/>
  <c r="C31" i="16"/>
  <c r="C11" i="16"/>
  <c r="C26" i="16"/>
  <c r="Q16" i="6"/>
  <c r="D21" i="15"/>
  <c r="D6" i="15"/>
  <c r="S104" i="3"/>
  <c r="C43" i="16"/>
  <c r="C47" i="16"/>
  <c r="AJ16" i="6"/>
  <c r="AF100" i="3"/>
  <c r="AF102" i="3"/>
  <c r="BO102" i="3"/>
  <c r="Q15" i="6"/>
  <c r="D21" i="8"/>
  <c r="M28" i="43"/>
  <c r="N17" i="6"/>
  <c r="X17" i="6"/>
  <c r="I117" i="3"/>
  <c r="I105" i="12"/>
  <c r="AF90" i="12"/>
  <c r="AF92" i="12"/>
  <c r="BQ92" i="12"/>
  <c r="D16" i="1"/>
  <c r="D16" i="34"/>
  <c r="D29" i="34"/>
  <c r="D15" i="6"/>
  <c r="D13" i="6"/>
  <c r="I135" i="3"/>
  <c r="M30" i="43"/>
  <c r="M29" i="43"/>
  <c r="AU18" i="63"/>
  <c r="Q18" i="63"/>
  <c r="B24" i="44"/>
  <c r="AM92" i="12"/>
  <c r="S100" i="12"/>
  <c r="G10" i="15"/>
  <c r="G6" i="15"/>
  <c r="G29" i="15"/>
  <c r="D28" i="6"/>
  <c r="AG135" i="3"/>
  <c r="G16" i="34"/>
  <c r="G29" i="34"/>
  <c r="S123" i="12"/>
  <c r="AQ123" i="12"/>
  <c r="D16" i="15"/>
  <c r="D14" i="15"/>
  <c r="D29" i="15"/>
  <c r="P14" i="15"/>
  <c r="Y14" i="15"/>
  <c r="N14" i="15"/>
</calcChain>
</file>

<file path=xl/sharedStrings.xml><?xml version="1.0" encoding="utf-8"?>
<sst xmlns="http://schemas.openxmlformats.org/spreadsheetml/2006/main" count="1582" uniqueCount="674">
  <si>
    <t>（様式 魅-1）</t>
  </si>
  <si>
    <t>補助事業区分【商店街魅力アップ支援事業】</t>
  </si>
  <si>
    <t>記</t>
  </si>
  <si>
    <t>千円</t>
  </si>
  <si>
    <t>２　補助金を受けて実施しようとする事業</t>
  </si>
  <si>
    <t>事業の名称</t>
  </si>
  <si>
    <t>事業費</t>
  </si>
  <si>
    <t>左のうち補助対象経費</t>
  </si>
  <si>
    <t>県補助</t>
  </si>
  <si>
    <t>①</t>
  </si>
  <si>
    <t>円</t>
  </si>
  <si>
    <t>②</t>
  </si>
  <si>
    <t>（添付書類）</t>
  </si>
  <si>
    <t>(1) 事業計画書（商店街魅力アップ支援事業）（様式 魅-2又は魅-2-2）</t>
  </si>
  <si>
    <t>(2) 収支予算書（商店街魅力アップ支援事業）（様式 魅-3及び魅-3-2）</t>
  </si>
  <si>
    <t>(4) 役員名簿及び組合員名簿又は会員名簿</t>
  </si>
  <si>
    <t>(5) 登記事項証明書の写し及び定款又はこれに準ずる規約、会則等</t>
  </si>
  <si>
    <t>(6) 補助事業の実施について議決した総会等の議事録の写し</t>
  </si>
  <si>
    <t>(7) その他市長が必要と認める書類</t>
  </si>
  <si>
    <t>（申請する皆様へ）</t>
  </si>
  <si>
    <t>（注）げんき補助金申請を希望する事業は「県補助」欄に丸印をつけ、「団体の概要」を添付すること</t>
    <phoneticPr fontId="23"/>
  </si>
  <si>
    <t>金</t>
    <rPh sb="0" eb="1">
      <t>キン</t>
    </rPh>
    <phoneticPr fontId="23"/>
  </si>
  <si>
    <t>補助金交付申請額</t>
    <rPh sb="0" eb="3">
      <t>ホジョキン</t>
    </rPh>
    <rPh sb="3" eb="5">
      <t>コウフ</t>
    </rPh>
    <rPh sb="5" eb="7">
      <t>シンセイ</t>
    </rPh>
    <rPh sb="7" eb="8">
      <t>ガク</t>
    </rPh>
    <phoneticPr fontId="23"/>
  </si>
  <si>
    <t>（フリガナ）</t>
    <phoneticPr fontId="23"/>
  </si>
  <si>
    <t>代表者職氏名</t>
    <rPh sb="0" eb="3">
      <t>ダイヒョウシャ</t>
    </rPh>
    <rPh sb="3" eb="4">
      <t>ショク</t>
    </rPh>
    <rPh sb="4" eb="6">
      <t>シメイ</t>
    </rPh>
    <phoneticPr fontId="23"/>
  </si>
  <si>
    <t>(生年月日：</t>
    <rPh sb="1" eb="3">
      <t>セイネン</t>
    </rPh>
    <rPh sb="3" eb="5">
      <t>ガッピ</t>
    </rPh>
    <phoneticPr fontId="23"/>
  </si>
  <si>
    <t>事務担当者名</t>
    <rPh sb="0" eb="2">
      <t>ジム</t>
    </rPh>
    <rPh sb="2" eb="5">
      <t>タントウシャ</t>
    </rPh>
    <rPh sb="5" eb="6">
      <t>メイ</t>
    </rPh>
    <phoneticPr fontId="23"/>
  </si>
  <si>
    <t>（宛先）名古屋市長</t>
    <phoneticPr fontId="23"/>
  </si>
  <si>
    <t>）</t>
    <phoneticPr fontId="23"/>
  </si>
  <si>
    <t>所　 在　 地</t>
    <rPh sb="0" eb="1">
      <t>ショ</t>
    </rPh>
    <rPh sb="3" eb="4">
      <t>ザイ</t>
    </rPh>
    <rPh sb="6" eb="7">
      <t>チ</t>
    </rPh>
    <phoneticPr fontId="23"/>
  </si>
  <si>
    <t>団　 体 　名</t>
    <rPh sb="0" eb="1">
      <t>ダン</t>
    </rPh>
    <rPh sb="3" eb="4">
      <t>カラダ</t>
    </rPh>
    <rPh sb="6" eb="7">
      <t>メイ</t>
    </rPh>
    <phoneticPr fontId="23"/>
  </si>
  <si>
    <t>連 　絡　 先</t>
    <rPh sb="0" eb="1">
      <t>レン</t>
    </rPh>
    <rPh sb="3" eb="4">
      <t>ラク</t>
    </rPh>
    <rPh sb="6" eb="7">
      <t>サキ</t>
    </rPh>
    <phoneticPr fontId="23"/>
  </si>
  <si>
    <t>(3) ハード事業に工事費を含む場合は、見積書の写し（2社以上の見積）、仕様書・図面・カタログ等事業の内
    容がわかるもの、施設・設備の配置図及び工事施工前の写真</t>
    <phoneticPr fontId="23"/>
  </si>
  <si>
    <t xml:space="preserve"> (注) (5)については、補助金申請にかかる書類として従前に本市へ提出している補助事業者にあっては、内容
     に変更がない場合に限り省略することができる（ただし、前回提出年度から10年を経過している場合はこ 
     の限りではない）。（前回提出　　　　　年度）</t>
    <phoneticPr fontId="23"/>
  </si>
  <si>
    <t>(1) 名古屋市暴力団排除条例第2条第1号に規定する暴力団若しくは同条第2号に規定する暴力団員と密接な関係
  を有する団体に該当するときは、補助金を交付しません。また、交付決定後にその旨が判明したときは、交 
  付決定を取り消し、又は補助金の返還を求めることがあります。</t>
    <phoneticPr fontId="23"/>
  </si>
  <si>
    <t>(2) 上記事由を確認する必要がある場合には、申請書類に記載されている情報を愛知県警察本部に照会するこ
  とがあります。</t>
    <phoneticPr fontId="23"/>
  </si>
  <si>
    <t>【入力シート】</t>
    <rPh sb="1" eb="3">
      <t>ニュウリョク</t>
    </rPh>
    <phoneticPr fontId="23"/>
  </si>
  <si>
    <t>〇商店街情報</t>
    <rPh sb="1" eb="4">
      <t>ショウテンガイ</t>
    </rPh>
    <rPh sb="4" eb="6">
      <t>ジョウホウ</t>
    </rPh>
    <phoneticPr fontId="23"/>
  </si>
  <si>
    <t>所在地</t>
    <rPh sb="0" eb="3">
      <t>ショザイチ</t>
    </rPh>
    <phoneticPr fontId="23"/>
  </si>
  <si>
    <t>団体名</t>
    <rPh sb="0" eb="2">
      <t>ダンタイ</t>
    </rPh>
    <rPh sb="2" eb="3">
      <t>メイ</t>
    </rPh>
    <phoneticPr fontId="23"/>
  </si>
  <si>
    <t>代表者名フリガナ</t>
    <rPh sb="0" eb="3">
      <t>ダイヒョウシャ</t>
    </rPh>
    <rPh sb="3" eb="4">
      <t>メイ</t>
    </rPh>
    <phoneticPr fontId="23"/>
  </si>
  <si>
    <t>代表者生年月日</t>
    <rPh sb="0" eb="3">
      <t>ダイヒョウシャ</t>
    </rPh>
    <rPh sb="3" eb="5">
      <t>セイネン</t>
    </rPh>
    <rPh sb="5" eb="7">
      <t>ガッピ</t>
    </rPh>
    <phoneticPr fontId="23"/>
  </si>
  <si>
    <t>連絡先</t>
    <rPh sb="0" eb="3">
      <t>レンラクサキ</t>
    </rPh>
    <phoneticPr fontId="23"/>
  </si>
  <si>
    <t>〇事業内容</t>
    <rPh sb="1" eb="3">
      <t>ジギョウ</t>
    </rPh>
    <rPh sb="3" eb="5">
      <t>ナイヨウ</t>
    </rPh>
    <phoneticPr fontId="23"/>
  </si>
  <si>
    <t>事業①</t>
    <rPh sb="0" eb="2">
      <t>ジギョウ</t>
    </rPh>
    <phoneticPr fontId="23"/>
  </si>
  <si>
    <t>２　「積算の基礎」の欄は、科目ごとに具体的に記入してください。</t>
    <rPh sb="3" eb="5">
      <t>セキサン</t>
    </rPh>
    <rPh sb="6" eb="8">
      <t>キソ</t>
    </rPh>
    <rPh sb="10" eb="11">
      <t>ラン</t>
    </rPh>
    <rPh sb="13" eb="15">
      <t>カモク</t>
    </rPh>
    <rPh sb="18" eb="21">
      <t>グタイテキ</t>
    </rPh>
    <rPh sb="22" eb="24">
      <t>キニュウ</t>
    </rPh>
    <phoneticPr fontId="28"/>
  </si>
  <si>
    <t>１　「事業収入」の欄は、補助事業にかかる収入額を記載してください。</t>
    <rPh sb="3" eb="5">
      <t>ジギョウ</t>
    </rPh>
    <rPh sb="5" eb="7">
      <t>シュウニュウ</t>
    </rPh>
    <rPh sb="9" eb="10">
      <t>ラン</t>
    </rPh>
    <rPh sb="12" eb="14">
      <t>ホジョ</t>
    </rPh>
    <rPh sb="14" eb="16">
      <t>ジギョウ</t>
    </rPh>
    <rPh sb="20" eb="22">
      <t>シュウニュウ</t>
    </rPh>
    <rPh sb="22" eb="23">
      <t>ガク</t>
    </rPh>
    <rPh sb="24" eb="26">
      <t>キサイ</t>
    </rPh>
    <phoneticPr fontId="28"/>
  </si>
  <si>
    <t>（記入上の注意）</t>
    <rPh sb="1" eb="3">
      <t>キニュウ</t>
    </rPh>
    <rPh sb="3" eb="4">
      <t>ジョウ</t>
    </rPh>
    <rPh sb="5" eb="7">
      <t>チュウイ</t>
    </rPh>
    <phoneticPr fontId="28"/>
  </si>
  <si>
    <t>合　　計</t>
    <rPh sb="0" eb="1">
      <t>ゴウ</t>
    </rPh>
    <rPh sb="3" eb="4">
      <t>ケイ</t>
    </rPh>
    <phoneticPr fontId="28"/>
  </si>
  <si>
    <t>寄付金その他</t>
    <rPh sb="0" eb="3">
      <t>キフキン</t>
    </rPh>
    <rPh sb="5" eb="6">
      <t>タ</t>
    </rPh>
    <phoneticPr fontId="28"/>
  </si>
  <si>
    <t>）</t>
    <phoneticPr fontId="28"/>
  </si>
  <si>
    <t>（</t>
    <phoneticPr fontId="28"/>
  </si>
  <si>
    <t>模擬店等売上</t>
    <rPh sb="0" eb="4">
      <t>モギテントウ</t>
    </rPh>
    <rPh sb="4" eb="5">
      <t>ウ</t>
    </rPh>
    <rPh sb="5" eb="6">
      <t>ア</t>
    </rPh>
    <phoneticPr fontId="28"/>
  </si>
  <si>
    <t>広告料収入</t>
    <rPh sb="0" eb="3">
      <t>コウコクリョウ</t>
    </rPh>
    <rPh sb="3" eb="5">
      <t>シュウニュウ</t>
    </rPh>
    <phoneticPr fontId="28"/>
  </si>
  <si>
    <t>出店料収入</t>
    <rPh sb="0" eb="2">
      <t>シュッテン</t>
    </rPh>
    <rPh sb="2" eb="3">
      <t>リョウ</t>
    </rPh>
    <rPh sb="3" eb="5">
      <t>シュウニュウ</t>
    </rPh>
    <phoneticPr fontId="28"/>
  </si>
  <si>
    <t>入場料収入</t>
    <rPh sb="0" eb="2">
      <t>ニュウジョウ</t>
    </rPh>
    <rPh sb="2" eb="3">
      <t>リョウ</t>
    </rPh>
    <rPh sb="3" eb="5">
      <t>シュウニュウ</t>
    </rPh>
    <phoneticPr fontId="28"/>
  </si>
  <si>
    <t>事業収入</t>
    <rPh sb="0" eb="2">
      <t>ジギョウ</t>
    </rPh>
    <rPh sb="2" eb="4">
      <t>シュウニュウ</t>
    </rPh>
    <phoneticPr fontId="28"/>
  </si>
  <si>
    <t>借入金</t>
    <rPh sb="0" eb="1">
      <t>シャク</t>
    </rPh>
    <rPh sb="1" eb="3">
      <t>ニュウキン</t>
    </rPh>
    <phoneticPr fontId="28"/>
  </si>
  <si>
    <t>その他</t>
    <rPh sb="2" eb="3">
      <t>タ</t>
    </rPh>
    <phoneticPr fontId="28"/>
  </si>
  <si>
    <t>市補助金</t>
    <rPh sb="0" eb="1">
      <t>シ</t>
    </rPh>
    <rPh sb="1" eb="4">
      <t>ホジョキン</t>
    </rPh>
    <phoneticPr fontId="28"/>
  </si>
  <si>
    <t>県補助金</t>
    <rPh sb="0" eb="1">
      <t>ケン</t>
    </rPh>
    <rPh sb="1" eb="4">
      <t>ホジョキン</t>
    </rPh>
    <phoneticPr fontId="28"/>
  </si>
  <si>
    <t>補助金</t>
    <rPh sb="0" eb="3">
      <t>ホジョキン</t>
    </rPh>
    <phoneticPr fontId="28"/>
  </si>
  <si>
    <t>積立金</t>
    <rPh sb="0" eb="2">
      <t>ツミタテ</t>
    </rPh>
    <rPh sb="2" eb="3">
      <t>キン</t>
    </rPh>
    <phoneticPr fontId="28"/>
  </si>
  <si>
    <t>負担金</t>
    <rPh sb="0" eb="3">
      <t>フタンキン</t>
    </rPh>
    <phoneticPr fontId="28"/>
  </si>
  <si>
    <t>会費</t>
    <rPh sb="0" eb="2">
      <t>カイヒ</t>
    </rPh>
    <phoneticPr fontId="28"/>
  </si>
  <si>
    <t>自己資金</t>
    <rPh sb="0" eb="2">
      <t>ジコ</t>
    </rPh>
    <rPh sb="2" eb="4">
      <t>シキン</t>
    </rPh>
    <phoneticPr fontId="28"/>
  </si>
  <si>
    <t>積　算　の　基　礎</t>
    <rPh sb="0" eb="1">
      <t>セキ</t>
    </rPh>
    <rPh sb="2" eb="3">
      <t>ザン</t>
    </rPh>
    <rPh sb="6" eb="7">
      <t>モト</t>
    </rPh>
    <rPh sb="8" eb="9">
      <t>イシズエ</t>
    </rPh>
    <phoneticPr fontId="28"/>
  </si>
  <si>
    <t>予　算　額（円）</t>
    <rPh sb="0" eb="1">
      <t>ヨ</t>
    </rPh>
    <rPh sb="2" eb="3">
      <t>ザン</t>
    </rPh>
    <rPh sb="4" eb="5">
      <t>ガク</t>
    </rPh>
    <rPh sb="6" eb="7">
      <t>エン</t>
    </rPh>
    <phoneticPr fontId="28"/>
  </si>
  <si>
    <t>区　　分</t>
    <rPh sb="0" eb="1">
      <t>ク</t>
    </rPh>
    <rPh sb="3" eb="4">
      <t>ブン</t>
    </rPh>
    <phoneticPr fontId="28"/>
  </si>
  <si>
    <t>事業名　（</t>
    <rPh sb="0" eb="2">
      <t>ジギョウ</t>
    </rPh>
    <rPh sb="2" eb="3">
      <t>メイ</t>
    </rPh>
    <phoneticPr fontId="28"/>
  </si>
  <si>
    <t>収入の部</t>
    <rPh sb="0" eb="2">
      <t>シュウニュウ</t>
    </rPh>
    <rPh sb="3" eb="4">
      <t>ブ</t>
    </rPh>
    <phoneticPr fontId="28"/>
  </si>
  <si>
    <t>収　支　予　算　書（商店街魅力アップ支援事業）</t>
    <rPh sb="10" eb="12">
      <t>ショウテン</t>
    </rPh>
    <rPh sb="12" eb="13">
      <t>ガイ</t>
    </rPh>
    <rPh sb="13" eb="15">
      <t>ミリョク</t>
    </rPh>
    <rPh sb="18" eb="20">
      <t>シエン</t>
    </rPh>
    <phoneticPr fontId="28"/>
  </si>
  <si>
    <t>（様式 魅-3）</t>
    <rPh sb="1" eb="3">
      <t>ヨウシキ</t>
    </rPh>
    <rPh sb="4" eb="5">
      <t>ミ</t>
    </rPh>
    <phoneticPr fontId="28"/>
  </si>
  <si>
    <t>支出の部は事業ごとに作成すること</t>
    <rPh sb="0" eb="2">
      <t>シシュツ</t>
    </rPh>
    <rPh sb="3" eb="4">
      <t>ブ</t>
    </rPh>
    <rPh sb="5" eb="7">
      <t>ジギョウ</t>
    </rPh>
    <rPh sb="10" eb="12">
      <t>サクセイ</t>
    </rPh>
    <phoneticPr fontId="28"/>
  </si>
  <si>
    <t>(注）</t>
    <rPh sb="1" eb="2">
      <t>チュウ</t>
    </rPh>
    <phoneticPr fontId="28"/>
  </si>
  <si>
    <t>補助対象経費　計</t>
    <rPh sb="0" eb="2">
      <t>ホジョ</t>
    </rPh>
    <rPh sb="2" eb="4">
      <t>タイショウ</t>
    </rPh>
    <rPh sb="4" eb="6">
      <t>ケイヒ</t>
    </rPh>
    <rPh sb="7" eb="8">
      <t>ケイ</t>
    </rPh>
    <phoneticPr fontId="28"/>
  </si>
  <si>
    <t xml:space="preserve"> </t>
    <phoneticPr fontId="28"/>
  </si>
  <si>
    <t>家賃賃借料</t>
    <rPh sb="0" eb="2">
      <t>ヤチン</t>
    </rPh>
    <rPh sb="2" eb="5">
      <t>チンシャクリョウ</t>
    </rPh>
    <phoneticPr fontId="28"/>
  </si>
  <si>
    <t>内外装整備費</t>
    <rPh sb="0" eb="3">
      <t>ナイガイソウ</t>
    </rPh>
    <rPh sb="3" eb="6">
      <t>セイビヒ</t>
    </rPh>
    <phoneticPr fontId="28"/>
  </si>
  <si>
    <t>共同施設・設備費</t>
    <rPh sb="0" eb="2">
      <t>キョウドウ</t>
    </rPh>
    <rPh sb="2" eb="4">
      <t>シセツ</t>
    </rPh>
    <rPh sb="5" eb="7">
      <t>セツビ</t>
    </rPh>
    <rPh sb="7" eb="8">
      <t>ヒ</t>
    </rPh>
    <phoneticPr fontId="28"/>
  </si>
  <si>
    <t>ハード事業</t>
    <rPh sb="3" eb="5">
      <t>ジギョウ</t>
    </rPh>
    <phoneticPr fontId="28"/>
  </si>
  <si>
    <t>海外通信費</t>
    <rPh sb="0" eb="2">
      <t>カイガイ</t>
    </rPh>
    <rPh sb="2" eb="5">
      <t>ツウシンヒ</t>
    </rPh>
    <phoneticPr fontId="28"/>
  </si>
  <si>
    <t>報償費</t>
    <rPh sb="0" eb="2">
      <t>ホウショウ</t>
    </rPh>
    <rPh sb="2" eb="3">
      <t>ヒ</t>
    </rPh>
    <phoneticPr fontId="28"/>
  </si>
  <si>
    <t>印刷製本費</t>
    <rPh sb="0" eb="2">
      <t>インサツ</t>
    </rPh>
    <rPh sb="2" eb="4">
      <t>セイホン</t>
    </rPh>
    <rPh sb="4" eb="5">
      <t>ヒ</t>
    </rPh>
    <phoneticPr fontId="28"/>
  </si>
  <si>
    <t>うち指導コンサルタント委託料</t>
    <rPh sb="2" eb="4">
      <t>シドウ</t>
    </rPh>
    <rPh sb="11" eb="14">
      <t>イタクリョウ</t>
    </rPh>
    <phoneticPr fontId="28"/>
  </si>
  <si>
    <t>委託料</t>
    <rPh sb="0" eb="3">
      <t>イタクリョウ</t>
    </rPh>
    <phoneticPr fontId="28"/>
  </si>
  <si>
    <t>装飾設備費</t>
    <rPh sb="0" eb="2">
      <t>ソウショク</t>
    </rPh>
    <rPh sb="2" eb="5">
      <t>セツビヒ</t>
    </rPh>
    <phoneticPr fontId="28"/>
  </si>
  <si>
    <t>会場借上料</t>
    <rPh sb="0" eb="2">
      <t>カイジョウ</t>
    </rPh>
    <rPh sb="2" eb="4">
      <t>カリア</t>
    </rPh>
    <rPh sb="4" eb="5">
      <t>リョウ</t>
    </rPh>
    <phoneticPr fontId="28"/>
  </si>
  <si>
    <t>ソフト事業</t>
    <rPh sb="3" eb="5">
      <t>ジギョウ</t>
    </rPh>
    <phoneticPr fontId="28"/>
  </si>
  <si>
    <t>　）</t>
    <phoneticPr fontId="28"/>
  </si>
  <si>
    <t>事業名（</t>
    <rPh sb="0" eb="2">
      <t>ジギョウ</t>
    </rPh>
    <rPh sb="2" eb="3">
      <t>メイ</t>
    </rPh>
    <phoneticPr fontId="28"/>
  </si>
  <si>
    <t>支出の部</t>
    <rPh sb="0" eb="2">
      <t>シシュツ</t>
    </rPh>
    <rPh sb="3" eb="4">
      <t>ブ</t>
    </rPh>
    <phoneticPr fontId="28"/>
  </si>
  <si>
    <t>収　支　予　算　書（商店街魅力アップ支援事業）</t>
    <rPh sb="0" eb="1">
      <t>オサム</t>
    </rPh>
    <rPh sb="2" eb="3">
      <t>シ</t>
    </rPh>
    <rPh sb="4" eb="5">
      <t>ヨ</t>
    </rPh>
    <rPh sb="6" eb="7">
      <t>ザン</t>
    </rPh>
    <rPh sb="8" eb="9">
      <t>ショ</t>
    </rPh>
    <rPh sb="10" eb="12">
      <t>ショウテン</t>
    </rPh>
    <rPh sb="12" eb="13">
      <t>ガイ</t>
    </rPh>
    <rPh sb="13" eb="15">
      <t>ミリョク</t>
    </rPh>
    <rPh sb="18" eb="20">
      <t>シエン</t>
    </rPh>
    <phoneticPr fontId="28"/>
  </si>
  <si>
    <t>（様式 魅-3-2）</t>
    <rPh sb="1" eb="3">
      <t>ヨウシキ</t>
    </rPh>
    <rPh sb="4" eb="5">
      <t>ミ</t>
    </rPh>
    <phoneticPr fontId="28"/>
  </si>
  <si>
    <t>区分</t>
    <rPh sb="0" eb="2">
      <t>クブン</t>
    </rPh>
    <phoneticPr fontId="23"/>
  </si>
  <si>
    <t>消費税</t>
    <rPh sb="0" eb="3">
      <t>ショウヒゼイ</t>
    </rPh>
    <phoneticPr fontId="23"/>
  </si>
  <si>
    <t>&lt;補助金の算出&gt;</t>
    <rPh sb="1" eb="4">
      <t>ホジョキン</t>
    </rPh>
    <rPh sb="5" eb="7">
      <t>サンシュツ</t>
    </rPh>
    <phoneticPr fontId="23"/>
  </si>
  <si>
    <t>×</t>
    <phoneticPr fontId="23"/>
  </si>
  <si>
    <t>＝</t>
    <phoneticPr fontId="23"/>
  </si>
  <si>
    <t>（人件費以外）</t>
    <rPh sb="1" eb="4">
      <t>ジンケンヒ</t>
    </rPh>
    <rPh sb="4" eb="6">
      <t>イガイ</t>
    </rPh>
    <phoneticPr fontId="23"/>
  </si>
  <si>
    <t>（人件費）</t>
    <rPh sb="1" eb="4">
      <t>ジンケンヒ</t>
    </rPh>
    <phoneticPr fontId="23"/>
  </si>
  <si>
    <t>補助金額（千円未満切捨て）</t>
    <rPh sb="0" eb="2">
      <t>ホジョ</t>
    </rPh>
    <rPh sb="2" eb="4">
      <t>キンガク</t>
    </rPh>
    <rPh sb="5" eb="7">
      <t>センエン</t>
    </rPh>
    <rPh sb="7" eb="9">
      <t>ミマン</t>
    </rPh>
    <rPh sb="9" eb="11">
      <t>キリス</t>
    </rPh>
    <phoneticPr fontId="23"/>
  </si>
  <si>
    <t>&lt;人件費以外&gt;</t>
    <rPh sb="1" eb="6">
      <t>ジンケンヒイガイ</t>
    </rPh>
    <phoneticPr fontId="23"/>
  </si>
  <si>
    <t>①</t>
    <phoneticPr fontId="23"/>
  </si>
  <si>
    <t>&lt;人件費&gt;</t>
    <rPh sb="1" eb="4">
      <t>ジンケンヒ</t>
    </rPh>
    <phoneticPr fontId="23"/>
  </si>
  <si>
    <t>②</t>
    <phoneticPr fontId="23"/>
  </si>
  <si>
    <t>①＋②＝</t>
    <phoneticPr fontId="23"/>
  </si>
  <si>
    <t>〇収支計画（支出の部）</t>
    <rPh sb="1" eb="3">
      <t>シュウシ</t>
    </rPh>
    <rPh sb="3" eb="5">
      <t>ケイカク</t>
    </rPh>
    <rPh sb="6" eb="8">
      <t>シシュツ</t>
    </rPh>
    <rPh sb="9" eb="10">
      <t>ブ</t>
    </rPh>
    <phoneticPr fontId="23"/>
  </si>
  <si>
    <t>〇収支計画（収入の部）</t>
    <rPh sb="1" eb="3">
      <t>シュウシ</t>
    </rPh>
    <rPh sb="3" eb="5">
      <t>ケイカク</t>
    </rPh>
    <rPh sb="6" eb="8">
      <t>シュウニュウ</t>
    </rPh>
    <rPh sb="9" eb="10">
      <t>ブ</t>
    </rPh>
    <phoneticPr fontId="23"/>
  </si>
  <si>
    <t>区分</t>
    <rPh sb="0" eb="2">
      <t>クブン</t>
    </rPh>
    <phoneticPr fontId="23"/>
  </si>
  <si>
    <t>予算額</t>
    <rPh sb="0" eb="3">
      <t>ヨサンガク</t>
    </rPh>
    <phoneticPr fontId="23"/>
  </si>
  <si>
    <t>自己資金</t>
    <rPh sb="0" eb="2">
      <t>ジコ</t>
    </rPh>
    <rPh sb="2" eb="4">
      <t>シキン</t>
    </rPh>
    <phoneticPr fontId="23"/>
  </si>
  <si>
    <t>会費</t>
    <rPh sb="0" eb="2">
      <t>カイヒ</t>
    </rPh>
    <phoneticPr fontId="23"/>
  </si>
  <si>
    <t>負担金</t>
    <rPh sb="0" eb="3">
      <t>フタンキン</t>
    </rPh>
    <phoneticPr fontId="23"/>
  </si>
  <si>
    <t>積立金</t>
    <rPh sb="0" eb="2">
      <t>ツミタテ</t>
    </rPh>
    <rPh sb="2" eb="3">
      <t>キン</t>
    </rPh>
    <phoneticPr fontId="23"/>
  </si>
  <si>
    <t>その他</t>
    <rPh sb="2" eb="3">
      <t>タ</t>
    </rPh>
    <phoneticPr fontId="23"/>
  </si>
  <si>
    <t>補助金</t>
    <rPh sb="0" eb="3">
      <t>ホジョキン</t>
    </rPh>
    <phoneticPr fontId="23"/>
  </si>
  <si>
    <t>県補助金</t>
    <rPh sb="0" eb="1">
      <t>ケン</t>
    </rPh>
    <rPh sb="1" eb="4">
      <t>ホジョキン</t>
    </rPh>
    <phoneticPr fontId="23"/>
  </si>
  <si>
    <t>市補助金</t>
    <rPh sb="0" eb="1">
      <t>シ</t>
    </rPh>
    <rPh sb="1" eb="4">
      <t>ホジョキン</t>
    </rPh>
    <phoneticPr fontId="23"/>
  </si>
  <si>
    <t>※自動入力</t>
    <rPh sb="1" eb="3">
      <t>ジドウ</t>
    </rPh>
    <rPh sb="3" eb="5">
      <t>ニュウリョク</t>
    </rPh>
    <phoneticPr fontId="23"/>
  </si>
  <si>
    <t>借入金</t>
    <rPh sb="0" eb="2">
      <t>カリイレ</t>
    </rPh>
    <rPh sb="2" eb="3">
      <t>キン</t>
    </rPh>
    <phoneticPr fontId="23"/>
  </si>
  <si>
    <t>事業収入</t>
    <rPh sb="0" eb="2">
      <t>ジギョウ</t>
    </rPh>
    <rPh sb="2" eb="4">
      <t>シュウニュウ</t>
    </rPh>
    <phoneticPr fontId="23"/>
  </si>
  <si>
    <t>入場料収入</t>
    <rPh sb="0" eb="3">
      <t>ニュウジョウリョウ</t>
    </rPh>
    <rPh sb="3" eb="5">
      <t>シュウニュウ</t>
    </rPh>
    <phoneticPr fontId="23"/>
  </si>
  <si>
    <t>出店料収入</t>
    <rPh sb="0" eb="2">
      <t>シュッテン</t>
    </rPh>
    <rPh sb="2" eb="3">
      <t>リョウ</t>
    </rPh>
    <rPh sb="3" eb="5">
      <t>シュウニュウ</t>
    </rPh>
    <phoneticPr fontId="23"/>
  </si>
  <si>
    <t>広告料収入</t>
    <rPh sb="0" eb="3">
      <t>コウコクリョウ</t>
    </rPh>
    <rPh sb="3" eb="5">
      <t>シュウニュウ</t>
    </rPh>
    <phoneticPr fontId="23"/>
  </si>
  <si>
    <t>模擬店等売上</t>
    <rPh sb="0" eb="3">
      <t>モギテン</t>
    </rPh>
    <rPh sb="3" eb="4">
      <t>トウ</t>
    </rPh>
    <rPh sb="4" eb="6">
      <t>ウリアゲ</t>
    </rPh>
    <phoneticPr fontId="23"/>
  </si>
  <si>
    <t>寄付金その他</t>
    <rPh sb="0" eb="3">
      <t>キフキン</t>
    </rPh>
    <rPh sb="5" eb="6">
      <t>タ</t>
    </rPh>
    <phoneticPr fontId="23"/>
  </si>
  <si>
    <t>収入の部合計</t>
    <rPh sb="0" eb="2">
      <t>シュウニュウ</t>
    </rPh>
    <rPh sb="3" eb="4">
      <t>ブ</t>
    </rPh>
    <rPh sb="4" eb="6">
      <t>ゴウケイ</t>
    </rPh>
    <phoneticPr fontId="23"/>
  </si>
  <si>
    <t>収支ズレチェック</t>
    <rPh sb="0" eb="2">
      <t>シュウシ</t>
    </rPh>
    <phoneticPr fontId="23"/>
  </si>
  <si>
    <t>申請日</t>
    <rPh sb="0" eb="2">
      <t>シンセイ</t>
    </rPh>
    <rPh sb="2" eb="3">
      <t>ビ</t>
    </rPh>
    <phoneticPr fontId="23"/>
  </si>
  <si>
    <t>事業①</t>
    <rPh sb="0" eb="2">
      <t>ジギョウ</t>
    </rPh>
    <phoneticPr fontId="23"/>
  </si>
  <si>
    <t>※連合組織の方はチェック→</t>
    <rPh sb="1" eb="3">
      <t>レンゴウ</t>
    </rPh>
    <rPh sb="3" eb="5">
      <t>ソシキ</t>
    </rPh>
    <rPh sb="6" eb="7">
      <t>カタ</t>
    </rPh>
    <phoneticPr fontId="23"/>
  </si>
  <si>
    <t>補助金の交付決定について（通知）</t>
    <phoneticPr fontId="23"/>
  </si>
  <si>
    <t>記</t>
    <rPh sb="0" eb="1">
      <t>キ</t>
    </rPh>
    <phoneticPr fontId="23"/>
  </si>
  <si>
    <t>１　交付決定額</t>
    <rPh sb="2" eb="4">
      <t>コウフ</t>
    </rPh>
    <rPh sb="4" eb="6">
      <t>ケッテイ</t>
    </rPh>
    <rPh sb="6" eb="7">
      <t>ガク</t>
    </rPh>
    <phoneticPr fontId="23"/>
  </si>
  <si>
    <t>円</t>
    <rPh sb="0" eb="1">
      <t>エン</t>
    </rPh>
    <phoneticPr fontId="23"/>
  </si>
  <si>
    <t>２　事業名</t>
    <rPh sb="2" eb="4">
      <t>ジギョウ</t>
    </rPh>
    <rPh sb="4" eb="5">
      <t>メイ</t>
    </rPh>
    <phoneticPr fontId="23"/>
  </si>
  <si>
    <t>３　交付条件</t>
    <rPh sb="2" eb="4">
      <t>コウフ</t>
    </rPh>
    <rPh sb="4" eb="6">
      <t>ジョウケン</t>
    </rPh>
    <phoneticPr fontId="23"/>
  </si>
  <si>
    <t xml:space="preserve">(1) 補助事業が完了したとき（補助事業の廃止の承認を受けたときを含みます。）は、
　速やかに名古屋市商工業団体振興補助金交付要綱（以下「要綱」といいます。）第15
　条に規定する補助事業実績報告書（添付書類を含みます。）によって市長に報告しな
　ければなりません。
(2) 市長は、前項の報告を受けた場合においては、審査並びに必要に応じて行う現地調
　査等により、その報告に係る補助事業の成果が補助金の交付の決定の内容及びこれに
　付した条件に適合するものであるかどうかを調査し、適合すると認めたときは、交付
　決定額の範囲内で交付すべき補助金の額を確定します。補助金は、確定した額を補助
　事業の完了後に交付します。
(3) 補助金の交付を受けようとするときは、補助金交付の請求書に交付決定通知書の写
　し等を添えて市長に提出しなければなりません。
(4) 補助金の交付決定の内容及びこの交付条件に従い、善良な管理者の注意をもって補
　助事業を行わなければならず、補助金の他の用途への使用をしてはなりません。
(5) 補助事業に係る経費の収支を明らかにした書類、帳簿等を常に整備し、補助金を受
　けた翌年度から5年間保存しておかなければなりません。
</t>
    <phoneticPr fontId="23"/>
  </si>
  <si>
    <t>(6) 補助事業により取得し、又は効用の増加した財産を、市長の承認を受けないで、</t>
  </si>
  <si>
    <t>　補助金の交付の目的に反して使用し、譲渡し、交換し、貸し付け、又は担保に供し</t>
    <phoneticPr fontId="23"/>
  </si>
  <si>
    <t>　てはなりません。ただし、補助金の交付決定を受けた翌年度から、建物（建物附属</t>
    <phoneticPr fontId="23"/>
  </si>
  <si>
    <t>　設備を含む）については10年、その他の施設については5年を経過した場合はこ</t>
    <phoneticPr fontId="23"/>
  </si>
  <si>
    <t>　の限りではありません。</t>
    <phoneticPr fontId="23"/>
  </si>
  <si>
    <t>(7) 市長は、補助金に係る予算の執行の適正を期するため必要があると認めるときは、</t>
  </si>
  <si>
    <t>　補助事業者に対し、補助事業に関して必要な指示をし、報告を求め、又は検査をす</t>
    <phoneticPr fontId="23"/>
  </si>
  <si>
    <t>　ることができます。</t>
    <phoneticPr fontId="23"/>
  </si>
  <si>
    <t>(8) 市長は、補助事業者が次の各号のいずれかに該当するときは、補助金の交付決定</t>
  </si>
  <si>
    <t>　の全部若しくは一部を取り消すことができます。</t>
    <phoneticPr fontId="23"/>
  </si>
  <si>
    <t>　①　要綱又は交付決定の通知に付した条件に違反したとき</t>
    <phoneticPr fontId="23"/>
  </si>
  <si>
    <t>　②　虚偽の申請、報告又は不正の行為によって補助金の交付を受けたとき</t>
    <phoneticPr fontId="23"/>
  </si>
  <si>
    <t>(9) 前項の規定による処分に関し、補助金の返還を命ぜられたときは、その命令に係</t>
  </si>
  <si>
    <t>　る補助金の受領の日から納付の日までの日数に応じ、当該補助金の額（その一部を</t>
    <phoneticPr fontId="23"/>
  </si>
  <si>
    <t>　納付した場合におけるその後の期間については、既納額を控除した額）につき補助</t>
    <phoneticPr fontId="23"/>
  </si>
  <si>
    <t>　金等に係る予算の執行の適正化に関する法律（昭和30年法律第179号。以下「法」</t>
    <phoneticPr fontId="23"/>
  </si>
  <si>
    <t>　といいます。）第19条第1項に規定する割合で計算した加算金を市に納付しなけれ</t>
    <phoneticPr fontId="23"/>
  </si>
  <si>
    <t>　ばなりません。</t>
    <phoneticPr fontId="23"/>
  </si>
  <si>
    <t>(10) 補助金の返還を命ぜられ、これを納期日までに納付しなかったときは、納期日の</t>
  </si>
  <si>
    <t>　翌日から納付の日までの日数に応じ、その未納付額につき法第19条第2項に規定す</t>
    <phoneticPr fontId="23"/>
  </si>
  <si>
    <t>　る割合で計算した延滞金を市に納付しなければなりません。</t>
    <phoneticPr fontId="23"/>
  </si>
  <si>
    <t>(11) 前々項又は前項の場合において、市長がやむを得ない事情があると認めるときは、</t>
  </si>
  <si>
    <t>　加算金又は延滞金の全部又は一部を免除することがあります。</t>
    <phoneticPr fontId="23"/>
  </si>
  <si>
    <t>(12) 補助事業に要する経費の配分の変更（要綱第8条第2項に規定する軽微な変更を</t>
  </si>
  <si>
    <t>　除きます。）をする場合においては、市長の承認を受けなければなりません。</t>
    <phoneticPr fontId="23"/>
  </si>
  <si>
    <t>(13) 補助事業の内容の変更（要綱第8条第2項に規定する軽微な変更を除きます。）</t>
    <phoneticPr fontId="23"/>
  </si>
  <si>
    <t>　をする場合においては、市長の承認を受けなければなりません。</t>
    <phoneticPr fontId="23"/>
  </si>
  <si>
    <t>(14) 補助事業者の組織を変更する場合においては、市長の承認を受けなければなりま</t>
  </si>
  <si>
    <t>　せん。</t>
    <phoneticPr fontId="23"/>
  </si>
  <si>
    <t>(15) 補助事業者の名称、代表者又は所在地の変更をした場合においては、遅滞なく市</t>
  </si>
  <si>
    <t>　長に届け出なければなりません。</t>
    <phoneticPr fontId="23"/>
  </si>
  <si>
    <t>(16) 補助事業を中止し、又は廃止する場合においては、市長の承認を受けなければな</t>
    <phoneticPr fontId="23"/>
  </si>
  <si>
    <t>　りません。</t>
    <phoneticPr fontId="23"/>
  </si>
  <si>
    <t>(17) 補助事業が予定の期間内に完了しない場合又は補助事業の遂行が困難となった</t>
  </si>
  <si>
    <t>　場合においては、速やかに市長に報告してその指示を受けなければなりません。</t>
    <phoneticPr fontId="23"/>
  </si>
  <si>
    <t>(18) 補助事業は、当該事業年度の3月31日までに完了しなければなりません。</t>
  </si>
  <si>
    <t>(19) その他規則及び要綱の規定に従わなければなりません。</t>
    <phoneticPr fontId="23"/>
  </si>
  <si>
    <t>（経済局商業・流通部地域商業課）</t>
    <phoneticPr fontId="23"/>
  </si>
  <si>
    <t>団体名：</t>
    <rPh sb="0" eb="2">
      <t>ダンタイ</t>
    </rPh>
    <rPh sb="2" eb="3">
      <t>ナ</t>
    </rPh>
    <phoneticPr fontId="28"/>
  </si>
  <si>
    <t>交付決定文書番号：</t>
    <rPh sb="0" eb="2">
      <t>コウフ</t>
    </rPh>
    <rPh sb="2" eb="4">
      <t>ケッテイ</t>
    </rPh>
    <rPh sb="4" eb="6">
      <t>ブンショ</t>
    </rPh>
    <rPh sb="6" eb="8">
      <t>バンゴウ</t>
    </rPh>
    <phoneticPr fontId="28"/>
  </si>
  <si>
    <t>事業名</t>
    <rPh sb="0" eb="2">
      <t>ジギョウ</t>
    </rPh>
    <rPh sb="2" eb="3">
      <t>メイ</t>
    </rPh>
    <phoneticPr fontId="28"/>
  </si>
  <si>
    <t>補助金算定</t>
    <rPh sb="0" eb="2">
      <t>ホジョ</t>
    </rPh>
    <rPh sb="2" eb="3">
      <t>キン</t>
    </rPh>
    <rPh sb="3" eb="5">
      <t>サンテイ</t>
    </rPh>
    <phoneticPr fontId="28"/>
  </si>
  <si>
    <t>補助金算定額</t>
    <rPh sb="0" eb="2">
      <t>ホジョ</t>
    </rPh>
    <rPh sb="2" eb="3">
      <t>キン</t>
    </rPh>
    <rPh sb="3" eb="5">
      <t>サンテイ</t>
    </rPh>
    <rPh sb="5" eb="6">
      <t>ガク</t>
    </rPh>
    <phoneticPr fontId="28"/>
  </si>
  <si>
    <t>補助対象経費</t>
    <rPh sb="0" eb="2">
      <t>ホジョ</t>
    </rPh>
    <rPh sb="2" eb="4">
      <t>タイショウ</t>
    </rPh>
    <rPh sb="4" eb="6">
      <t>ケイヒ</t>
    </rPh>
    <phoneticPr fontId="28"/>
  </si>
  <si>
    <t>ソフト</t>
    <phoneticPr fontId="28"/>
  </si>
  <si>
    <t>ハード</t>
    <phoneticPr fontId="28"/>
  </si>
  <si>
    <t>補助対象外経費</t>
    <rPh sb="0" eb="2">
      <t>ホジョ</t>
    </rPh>
    <rPh sb="2" eb="5">
      <t>タイショウガイ</t>
    </rPh>
    <rPh sb="5" eb="7">
      <t>ケイヒ</t>
    </rPh>
    <phoneticPr fontId="28"/>
  </si>
  <si>
    <t>総事業費</t>
    <rPh sb="0" eb="4">
      <t>ソウジギョウヒ</t>
    </rPh>
    <phoneticPr fontId="28"/>
  </si>
  <si>
    <t>【補助額算定の方法】</t>
    <rPh sb="1" eb="3">
      <t>ホジョ</t>
    </rPh>
    <rPh sb="3" eb="4">
      <t>ガク</t>
    </rPh>
    <rPh sb="4" eb="6">
      <t>サンテイ</t>
    </rPh>
    <rPh sb="7" eb="9">
      <t>ホウホウ</t>
    </rPh>
    <phoneticPr fontId="28"/>
  </si>
  <si>
    <t>補助率</t>
    <rPh sb="0" eb="3">
      <t>ホジョリツ</t>
    </rPh>
    <phoneticPr fontId="28"/>
  </si>
  <si>
    <t>消費税控除</t>
    <rPh sb="0" eb="3">
      <t>ショウヒゼイ</t>
    </rPh>
    <rPh sb="3" eb="5">
      <t>コウジョ</t>
    </rPh>
    <phoneticPr fontId="28"/>
  </si>
  <si>
    <t>交付決定額</t>
    <phoneticPr fontId="28"/>
  </si>
  <si>
    <t>）</t>
    <phoneticPr fontId="23"/>
  </si>
  <si>
    <t>(6) その他市長が必要と認める書類</t>
  </si>
  <si>
    <t>(4) 実施状況の写真等</t>
  </si>
  <si>
    <t>(3) 補助対象経費にかかる支払領収書及び請求書等証拠書類の写し</t>
    <phoneticPr fontId="23"/>
  </si>
  <si>
    <t>（注）げんき補助金採択事業は「県補助」欄に丸印をつけること。</t>
  </si>
  <si>
    <t>県補助</t>
    <rPh sb="0" eb="1">
      <t>ケン</t>
    </rPh>
    <rPh sb="1" eb="3">
      <t>ホジョ</t>
    </rPh>
    <phoneticPr fontId="23"/>
  </si>
  <si>
    <t>事　業　の　名　称</t>
    <rPh sb="0" eb="1">
      <t>コト</t>
    </rPh>
    <rPh sb="2" eb="3">
      <t>ゴウ</t>
    </rPh>
    <rPh sb="6" eb="7">
      <t>メイ</t>
    </rPh>
    <rPh sb="8" eb="9">
      <t>ショウ</t>
    </rPh>
    <phoneticPr fontId="23"/>
  </si>
  <si>
    <t>補助金を受けて実施した事業</t>
  </si>
  <si>
    <t>連   絡   先</t>
    <rPh sb="0" eb="1">
      <t>レン</t>
    </rPh>
    <rPh sb="4" eb="5">
      <t>ラク</t>
    </rPh>
    <rPh sb="8" eb="9">
      <t>サキ</t>
    </rPh>
    <phoneticPr fontId="23"/>
  </si>
  <si>
    <t>団   体   名</t>
    <rPh sb="0" eb="1">
      <t>ダン</t>
    </rPh>
    <rPh sb="4" eb="5">
      <t>カラダ</t>
    </rPh>
    <rPh sb="8" eb="9">
      <t>メイ</t>
    </rPh>
    <phoneticPr fontId="23"/>
  </si>
  <si>
    <t>所   在   地</t>
    <rPh sb="0" eb="1">
      <t>ショ</t>
    </rPh>
    <rPh sb="4" eb="5">
      <t>ザイ</t>
    </rPh>
    <rPh sb="8" eb="9">
      <t>チ</t>
    </rPh>
    <phoneticPr fontId="23"/>
  </si>
  <si>
    <t>（宛先）名古屋市長</t>
  </si>
  <si>
    <t>（様式 魅-10）</t>
  </si>
  <si>
    <t>(5) ハード事業に工事費を含む場合は契約書の写し、家賃賃借料を補助対象経費に含む場合　　</t>
    <phoneticPr fontId="23"/>
  </si>
  <si>
    <t>　　にあっては不動産賃貸借契約書の写し</t>
    <phoneticPr fontId="23"/>
  </si>
  <si>
    <t>１　「事業収入」の欄は、補助事業にかかる収入額を記載してください。</t>
    <phoneticPr fontId="28"/>
  </si>
  <si>
    <t>合　　　計</t>
    <rPh sb="0" eb="1">
      <t>ゴウ</t>
    </rPh>
    <rPh sb="4" eb="5">
      <t>ケイ</t>
    </rPh>
    <phoneticPr fontId="28"/>
  </si>
  <si>
    <t>事業収入</t>
    <rPh sb="0" eb="4">
      <t>ジギョウシュウニュウ</t>
    </rPh>
    <phoneticPr fontId="28"/>
  </si>
  <si>
    <t>精算額（円）</t>
    <rPh sb="0" eb="2">
      <t>セイサン</t>
    </rPh>
    <rPh sb="2" eb="3">
      <t>ガク</t>
    </rPh>
    <rPh sb="4" eb="5">
      <t>エン</t>
    </rPh>
    <phoneticPr fontId="28"/>
  </si>
  <si>
    <t>予算額（円）</t>
    <rPh sb="0" eb="2">
      <t>ヨサン</t>
    </rPh>
    <rPh sb="2" eb="3">
      <t>ガク</t>
    </rPh>
    <rPh sb="4" eb="5">
      <t>エン</t>
    </rPh>
    <phoneticPr fontId="28"/>
  </si>
  <si>
    <t>事業名　　（</t>
    <rPh sb="0" eb="2">
      <t>ジギョウ</t>
    </rPh>
    <rPh sb="2" eb="3">
      <t>メイ</t>
    </rPh>
    <phoneticPr fontId="28"/>
  </si>
  <si>
    <t>収　支　精　算　書(商店街魅力アップ支援事業）</t>
    <rPh sb="0" eb="1">
      <t>オサム</t>
    </rPh>
    <rPh sb="2" eb="3">
      <t>ササ</t>
    </rPh>
    <rPh sb="4" eb="5">
      <t>セイ</t>
    </rPh>
    <rPh sb="6" eb="7">
      <t>ザン</t>
    </rPh>
    <rPh sb="8" eb="9">
      <t>ショ</t>
    </rPh>
    <rPh sb="10" eb="12">
      <t>ショウテン</t>
    </rPh>
    <rPh sb="12" eb="13">
      <t>ガイ</t>
    </rPh>
    <rPh sb="13" eb="15">
      <t>ミリョク</t>
    </rPh>
    <rPh sb="18" eb="20">
      <t>シエン</t>
    </rPh>
    <rPh sb="20" eb="22">
      <t>ジギョウ</t>
    </rPh>
    <phoneticPr fontId="28"/>
  </si>
  <si>
    <t>共同施設・設備費</t>
  </si>
  <si>
    <t>収　支　精　算　書（商店街魅力アップ支援事業）</t>
    <rPh sb="4" eb="5">
      <t>セイ</t>
    </rPh>
    <rPh sb="6" eb="7">
      <t>サン</t>
    </rPh>
    <rPh sb="8" eb="9">
      <t>ショ</t>
    </rPh>
    <rPh sb="10" eb="12">
      <t>ショウテン</t>
    </rPh>
    <rPh sb="12" eb="13">
      <t>ガイ</t>
    </rPh>
    <rPh sb="13" eb="15">
      <t>ミリョク</t>
    </rPh>
    <rPh sb="18" eb="20">
      <t>シエン</t>
    </rPh>
    <rPh sb="20" eb="22">
      <t>ジギョウ</t>
    </rPh>
    <phoneticPr fontId="28"/>
  </si>
  <si>
    <t>）</t>
    <phoneticPr fontId="23"/>
  </si>
  <si>
    <t>市補助金は自己資金(その他)に計上</t>
    <rPh sb="0" eb="1">
      <t>シ</t>
    </rPh>
    <rPh sb="1" eb="4">
      <t>ホジョキン</t>
    </rPh>
    <rPh sb="5" eb="7">
      <t>ジコ</t>
    </rPh>
    <rPh sb="7" eb="9">
      <t>シキン</t>
    </rPh>
    <rPh sb="12" eb="13">
      <t>タ</t>
    </rPh>
    <rPh sb="15" eb="17">
      <t>ケイジョウ</t>
    </rPh>
    <phoneticPr fontId="23"/>
  </si>
  <si>
    <t>※自動入力</t>
    <rPh sb="1" eb="3">
      <t>ジドウ</t>
    </rPh>
    <rPh sb="3" eb="5">
      <t>ニュウリョク</t>
    </rPh>
    <phoneticPr fontId="23"/>
  </si>
  <si>
    <t>&lt;人件費以外&gt;</t>
    <rPh sb="1" eb="4">
      <t>ジンケンヒ</t>
    </rPh>
    <rPh sb="4" eb="6">
      <t>イガイ</t>
    </rPh>
    <phoneticPr fontId="23"/>
  </si>
  <si>
    <t>①</t>
    <phoneticPr fontId="23"/>
  </si>
  <si>
    <t>×</t>
    <phoneticPr fontId="23"/>
  </si>
  <si>
    <t>＝</t>
    <phoneticPr fontId="23"/>
  </si>
  <si>
    <t>&lt;人件費&gt;</t>
    <rPh sb="1" eb="4">
      <t>ジンケンヒ</t>
    </rPh>
    <phoneticPr fontId="23"/>
  </si>
  <si>
    <t>②</t>
    <phoneticPr fontId="23"/>
  </si>
  <si>
    <t>①＋②＝</t>
    <phoneticPr fontId="23"/>
  </si>
  <si>
    <t>市未収補助金</t>
    <rPh sb="0" eb="1">
      <t>シ</t>
    </rPh>
    <rPh sb="1" eb="3">
      <t>ミシュウ</t>
    </rPh>
    <rPh sb="3" eb="6">
      <t>ホジョキン</t>
    </rPh>
    <phoneticPr fontId="23"/>
  </si>
  <si>
    <t xml:space="preserve">        事業名（　　</t>
    <rPh sb="8" eb="10">
      <t>ジギョウ</t>
    </rPh>
    <rPh sb="10" eb="11">
      <t>メイ</t>
    </rPh>
    <phoneticPr fontId="28"/>
  </si>
  <si>
    <t>　）</t>
    <phoneticPr fontId="23"/>
  </si>
  <si>
    <t>作成日</t>
    <rPh sb="0" eb="3">
      <t>サクセイビビ</t>
    </rPh>
    <phoneticPr fontId="23"/>
  </si>
  <si>
    <t>確定額</t>
    <rPh sb="0" eb="2">
      <t>カクテイ</t>
    </rPh>
    <rPh sb="2" eb="3">
      <t>ガク</t>
    </rPh>
    <phoneticPr fontId="28"/>
  </si>
  <si>
    <t>事業①</t>
    <rPh sb="0" eb="2">
      <t>ジギョウ</t>
    </rPh>
    <phoneticPr fontId="23"/>
  </si>
  <si>
    <t>補助対象経費(ソフト)</t>
    <rPh sb="0" eb="2">
      <t>ホジョ</t>
    </rPh>
    <rPh sb="2" eb="4">
      <t>タイショウ</t>
    </rPh>
    <rPh sb="4" eb="6">
      <t>ケイヒ</t>
    </rPh>
    <phoneticPr fontId="23"/>
  </si>
  <si>
    <t>補助率</t>
    <rPh sb="0" eb="3">
      <t>ホジョリツ</t>
    </rPh>
    <phoneticPr fontId="23"/>
  </si>
  <si>
    <t>補助対象経費(ハード)</t>
    <rPh sb="0" eb="2">
      <t>ホジョ</t>
    </rPh>
    <rPh sb="2" eb="4">
      <t>タイショウ</t>
    </rPh>
    <rPh sb="4" eb="6">
      <t>ケイヒ</t>
    </rPh>
    <phoneticPr fontId="23"/>
  </si>
  <si>
    <t>補助対象外経費</t>
    <rPh sb="0" eb="2">
      <t>ホジョ</t>
    </rPh>
    <rPh sb="2" eb="4">
      <t>タイショウ</t>
    </rPh>
    <rPh sb="4" eb="5">
      <t>ガイ</t>
    </rPh>
    <rPh sb="5" eb="7">
      <t>ケイヒ</t>
    </rPh>
    <phoneticPr fontId="23"/>
  </si>
  <si>
    <t>総事業費</t>
    <rPh sb="0" eb="4">
      <t>ソウジギョウヒ</t>
    </rPh>
    <phoneticPr fontId="23"/>
  </si>
  <si>
    <t>消費税込</t>
    <rPh sb="0" eb="3">
      <t>ショウヒゼイ</t>
    </rPh>
    <rPh sb="3" eb="4">
      <t>コ</t>
    </rPh>
    <phoneticPr fontId="23"/>
  </si>
  <si>
    <t>消費税控除</t>
    <rPh sb="0" eb="3">
      <t>ショウヒゼイ</t>
    </rPh>
    <rPh sb="3" eb="5">
      <t>コウジョ</t>
    </rPh>
    <phoneticPr fontId="23"/>
  </si>
  <si>
    <t>消費税</t>
    <rPh sb="0" eb="3">
      <t>ショウヒゼイ</t>
    </rPh>
    <phoneticPr fontId="23"/>
  </si>
  <si>
    <t>№</t>
    <phoneticPr fontId="23"/>
  </si>
  <si>
    <t>細目</t>
    <rPh sb="0" eb="2">
      <t>サイモク</t>
    </rPh>
    <phoneticPr fontId="23"/>
  </si>
  <si>
    <t>費目</t>
    <rPh sb="0" eb="2">
      <t>ヒモク</t>
    </rPh>
    <phoneticPr fontId="23"/>
  </si>
  <si>
    <t>消費税率</t>
    <rPh sb="0" eb="3">
      <t>ショウヒゼイ</t>
    </rPh>
    <rPh sb="3" eb="4">
      <t>リツ</t>
    </rPh>
    <phoneticPr fontId="23"/>
  </si>
  <si>
    <t>経費（税込）</t>
    <rPh sb="0" eb="2">
      <t>ケイヒ</t>
    </rPh>
    <rPh sb="3" eb="5">
      <t>ゼイコミ</t>
    </rPh>
    <phoneticPr fontId="23"/>
  </si>
  <si>
    <t>経費（税控除）</t>
    <rPh sb="0" eb="2">
      <t>ケイヒ</t>
    </rPh>
    <rPh sb="3" eb="4">
      <t>ゼイ</t>
    </rPh>
    <rPh sb="4" eb="6">
      <t>コウジョ</t>
    </rPh>
    <phoneticPr fontId="23"/>
  </si>
  <si>
    <t>消費税</t>
    <rPh sb="0" eb="3">
      <t>ショウヒゼイ</t>
    </rPh>
    <phoneticPr fontId="23"/>
  </si>
  <si>
    <t>印刷製本費</t>
  </si>
  <si>
    <t>書類No.</t>
    <rPh sb="0" eb="2">
      <t>ショルイ</t>
    </rPh>
    <phoneticPr fontId="28"/>
  </si>
  <si>
    <t>細目</t>
    <rPh sb="0" eb="2">
      <t>サイモク</t>
    </rPh>
    <phoneticPr fontId="28"/>
  </si>
  <si>
    <t>費目</t>
    <rPh sb="0" eb="2">
      <t>ヒモク</t>
    </rPh>
    <phoneticPr fontId="28"/>
  </si>
  <si>
    <t>消費税率</t>
    <rPh sb="0" eb="3">
      <t>ショウヒゼイ</t>
    </rPh>
    <rPh sb="3" eb="4">
      <t>リツ</t>
    </rPh>
    <phoneticPr fontId="28"/>
  </si>
  <si>
    <t>経費
（消費税込）</t>
    <rPh sb="0" eb="2">
      <t>ケイヒ</t>
    </rPh>
    <rPh sb="4" eb="6">
      <t>ショウヒ</t>
    </rPh>
    <rPh sb="6" eb="8">
      <t>ゼイコミ</t>
    </rPh>
    <phoneticPr fontId="28"/>
  </si>
  <si>
    <t>経費
（消費税控除）</t>
    <rPh sb="0" eb="2">
      <t>ケイヒ</t>
    </rPh>
    <rPh sb="4" eb="7">
      <t>ショウヒゼイ</t>
    </rPh>
    <rPh sb="7" eb="9">
      <t>コウジョ</t>
    </rPh>
    <phoneticPr fontId="28"/>
  </si>
  <si>
    <t>消費税</t>
    <rPh sb="0" eb="3">
      <t>ショウヒゼイ</t>
    </rPh>
    <phoneticPr fontId="28"/>
  </si>
  <si>
    <t>支出先</t>
    <rPh sb="0" eb="2">
      <t>シシュツ</t>
    </rPh>
    <rPh sb="2" eb="3">
      <t>サキ</t>
    </rPh>
    <phoneticPr fontId="28"/>
  </si>
  <si>
    <t>日付</t>
    <rPh sb="0" eb="2">
      <t>ヒヅケ</t>
    </rPh>
    <phoneticPr fontId="28"/>
  </si>
  <si>
    <t>施設整備費</t>
    <rPh sb="0" eb="2">
      <t>シセツ</t>
    </rPh>
    <rPh sb="2" eb="4">
      <t>セイビ</t>
    </rPh>
    <rPh sb="4" eb="5">
      <t>ヒ</t>
    </rPh>
    <phoneticPr fontId="28"/>
  </si>
  <si>
    <t>補助対象外</t>
    <rPh sb="0" eb="2">
      <t>ホジョ</t>
    </rPh>
    <rPh sb="2" eb="4">
      <t>タイショウ</t>
    </rPh>
    <rPh sb="4" eb="5">
      <t>ガイ</t>
    </rPh>
    <phoneticPr fontId="28"/>
  </si>
  <si>
    <t>合計</t>
    <rPh sb="0" eb="2">
      <t>ゴウケイ</t>
    </rPh>
    <phoneticPr fontId="28"/>
  </si>
  <si>
    <t>消費税込</t>
    <rPh sb="0" eb="3">
      <t>ショウヒゼイ</t>
    </rPh>
    <rPh sb="3" eb="4">
      <t>コミ</t>
    </rPh>
    <phoneticPr fontId="28"/>
  </si>
  <si>
    <t>補助対象経費（ソフト）</t>
    <rPh sb="0" eb="2">
      <t>ホジョ</t>
    </rPh>
    <rPh sb="2" eb="4">
      <t>タイショウ</t>
    </rPh>
    <rPh sb="4" eb="6">
      <t>ケイヒ</t>
    </rPh>
    <phoneticPr fontId="28"/>
  </si>
  <si>
    <t>補助対象経費（ハード）</t>
    <rPh sb="0" eb="2">
      <t>ホジョ</t>
    </rPh>
    <rPh sb="2" eb="4">
      <t>タイショウ</t>
    </rPh>
    <rPh sb="4" eb="6">
      <t>ケイヒ</t>
    </rPh>
    <phoneticPr fontId="28"/>
  </si>
  <si>
    <t>補助対象外経費</t>
    <rPh sb="0" eb="2">
      <t>ホジョ</t>
    </rPh>
    <rPh sb="2" eb="4">
      <t>タイショウ</t>
    </rPh>
    <rPh sb="4" eb="5">
      <t>ガイ</t>
    </rPh>
    <rPh sb="5" eb="7">
      <t>ケイヒ</t>
    </rPh>
    <phoneticPr fontId="28"/>
  </si>
  <si>
    <t>報償費</t>
    <rPh sb="0" eb="3">
      <t>ホウショウヒ</t>
    </rPh>
    <phoneticPr fontId="28"/>
  </si>
  <si>
    <t>人件費</t>
    <phoneticPr fontId="28"/>
  </si>
  <si>
    <t>商店街魅力アップ支援事業補助金査定資料　【事業費内訳】</t>
    <rPh sb="0" eb="2">
      <t>ショウテン</t>
    </rPh>
    <rPh sb="2" eb="3">
      <t>ガイ</t>
    </rPh>
    <rPh sb="3" eb="5">
      <t>ミリョク</t>
    </rPh>
    <rPh sb="8" eb="10">
      <t>シエン</t>
    </rPh>
    <rPh sb="10" eb="12">
      <t>ジギョウ</t>
    </rPh>
    <rPh sb="12" eb="15">
      <t>ホジョキン</t>
    </rPh>
    <rPh sb="15" eb="17">
      <t>サテイ</t>
    </rPh>
    <rPh sb="17" eb="19">
      <t>シリョウ</t>
    </rPh>
    <rPh sb="21" eb="24">
      <t>ジギョウヒ</t>
    </rPh>
    <rPh sb="24" eb="26">
      <t>ウチワケ</t>
    </rPh>
    <phoneticPr fontId="28"/>
  </si>
  <si>
    <t>装飾設備費</t>
  </si>
  <si>
    <t>付けで申請のありました名古屋市商工業団体振興補助金（商店街魅力</t>
    <phoneticPr fontId="23"/>
  </si>
  <si>
    <t>向上事業）（補助事業区分：商店街魅力アップ支援事業）については、名古屋市補助金</t>
    <phoneticPr fontId="23"/>
  </si>
  <si>
    <t>により下記のとおり交付決定しましたので、規則第7条の規定により通知します。</t>
    <phoneticPr fontId="23"/>
  </si>
  <si>
    <t>等交付規則（平成17年名古屋市規則第187号。以下「規則」といいます。）第5条の規定</t>
    <phoneticPr fontId="23"/>
  </si>
  <si>
    <t>補助対象外</t>
    <rPh sb="0" eb="2">
      <t>ホジョ</t>
    </rPh>
    <rPh sb="2" eb="4">
      <t>タイショウ</t>
    </rPh>
    <rPh sb="4" eb="5">
      <t>ガイ</t>
    </rPh>
    <phoneticPr fontId="23"/>
  </si>
  <si>
    <t>支出先</t>
    <rPh sb="0" eb="2">
      <t>シシュツ</t>
    </rPh>
    <rPh sb="2" eb="3">
      <t>サキ</t>
    </rPh>
    <phoneticPr fontId="23"/>
  </si>
  <si>
    <t>日付</t>
    <rPh sb="0" eb="2">
      <t>ヒヅケ</t>
    </rPh>
    <phoneticPr fontId="23"/>
  </si>
  <si>
    <t>交付決定文書番号：</t>
    <phoneticPr fontId="28"/>
  </si>
  <si>
    <t>団体名：</t>
    <rPh sb="0" eb="2">
      <t>ダンタイ</t>
    </rPh>
    <rPh sb="2" eb="3">
      <t>メイ</t>
    </rPh>
    <phoneticPr fontId="28"/>
  </si>
  <si>
    <t>事業名：</t>
    <phoneticPr fontId="28"/>
  </si>
  <si>
    <t>実施期間：</t>
    <phoneticPr fontId="28"/>
  </si>
  <si>
    <t>人件費</t>
    <rPh sb="0" eb="3">
      <t>ジンケンヒ</t>
    </rPh>
    <phoneticPr fontId="28"/>
  </si>
  <si>
    <t>1</t>
    <phoneticPr fontId="23"/>
  </si>
  <si>
    <t>2</t>
    <phoneticPr fontId="23"/>
  </si>
  <si>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</si>
  <si>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</si>
  <si>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</si>
  <si>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</si>
  <si>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</si>
  <si>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</si>
  <si>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</si>
  <si>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</si>
  <si>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</si>
  <si>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</si>
  <si>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</si>
  <si>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</si>
  <si>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</si>
  <si>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</si>
  <si>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</si>
  <si>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</si>
  <si>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</si>
  <si>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</si>
  <si>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</si>
  <si>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</si>
  <si>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</si>
  <si>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</si>
  <si>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</si>
  <si>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</si>
  <si>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</si>
  <si>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</si>
  <si>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</si>
  <si>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</si>
  <si>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号</t>
    <rPh sb="0" eb="1">
      <t>ゴウ</t>
    </rPh>
    <phoneticPr fontId="23"/>
  </si>
  <si>
    <t>（様式 魅-4）</t>
  </si>
  <si>
    <t>所　 在 　地</t>
    <phoneticPr fontId="23"/>
  </si>
  <si>
    <t>団 　体　 名</t>
    <phoneticPr fontId="23"/>
  </si>
  <si>
    <t>代表者職氏名</t>
  </si>
  <si>
    <t>事務担当者名</t>
  </si>
  <si>
    <t>連 　絡　 先</t>
    <phoneticPr fontId="23"/>
  </si>
  <si>
    <t>１　変更後の補助金交付申請額</t>
  </si>
  <si>
    <t>　　（変更する場合に限る。）</t>
    <phoneticPr fontId="23"/>
  </si>
  <si>
    <t>２　変更をしようとする事業の名称</t>
  </si>
  <si>
    <t>３　変更の内容</t>
  </si>
  <si>
    <t>４　変更を必要とする理由</t>
  </si>
  <si>
    <t>(添付書類)</t>
    <phoneticPr fontId="23"/>
  </si>
  <si>
    <t>(1) 計画変更に伴う補助事業計画書（商店街魅力アップ支援事業）（様式 魅-5又は魅-5-2）</t>
    <phoneticPr fontId="23"/>
  </si>
  <si>
    <t>　　又は計画変更に伴う補助事業計画書（組織強化事業）（様式 魅-5-3）</t>
    <phoneticPr fontId="23"/>
  </si>
  <si>
    <t>(2) 計画変更に伴う補助事業収支予算書（商店街魅力アップ支援事業)（様式 魅-6及び魅-6-</t>
    <phoneticPr fontId="23"/>
  </si>
  <si>
    <t xml:space="preserve">    2）又は計画変更に伴う補助事業収支予算書（組織強化事業）（様式 魅-6-3及び魅-6-4）</t>
    <phoneticPr fontId="23"/>
  </si>
  <si>
    <t>(3) その他市長が必要と認める書類</t>
  </si>
  <si>
    <t>当初計画</t>
  </si>
  <si>
    <t>変更後の計画</t>
  </si>
  <si>
    <t>変更後金額（円）</t>
    <rPh sb="0" eb="2">
      <t>ヘンコウ</t>
    </rPh>
    <rPh sb="2" eb="3">
      <t>ゴ</t>
    </rPh>
    <rPh sb="3" eb="5">
      <t>キンガク</t>
    </rPh>
    <rPh sb="6" eb="7">
      <t>エン</t>
    </rPh>
    <phoneticPr fontId="28"/>
  </si>
  <si>
    <t>当初金額（円）</t>
    <rPh sb="0" eb="2">
      <t>トウショ</t>
    </rPh>
    <rPh sb="2" eb="4">
      <t>キンガク</t>
    </rPh>
    <rPh sb="5" eb="6">
      <t>エン</t>
    </rPh>
    <phoneticPr fontId="28"/>
  </si>
  <si>
    <t>（様式 魅-6）</t>
    <rPh sb="1" eb="3">
      <t>ヨウシキ</t>
    </rPh>
    <rPh sb="4" eb="5">
      <t>ミ</t>
    </rPh>
    <phoneticPr fontId="28"/>
  </si>
  <si>
    <t>計画変更に伴う補助事業収支予算書（商店街魅力アップ事業）</t>
    <rPh sb="0" eb="2">
      <t>ケイカク</t>
    </rPh>
    <rPh sb="2" eb="4">
      <t>ヘンコウ</t>
    </rPh>
    <rPh sb="5" eb="6">
      <t>トモナ</t>
    </rPh>
    <rPh sb="7" eb="9">
      <t>ホジョ</t>
    </rPh>
    <rPh sb="9" eb="11">
      <t>ジギョウ</t>
    </rPh>
    <rPh sb="11" eb="13">
      <t>シュウシ</t>
    </rPh>
    <rPh sb="13" eb="16">
      <t>ヨサンショ</t>
    </rPh>
    <rPh sb="17" eb="20">
      <t>ショウテンガイ</t>
    </rPh>
    <rPh sb="20" eb="22">
      <t>ミリョク</t>
    </rPh>
    <rPh sb="25" eb="27">
      <t>ジギョウ</t>
    </rPh>
    <phoneticPr fontId="28"/>
  </si>
  <si>
    <t>事業名（　　　　　　　　　　　　　　　　　　　　　）　　</t>
    <rPh sb="0" eb="2">
      <t>ジギョウ</t>
    </rPh>
    <rPh sb="2" eb="3">
      <t>メイ</t>
    </rPh>
    <phoneticPr fontId="28"/>
  </si>
  <si>
    <t>計画変更に伴う補助事業収支予算書（商店街魅力アップ支援事業）</t>
    <rPh sb="17" eb="19">
      <t>ショウテン</t>
    </rPh>
    <rPh sb="19" eb="20">
      <t>ガイ</t>
    </rPh>
    <rPh sb="20" eb="22">
      <t>ミリョク</t>
    </rPh>
    <rPh sb="25" eb="27">
      <t>シエン</t>
    </rPh>
    <rPh sb="27" eb="29">
      <t>ジギョウ</t>
    </rPh>
    <phoneticPr fontId="28"/>
  </si>
  <si>
    <t>（様式 魅-6-2）</t>
    <rPh sb="1" eb="3">
      <t>ヨウシキ</t>
    </rPh>
    <rPh sb="4" eb="5">
      <t>ミ</t>
    </rPh>
    <phoneticPr fontId="28"/>
  </si>
  <si>
    <t>変更申請　</t>
    <rPh sb="0" eb="2">
      <t>ヘンコウ</t>
    </rPh>
    <rPh sb="2" eb="4">
      <t>シンセイ</t>
    </rPh>
    <phoneticPr fontId="23"/>
  </si>
  <si>
    <t>（上限</t>
    <rPh sb="1" eb="3">
      <t>ジョウゲン</t>
    </rPh>
    <phoneticPr fontId="23"/>
  </si>
  <si>
    <t>円）</t>
    <rPh sb="0" eb="1">
      <t>エン</t>
    </rPh>
    <phoneticPr fontId="23"/>
  </si>
  <si>
    <t>交付決定額</t>
    <rPh sb="0" eb="2">
      <t>コウフ</t>
    </rPh>
    <rPh sb="2" eb="4">
      <t>ケッテイ</t>
    </rPh>
    <rPh sb="4" eb="5">
      <t>ガク</t>
    </rPh>
    <phoneticPr fontId="23"/>
  </si>
  <si>
    <t>（上限</t>
    <rPh sb="1" eb="3">
      <t>ジョウゲン</t>
    </rPh>
    <phoneticPr fontId="23"/>
  </si>
  <si>
    <t>円）</t>
    <rPh sb="0" eb="1">
      <t>エン</t>
    </rPh>
    <phoneticPr fontId="23"/>
  </si>
  <si>
    <t>補助金の変更交付決定について（通知）</t>
  </si>
  <si>
    <t>号の</t>
    <rPh sb="0" eb="1">
      <t>ゴウ</t>
    </rPh>
    <phoneticPr fontId="23"/>
  </si>
  <si>
    <t>なお、</t>
    <phoneticPr fontId="23"/>
  </si>
  <si>
    <t>事　　業　　名　　　</t>
    <phoneticPr fontId="23"/>
  </si>
  <si>
    <t>既交付決定額　　　</t>
    <phoneticPr fontId="23"/>
  </si>
  <si>
    <t>変更交付決定額　　　</t>
    <phoneticPr fontId="23"/>
  </si>
  <si>
    <t>減　　　　　額</t>
    <phoneticPr fontId="23"/>
  </si>
  <si>
    <t>付けで申請のありました名古屋市商工業団体振興補助金（商店街</t>
    <phoneticPr fontId="23"/>
  </si>
  <si>
    <t>魅力向上事業）（補助事業区分：商店街魅力アップ支援事業）事業計画変更について</t>
    <phoneticPr fontId="23"/>
  </si>
  <si>
    <t>は、これを審査し承認します。</t>
    <phoneticPr fontId="23"/>
  </si>
  <si>
    <t>　</t>
    <phoneticPr fontId="23"/>
  </si>
  <si>
    <t>(経済局商業・流通部地域商業課）</t>
    <rPh sb="1" eb="3">
      <t>ケイザイ</t>
    </rPh>
    <rPh sb="3" eb="4">
      <t>キョク</t>
    </rPh>
    <rPh sb="4" eb="6">
      <t>ショウギョウ</t>
    </rPh>
    <rPh sb="7" eb="9">
      <t>リュウツウ</t>
    </rPh>
    <rPh sb="9" eb="10">
      <t>ブ</t>
    </rPh>
    <rPh sb="10" eb="12">
      <t>チイキ</t>
    </rPh>
    <rPh sb="12" eb="14">
      <t>ショウギョウ</t>
    </rPh>
    <rPh sb="14" eb="15">
      <t>カ</t>
    </rPh>
    <phoneticPr fontId="23"/>
  </si>
  <si>
    <t>・補助対象経費額が２割以上減額していない。</t>
    <rPh sb="1" eb="3">
      <t>ホジョ</t>
    </rPh>
    <rPh sb="3" eb="5">
      <t>タイショウ</t>
    </rPh>
    <rPh sb="5" eb="7">
      <t>ケイヒ</t>
    </rPh>
    <rPh sb="7" eb="8">
      <t>ガク</t>
    </rPh>
    <rPh sb="10" eb="11">
      <t>ワリ</t>
    </rPh>
    <rPh sb="11" eb="13">
      <t>イジョウ</t>
    </rPh>
    <rPh sb="13" eb="15">
      <t>ゲンガク</t>
    </rPh>
    <phoneticPr fontId="23"/>
  </si>
  <si>
    <t>・事業の一部廃止など、事業内容に変更が無い。</t>
    <rPh sb="1" eb="3">
      <t>ジギョウ</t>
    </rPh>
    <rPh sb="4" eb="6">
      <t>イチブ</t>
    </rPh>
    <rPh sb="6" eb="8">
      <t>ハイシ</t>
    </rPh>
    <rPh sb="11" eb="13">
      <t>ジギョウ</t>
    </rPh>
    <rPh sb="13" eb="15">
      <t>ナイヨウ</t>
    </rPh>
    <rPh sb="16" eb="18">
      <t>ヘンコウ</t>
    </rPh>
    <rPh sb="19" eb="20">
      <t>ナ</t>
    </rPh>
    <phoneticPr fontId="23"/>
  </si>
  <si>
    <t>（自動入力）</t>
    <rPh sb="1" eb="3">
      <t>ジドウ</t>
    </rPh>
    <rPh sb="3" eb="5">
      <t>ニュウリョク</t>
    </rPh>
    <phoneticPr fontId="23"/>
  </si>
  <si>
    <t>２項目とも〇の場合、変更申請は不要。</t>
    <rPh sb="1" eb="3">
      <t>コウモク</t>
    </rPh>
    <rPh sb="7" eb="9">
      <t>バアイ</t>
    </rPh>
    <rPh sb="10" eb="12">
      <t>ヘンコウ</t>
    </rPh>
    <rPh sb="12" eb="14">
      <t>シンセイ</t>
    </rPh>
    <rPh sb="15" eb="17">
      <t>フヨウ</t>
    </rPh>
    <phoneticPr fontId="23"/>
  </si>
  <si>
    <t>〇変更申請の要否チェック</t>
    <rPh sb="1" eb="3">
      <t>ヘンコウ</t>
    </rPh>
    <rPh sb="3" eb="5">
      <t>シンセイ</t>
    </rPh>
    <rPh sb="6" eb="8">
      <t>ヨウヒ</t>
    </rPh>
    <phoneticPr fontId="23"/>
  </si>
  <si>
    <t>精算額</t>
    <rPh sb="0" eb="2">
      <t>セイサン</t>
    </rPh>
    <rPh sb="2" eb="3">
      <t>ガク</t>
    </rPh>
    <phoneticPr fontId="23"/>
  </si>
  <si>
    <t>号をもって交付決定のありました商店街魅力向上事業を完</t>
    <phoneticPr fontId="23"/>
  </si>
  <si>
    <t>了しましたので、関係書類を添付して報告します。</t>
    <rPh sb="0" eb="1">
      <t>リョウ</t>
    </rPh>
    <phoneticPr fontId="23"/>
  </si>
  <si>
    <t>号をもって交付決定のありました商店街魅力向上事業</t>
    <phoneticPr fontId="23"/>
  </si>
  <si>
    <t>を、下記のとおり計画変更したいので、関係書類を添付して申請します。</t>
    <phoneticPr fontId="23"/>
  </si>
  <si>
    <t>号で交付決定しました補助金の交付決定</t>
    <phoneticPr fontId="23"/>
  </si>
  <si>
    <t>額を、名古屋市補助金等交付規則（平成17年名古屋市規則第187号）第9条の規定によ</t>
    <rPh sb="0" eb="1">
      <t>ガク</t>
    </rPh>
    <phoneticPr fontId="23"/>
  </si>
  <si>
    <t>り下記のとおり変更しましたので通知します。</t>
    <phoneticPr fontId="23"/>
  </si>
  <si>
    <t>★補助金額（交付決定額が上限）</t>
    <rPh sb="1" eb="3">
      <t>ホジョ</t>
    </rPh>
    <rPh sb="3" eb="5">
      <t>キンガク</t>
    </rPh>
    <rPh sb="6" eb="8">
      <t>コウフ</t>
    </rPh>
    <rPh sb="8" eb="10">
      <t>ケッテイ</t>
    </rPh>
    <rPh sb="10" eb="11">
      <t>ガク</t>
    </rPh>
    <rPh sb="12" eb="14">
      <t>ジョウゲン</t>
    </rPh>
    <phoneticPr fontId="23"/>
  </si>
  <si>
    <t>（経済局商業・流通部地域商業課）</t>
  </si>
  <si>
    <t>補助金確定額</t>
  </si>
  <si>
    <t>補助金額の確定について（通知）</t>
  </si>
  <si>
    <t>付けで交付決定しました名古屋市商工業団体振興補助金（商店街魅力</t>
    <rPh sb="29" eb="31">
      <t>ミリョク</t>
    </rPh>
    <phoneticPr fontId="23"/>
  </si>
  <si>
    <t>向上事業)(補助事業区分：商店街魅力アップ支援事業)については、</t>
    <phoneticPr fontId="23"/>
  </si>
  <si>
    <t>付け実績報告書に基づき、名古屋市補助金等交付規則（平成17年名古屋市規則第187号）</t>
    <rPh sb="0" eb="1">
      <t>ツ</t>
    </rPh>
    <phoneticPr fontId="23"/>
  </si>
  <si>
    <t>第15条の規定により下記のとおり補助金額の確定を行いましたので通知します。</t>
    <rPh sb="0" eb="1">
      <t>ダイ</t>
    </rPh>
    <rPh sb="31" eb="33">
      <t>ツウチ</t>
    </rPh>
    <phoneticPr fontId="23"/>
  </si>
  <si>
    <t>経費明細　※税込額で記入</t>
    <rPh sb="0" eb="2">
      <t>ケイヒ</t>
    </rPh>
    <rPh sb="2" eb="4">
      <t>メイサイ</t>
    </rPh>
    <rPh sb="6" eb="8">
      <t>ゼイコミ</t>
    </rPh>
    <rPh sb="8" eb="9">
      <t>ガク</t>
    </rPh>
    <rPh sb="10" eb="12">
      <t>キニュウ</t>
    </rPh>
    <phoneticPr fontId="23"/>
  </si>
  <si>
    <t>内訳</t>
    <rPh sb="0" eb="2">
      <t>ウチワケ</t>
    </rPh>
    <phoneticPr fontId="23"/>
  </si>
  <si>
    <t>→変更申請「要」の場合は、</t>
    <rPh sb="1" eb="3">
      <t>ヘンコウ</t>
    </rPh>
    <rPh sb="3" eb="5">
      <t>シンセイ</t>
    </rPh>
    <rPh sb="6" eb="7">
      <t>ヨウ</t>
    </rPh>
    <rPh sb="9" eb="11">
      <t>バアイ</t>
    </rPh>
    <phoneticPr fontId="23"/>
  </si>
  <si>
    <t>変更申請書</t>
    <rPh sb="0" eb="2">
      <t>ヘンコウ</t>
    </rPh>
    <rPh sb="2" eb="5">
      <t>シンセイショ</t>
    </rPh>
    <phoneticPr fontId="23"/>
  </si>
  <si>
    <t>及び</t>
    <rPh sb="0" eb="1">
      <t>オヨ</t>
    </rPh>
    <phoneticPr fontId="23"/>
  </si>
  <si>
    <t>※クリックすると該当シートに移動します。</t>
    <rPh sb="8" eb="10">
      <t>ガイトウ</t>
    </rPh>
    <rPh sb="14" eb="16">
      <t>イドウ</t>
    </rPh>
    <phoneticPr fontId="23"/>
  </si>
  <si>
    <t>→「〇」であることを確認してください。</t>
    <rPh sb="10" eb="12">
      <t>カクニン</t>
    </rPh>
    <phoneticPr fontId="23"/>
  </si>
  <si>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</si>
  <si>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</si>
  <si>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</si>
  <si>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</si>
  <si>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</si>
  <si>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</si>
  <si>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</si>
  <si>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</si>
  <si>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</si>
  <si>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</si>
  <si>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</si>
  <si>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</si>
  <si>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</si>
  <si>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</si>
  <si>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</si>
  <si>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</si>
  <si>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</si>
  <si>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</si>
  <si>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</si>
  <si>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</si>
  <si>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</si>
  <si>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</si>
  <si>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</si>
  <si>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</si>
  <si>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</si>
  <si>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</si>
  <si>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</si>
  <si>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</si>
  <si>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</si>
  <si>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</si>
  <si>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40％</t>
  </si>
  <si>
    <t>40％</t>
    <phoneticPr fontId="23"/>
  </si>
  <si>
    <t>20％</t>
  </si>
  <si>
    <t>20％</t>
    <phoneticPr fontId="28"/>
  </si>
  <si>
    <t>40％</t>
    <phoneticPr fontId="28"/>
  </si>
  <si>
    <t>県補助対象経費</t>
    <rPh sb="0" eb="1">
      <t>ケン</t>
    </rPh>
    <rPh sb="1" eb="3">
      <t>ホジョ</t>
    </rPh>
    <rPh sb="3" eb="5">
      <t>タイショウ</t>
    </rPh>
    <rPh sb="5" eb="7">
      <t>ケイヒ</t>
    </rPh>
    <phoneticPr fontId="28"/>
  </si>
  <si>
    <t>補助対象経費（ソフト）
※報償費は対象外</t>
    <rPh sb="0" eb="2">
      <t>ホジョ</t>
    </rPh>
    <rPh sb="2" eb="4">
      <t>タイショウ</t>
    </rPh>
    <rPh sb="4" eb="6">
      <t>ケイヒ</t>
    </rPh>
    <rPh sb="13" eb="16">
      <t>ホウショウヒ</t>
    </rPh>
    <rPh sb="17" eb="20">
      <t>タイショウガイ</t>
    </rPh>
    <phoneticPr fontId="28"/>
  </si>
  <si>
    <t>〇</t>
    <phoneticPr fontId="23"/>
  </si>
  <si>
    <t>事業実施期間</t>
    <rPh sb="0" eb="2">
      <t>ジギョウ</t>
    </rPh>
    <rPh sb="2" eb="4">
      <t>ジッシ</t>
    </rPh>
    <rPh sb="4" eb="6">
      <t>キカン</t>
    </rPh>
    <phoneticPr fontId="28"/>
  </si>
  <si>
    <t>交付申請に基づく市の交付決定額</t>
    <rPh sb="0" eb="2">
      <t>コウフ</t>
    </rPh>
    <rPh sb="2" eb="4">
      <t>シンセイ</t>
    </rPh>
    <rPh sb="5" eb="6">
      <t>モト</t>
    </rPh>
    <rPh sb="8" eb="9">
      <t>シ</t>
    </rPh>
    <rPh sb="10" eb="12">
      <t>コウフ</t>
    </rPh>
    <rPh sb="12" eb="14">
      <t>ケッテイ</t>
    </rPh>
    <rPh sb="14" eb="15">
      <t>ガク</t>
    </rPh>
    <phoneticPr fontId="28"/>
  </si>
  <si>
    <t>うち、採択申請に基づく県げんき補助金の額</t>
    <rPh sb="3" eb="5">
      <t>サイタク</t>
    </rPh>
    <rPh sb="5" eb="7">
      <t>シンセイ</t>
    </rPh>
    <rPh sb="8" eb="9">
      <t>モト</t>
    </rPh>
    <rPh sb="11" eb="12">
      <t>ケン</t>
    </rPh>
    <rPh sb="15" eb="18">
      <t>ホジョキン</t>
    </rPh>
    <rPh sb="19" eb="20">
      <t>ガク</t>
    </rPh>
    <phoneticPr fontId="28"/>
  </si>
  <si>
    <t>補助金算定（B)</t>
    <rPh sb="0" eb="2">
      <t>ホジョ</t>
    </rPh>
    <rPh sb="2" eb="3">
      <t>キン</t>
    </rPh>
    <rPh sb="3" eb="5">
      <t>サンテイ</t>
    </rPh>
    <phoneticPr fontId="28"/>
  </si>
  <si>
    <t>補助金額</t>
    <rPh sb="0" eb="2">
      <t>ホジョ</t>
    </rPh>
    <rPh sb="2" eb="3">
      <t>キン</t>
    </rPh>
    <rPh sb="3" eb="4">
      <t>ガク</t>
    </rPh>
    <phoneticPr fontId="28"/>
  </si>
  <si>
    <t>補助率40%</t>
    <rPh sb="0" eb="3">
      <t>ホジョリツ</t>
    </rPh>
    <phoneticPr fontId="28"/>
  </si>
  <si>
    <t>補助率20%</t>
    <rPh sb="0" eb="3">
      <t>ホジョリツ</t>
    </rPh>
    <phoneticPr fontId="28"/>
  </si>
  <si>
    <t>うち県げんき補助金</t>
    <phoneticPr fontId="28"/>
  </si>
  <si>
    <t>実績報告に基づく市の補助金確定額</t>
    <rPh sb="0" eb="2">
      <t>ジッセキ</t>
    </rPh>
    <rPh sb="2" eb="4">
      <t>ホウコク</t>
    </rPh>
    <rPh sb="5" eb="6">
      <t>モト</t>
    </rPh>
    <rPh sb="8" eb="9">
      <t>シ</t>
    </rPh>
    <rPh sb="10" eb="13">
      <t>ホジョキン</t>
    </rPh>
    <rPh sb="13" eb="15">
      <t>カクテイ</t>
    </rPh>
    <rPh sb="15" eb="16">
      <t>ガク</t>
    </rPh>
    <phoneticPr fontId="28"/>
  </si>
  <si>
    <t>うち、実績報告に基づく県げんき補助金の額</t>
    <rPh sb="3" eb="5">
      <t>ジッセキ</t>
    </rPh>
    <rPh sb="5" eb="7">
      <t>ホウコク</t>
    </rPh>
    <rPh sb="8" eb="9">
      <t>モト</t>
    </rPh>
    <rPh sb="11" eb="12">
      <t>ケン</t>
    </rPh>
    <rPh sb="15" eb="18">
      <t>ホジョキン</t>
    </rPh>
    <rPh sb="19" eb="20">
      <t>ガク</t>
    </rPh>
    <phoneticPr fontId="28"/>
  </si>
  <si>
    <t>うち県げんき補助金</t>
    <rPh sb="2" eb="3">
      <t>ケン</t>
    </rPh>
    <rPh sb="6" eb="8">
      <t>ホジョ</t>
    </rPh>
    <rPh sb="8" eb="9">
      <t>キン</t>
    </rPh>
    <phoneticPr fontId="28"/>
  </si>
  <si>
    <t>※　この書類は「団体の概要」の参考様式です。</t>
  </si>
  <si>
    <t>年間の事業内容</t>
  </si>
  <si>
    <t>名）</t>
  </si>
  <si>
    <t>（団体員の数のうち、小売商業者、飲食・サービス業者</t>
  </si>
  <si>
    <t>（団体員の数のうち、中小事業者</t>
  </si>
  <si>
    <t>（うち役員数</t>
  </si>
  <si>
    <t>名</t>
  </si>
  <si>
    <t>団体員の数</t>
  </si>
  <si>
    <t>団体の地区</t>
  </si>
  <si>
    <t>設立年月日</t>
  </si>
  <si>
    <t>団体名</t>
  </si>
  <si>
    <t>団　体　の　概　要</t>
  </si>
  <si>
    <t>（参考様式）</t>
  </si>
  <si>
    <t>※事業のイメージ図など、わかりやすく説明するものがあれば添付してください。</t>
  </si>
  <si>
    <t>※記入欄が不足する場合は、適宜別紙（Ａ４）を添付してください。</t>
  </si>
  <si>
    <t>※ 継続事業の場合、前年度の実績と今年度の改善点等を踏まえた目標を設定すること</t>
  </si>
  <si>
    <t>※ 事業効果を具体的に、客観性のある項目（来客数・販売額・組合員数・空店舗数・ホームページアクセス数など）を指標として目標を2項目以上設定すること</t>
  </si>
  <si>
    <t>○目標</t>
  </si>
  <si>
    <t>※ 商店街や地域の抱える課題の解決や環境の改善、商店街の再生や活性化に向けた事業効果を記入すること</t>
  </si>
  <si>
    <t>○波及効果</t>
  </si>
  <si>
    <t>事　業　効　果
目　標　設　定</t>
    <rPh sb="8" eb="9">
      <t>メ</t>
    </rPh>
    <rPh sb="10" eb="11">
      <t>シルベ</t>
    </rPh>
    <rPh sb="12" eb="13">
      <t>セツ</t>
    </rPh>
    <rPh sb="14" eb="15">
      <t>サダム</t>
    </rPh>
    <phoneticPr fontId="23"/>
  </si>
  <si>
    <t>※ 上記の他、げんき補助金に申請するに当たって必要な事項を記入すること</t>
  </si>
  <si>
    <t>そ　　の　　他</t>
    <phoneticPr fontId="23"/>
  </si>
  <si>
    <t>※ どのように地域住民や関係団体等と連携して事業に取り組むのかを記入すること</t>
  </si>
  <si>
    <t>事業の実施体制</t>
  </si>
  <si>
    <t>※ 新規性（モデル性、先進性、先導性等）、地域におけるアイデア・創意工夫の内容を記入すること</t>
  </si>
  <si>
    <t>事　業　内　容
の 新 規 性 ・
創　意　工　夫</t>
    <rPh sb="10" eb="11">
      <t>シン</t>
    </rPh>
    <rPh sb="12" eb="13">
      <t>キ</t>
    </rPh>
    <rPh sb="14" eb="15">
      <t>セイ</t>
    </rPh>
    <rPh sb="18" eb="19">
      <t>ソウ</t>
    </rPh>
    <rPh sb="20" eb="21">
      <t>イ</t>
    </rPh>
    <rPh sb="22" eb="23">
      <t>コウ</t>
    </rPh>
    <rPh sb="24" eb="25">
      <t>オット</t>
    </rPh>
    <phoneticPr fontId="23"/>
  </si>
  <si>
    <t>○今年度の改善点及び新たな取組み</t>
  </si>
  <si>
    <t>○前年度事業の実施効果の検証（反省点・要改善点）</t>
  </si>
  <si>
    <t>事 業 内 容 の
検 証・改 善 点</t>
    <rPh sb="10" eb="11">
      <t>ケン</t>
    </rPh>
    <rPh sb="12" eb="13">
      <t>アカシ</t>
    </rPh>
    <rPh sb="14" eb="15">
      <t>カイ</t>
    </rPh>
    <rPh sb="16" eb="17">
      <t>ゼン</t>
    </rPh>
    <rPh sb="18" eb="19">
      <t>テン</t>
    </rPh>
    <phoneticPr fontId="23"/>
  </si>
  <si>
    <t>※ 事業内容が複数の場合、実施予定日時・場所を記入すること</t>
  </si>
  <si>
    <t>※ 事業の具体的な内容について分かりやすく記入すること</t>
  </si>
  <si>
    <t>事　業　内　容</t>
    <phoneticPr fontId="23"/>
  </si>
  <si>
    <t>○商店街の目指す将来像・3年後を目安とした年次目標</t>
  </si>
  <si>
    <t>○商店街・地域の現状と課題</t>
  </si>
  <si>
    <t>○商店街の立地環境（商店街を取り巻く環境、地域資源、歴史的特長等）</t>
  </si>
  <si>
    <t>商　店　街　の
将　  来 　 像</t>
    <rPh sb="8" eb="9">
      <t>マサル</t>
    </rPh>
    <rPh sb="12" eb="13">
      <t>コ</t>
    </rPh>
    <rPh sb="16" eb="17">
      <t>ゾウ</t>
    </rPh>
    <phoneticPr fontId="23"/>
  </si>
  <si>
    <t>実　施　期　間</t>
  </si>
  <si>
    <t>※ げんき補助金における事業区分及び補助対象事業名を記入すること</t>
  </si>
  <si>
    <t>事　業　区　分
補助対象事業名</t>
    <rPh sb="8" eb="10">
      <t>ホジョ</t>
    </rPh>
    <rPh sb="10" eb="12">
      <t>タイショウ</t>
    </rPh>
    <rPh sb="12" eb="14">
      <t>ジギョウ</t>
    </rPh>
    <rPh sb="14" eb="15">
      <t>メイ</t>
    </rPh>
    <phoneticPr fontId="23"/>
  </si>
  <si>
    <t>事 業 の 名 称</t>
    <phoneticPr fontId="23"/>
  </si>
  <si>
    <t>　事　業　計　画　書（商店街魅力アップ支援事業）※げんき補助金申請希望事業</t>
  </si>
  <si>
    <t>（様式 魅-2-2）</t>
  </si>
  <si>
    <t>・</t>
    <phoneticPr fontId="23"/>
  </si>
  <si>
    <t>団体の概要</t>
    <rPh sb="0" eb="2">
      <t>ダンタイ</t>
    </rPh>
    <rPh sb="3" eb="5">
      <t>ガイヨウ</t>
    </rPh>
    <phoneticPr fontId="23"/>
  </si>
  <si>
    <t>事業計画書</t>
    <rPh sb="0" eb="2">
      <t>ジギョウ</t>
    </rPh>
    <rPh sb="2" eb="5">
      <t>ケイカクショ</t>
    </rPh>
    <phoneticPr fontId="23"/>
  </si>
  <si>
    <t>入力シートに戻る</t>
    <rPh sb="0" eb="2">
      <t>ニュウリョク</t>
    </rPh>
    <rPh sb="6" eb="7">
      <t>モド</t>
    </rPh>
    <phoneticPr fontId="23"/>
  </si>
  <si>
    <t>下のリンクをクリックして黄色のセルに入力してください。</t>
    <rPh sb="0" eb="1">
      <t>シタ</t>
    </rPh>
    <rPh sb="12" eb="14">
      <t>キイロ</t>
    </rPh>
    <rPh sb="18" eb="20">
      <t>ニュウリョク</t>
    </rPh>
    <phoneticPr fontId="23"/>
  </si>
  <si>
    <t>※ 反省点・要改善点を記入してください。</t>
  </si>
  <si>
    <t>○実施効果の検証</t>
  </si>
  <si>
    <t>※ 当初設定した目標に対する実績を記入してください。</t>
  </si>
  <si>
    <t>○当初目標に対する実績</t>
  </si>
  <si>
    <t>※ どのような効果があったのか、具体的に記入してください。</t>
  </si>
  <si>
    <t>事　業　効　果</t>
    <phoneticPr fontId="23"/>
  </si>
  <si>
    <t>※ どのように地域住民や関係団体等と連携して事業に取り組んだのかを記入すること</t>
  </si>
  <si>
    <t>※ 新規性（モデル性、先進性、先導性等）、地域におけるアイデア・創意工夫の内容を　　　
　 記入すること</t>
    <phoneticPr fontId="23"/>
  </si>
  <si>
    <t>※ 事業内容が複数の場合、実施日時・場所を記入すること</t>
  </si>
  <si>
    <t>事　業　報　告　書（商店街魅力アップ支援事業）※げんき補助金採択事業</t>
  </si>
  <si>
    <t>〇</t>
    <phoneticPr fontId="23"/>
  </si>
  <si>
    <t>事業報告書</t>
    <rPh sb="0" eb="2">
      <t>ジギョウ</t>
    </rPh>
    <rPh sb="2" eb="5">
      <t>ホウコクショ</t>
    </rPh>
    <phoneticPr fontId="23"/>
  </si>
  <si>
    <t>※変更していない項目については「変更後の計画」欄に「変更なし」と記入してください。</t>
  </si>
  <si>
    <r>
      <t xml:space="preserve">事 業 内 容 の
検 証・改 善 点
</t>
    </r>
    <r>
      <rPr>
        <sz val="10"/>
        <color theme="1"/>
        <rFont val="ＭＳ 明朝"/>
        <family val="1"/>
        <charset val="128"/>
      </rPr>
      <t>継続事業の場合
のみ記入のこと</t>
    </r>
    <rPh sb="10" eb="11">
      <t>ケン</t>
    </rPh>
    <rPh sb="12" eb="13">
      <t>アカシ</t>
    </rPh>
    <rPh sb="14" eb="15">
      <t>カイ</t>
    </rPh>
    <rPh sb="16" eb="17">
      <t>ゼン</t>
    </rPh>
    <rPh sb="18" eb="19">
      <t>テン</t>
    </rPh>
    <rPh sb="21" eb="23">
      <t>ケイゾク</t>
    </rPh>
    <rPh sb="23" eb="25">
      <t>ジギョウ</t>
    </rPh>
    <rPh sb="26" eb="28">
      <t>バアイ</t>
    </rPh>
    <rPh sb="31" eb="33">
      <t>キニュウ</t>
    </rPh>
    <phoneticPr fontId="23"/>
  </si>
  <si>
    <t>○商店街の目指す将来像・3年後を　
　目安とした年次目標</t>
    <phoneticPr fontId="23"/>
  </si>
  <si>
    <r>
      <t>○商店街の立地環境</t>
    </r>
    <r>
      <rPr>
        <sz val="10.5"/>
        <color theme="1"/>
        <rFont val="ＭＳ 明朝"/>
        <family val="1"/>
        <charset val="128"/>
      </rPr>
      <t>（商店街を取り巻く環境、地域資源、歴史的特長等）</t>
    </r>
  </si>
  <si>
    <t>商　店　街　の
将　　来　　像</t>
    <rPh sb="8" eb="9">
      <t>マサル</t>
    </rPh>
    <rPh sb="11" eb="12">
      <t>コ</t>
    </rPh>
    <rPh sb="14" eb="15">
      <t>ゾウ</t>
    </rPh>
    <phoneticPr fontId="23"/>
  </si>
  <si>
    <t>計画変更に伴う補助事業計画書（商店街魅力アップ事業）※げんき補助金採択事業</t>
  </si>
  <si>
    <t>（様式 魅-5-2）</t>
  </si>
  <si>
    <t>　　）</t>
    <phoneticPr fontId="23"/>
  </si>
  <si>
    <t>入力シートに戻る</t>
    <rPh sb="0" eb="2">
      <t>ニュウリョク</t>
    </rPh>
    <rPh sb="6" eb="7">
      <t>モド</t>
    </rPh>
    <phoneticPr fontId="23"/>
  </si>
  <si>
    <t>を作成してください。</t>
    <rPh sb="1" eb="3">
      <t>サクセイ</t>
    </rPh>
    <phoneticPr fontId="23"/>
  </si>
  <si>
    <t>変更計画書</t>
    <rPh sb="0" eb="2">
      <t>ヘンコウ</t>
    </rPh>
    <rPh sb="2" eb="5">
      <t>ケイカクショ</t>
    </rPh>
    <phoneticPr fontId="23"/>
  </si>
  <si>
    <t>▲先頭に戻る</t>
    <rPh sb="1" eb="3">
      <t>セントウ</t>
    </rPh>
    <rPh sb="4" eb="5">
      <t>モド</t>
    </rPh>
    <phoneticPr fontId="23"/>
  </si>
  <si>
    <t>補助対象経費</t>
    <phoneticPr fontId="23"/>
  </si>
  <si>
    <t>【交付申請】入力シートに戻る</t>
    <rPh sb="1" eb="3">
      <t>コウフ</t>
    </rPh>
    <rPh sb="3" eb="5">
      <t>シンセイ</t>
    </rPh>
    <rPh sb="6" eb="8">
      <t>ニュウリョク</t>
    </rPh>
    <rPh sb="12" eb="13">
      <t>モド</t>
    </rPh>
    <phoneticPr fontId="23"/>
  </si>
  <si>
    <t>【実績】入力シートに戻る</t>
    <rPh sb="1" eb="3">
      <t>ジッセキ</t>
    </rPh>
    <rPh sb="4" eb="6">
      <t>ニュウリョク</t>
    </rPh>
    <rPh sb="10" eb="11">
      <t>モド</t>
    </rPh>
    <phoneticPr fontId="23"/>
  </si>
  <si>
    <t>費　目</t>
  </si>
  <si>
    <t>補 助 対 象 経 費</t>
  </si>
  <si>
    <t>備　考</t>
  </si>
  <si>
    <t>ソ　フ　ト　事　業</t>
  </si>
  <si>
    <t>会場借上費</t>
  </si>
  <si>
    <t>○イベント、講習会等の会場・駐車場使用料</t>
  </si>
  <si>
    <t>○事務所、店舗等借上料（事業実施時に使用する場合に限る。）</t>
  </si>
  <si>
    <t>○道路使用・公園使用に係る申請料</t>
  </si>
  <si>
    <t>○会場装飾に要する経費（装飾品のリース料、搬入搬出費、設置費、部材等消耗品の購入費等）</t>
  </si>
  <si>
    <t>・保険料については、保険内容のわかるもの（保険証書の写し等）を提出することを要する。</t>
  </si>
  <si>
    <t>○会場設営に要する経費（照明、音響設備等に係る機材、設備、機器等のリース料、搬入搬出費、設置費、工事費等）</t>
  </si>
  <si>
    <t>○イベント等に係る保険料（賠償責任保険、損害保険、イベント中止保険等）</t>
  </si>
  <si>
    <t>○講習会等で必要な教材、材料等に要する経費（購入費、リース料等）</t>
  </si>
  <si>
    <t>○事業実施に必要な郵便、宅配便等に要する経費</t>
  </si>
  <si>
    <t>○事業実施に伴い発生するその他経費（消耗品費、原材料費、光熱水費、ごみ処理費、クリーニング代等）</t>
  </si>
  <si>
    <t>委託料</t>
  </si>
  <si>
    <t>○事業の企画運営委託料</t>
  </si>
  <si>
    <t>・各種調査研究委託料については、委託内容の分かる請求書、契約書等の他、報告書等の成果物の写しを提出することを要する。
・指導コンサルタント委託料については、委託内容の分かる請求書、契約書等の他、会議録等のコンサルティングの内容がわかるものを提出することを要する。</t>
    <phoneticPr fontId="23"/>
  </si>
  <si>
    <t>○各種調査研究委託料</t>
  </si>
  <si>
    <t>○指導コンサルタント委託料（1回3万円までの契約に限り、年間30万円までを補助対象経費とする。）</t>
  </si>
  <si>
    <t>○その他委託料</t>
  </si>
  <si>
    <t>○ポスター、チラシ、商店街マップ、情報誌等の作成費</t>
  </si>
  <si>
    <t>・印刷製本費については、原則として印刷物を提出することを要する。
・特定店舗のＰＲのみを目的としているとみなされる印刷物、回覧・会報等主に組合員を対象とした印刷物、補助事業者が発行主体ではない印刷物については補助対象外とする。
・ポスター、チラシ、商店街マップ、ホームページ等への販売促進に係る事業（売り出しや抽選事業）の掲載については、事業目的を達成するために必要又は効果があると認められた場合には、その経費は補助対象とする。</t>
    <phoneticPr fontId="23"/>
  </si>
  <si>
    <t>○新聞広告折込料、新聞・雑誌等への広告掲載料</t>
  </si>
  <si>
    <t>○指導コンサルタントのもと行う会議用資料作成費（コピー代、印刷代）</t>
  </si>
  <si>
    <t>○その他印刷製本費（調査研究報告書、開催案内状、抽選券・商品券等）</t>
  </si>
  <si>
    <t>○指導コンサルタントのもと行う調査研究に係る国内における運賃実費（総事業費の10％かつ20万円までを補助対象経費とする。）</t>
  </si>
  <si>
    <t>海外通信費</t>
  </si>
  <si>
    <t>○国際電話料</t>
  </si>
  <si>
    <t>・海外通信費については、外国商店街との交流事業に限る。</t>
  </si>
  <si>
    <t>○発送費</t>
  </si>
  <si>
    <t>ハ　ー　ド　事　業</t>
  </si>
  <si>
    <t>共同設備の整備費</t>
  </si>
  <si>
    <t>○ソフト事業を生かすために設置する安心安全に対応した設備（ＡＥＤ、防犯カメラ）の整備に要する経費</t>
  </si>
  <si>
    <t>・既設施設及び設備にかかる解体・撤去費、廃材処分費については補助対象外とする。</t>
  </si>
  <si>
    <t>○上記の他商店街および地域が抱える課題やニーズに対応する施設・設備の整備に要する経費。ただし、げんき補助金採択事業に限る。</t>
  </si>
  <si>
    <t>・整備とは、施設・設備の新設・改造を指すものとする。</t>
  </si>
  <si>
    <t>内外装整備費</t>
  </si>
  <si>
    <t>○ソフト事業を効果的に実施するために必要な店舗・施設の必要最小限の内外装整備にかかる費用（1回に限る。）。ただし、げんき補助金採択事業に限る。</t>
  </si>
  <si>
    <t>・共同施設、設備の設置費・購入費にかかる設計費、工事監理費及び保険料については補助対象外とする。</t>
  </si>
  <si>
    <t>家賃賃借料</t>
  </si>
  <si>
    <t>○ソフト事業を効果的に実施するために必要な店舗・施設の賃借料（共益費を含む。）。ただし、げんき補助金採択事業に限る。</t>
  </si>
  <si>
    <t>・家賃賃借料にかかる権利金（礼金）、保証金（敷金）、不動産仲介料については補助対象外とする。</t>
  </si>
  <si>
    <t>その他</t>
  </si>
  <si>
    <t>○上記の他、事業実施上特に必要であると認められる経費については、補助対象経費とする。</t>
  </si>
  <si>
    <t>○下記の経費については、補助対象経費としない。</t>
  </si>
  <si>
    <t>・補助事業に特定できない経費（商店街内部の事務運営費、事前や事後及び補助事業者の構成員のみで行われる会議費、イベント等での商店街組合員や役員の控室に係る経費、設備保管料等間接経費、ラジオやテレビ等での宣伝費、記録写真代、飲食経費、補助事業以外にも繰り返し使用可能なものの購入費等）</t>
  </si>
  <si>
    <t>・振込手数料（ただし、請求金額以内の支払いにかかるものを除く。）</t>
  </si>
  <si>
    <t>・支払証拠書類がないもの（10万円以上の支払いについては、必ず振込による方法で行うものとする。ただし、行政機関への支払い、切手購入等振込での支払いが困難である場合は除く。）</t>
  </si>
  <si>
    <t>・当該年度の3月31日までに支払いが完了していない経費</t>
  </si>
  <si>
    <t>○ハード事業において、防犯カメラを設置する場合は、「名古屋市公共的団体による防犯カメラの設置及び利用に関するガイドライン」に基づき、設置及び利用基準の作成を行い、本市に提出しなければならない。</t>
  </si>
  <si>
    <t>請求書金額</t>
    <rPh sb="0" eb="3">
      <t>セイキュウショ</t>
    </rPh>
    <rPh sb="3" eb="5">
      <t>キンガク</t>
    </rPh>
    <phoneticPr fontId="23"/>
  </si>
  <si>
    <t>値引き額</t>
    <rPh sb="0" eb="2">
      <t>ネビ</t>
    </rPh>
    <rPh sb="3" eb="4">
      <t>ガク</t>
    </rPh>
    <phoneticPr fontId="23"/>
  </si>
  <si>
    <t>チェック</t>
    <phoneticPr fontId="23"/>
  </si>
  <si>
    <t>&lt;内訳&gt;</t>
    <rPh sb="1" eb="3">
      <t>ウチワケ</t>
    </rPh>
    <phoneticPr fontId="23"/>
  </si>
  <si>
    <t>項目</t>
    <rPh sb="0" eb="2">
      <t>コウモク</t>
    </rPh>
    <phoneticPr fontId="23"/>
  </si>
  <si>
    <t>金額(税抜）</t>
    <rPh sb="0" eb="2">
      <t>キンガク</t>
    </rPh>
    <rPh sb="3" eb="4">
      <t>ゼイ</t>
    </rPh>
    <rPh sb="4" eb="5">
      <t>ヌ</t>
    </rPh>
    <phoneticPr fontId="23"/>
  </si>
  <si>
    <t>按分値引き額</t>
    <rPh sb="0" eb="2">
      <t>アンブン</t>
    </rPh>
    <rPh sb="2" eb="4">
      <t>ネビ</t>
    </rPh>
    <rPh sb="5" eb="6">
      <t>ガク</t>
    </rPh>
    <phoneticPr fontId="23"/>
  </si>
  <si>
    <t>値引き後</t>
    <rPh sb="0" eb="2">
      <t>ネビ</t>
    </rPh>
    <rPh sb="3" eb="4">
      <t>ゴ</t>
    </rPh>
    <phoneticPr fontId="23"/>
  </si>
  <si>
    <t>合計</t>
    <rPh sb="0" eb="2">
      <t>ゴウケイ</t>
    </rPh>
    <phoneticPr fontId="23"/>
  </si>
  <si>
    <t>③</t>
    <phoneticPr fontId="23"/>
  </si>
  <si>
    <t>④</t>
    <phoneticPr fontId="23"/>
  </si>
  <si>
    <t>⑤</t>
    <phoneticPr fontId="23"/>
  </si>
  <si>
    <t>注：1枚の請求書に複数の費目があり、かつ値引きがある場合はこちらを参考に値引き額の按分を行ってください。</t>
    <rPh sb="0" eb="1">
      <t>チュウ</t>
    </rPh>
    <rPh sb="3" eb="4">
      <t>マイ</t>
    </rPh>
    <rPh sb="5" eb="8">
      <t>セイキュウショ</t>
    </rPh>
    <rPh sb="9" eb="11">
      <t>フクスウ</t>
    </rPh>
    <rPh sb="12" eb="14">
      <t>ヒモク</t>
    </rPh>
    <rPh sb="20" eb="22">
      <t>ネビ</t>
    </rPh>
    <rPh sb="26" eb="28">
      <t>バアイ</t>
    </rPh>
    <rPh sb="33" eb="35">
      <t>サンコウ</t>
    </rPh>
    <rPh sb="36" eb="38">
      <t>ネビ</t>
    </rPh>
    <rPh sb="39" eb="40">
      <t>ガク</t>
    </rPh>
    <rPh sb="41" eb="43">
      <t>アンブン</t>
    </rPh>
    <rPh sb="44" eb="45">
      <t>オコナ</t>
    </rPh>
    <phoneticPr fontId="23"/>
  </si>
  <si>
    <t>左の表に入力</t>
    <rPh sb="0" eb="1">
      <t>ヒダリ</t>
    </rPh>
    <rPh sb="2" eb="3">
      <t>オモテ</t>
    </rPh>
    <rPh sb="4" eb="6">
      <t>ニュウリョク</t>
    </rPh>
    <phoneticPr fontId="23"/>
  </si>
  <si>
    <t>内容</t>
    <rPh sb="0" eb="2">
      <t>ナイヨウ</t>
    </rPh>
    <phoneticPr fontId="23"/>
  </si>
  <si>
    <t>経費の費目についてはこちらをご参照ください。</t>
    <rPh sb="0" eb="2">
      <t>ケイヒ</t>
    </rPh>
    <rPh sb="3" eb="5">
      <t>ヒモク</t>
    </rPh>
    <rPh sb="15" eb="17">
      <t>サンショウ</t>
    </rPh>
    <phoneticPr fontId="23"/>
  </si>
  <si>
    <t>→</t>
    <phoneticPr fontId="23"/>
  </si>
  <si>
    <t>経費の費目</t>
    <rPh sb="0" eb="2">
      <t>ケイヒ</t>
    </rPh>
    <rPh sb="3" eb="5">
      <t>ヒモク</t>
    </rPh>
    <phoneticPr fontId="23"/>
  </si>
  <si>
    <t>→</t>
    <phoneticPr fontId="23"/>
  </si>
  <si>
    <t>経費の費目</t>
    <rPh sb="0" eb="2">
      <t>ケイヒ</t>
    </rPh>
    <rPh sb="3" eb="5">
      <t>ヒモク</t>
    </rPh>
    <phoneticPr fontId="23"/>
  </si>
  <si>
    <t>水色のシートが交付申請書類になります。</t>
    <rPh sb="0" eb="2">
      <t>ミズイロ</t>
    </rPh>
    <rPh sb="7" eb="9">
      <t>コウフ</t>
    </rPh>
    <rPh sb="9" eb="11">
      <t>シンセイ</t>
    </rPh>
    <rPh sb="11" eb="13">
      <t>ショルイ</t>
    </rPh>
    <phoneticPr fontId="23"/>
  </si>
  <si>
    <t>添付書類についてはこちらをご参照ください。</t>
  </si>
  <si>
    <t>【交付申請】添付書類</t>
    <rPh sb="1" eb="3">
      <t>コウフ</t>
    </rPh>
    <rPh sb="3" eb="5">
      <t>シンセイ</t>
    </rPh>
    <rPh sb="6" eb="8">
      <t>テンプ</t>
    </rPh>
    <rPh sb="8" eb="10">
      <t>ショルイ</t>
    </rPh>
    <phoneticPr fontId="23"/>
  </si>
  <si>
    <t>黄色のシートが実績報告書類、緑色のシートが変更申請書類になります。</t>
    <rPh sb="0" eb="2">
      <t>キイロ</t>
    </rPh>
    <rPh sb="7" eb="9">
      <t>ジッセキ</t>
    </rPh>
    <rPh sb="9" eb="11">
      <t>ホウコク</t>
    </rPh>
    <rPh sb="11" eb="13">
      <t>ショルイ</t>
    </rPh>
    <rPh sb="14" eb="16">
      <t>ミドリイロ</t>
    </rPh>
    <rPh sb="21" eb="23">
      <t>ヘンコウ</t>
    </rPh>
    <rPh sb="23" eb="25">
      <t>シンセイ</t>
    </rPh>
    <rPh sb="25" eb="27">
      <t>ショルイ</t>
    </rPh>
    <phoneticPr fontId="23"/>
  </si>
  <si>
    <t>実績報告の添付書類についてはこちらをご参照ください。</t>
    <rPh sb="0" eb="2">
      <t>ジッセキ</t>
    </rPh>
    <rPh sb="2" eb="4">
      <t>ホウコク</t>
    </rPh>
    <rPh sb="5" eb="7">
      <t>テンプ</t>
    </rPh>
    <rPh sb="7" eb="9">
      <t>ショルイ</t>
    </rPh>
    <rPh sb="19" eb="21">
      <t>サンショウ</t>
    </rPh>
    <phoneticPr fontId="23"/>
  </si>
  <si>
    <t>【実績】添付書類</t>
    <rPh sb="1" eb="3">
      <t>ジッセキ</t>
    </rPh>
    <rPh sb="4" eb="6">
      <t>テンプ</t>
    </rPh>
    <rPh sb="6" eb="8">
      <t>ショルイ</t>
    </rPh>
    <phoneticPr fontId="23"/>
  </si>
  <si>
    <t>収支予算書（収入の部）記入事項</t>
    <rPh sb="0" eb="2">
      <t>シュウシ</t>
    </rPh>
    <rPh sb="2" eb="4">
      <t>ヨサン</t>
    </rPh>
    <rPh sb="4" eb="5">
      <t>ショ</t>
    </rPh>
    <rPh sb="6" eb="8">
      <t>シュウニュウ</t>
    </rPh>
    <rPh sb="9" eb="10">
      <t>ブ</t>
    </rPh>
    <rPh sb="11" eb="13">
      <t>キニュウ</t>
    </rPh>
    <rPh sb="13" eb="15">
      <t>ジコウ</t>
    </rPh>
    <phoneticPr fontId="28"/>
  </si>
  <si>
    <t>区　　　分</t>
    <rPh sb="0" eb="1">
      <t>ク</t>
    </rPh>
    <rPh sb="4" eb="5">
      <t>ブン</t>
    </rPh>
    <phoneticPr fontId="28"/>
  </si>
  <si>
    <t>記入事項</t>
    <rPh sb="0" eb="2">
      <t>キニュウ</t>
    </rPh>
    <rPh sb="2" eb="4">
      <t>ジコウ</t>
    </rPh>
    <phoneticPr fontId="28"/>
  </si>
  <si>
    <t>●</t>
    <phoneticPr fontId="28"/>
  </si>
  <si>
    <t>通常賦課金</t>
    <rPh sb="0" eb="2">
      <t>ツウジョウ</t>
    </rPh>
    <rPh sb="2" eb="5">
      <t>フカキン</t>
    </rPh>
    <phoneticPr fontId="28"/>
  </si>
  <si>
    <t>特別賦課金（事業のための特別賦課金）</t>
    <rPh sb="0" eb="2">
      <t>トクベツ</t>
    </rPh>
    <rPh sb="2" eb="5">
      <t>フカキン</t>
    </rPh>
    <rPh sb="6" eb="8">
      <t>ジギョウ</t>
    </rPh>
    <rPh sb="12" eb="14">
      <t>トクベツ</t>
    </rPh>
    <rPh sb="14" eb="17">
      <t>フカキン</t>
    </rPh>
    <phoneticPr fontId="28"/>
  </si>
  <si>
    <t>組合員広告負担金（チラシ等への広告掲載負担金）</t>
    <rPh sb="0" eb="2">
      <t>クミアイ</t>
    </rPh>
    <rPh sb="2" eb="3">
      <t>イン</t>
    </rPh>
    <rPh sb="3" eb="5">
      <t>コウコク</t>
    </rPh>
    <rPh sb="5" eb="8">
      <t>フタンキン</t>
    </rPh>
    <rPh sb="12" eb="13">
      <t>トウ</t>
    </rPh>
    <rPh sb="15" eb="17">
      <t>コウコク</t>
    </rPh>
    <rPh sb="17" eb="19">
      <t>ケイサイ</t>
    </rPh>
    <rPh sb="19" eb="22">
      <t>フタンキン</t>
    </rPh>
    <phoneticPr fontId="28"/>
  </si>
  <si>
    <t>参加団体負担金（イベント等への参加団体からの負担金）　など</t>
    <rPh sb="0" eb="2">
      <t>サンカ</t>
    </rPh>
    <rPh sb="2" eb="4">
      <t>ダンタイ</t>
    </rPh>
    <rPh sb="4" eb="7">
      <t>フタンキン</t>
    </rPh>
    <rPh sb="12" eb="13">
      <t>トウ</t>
    </rPh>
    <rPh sb="15" eb="17">
      <t>サンカ</t>
    </rPh>
    <rPh sb="17" eb="19">
      <t>ダンタイ</t>
    </rPh>
    <rPh sb="22" eb="25">
      <t>フタンキン</t>
    </rPh>
    <phoneticPr fontId="28"/>
  </si>
  <si>
    <t>その他の自己資金</t>
    <rPh sb="2" eb="3">
      <t>タ</t>
    </rPh>
    <rPh sb="4" eb="6">
      <t>ジコ</t>
    </rPh>
    <rPh sb="6" eb="8">
      <t>シキン</t>
    </rPh>
    <phoneticPr fontId="28"/>
  </si>
  <si>
    <t>県の補助金</t>
    <rPh sb="0" eb="1">
      <t>ケン</t>
    </rPh>
    <rPh sb="2" eb="5">
      <t>ホジョキン</t>
    </rPh>
    <phoneticPr fontId="28"/>
  </si>
  <si>
    <t>市の補助金</t>
    <rPh sb="0" eb="1">
      <t>シ</t>
    </rPh>
    <rPh sb="2" eb="5">
      <t>ホジョキン</t>
    </rPh>
    <phoneticPr fontId="28"/>
  </si>
  <si>
    <t>国などの補助金</t>
    <rPh sb="0" eb="1">
      <t>クニ</t>
    </rPh>
    <rPh sb="4" eb="7">
      <t>ホジョキン</t>
    </rPh>
    <phoneticPr fontId="28"/>
  </si>
  <si>
    <t>借入金</t>
    <rPh sb="0" eb="2">
      <t>カリイレ</t>
    </rPh>
    <rPh sb="2" eb="3">
      <t>キン</t>
    </rPh>
    <phoneticPr fontId="28"/>
  </si>
  <si>
    <t>事業資金借入金</t>
    <rPh sb="0" eb="2">
      <t>ジギョウ</t>
    </rPh>
    <rPh sb="2" eb="4">
      <t>シキン</t>
    </rPh>
    <rPh sb="4" eb="6">
      <t>カリイレ</t>
    </rPh>
    <rPh sb="6" eb="7">
      <t>キン</t>
    </rPh>
    <phoneticPr fontId="28"/>
  </si>
  <si>
    <t>入場料徴収の場合、入場料収入額</t>
    <rPh sb="0" eb="2">
      <t>ニュウジョウ</t>
    </rPh>
    <rPh sb="2" eb="3">
      <t>リョウ</t>
    </rPh>
    <rPh sb="3" eb="5">
      <t>チョウシュウ</t>
    </rPh>
    <rPh sb="6" eb="8">
      <t>バアイ</t>
    </rPh>
    <rPh sb="9" eb="11">
      <t>ニュウジョウ</t>
    </rPh>
    <rPh sb="11" eb="12">
      <t>リョウ</t>
    </rPh>
    <rPh sb="12" eb="14">
      <t>シュウニュウ</t>
    </rPh>
    <rPh sb="14" eb="15">
      <t>ガク</t>
    </rPh>
    <phoneticPr fontId="28"/>
  </si>
  <si>
    <t>出店料徴収の場合、出店料収入額</t>
    <rPh sb="0" eb="2">
      <t>シュッテン</t>
    </rPh>
    <rPh sb="2" eb="3">
      <t>リョウ</t>
    </rPh>
    <rPh sb="3" eb="5">
      <t>チョウシュウ</t>
    </rPh>
    <rPh sb="6" eb="8">
      <t>バアイ</t>
    </rPh>
    <rPh sb="9" eb="11">
      <t>シュッテン</t>
    </rPh>
    <rPh sb="11" eb="12">
      <t>リョウ</t>
    </rPh>
    <rPh sb="12" eb="14">
      <t>シュウニュウ</t>
    </rPh>
    <rPh sb="14" eb="15">
      <t>ガク</t>
    </rPh>
    <phoneticPr fontId="28"/>
  </si>
  <si>
    <t>企業等（組合員以外）からの広告料　など</t>
    <rPh sb="0" eb="3">
      <t>キギョウトウ</t>
    </rPh>
    <rPh sb="4" eb="6">
      <t>クミアイ</t>
    </rPh>
    <rPh sb="6" eb="7">
      <t>イン</t>
    </rPh>
    <rPh sb="7" eb="9">
      <t>イガイ</t>
    </rPh>
    <rPh sb="13" eb="15">
      <t>コウコク</t>
    </rPh>
    <rPh sb="15" eb="16">
      <t>リョウ</t>
    </rPh>
    <phoneticPr fontId="28"/>
  </si>
  <si>
    <t>商店街が出店する模擬店、ゲームの収入額</t>
    <rPh sb="0" eb="2">
      <t>ショウテン</t>
    </rPh>
    <rPh sb="2" eb="3">
      <t>ガイ</t>
    </rPh>
    <rPh sb="4" eb="6">
      <t>シュッテン</t>
    </rPh>
    <rPh sb="8" eb="11">
      <t>モギテン</t>
    </rPh>
    <rPh sb="16" eb="18">
      <t>シュウニュウ</t>
    </rPh>
    <rPh sb="18" eb="19">
      <t>ガク</t>
    </rPh>
    <phoneticPr fontId="28"/>
  </si>
  <si>
    <t>寄 付 金 そ の 他</t>
    <rPh sb="0" eb="1">
      <t>ヤドリキ</t>
    </rPh>
    <rPh sb="2" eb="3">
      <t>ツキ</t>
    </rPh>
    <rPh sb="4" eb="5">
      <t>キン</t>
    </rPh>
    <rPh sb="10" eb="11">
      <t>タ</t>
    </rPh>
    <phoneticPr fontId="28"/>
  </si>
  <si>
    <t>寄付金、雑収入など</t>
    <rPh sb="0" eb="3">
      <t>キフキン</t>
    </rPh>
    <rPh sb="4" eb="7">
      <t>ザツシュウニュウ</t>
    </rPh>
    <phoneticPr fontId="28"/>
  </si>
  <si>
    <t>収入の部の記入方法についてはこちらをご参照ください。→</t>
    <rPh sb="0" eb="2">
      <t>シュウニュウ</t>
    </rPh>
    <rPh sb="3" eb="4">
      <t>ブ</t>
    </rPh>
    <rPh sb="5" eb="7">
      <t>キニュウ</t>
    </rPh>
    <rPh sb="7" eb="9">
      <t>ホウホウ</t>
    </rPh>
    <rPh sb="19" eb="21">
      <t>サンショウ</t>
    </rPh>
    <phoneticPr fontId="23"/>
  </si>
  <si>
    <t>記入事項</t>
    <rPh sb="0" eb="2">
      <t>キニュウ</t>
    </rPh>
    <rPh sb="2" eb="4">
      <t>ジコウ</t>
    </rPh>
    <phoneticPr fontId="23"/>
  </si>
  <si>
    <t>３　消費税及び地方消費税の課税方法（　</t>
    <phoneticPr fontId="23"/>
  </si>
  <si>
    <t>請　求　書</t>
  </si>
  <si>
    <t>名古屋市長　様</t>
  </si>
  <si>
    <t>下記のとおり請求します。</t>
    <phoneticPr fontId="23"/>
  </si>
  <si>
    <t>団体名</t>
    <rPh sb="0" eb="3">
      <t>ダンタイメイ</t>
    </rPh>
    <phoneticPr fontId="23"/>
  </si>
  <si>
    <t>代表者職氏名</t>
    <rPh sb="0" eb="6">
      <t>ダイヒョウシャショクシメイ</t>
    </rPh>
    <phoneticPr fontId="23"/>
  </si>
  <si>
    <t>代金受領方法</t>
    <phoneticPr fontId="23"/>
  </si>
  <si>
    <t>口座振替</t>
    <rPh sb="0" eb="4">
      <t>コウザフリカエ</t>
    </rPh>
    <phoneticPr fontId="23"/>
  </si>
  <si>
    <t>請求金額</t>
    <rPh sb="0" eb="4">
      <t>セイキュウキンガク</t>
    </rPh>
    <phoneticPr fontId="23"/>
  </si>
  <si>
    <t xml:space="preserve">    屋市商工業団体振興補助金（商店街魅力向上事業）（補助事業区分：商店街魅</t>
    <phoneticPr fontId="23"/>
  </si>
  <si>
    <t xml:space="preserve">    力アップ支援事業）　</t>
    <phoneticPr fontId="23"/>
  </si>
  <si>
    <t>金融機関名</t>
  </si>
  <si>
    <t>支　店　名</t>
    <phoneticPr fontId="23"/>
  </si>
  <si>
    <t>口 座 種 類</t>
    <rPh sb="0" eb="1">
      <t>クチ</t>
    </rPh>
    <rPh sb="2" eb="3">
      <t>ザ</t>
    </rPh>
    <rPh sb="4" eb="5">
      <t>シュ</t>
    </rPh>
    <rPh sb="6" eb="7">
      <t>タグイ</t>
    </rPh>
    <phoneticPr fontId="23"/>
  </si>
  <si>
    <t>口 座 番 号</t>
    <rPh sb="0" eb="1">
      <t>クチ</t>
    </rPh>
    <rPh sb="2" eb="3">
      <t>ザ</t>
    </rPh>
    <rPh sb="4" eb="5">
      <t>バン</t>
    </rPh>
    <rPh sb="6" eb="7">
      <t>ゴウ</t>
    </rPh>
    <phoneticPr fontId="23"/>
  </si>
  <si>
    <t>口 座 名 義</t>
    <rPh sb="0" eb="1">
      <t>クチ</t>
    </rPh>
    <rPh sb="2" eb="3">
      <t>ザ</t>
    </rPh>
    <rPh sb="4" eb="5">
      <t>メイ</t>
    </rPh>
    <rPh sb="6" eb="7">
      <t>タダシ</t>
    </rPh>
    <phoneticPr fontId="23"/>
  </si>
  <si>
    <t>口座名義（カナ）</t>
    <rPh sb="0" eb="4">
      <t>コウザメイギ</t>
    </rPh>
    <phoneticPr fontId="23"/>
  </si>
  <si>
    <t>既交付決定額</t>
    <rPh sb="0" eb="6">
      <t>キコウフケッテイガク</t>
    </rPh>
    <phoneticPr fontId="23"/>
  </si>
  <si>
    <t>うち県げんき補助金</t>
    <rPh sb="2" eb="3">
      <t>ケン</t>
    </rPh>
    <rPh sb="6" eb="9">
      <t>ホジョキン</t>
    </rPh>
    <phoneticPr fontId="23"/>
  </si>
  <si>
    <t>補助金額の下限チェック</t>
    <rPh sb="0" eb="4">
      <t>ホジョキンガク</t>
    </rPh>
    <rPh sb="5" eb="7">
      <t>カゲン</t>
    </rPh>
    <phoneticPr fontId="23"/>
  </si>
  <si>
    <t>（1,900,000円）</t>
    <rPh sb="10" eb="11">
      <t>エン</t>
    </rPh>
    <phoneticPr fontId="23"/>
  </si>
  <si>
    <t>人件費</t>
    <rPh sb="0" eb="2">
      <t>ジンケン</t>
    </rPh>
    <rPh sb="2" eb="3">
      <t>ヒ</t>
    </rPh>
    <phoneticPr fontId="28"/>
  </si>
  <si>
    <t>商店街魅力アップ支援事業補助金査定表　※県げんき対象</t>
    <rPh sb="0" eb="2">
      <t>ショウテン</t>
    </rPh>
    <rPh sb="2" eb="3">
      <t>ガイ</t>
    </rPh>
    <rPh sb="3" eb="5">
      <t>ミリョク</t>
    </rPh>
    <rPh sb="8" eb="10">
      <t>シエン</t>
    </rPh>
    <rPh sb="10" eb="12">
      <t>ジギョウ</t>
    </rPh>
    <rPh sb="12" eb="15">
      <t>ホジョキン</t>
    </rPh>
    <rPh sb="15" eb="17">
      <t>サテイ</t>
    </rPh>
    <rPh sb="17" eb="18">
      <t>ヒョウ</t>
    </rPh>
    <rPh sb="20" eb="21">
      <t>ケン</t>
    </rPh>
    <rPh sb="24" eb="26">
      <t>タイショウ</t>
    </rPh>
    <phoneticPr fontId="28"/>
  </si>
  <si>
    <t>人件費</t>
    <rPh sb="0" eb="2">
      <t>ジンケン</t>
    </rPh>
    <phoneticPr fontId="23"/>
  </si>
  <si>
    <t>〇講師やタレント等への謝礼及び旅費（国内に限る。）、地域団体や個人等に対する会場警備・清掃等の役務の提供に対する謝礼、アルバイト賃金等</t>
    <phoneticPr fontId="23"/>
  </si>
  <si>
    <t xml:space="preserve">・旅費に係る食糧費、宿泊費については補助対象外とする。
・補助事業者の構成員に対する謝礼・記念品等については補助対象外とする。
・金銭以外の物品で謝礼を行う場合、その購入の領収書類のほか、相手先からの受領書を必要とする。
</t>
    <phoneticPr fontId="23"/>
  </si>
  <si>
    <t>・消費税及び地方消費税</t>
    <rPh sb="1" eb="4">
      <t>ショウヒゼイ</t>
    </rPh>
    <phoneticPr fontId="23"/>
  </si>
  <si>
    <t>商店街魅力アップ支援事業補助金　【事業費内訳】</t>
    <rPh sb="0" eb="2">
      <t>ショウテン</t>
    </rPh>
    <rPh sb="2" eb="3">
      <t>ガイ</t>
    </rPh>
    <rPh sb="3" eb="5">
      <t>ミリョク</t>
    </rPh>
    <rPh sb="8" eb="10">
      <t>シエン</t>
    </rPh>
    <rPh sb="10" eb="12">
      <t>ジギョウ</t>
    </rPh>
    <rPh sb="12" eb="15">
      <t>ホジョキン</t>
    </rPh>
    <rPh sb="17" eb="20">
      <t>ジギョウヒ</t>
    </rPh>
    <rPh sb="20" eb="22">
      <t>ウチワケ</t>
    </rPh>
    <phoneticPr fontId="28"/>
  </si>
  <si>
    <t>ソフト</t>
    <phoneticPr fontId="23"/>
  </si>
  <si>
    <t>ハード</t>
    <phoneticPr fontId="23"/>
  </si>
  <si>
    <t>※　Ａ×市の補助率×1/2＝Ｂ</t>
    <phoneticPr fontId="28"/>
  </si>
  <si>
    <t>経費
（消費税込）</t>
    <rPh sb="0" eb="2">
      <t>ケイヒ</t>
    </rPh>
    <rPh sb="4" eb="6">
      <t>ショウヒ</t>
    </rPh>
    <rPh sb="6" eb="7">
      <t>ゼイ</t>
    </rPh>
    <rPh sb="7" eb="8">
      <t>コ</t>
    </rPh>
    <phoneticPr fontId="28"/>
  </si>
  <si>
    <t>補助対象経費
（消費税控除）</t>
    <rPh sb="0" eb="2">
      <t>ホジョ</t>
    </rPh>
    <rPh sb="2" eb="4">
      <t>タイショウ</t>
    </rPh>
    <rPh sb="4" eb="6">
      <t>ケイヒ</t>
    </rPh>
    <rPh sb="8" eb="11">
      <t>ショウヒゼイ</t>
    </rPh>
    <rPh sb="11" eb="13">
      <t>コウジョ</t>
    </rPh>
    <phoneticPr fontId="28"/>
  </si>
  <si>
    <t>補助対象経費（A）
（消費税控除）</t>
    <rPh sb="0" eb="2">
      <t>ホジョ</t>
    </rPh>
    <rPh sb="2" eb="4">
      <t>タイショウ</t>
    </rPh>
    <rPh sb="4" eb="6">
      <t>ケイヒ</t>
    </rPh>
    <rPh sb="11" eb="14">
      <t>ショウヒゼイ</t>
    </rPh>
    <rPh sb="14" eb="16">
      <t>コウジョ</t>
    </rPh>
    <phoneticPr fontId="28"/>
  </si>
  <si>
    <t>○算定式</t>
    <rPh sb="1" eb="3">
      <t>サンテイ</t>
    </rPh>
    <rPh sb="3" eb="4">
      <t>シキ</t>
    </rPh>
    <phoneticPr fontId="28"/>
  </si>
  <si>
    <t>　人件費以外：補助対象経費×補助率</t>
    <rPh sb="4" eb="6">
      <t>イガイ</t>
    </rPh>
    <phoneticPr fontId="23"/>
  </si>
  <si>
    <t>　人件費　　　：補助対象経費×補助率×1/2</t>
    <phoneticPr fontId="23"/>
  </si>
  <si>
    <t>○端数処理</t>
    <rPh sb="1" eb="3">
      <t>ハスウ</t>
    </rPh>
    <rPh sb="3" eb="5">
      <t>ショリ</t>
    </rPh>
    <phoneticPr fontId="28"/>
  </si>
  <si>
    <t>限度額</t>
    <rPh sb="0" eb="3">
      <t>ゲンドガク</t>
    </rPh>
    <phoneticPr fontId="23"/>
  </si>
  <si>
    <t>40%以内</t>
    <rPh sb="3" eb="5">
      <t>イナイ</t>
    </rPh>
    <phoneticPr fontId="23"/>
  </si>
  <si>
    <t>500万円</t>
    <rPh sb="3" eb="4">
      <t>マン</t>
    </rPh>
    <rPh sb="4" eb="5">
      <t>エン</t>
    </rPh>
    <phoneticPr fontId="23"/>
  </si>
  <si>
    <t>ソフト</t>
  </si>
  <si>
    <t>ハード</t>
    <phoneticPr fontId="23"/>
  </si>
  <si>
    <t>ソフト</t>
    <phoneticPr fontId="23"/>
  </si>
  <si>
    <t>事業費
（消費税込）</t>
    <rPh sb="0" eb="3">
      <t>ジギョウヒ</t>
    </rPh>
    <rPh sb="5" eb="7">
      <t>ショウヒ</t>
    </rPh>
    <rPh sb="7" eb="8">
      <t>ゼイ</t>
    </rPh>
    <rPh sb="8" eb="9">
      <t>コ</t>
    </rPh>
    <phoneticPr fontId="28"/>
  </si>
  <si>
    <t>計</t>
    <rPh sb="0" eb="1">
      <t>ケイ</t>
    </rPh>
    <phoneticPr fontId="28"/>
  </si>
  <si>
    <t>【合計】</t>
    <rPh sb="1" eb="3">
      <t>ゴウケイ</t>
    </rPh>
    <phoneticPr fontId="23"/>
  </si>
  <si>
    <t>事業費</t>
    <rPh sb="0" eb="3">
      <t>ジギョウヒ</t>
    </rPh>
    <phoneticPr fontId="23"/>
  </si>
  <si>
    <t>補助対象経費</t>
    <rPh sb="0" eb="2">
      <t>ホジョ</t>
    </rPh>
    <rPh sb="2" eb="4">
      <t>タイショウ</t>
    </rPh>
    <rPh sb="4" eb="6">
      <t>ケイヒ</t>
    </rPh>
    <phoneticPr fontId="23"/>
  </si>
  <si>
    <t>補助対象外経費（消費税含む）</t>
    <phoneticPr fontId="23"/>
  </si>
  <si>
    <t>【合計】</t>
    <rPh sb="1" eb="3">
      <t>ゴウケイ</t>
    </rPh>
    <phoneticPr fontId="23"/>
  </si>
  <si>
    <t>事業費</t>
    <rPh sb="0" eb="3">
      <t>ジギョウヒ</t>
    </rPh>
    <phoneticPr fontId="23"/>
  </si>
  <si>
    <t>補助対象経費</t>
    <rPh sb="0" eb="2">
      <t>ホジョ</t>
    </rPh>
    <rPh sb="2" eb="4">
      <t>タイショウ</t>
    </rPh>
    <rPh sb="4" eb="6">
      <t>ケイヒ</t>
    </rPh>
    <phoneticPr fontId="23"/>
  </si>
  <si>
    <t>補助対象外経費（消費税含む）</t>
    <rPh sb="0" eb="4">
      <t>ホジョタイショウ</t>
    </rPh>
    <rPh sb="4" eb="5">
      <t>ソト</t>
    </rPh>
    <rPh sb="5" eb="7">
      <t>ケイヒ</t>
    </rPh>
    <rPh sb="8" eb="11">
      <t>ショウヒゼイ</t>
    </rPh>
    <rPh sb="11" eb="12">
      <t>フク</t>
    </rPh>
    <phoneticPr fontId="23"/>
  </si>
  <si>
    <t xml:space="preserve">  事業ごとに１円未満を切り捨てて算定し、補助事業者ごとに千円未満を切り捨てて補助額とする</t>
    <phoneticPr fontId="23"/>
  </si>
  <si>
    <t>(1) 事業報告書（商店街魅力アップ支援事業）（様式 魅-12又は魅-12-2）</t>
    <phoneticPr fontId="23"/>
  </si>
  <si>
    <t>(2) 収支精算書（商店街魅力アップ支援事業)（様式 魅-13及び魅-13-2）</t>
    <phoneticPr fontId="23"/>
  </si>
  <si>
    <t>（様式 魅-12-2）</t>
    <phoneticPr fontId="23"/>
  </si>
  <si>
    <t>（様式 魅-13）</t>
    <rPh sb="1" eb="3">
      <t>ヨウシキ</t>
    </rPh>
    <rPh sb="4" eb="5">
      <t>ミ</t>
    </rPh>
    <phoneticPr fontId="28"/>
  </si>
  <si>
    <t>（様式 魅-13-2）</t>
    <rPh sb="1" eb="3">
      <t>ヨウシキ</t>
    </rPh>
    <rPh sb="4" eb="5">
      <t>ミ</t>
    </rPh>
    <phoneticPr fontId="28"/>
  </si>
  <si>
    <t>名古屋市長　広　沢　一　郎</t>
    <rPh sb="0" eb="3">
      <t>ナゴヤ</t>
    </rPh>
    <rPh sb="3" eb="5">
      <t>シチョウ</t>
    </rPh>
    <rPh sb="6" eb="7">
      <t>ヒロ</t>
    </rPh>
    <rPh sb="8" eb="9">
      <t>サワ</t>
    </rPh>
    <rPh sb="10" eb="11">
      <t>イチ</t>
    </rPh>
    <rPh sb="12" eb="13">
      <t>ロウ</t>
    </rPh>
    <phoneticPr fontId="23"/>
  </si>
  <si>
    <t>名古屋市長　広　沢　一　郎　　　</t>
    <rPh sb="6" eb="7">
      <t>ヒロ</t>
    </rPh>
    <rPh sb="8" eb="9">
      <t>サワ</t>
    </rPh>
    <rPh sb="10" eb="11">
      <t>イチ</t>
    </rPh>
    <rPh sb="12" eb="13">
      <t>ロウ</t>
    </rPh>
    <phoneticPr fontId="23"/>
  </si>
  <si>
    <t>　　　令和７年度名古屋市商工業団体振興補助金（商店街魅力向上事業）交付申請書</t>
    <rPh sb="3" eb="5">
      <t>レイワ</t>
    </rPh>
    <phoneticPr fontId="23"/>
  </si>
  <si>
    <t xml:space="preserve">  令和７年度において、商店街魅力向上事業を実施するにあたり、下記のとおり補助金の交付を受けたいので、関係書類を添付して申請します。</t>
    <rPh sb="2" eb="4">
      <t>レイワ</t>
    </rPh>
    <phoneticPr fontId="23"/>
  </si>
  <si>
    <t>　　　　令和７年度名古屋市商工業団体振興補助金（商店街魅力向上事業）実績報告書</t>
    <rPh sb="4" eb="6">
      <t>レイワ</t>
    </rPh>
    <phoneticPr fontId="23"/>
  </si>
  <si>
    <t>付7経商第</t>
    <rPh sb="0" eb="1">
      <t>ツ</t>
    </rPh>
    <rPh sb="2" eb="3">
      <t>ケイ</t>
    </rPh>
    <rPh sb="3" eb="4">
      <t>ショウ</t>
    </rPh>
    <rPh sb="4" eb="5">
      <t>ダイ</t>
    </rPh>
    <phoneticPr fontId="23"/>
  </si>
  <si>
    <t>令和７年度名古屋市商工業団体振興補助金（商店街魅力向上事業）事業変更承認申請書</t>
    <rPh sb="0" eb="2">
      <t>レイワ</t>
    </rPh>
    <phoneticPr fontId="23"/>
  </si>
  <si>
    <t>7経商第</t>
    <rPh sb="1" eb="2">
      <t>ケイ</t>
    </rPh>
    <rPh sb="2" eb="3">
      <t>ショウ</t>
    </rPh>
    <rPh sb="3" eb="4">
      <t>ダイ</t>
    </rPh>
    <phoneticPr fontId="23"/>
  </si>
  <si>
    <t xml:space="preserve">      ただし、名古屋市商工業団体振興補助金交付要綱に基づく令和７年度名古</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</si>
</sst>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DBNum3][$-411]0"/>
    <numFmt numFmtId="177" formatCode="[$-411]ggge&quot;年&quot;m&quot;月&quot;d&quot;日&quot;;@"/>
    <numFmt numFmtId="178" formatCode="#,##0_);[Red]\(#,##0\)"/>
    <numFmt numFmtId="179" formatCode="#,##0_ "/>
    <numFmt numFmtId="180" formatCode="0.0%"/>
    <numFmt numFmtId="181" formatCode="[DBNum3][$-411]#,##0"/>
    <numFmt numFmtId="182" formatCode=";;;"/>
    <numFmt numFmtId="183" formatCode="#,##0_ ;[Red]\-#,##0\ "/>
    <numFmt numFmtId="184" formatCode="m/d;@"/>
  </numFmts>
  <fonts count="7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12"/>
      <color theme="1"/>
      <name val="HG創英ﾌﾟﾚｾﾞﾝｽEB"/>
      <family val="1"/>
      <charset val="128"/>
    </font>
    <font>
      <sz val="11"/>
      <color theme="1"/>
      <name val="ＭＳ 明朝"/>
      <family val="1"/>
      <charset val="128"/>
    </font>
    <font>
      <sz val="10"/>
      <color theme="1"/>
      <name val="ＭＳ 明朝"/>
      <family val="1"/>
      <charset val="128"/>
    </font>
    <font>
      <sz val="10.5"/>
      <color theme="1"/>
      <name val="ＭＳ 明朝"/>
      <family val="1"/>
      <charset val="128"/>
    </font>
    <font>
      <sz val="6"/>
      <name val="游ゴシック"/>
      <family val="2"/>
      <charset val="128"/>
      <scheme val="minor"/>
    </font>
    <font>
      <sz val="10.5"/>
      <color theme="1"/>
      <name val="游ゴシック"/>
      <family val="2"/>
      <charset val="128"/>
      <scheme val="minor"/>
    </font>
    <font>
      <sz val="11"/>
      <name val="ＭＳ Ｐゴシック"/>
      <family val="3"/>
      <charset val="128"/>
    </font>
    <font>
      <sz val="12"/>
      <name val="ＭＳ 明朝"/>
      <family val="1"/>
      <charset val="128"/>
    </font>
    <font>
      <sz val="10.5"/>
      <name val="ＭＳ Ｐ明朝"/>
      <family val="1"/>
      <charset val="128"/>
    </font>
    <font>
      <sz val="6"/>
      <name val="ＭＳ Ｐゴシック"/>
      <family val="3"/>
      <charset val="128"/>
    </font>
    <font>
      <sz val="12"/>
      <name val="HG創英ﾌﾟﾚｾﾞﾝｽEB"/>
      <family val="1"/>
      <charset val="128"/>
    </font>
    <font>
      <b/>
      <sz val="11"/>
      <color theme="1"/>
      <name val="游ゴシック"/>
      <family val="3"/>
      <charset val="128"/>
      <scheme val="minor"/>
    </font>
    <font>
      <sz val="14"/>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9"/>
      <color theme="0"/>
      <name val="ＭＳ Ｐ明朝"/>
      <family val="1"/>
      <charset val="128"/>
    </font>
    <font>
      <sz val="12"/>
      <name val="ＭＳ Ｐ明朝"/>
      <family val="1"/>
      <charset val="128"/>
    </font>
    <font>
      <sz val="10"/>
      <name val="ＭＳ 明朝"/>
      <family val="1"/>
      <charset val="128"/>
    </font>
    <font>
      <sz val="8"/>
      <name val="ＭＳ Ｐ明朝"/>
      <family val="1"/>
      <charset val="128"/>
    </font>
    <font>
      <sz val="7"/>
      <name val="ＭＳ 明朝"/>
      <family val="1"/>
      <charset val="128"/>
    </font>
    <font>
      <sz val="8"/>
      <color theme="0"/>
      <name val="ＭＳ Ｐ明朝"/>
      <family val="1"/>
      <charset val="128"/>
    </font>
    <font>
      <sz val="12"/>
      <color theme="1"/>
      <name val="游ゴシック"/>
      <family val="2"/>
      <charset val="128"/>
      <scheme val="minor"/>
    </font>
    <font>
      <sz val="12"/>
      <color theme="1"/>
      <name val="游ゴシック"/>
      <family val="3"/>
      <charset val="128"/>
      <scheme val="minor"/>
    </font>
    <font>
      <sz val="14"/>
      <name val="HG創英ﾌﾟﾚｾﾞﾝｽEB"/>
      <family val="1"/>
      <charset val="128"/>
    </font>
    <font>
      <sz val="1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b/>
      <sz val="11"/>
      <name val="游ゴシック"/>
      <family val="3"/>
      <charset val="128"/>
      <scheme val="minor"/>
    </font>
    <font>
      <sz val="16"/>
      <color theme="1"/>
      <name val="HG創英ﾌﾟﾚｾﾞﾝｽEB"/>
      <family val="1"/>
      <charset val="128"/>
    </font>
    <font>
      <sz val="10.5"/>
      <color theme="1"/>
      <name val="HG丸ｺﾞｼｯｸM-PRO"/>
      <family val="3"/>
      <charset val="128"/>
    </font>
    <font>
      <sz val="10"/>
      <color theme="1"/>
      <name val="HG丸ｺﾞｼｯｸM-PRO"/>
      <family val="3"/>
      <charset val="128"/>
    </font>
    <font>
      <u/>
      <sz val="11"/>
      <color theme="1"/>
      <name val="游ゴシック"/>
      <family val="3"/>
      <charset val="128"/>
      <scheme val="minor"/>
    </font>
    <font>
      <u/>
      <sz val="14"/>
      <color theme="10"/>
      <name val="游ゴシック"/>
      <family val="2"/>
      <charset val="128"/>
      <scheme val="minor"/>
    </font>
    <font>
      <u/>
      <sz val="14"/>
      <color theme="10"/>
      <name val="游ゴシック"/>
      <family val="3"/>
      <charset val="128"/>
      <scheme val="minor"/>
    </font>
    <font>
      <sz val="16"/>
      <color theme="1"/>
      <name val="游ゴシック"/>
      <family val="3"/>
      <charset val="128"/>
      <scheme val="minor"/>
    </font>
    <font>
      <sz val="10.5"/>
      <color theme="1"/>
      <name val="游ゴシック"/>
      <family val="3"/>
      <charset val="128"/>
      <scheme val="minor"/>
    </font>
    <font>
      <sz val="14"/>
      <name val="HGｺﾞｼｯｸE"/>
      <family val="3"/>
      <charset val="128"/>
    </font>
    <font>
      <sz val="12"/>
      <name val="ＭＳ ゴシック"/>
      <family val="3"/>
      <charset val="128"/>
    </font>
    <font>
      <u/>
      <sz val="16"/>
      <color theme="10"/>
      <name val="游ゴシック"/>
      <family val="2"/>
      <charset val="128"/>
      <scheme val="minor"/>
    </font>
    <font>
      <u/>
      <sz val="16"/>
      <color theme="10"/>
      <name val="游ゴシック"/>
      <family val="3"/>
      <charset val="128"/>
      <scheme val="minor"/>
    </font>
    <font>
      <sz val="11"/>
      <color rgb="FF000000"/>
      <name val="游ゴシック"/>
      <family val="3"/>
      <charset val="128"/>
    </font>
    <font>
      <sz val="24"/>
      <color theme="1"/>
      <name val="ＭＳ 明朝"/>
      <family val="1"/>
      <charset val="128"/>
    </font>
    <font>
      <sz val="12"/>
      <color theme="1"/>
      <name val="Century"/>
      <family val="1"/>
    </font>
    <font>
      <sz val="16"/>
      <color theme="1"/>
      <name val="ＭＳ 明朝"/>
      <family val="1"/>
      <charset val="128"/>
    </font>
    <font>
      <b/>
      <sz val="12"/>
      <color theme="1"/>
      <name val="Century"/>
      <family val="1"/>
    </font>
    <font>
      <b/>
      <sz val="20"/>
      <color theme="1"/>
      <name val="ＭＳ 明朝"/>
      <family val="1"/>
      <charset val="128"/>
    </font>
    <font>
      <b/>
      <sz val="22"/>
      <color theme="1"/>
      <name val="ＭＳ 明朝"/>
      <family val="1"/>
      <charset val="128"/>
    </font>
    <font>
      <sz val="14"/>
      <color theme="1"/>
      <name val="Century"/>
      <family val="1"/>
    </font>
    <font>
      <b/>
      <sz val="9"/>
      <color indexed="81"/>
      <name val="MS P ゴシック"/>
      <family val="3"/>
      <charset val="128"/>
    </font>
    <font>
      <sz val="8"/>
      <color theme="1"/>
      <name val="游ゴシック"/>
      <family val="2"/>
      <charset val="128"/>
      <scheme val="minor"/>
    </font>
    <font>
      <sz val="8"/>
      <color theme="1"/>
      <name val="ＭＳ Ｐ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79998168889431442"/>
        <bgColor indexed="64"/>
      </patternFill>
    </fill>
  </fills>
  <borders count="1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top style="medium">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medium">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top style="medium">
        <color rgb="FFFF0000"/>
      </top>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ck">
        <color indexed="64"/>
      </left>
      <right style="thick">
        <color indexed="64"/>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style="thick">
        <color indexed="64"/>
      </left>
      <right style="thick">
        <color indexed="64"/>
      </right>
      <top/>
      <bottom style="thick">
        <color indexed="64"/>
      </bottom>
      <diagonal/>
    </border>
    <border>
      <left/>
      <right style="thick">
        <color indexed="64"/>
      </right>
      <top style="thin">
        <color indexed="64"/>
      </top>
      <bottom style="thick">
        <color indexed="64"/>
      </bottom>
      <diagonal/>
    </border>
    <border>
      <left style="thick">
        <color indexed="64"/>
      </left>
      <right/>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bottom style="thin">
        <color indexed="64"/>
      </bottom>
      <diagonal/>
    </border>
    <border>
      <left/>
      <right style="thin">
        <color indexed="64"/>
      </right>
      <top style="hair">
        <color indexed="64"/>
      </top>
      <bottom style="thin">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25" fillId="0" borderId="0" applyFont="0" applyFill="0" applyBorder="0" applyAlignment="0" applyProtection="0"/>
    <xf numFmtId="0" fontId="25" fillId="0" borderId="0"/>
    <xf numFmtId="38" fontId="25" fillId="0" borderId="0" applyFont="0" applyFill="0" applyBorder="0" applyAlignment="0" applyProtection="0">
      <alignment vertical="center"/>
    </xf>
    <xf numFmtId="0" fontId="25" fillId="0" borderId="0">
      <alignment vertical="center"/>
    </xf>
    <xf numFmtId="0" fontId="45" fillId="0" borderId="0" applyNumberFormat="0" applyFill="0" applyBorder="0" applyAlignment="0" applyProtection="0">
      <alignment vertical="center"/>
    </xf>
  </cellStyleXfs>
  <cellXfs count="928">
    <xf numFmtId="0" fontId="0" fillId="0" borderId="0" xfId="0">
      <alignment vertical="center"/>
    </xf>
    <xf numFmtId="0" fontId="18" fillId="0" borderId="0" xfId="0" applyFont="1" applyAlignment="1">
      <alignment horizontal="justify" vertical="center"/>
    </xf>
    <xf numFmtId="0" fontId="20" fillId="0" borderId="0" xfId="0" applyFont="1" applyAlignment="1">
      <alignment horizontal="justify" vertical="center"/>
    </xf>
    <xf numFmtId="0" fontId="20" fillId="0" borderId="0" xfId="0" applyFont="1" applyAlignment="1">
      <alignment horizontal="justify" vertical="top" wrapText="1"/>
    </xf>
    <xf numFmtId="0" fontId="20" fillId="0" borderId="0" xfId="0" applyFont="1" applyAlignment="1">
      <alignment horizontal="center" vertical="top" wrapText="1"/>
    </xf>
    <xf numFmtId="0" fontId="21" fillId="0" borderId="0" xfId="0" applyFont="1" applyAlignment="1">
      <alignment horizontal="right" vertical="top" wrapText="1"/>
    </xf>
    <xf numFmtId="0" fontId="21" fillId="0" borderId="0" xfId="0" applyFont="1" applyAlignment="1">
      <alignment horizontal="justify" vertical="top" wrapText="1"/>
    </xf>
    <xf numFmtId="0" fontId="20" fillId="0" borderId="0" xfId="0" applyFont="1" applyAlignment="1">
      <alignment horizontal="right" vertical="top" wrapText="1"/>
    </xf>
    <xf numFmtId="0" fontId="0" fillId="0" borderId="0" xfId="0" applyAlignment="1">
      <alignment horizontal="left" vertical="center"/>
    </xf>
    <xf numFmtId="0" fontId="22" fillId="0" borderId="0" xfId="0" applyFont="1" applyAlignment="1">
      <alignment horizontal="left" vertical="center"/>
    </xf>
    <xf numFmtId="0" fontId="22" fillId="0" borderId="0" xfId="0" applyFont="1" applyAlignment="1">
      <alignment vertical="center"/>
    </xf>
    <xf numFmtId="0" fontId="20" fillId="0" borderId="0" xfId="0" applyFont="1" applyAlignment="1">
      <alignment horizontal="left" vertical="top" wrapText="1"/>
    </xf>
    <xf numFmtId="176" fontId="20" fillId="0" borderId="0" xfId="0" applyNumberFormat="1" applyFont="1" applyAlignment="1">
      <alignment horizontal="justify" vertical="top" wrapText="1"/>
    </xf>
    <xf numFmtId="0" fontId="20" fillId="0" borderId="0" xfId="0" applyFont="1" applyAlignment="1">
      <alignment vertical="top" wrapText="1"/>
    </xf>
    <xf numFmtId="0" fontId="21" fillId="0" borderId="0" xfId="0" applyFont="1" applyAlignment="1">
      <alignment horizontal="right" vertical="center" wrapText="1"/>
    </xf>
    <xf numFmtId="0" fontId="20" fillId="0" borderId="12" xfId="0" applyFont="1" applyBorder="1" applyAlignment="1">
      <alignment horizontal="center" vertical="top" wrapText="1"/>
    </xf>
    <xf numFmtId="0" fontId="20" fillId="0" borderId="13" xfId="0" applyFont="1" applyBorder="1" applyAlignment="1">
      <alignment horizontal="center" vertical="top" wrapText="1"/>
    </xf>
    <xf numFmtId="0" fontId="21" fillId="0" borderId="17"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20" xfId="0" applyFont="1" applyBorder="1" applyAlignment="1">
      <alignment horizontal="justify" vertical="center" wrapText="1"/>
    </xf>
    <xf numFmtId="0" fontId="20" fillId="0" borderId="15" xfId="0" applyFont="1" applyBorder="1" applyAlignment="1">
      <alignment horizontal="justify" vertical="center" wrapText="1"/>
    </xf>
    <xf numFmtId="0" fontId="0" fillId="0" borderId="0" xfId="0">
      <alignment vertical="center"/>
    </xf>
    <xf numFmtId="0" fontId="18" fillId="0" borderId="10" xfId="0" applyFont="1" applyBorder="1" applyAlignment="1">
      <alignment horizontal="justify" vertical="center" wrapText="1"/>
    </xf>
    <xf numFmtId="0" fontId="0" fillId="0" borderId="0" xfId="0" applyBorder="1">
      <alignment vertical="center"/>
    </xf>
    <xf numFmtId="0" fontId="0" fillId="0" borderId="0" xfId="0" applyFill="1" applyBorder="1" applyAlignment="1">
      <alignment horizontal="center" vertical="center"/>
    </xf>
    <xf numFmtId="38" fontId="26" fillId="0" borderId="0" xfId="42" applyFont="1" applyAlignment="1">
      <alignment vertical="center"/>
    </xf>
    <xf numFmtId="38" fontId="26" fillId="0" borderId="13" xfId="42" applyFont="1" applyBorder="1" applyAlignment="1">
      <alignment vertical="center"/>
    </xf>
    <xf numFmtId="38" fontId="26" fillId="0" borderId="16" xfId="42" applyFont="1" applyBorder="1" applyAlignment="1">
      <alignment vertical="center"/>
    </xf>
    <xf numFmtId="38" fontId="26" fillId="0" borderId="15" xfId="42" applyFont="1" applyBorder="1" applyAlignment="1">
      <alignment vertical="center"/>
    </xf>
    <xf numFmtId="38" fontId="26" fillId="0" borderId="12" xfId="42" applyFont="1" applyBorder="1" applyAlignment="1">
      <alignment vertical="center"/>
    </xf>
    <xf numFmtId="38" fontId="26" fillId="0" borderId="11" xfId="42" applyFont="1" applyBorder="1" applyAlignment="1">
      <alignment vertical="center"/>
    </xf>
    <xf numFmtId="38" fontId="26" fillId="0" borderId="19" xfId="42" applyFont="1" applyBorder="1" applyAlignment="1">
      <alignment vertical="center"/>
    </xf>
    <xf numFmtId="38" fontId="26" fillId="0" borderId="0" xfId="42" applyFont="1" applyBorder="1" applyAlignment="1">
      <alignment vertical="center"/>
    </xf>
    <xf numFmtId="38" fontId="26" fillId="0" borderId="24" xfId="42" applyFont="1" applyBorder="1" applyAlignment="1">
      <alignment vertical="center"/>
    </xf>
    <xf numFmtId="38" fontId="26" fillId="0" borderId="0" xfId="42" applyFont="1" applyBorder="1" applyAlignment="1">
      <alignment horizontal="distributed" vertical="center"/>
    </xf>
    <xf numFmtId="38" fontId="26" fillId="0" borderId="25" xfId="42" applyFont="1" applyBorder="1" applyAlignment="1">
      <alignment vertical="center"/>
    </xf>
    <xf numFmtId="38" fontId="26" fillId="0" borderId="18" xfId="42" applyFont="1" applyBorder="1" applyAlignment="1">
      <alignment vertical="center"/>
    </xf>
    <xf numFmtId="38" fontId="26" fillId="0" borderId="20" xfId="42" applyFont="1" applyBorder="1" applyAlignment="1">
      <alignment vertical="center"/>
    </xf>
    <xf numFmtId="38" fontId="26" fillId="0" borderId="0" xfId="42" applyFont="1" applyBorder="1" applyAlignment="1">
      <alignment horizontal="center" vertical="center"/>
    </xf>
    <xf numFmtId="38" fontId="26" fillId="0" borderId="23" xfId="42" applyFont="1" applyBorder="1" applyAlignment="1">
      <alignment horizontal="distributed" vertical="center" shrinkToFit="1"/>
    </xf>
    <xf numFmtId="38" fontId="26" fillId="0" borderId="23" xfId="42" applyFont="1" applyBorder="1" applyAlignment="1">
      <alignment vertical="center" shrinkToFit="1"/>
    </xf>
    <xf numFmtId="38" fontId="26" fillId="0" borderId="17" xfId="42" applyFont="1" applyBorder="1" applyAlignment="1">
      <alignment horizontal="distributed" vertical="center"/>
    </xf>
    <xf numFmtId="38" fontId="26" fillId="0" borderId="23" xfId="42" applyFont="1" applyBorder="1" applyAlignment="1">
      <alignment horizontal="distributed" vertical="center"/>
    </xf>
    <xf numFmtId="38" fontId="26" fillId="0" borderId="0" xfId="42" applyFont="1" applyAlignment="1">
      <alignment horizontal="left" vertical="center"/>
    </xf>
    <xf numFmtId="0" fontId="0" fillId="0" borderId="0" xfId="0" applyBorder="1" applyAlignment="1">
      <alignment vertical="center"/>
    </xf>
    <xf numFmtId="0" fontId="0" fillId="0" borderId="11" xfId="0" applyBorder="1">
      <alignment vertical="center"/>
    </xf>
    <xf numFmtId="0" fontId="0" fillId="0" borderId="0" xfId="0" applyBorder="1" applyAlignment="1">
      <alignment horizontal="center" vertical="center"/>
    </xf>
    <xf numFmtId="38" fontId="26" fillId="0" borderId="24" xfId="42" applyFont="1" applyBorder="1" applyAlignment="1">
      <alignment vertical="center"/>
    </xf>
    <xf numFmtId="179" fontId="0" fillId="0" borderId="0" xfId="0" applyNumberFormat="1" applyBorder="1" applyAlignment="1">
      <alignment horizontal="center" vertical="center"/>
    </xf>
    <xf numFmtId="179" fontId="20" fillId="0" borderId="11" xfId="0" applyNumberFormat="1" applyFont="1" applyBorder="1" applyAlignment="1">
      <alignment horizontal="right" vertical="center" wrapText="1"/>
    </xf>
    <xf numFmtId="38" fontId="29" fillId="0" borderId="0" xfId="42" applyFont="1" applyAlignment="1">
      <alignment horizontal="center" vertical="center"/>
    </xf>
    <xf numFmtId="38" fontId="26" fillId="0" borderId="24" xfId="42" applyFont="1" applyBorder="1" applyAlignment="1">
      <alignment vertical="center"/>
    </xf>
    <xf numFmtId="38" fontId="26" fillId="0" borderId="14" xfId="42" applyFont="1" applyBorder="1" applyAlignment="1">
      <alignment vertical="center"/>
    </xf>
    <xf numFmtId="38" fontId="26" fillId="0" borderId="20" xfId="42" applyFont="1" applyBorder="1" applyAlignment="1">
      <alignment vertical="center"/>
    </xf>
    <xf numFmtId="0" fontId="0" fillId="0" borderId="0" xfId="0">
      <alignment vertical="center"/>
    </xf>
    <xf numFmtId="0" fontId="30" fillId="0" borderId="0" xfId="0" applyFont="1">
      <alignment vertical="center"/>
    </xf>
    <xf numFmtId="178" fontId="0" fillId="0" borderId="0" xfId="0" applyNumberFormat="1">
      <alignment vertical="center"/>
    </xf>
    <xf numFmtId="38" fontId="26" fillId="0" borderId="11" xfId="42" applyFont="1" applyBorder="1" applyAlignment="1">
      <alignment horizontal="right" vertical="center"/>
    </xf>
    <xf numFmtId="0" fontId="0" fillId="0" borderId="0" xfId="0">
      <alignment vertical="center"/>
    </xf>
    <xf numFmtId="0" fontId="0" fillId="0" borderId="0" xfId="0">
      <alignment vertical="center"/>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vertical="center"/>
    </xf>
    <xf numFmtId="181" fontId="18" fillId="0" borderId="0" xfId="0" applyNumberFormat="1" applyFont="1" applyAlignment="1">
      <alignment vertical="center"/>
    </xf>
    <xf numFmtId="0" fontId="18" fillId="0" borderId="0" xfId="0" applyFont="1" applyAlignment="1">
      <alignment vertical="top" wrapText="1"/>
    </xf>
    <xf numFmtId="0" fontId="18" fillId="0" borderId="0" xfId="0" applyFont="1" applyAlignment="1">
      <alignment vertical="top"/>
    </xf>
    <xf numFmtId="38" fontId="32" fillId="0" borderId="0" xfId="44" applyFont="1">
      <alignment vertical="center"/>
    </xf>
    <xf numFmtId="38" fontId="35" fillId="0" borderId="0" xfId="44" applyFont="1" applyFill="1" applyBorder="1" applyAlignment="1">
      <alignment vertical="center"/>
    </xf>
    <xf numFmtId="41" fontId="32" fillId="0" borderId="54" xfId="44" applyNumberFormat="1" applyFont="1" applyFill="1" applyBorder="1" applyAlignment="1">
      <alignment vertical="center"/>
    </xf>
    <xf numFmtId="41" fontId="32" fillId="0" borderId="54" xfId="44" applyNumberFormat="1" applyFont="1" applyFill="1" applyBorder="1">
      <alignment vertical="center"/>
    </xf>
    <xf numFmtId="38" fontId="32" fillId="0" borderId="0" xfId="44" applyFont="1" applyFill="1" applyBorder="1">
      <alignment vertical="center"/>
    </xf>
    <xf numFmtId="38" fontId="32" fillId="0" borderId="0" xfId="44" applyFont="1" applyAlignment="1">
      <alignment vertical="top"/>
    </xf>
    <xf numFmtId="0" fontId="30" fillId="0" borderId="0" xfId="0" applyFont="1" applyBorder="1">
      <alignment vertical="center"/>
    </xf>
    <xf numFmtId="0" fontId="30" fillId="0" borderId="11" xfId="0" applyFont="1" applyBorder="1">
      <alignment vertic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vertical="center"/>
    </xf>
    <xf numFmtId="179" fontId="0" fillId="0" borderId="0" xfId="0" applyNumberFormat="1" applyAlignment="1">
      <alignment horizontal="center" vertical="center"/>
    </xf>
    <xf numFmtId="0" fontId="0" fillId="0" borderId="0" xfId="0" applyBorder="1" applyAlignment="1">
      <alignment horizontal="center" vertical="center"/>
    </xf>
    <xf numFmtId="0" fontId="0" fillId="0" borderId="0" xfId="0">
      <alignment vertical="center"/>
    </xf>
    <xf numFmtId="0" fontId="18" fillId="0" borderId="0" xfId="0" applyFont="1" applyAlignment="1">
      <alignment horizontal="center" vertical="center"/>
    </xf>
    <xf numFmtId="38" fontId="26" fillId="0" borderId="0" xfId="42" applyFont="1" applyBorder="1" applyAlignment="1">
      <alignment horizontal="center" vertical="center"/>
    </xf>
    <xf numFmtId="38" fontId="29" fillId="0" borderId="0" xfId="42" applyFont="1" applyAlignment="1">
      <alignment horizontal="center" vertical="center"/>
    </xf>
    <xf numFmtId="38" fontId="26" fillId="0" borderId="20" xfId="42" applyFont="1" applyBorder="1" applyAlignment="1">
      <alignment horizontal="distributed" vertical="center"/>
    </xf>
    <xf numFmtId="38" fontId="26" fillId="0" borderId="24" xfId="42" applyFont="1" applyBorder="1" applyAlignment="1">
      <alignment vertical="center"/>
    </xf>
    <xf numFmtId="38" fontId="26" fillId="0" borderId="14" xfId="42" applyFont="1" applyBorder="1" applyAlignment="1">
      <alignment vertical="center"/>
    </xf>
    <xf numFmtId="38" fontId="26" fillId="0" borderId="20" xfId="42" applyFont="1" applyBorder="1" applyAlignment="1">
      <alignment vertical="center"/>
    </xf>
    <xf numFmtId="0" fontId="18" fillId="0" borderId="0" xfId="0" applyFont="1" applyAlignment="1">
      <alignment horizontal="justify" vertical="top" wrapText="1"/>
    </xf>
    <xf numFmtId="0" fontId="22" fillId="0" borderId="0" xfId="0" applyFont="1" applyAlignment="1">
      <alignment horizontal="justify" vertical="top" wrapText="1"/>
    </xf>
    <xf numFmtId="0" fontId="20" fillId="0" borderId="0" xfId="0" applyFont="1">
      <alignment vertical="center"/>
    </xf>
    <xf numFmtId="0" fontId="0" fillId="0" borderId="0" xfId="0">
      <alignment vertical="center"/>
    </xf>
    <xf numFmtId="38" fontId="26" fillId="0" borderId="24" xfId="42" applyFont="1" applyBorder="1" applyAlignment="1">
      <alignment vertical="center" wrapText="1"/>
    </xf>
    <xf numFmtId="38" fontId="26" fillId="0" borderId="24" xfId="42" applyFont="1" applyBorder="1" applyAlignment="1">
      <alignment vertical="center"/>
    </xf>
    <xf numFmtId="38" fontId="26" fillId="0" borderId="14" xfId="42" applyFont="1" applyBorder="1" applyAlignment="1">
      <alignment vertical="center"/>
    </xf>
    <xf numFmtId="0" fontId="0" fillId="0" borderId="0" xfId="0">
      <alignment vertical="center"/>
    </xf>
    <xf numFmtId="38" fontId="26" fillId="0" borderId="24" xfId="42" applyFont="1" applyBorder="1" applyAlignment="1">
      <alignment vertical="center"/>
    </xf>
    <xf numFmtId="38" fontId="37" fillId="0" borderId="24" xfId="42" applyFont="1" applyBorder="1" applyAlignment="1">
      <alignment vertical="center"/>
    </xf>
    <xf numFmtId="178" fontId="0" fillId="0" borderId="0" xfId="0" applyNumberFormat="1" applyFill="1">
      <alignment vertical="center"/>
    </xf>
    <xf numFmtId="178" fontId="0" fillId="0" borderId="18" xfId="0" applyNumberFormat="1" applyFill="1" applyBorder="1">
      <alignment vertical="center"/>
    </xf>
    <xf numFmtId="38" fontId="26" fillId="0" borderId="0" xfId="42" applyFont="1" applyAlignment="1">
      <alignment vertical="center" shrinkToFit="1"/>
    </xf>
    <xf numFmtId="38" fontId="26" fillId="0" borderId="19" xfId="42" applyFont="1" applyBorder="1" applyAlignment="1">
      <alignment vertical="center" shrinkToFit="1"/>
    </xf>
    <xf numFmtId="0" fontId="0" fillId="0" borderId="0" xfId="0" applyBorder="1" applyAlignment="1">
      <alignment horizontal="center" vertical="center"/>
    </xf>
    <xf numFmtId="0" fontId="0" fillId="0" borderId="0" xfId="0">
      <alignment vertical="center"/>
    </xf>
    <xf numFmtId="179" fontId="0" fillId="0" borderId="0" xfId="0" applyNumberFormat="1" applyBorder="1" applyAlignment="1">
      <alignment horizontal="right" vertical="center"/>
    </xf>
    <xf numFmtId="0" fontId="0" fillId="0" borderId="0" xfId="0" applyBorder="1" applyAlignment="1">
      <alignment horizontal="right" vertical="center"/>
    </xf>
    <xf numFmtId="179" fontId="0" fillId="0" borderId="0" xfId="0" applyNumberFormat="1" applyBorder="1" applyAlignment="1">
      <alignment vertical="center"/>
    </xf>
    <xf numFmtId="179"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lignment vertical="center"/>
    </xf>
    <xf numFmtId="179" fontId="20" fillId="0" borderId="19" xfId="0" applyNumberFormat="1" applyFont="1" applyBorder="1" applyAlignment="1">
      <alignment horizontal="center" vertical="center" wrapText="1"/>
    </xf>
    <xf numFmtId="179" fontId="20" fillId="0" borderId="0" xfId="0" applyNumberFormat="1" applyFont="1" applyBorder="1" applyAlignment="1">
      <alignment horizontal="right" vertical="center" wrapText="1"/>
    </xf>
    <xf numFmtId="179" fontId="20" fillId="0" borderId="0" xfId="0" applyNumberFormat="1" applyFont="1" applyBorder="1" applyAlignment="1">
      <alignment horizontal="center" vertical="center" wrapText="1"/>
    </xf>
    <xf numFmtId="38" fontId="26" fillId="0" borderId="0" xfId="42" applyFont="1" applyBorder="1" applyAlignment="1">
      <alignment vertical="center" shrinkToFit="1"/>
    </xf>
    <xf numFmtId="38" fontId="26" fillId="0" borderId="18" xfId="42" applyFont="1" applyBorder="1" applyAlignment="1">
      <alignment vertical="center" shrinkToFit="1"/>
    </xf>
    <xf numFmtId="38" fontId="26" fillId="0" borderId="11" xfId="42" applyFont="1" applyBorder="1" applyAlignment="1">
      <alignment vertical="center" shrinkToFit="1"/>
    </xf>
    <xf numFmtId="0" fontId="0" fillId="0" borderId="0" xfId="0">
      <alignment vertical="center"/>
    </xf>
    <xf numFmtId="49" fontId="33" fillId="0" borderId="0" xfId="44" applyNumberFormat="1" applyFont="1" applyAlignment="1">
      <alignment vertical="center"/>
    </xf>
    <xf numFmtId="0" fontId="32" fillId="0" borderId="0" xfId="44" applyNumberFormat="1" applyFont="1" applyAlignment="1">
      <alignment vertical="top" shrinkToFit="1"/>
    </xf>
    <xf numFmtId="0" fontId="32" fillId="0" borderId="0" xfId="44" applyNumberFormat="1" applyFont="1" applyBorder="1" applyAlignment="1">
      <alignment vertical="top"/>
    </xf>
    <xf numFmtId="0" fontId="32" fillId="0" borderId="0" xfId="44" applyNumberFormat="1" applyFont="1" applyFill="1" applyBorder="1" applyAlignment="1">
      <alignment vertical="top"/>
    </xf>
    <xf numFmtId="38" fontId="38" fillId="0" borderId="0" xfId="44" applyFont="1">
      <alignment vertical="center"/>
    </xf>
    <xf numFmtId="49" fontId="38" fillId="0" borderId="0" xfId="44" applyNumberFormat="1" applyFont="1" applyAlignment="1">
      <alignment horizontal="center" vertical="center"/>
    </xf>
    <xf numFmtId="0" fontId="38" fillId="0" borderId="0" xfId="44" applyNumberFormat="1" applyFont="1" applyAlignment="1">
      <alignment vertical="center" shrinkToFit="1"/>
    </xf>
    <xf numFmtId="0" fontId="38" fillId="0" borderId="0" xfId="44" applyNumberFormat="1" applyFont="1">
      <alignment vertical="center"/>
    </xf>
    <xf numFmtId="0" fontId="38" fillId="0" borderId="0" xfId="44" applyNumberFormat="1" applyFont="1" applyFill="1">
      <alignment vertical="center"/>
    </xf>
    <xf numFmtId="49" fontId="38" fillId="0" borderId="10" xfId="44" applyNumberFormat="1" applyFont="1" applyFill="1" applyBorder="1" applyAlignment="1">
      <alignment horizontal="center" vertical="center" shrinkToFit="1"/>
    </xf>
    <xf numFmtId="38" fontId="38" fillId="0" borderId="17" xfId="44" applyFont="1" applyFill="1" applyBorder="1" applyAlignment="1">
      <alignment horizontal="center" vertical="center" shrinkToFit="1"/>
    </xf>
    <xf numFmtId="38" fontId="38" fillId="0" borderId="20" xfId="44" applyFont="1" applyFill="1" applyBorder="1" applyAlignment="1">
      <alignment horizontal="center" vertical="center" shrinkToFit="1"/>
    </xf>
    <xf numFmtId="38" fontId="38" fillId="0" borderId="20" xfId="44" applyFont="1" applyFill="1" applyBorder="1" applyAlignment="1">
      <alignment horizontal="center" vertical="center" wrapText="1" shrinkToFit="1"/>
    </xf>
    <xf numFmtId="0" fontId="38" fillId="0" borderId="10" xfId="45" applyFont="1" applyFill="1" applyBorder="1" applyAlignment="1">
      <alignment horizontal="center" vertical="center" wrapText="1" shrinkToFit="1"/>
    </xf>
    <xf numFmtId="0" fontId="38" fillId="0" borderId="10" xfId="45" applyFont="1" applyFill="1" applyBorder="1" applyAlignment="1">
      <alignment horizontal="center" vertical="center" shrinkToFit="1"/>
    </xf>
    <xf numFmtId="0" fontId="38" fillId="0" borderId="0" xfId="45" applyFont="1" applyFill="1" applyBorder="1" applyAlignment="1">
      <alignment horizontal="center" vertical="center" wrapText="1" shrinkToFit="1"/>
    </xf>
    <xf numFmtId="38" fontId="38" fillId="0" borderId="0" xfId="44" applyFont="1" applyFill="1" applyBorder="1">
      <alignment vertical="center"/>
    </xf>
    <xf numFmtId="38" fontId="38" fillId="0" borderId="0" xfId="44" applyFont="1" applyFill="1">
      <alignment vertical="center"/>
    </xf>
    <xf numFmtId="38" fontId="38" fillId="34" borderId="10" xfId="44" applyFont="1" applyFill="1" applyBorder="1" applyAlignment="1">
      <alignment vertical="center" shrinkToFit="1"/>
    </xf>
    <xf numFmtId="38" fontId="38" fillId="0" borderId="0" xfId="44" applyFont="1" applyFill="1" applyBorder="1" applyAlignment="1">
      <alignment vertical="center" shrinkToFit="1"/>
    </xf>
    <xf numFmtId="49" fontId="38" fillId="0" borderId="0" xfId="44" applyNumberFormat="1" applyFont="1" applyFill="1" applyBorder="1">
      <alignment vertical="center"/>
    </xf>
    <xf numFmtId="38" fontId="38" fillId="0" borderId="0" xfId="44" applyFont="1" applyBorder="1">
      <alignment vertical="center"/>
    </xf>
    <xf numFmtId="38" fontId="38" fillId="0" borderId="15" xfId="44" applyFont="1" applyFill="1" applyBorder="1" applyAlignment="1">
      <alignment vertical="center" shrinkToFit="1"/>
    </xf>
    <xf numFmtId="38" fontId="38" fillId="34" borderId="15" xfId="44" applyFont="1" applyFill="1" applyBorder="1" applyAlignment="1">
      <alignment vertical="center" shrinkToFit="1"/>
    </xf>
    <xf numFmtId="49" fontId="38" fillId="0" borderId="0" xfId="44" applyNumberFormat="1" applyFont="1" applyFill="1" applyBorder="1" applyAlignment="1">
      <alignment horizontal="center" vertical="center" shrinkToFit="1"/>
    </xf>
    <xf numFmtId="38" fontId="38" fillId="0" borderId="0" xfId="44" applyFont="1" applyFill="1" applyBorder="1" applyAlignment="1">
      <alignment horizontal="center" vertical="center" shrinkToFit="1"/>
    </xf>
    <xf numFmtId="38" fontId="32" fillId="0" borderId="0" xfId="44" applyFont="1" applyFill="1">
      <alignment vertical="center"/>
    </xf>
    <xf numFmtId="38" fontId="38" fillId="0" borderId="10" xfId="44" applyFont="1" applyFill="1" applyBorder="1" applyAlignment="1">
      <alignment horizontal="center" vertical="center" shrinkToFit="1"/>
    </xf>
    <xf numFmtId="38" fontId="38" fillId="0" borderId="10" xfId="44" applyFont="1" applyFill="1" applyBorder="1" applyAlignment="1">
      <alignment vertical="center" shrinkToFit="1"/>
    </xf>
    <xf numFmtId="38" fontId="38" fillId="0" borderId="10" xfId="44" quotePrefix="1" applyFont="1" applyFill="1" applyBorder="1" applyAlignment="1">
      <alignment horizontal="center" vertical="center" wrapText="1"/>
    </xf>
    <xf numFmtId="38" fontId="38" fillId="34" borderId="10" xfId="44" applyFont="1" applyFill="1" applyBorder="1" applyAlignment="1">
      <alignment vertical="center"/>
    </xf>
    <xf numFmtId="38" fontId="38" fillId="0" borderId="65" xfId="44" applyFont="1" applyFill="1" applyBorder="1" applyAlignment="1">
      <alignment vertical="center"/>
    </xf>
    <xf numFmtId="38" fontId="38" fillId="0" borderId="65" xfId="44" applyFont="1" applyFill="1" applyBorder="1" applyAlignment="1">
      <alignment vertical="center" shrinkToFit="1"/>
    </xf>
    <xf numFmtId="38" fontId="38" fillId="34" borderId="17" xfId="44" applyFont="1" applyFill="1" applyBorder="1" applyAlignment="1">
      <alignment vertical="center" shrinkToFit="1"/>
    </xf>
    <xf numFmtId="49" fontId="32" fillId="0" borderId="0" xfId="44" applyNumberFormat="1" applyFont="1" applyFill="1" applyAlignment="1">
      <alignment horizontal="center" vertical="center"/>
    </xf>
    <xf numFmtId="38" fontId="32" fillId="0" borderId="0" xfId="44" applyFont="1" applyFill="1" applyAlignment="1">
      <alignment vertical="center" shrinkToFit="1"/>
    </xf>
    <xf numFmtId="49" fontId="32" fillId="0" borderId="0" xfId="44" applyNumberFormat="1" applyFont="1" applyAlignment="1">
      <alignment horizontal="center" vertical="center"/>
    </xf>
    <xf numFmtId="38" fontId="32" fillId="0" borderId="0" xfId="44" applyFont="1" applyAlignment="1">
      <alignment vertical="center" shrinkToFit="1"/>
    </xf>
    <xf numFmtId="38" fontId="38" fillId="0" borderId="10" xfId="44" applyFont="1" applyBorder="1">
      <alignment vertical="center"/>
    </xf>
    <xf numFmtId="0" fontId="0" fillId="0" borderId="0" xfId="0" applyBorder="1" applyAlignment="1">
      <alignment horizontal="center" vertical="center"/>
    </xf>
    <xf numFmtId="0" fontId="0" fillId="0" borderId="0" xfId="0">
      <alignment vertical="center"/>
    </xf>
    <xf numFmtId="49" fontId="38" fillId="0" borderId="15" xfId="44" applyNumberFormat="1" applyFont="1" applyFill="1" applyBorder="1" applyAlignment="1">
      <alignment vertical="center" shrinkToFit="1"/>
    </xf>
    <xf numFmtId="49" fontId="38" fillId="0" borderId="13" xfId="44" applyNumberFormat="1" applyFont="1" applyFill="1" applyBorder="1" applyAlignment="1">
      <alignment vertical="center" shrinkToFit="1"/>
    </xf>
    <xf numFmtId="49" fontId="38" fillId="0" borderId="24" xfId="44" applyNumberFormat="1" applyFont="1" applyFill="1" applyBorder="1" applyAlignment="1">
      <alignment vertical="center" shrinkToFit="1"/>
    </xf>
    <xf numFmtId="49" fontId="38" fillId="0" borderId="0" xfId="44" applyNumberFormat="1" applyFont="1" applyFill="1" applyBorder="1" applyAlignment="1">
      <alignment vertical="center" shrinkToFit="1"/>
    </xf>
    <xf numFmtId="49" fontId="38" fillId="0" borderId="0" xfId="44" applyNumberFormat="1" applyFont="1" applyFill="1" applyBorder="1" applyAlignment="1">
      <alignment horizontal="center" vertical="center" shrinkToFit="1"/>
    </xf>
    <xf numFmtId="38" fontId="38" fillId="0" borderId="0" xfId="44" applyFont="1" applyFill="1" applyBorder="1" applyAlignment="1">
      <alignment vertical="center" shrinkToFit="1"/>
    </xf>
    <xf numFmtId="38" fontId="38" fillId="0" borderId="0" xfId="44" applyFont="1" applyFill="1" applyBorder="1">
      <alignment vertical="center"/>
    </xf>
    <xf numFmtId="0" fontId="18" fillId="0" borderId="0" xfId="0" applyFont="1" applyAlignment="1">
      <alignment vertical="center" wrapText="1"/>
    </xf>
    <xf numFmtId="0" fontId="20" fillId="0" borderId="0" xfId="0" applyFont="1">
      <alignment vertical="center"/>
    </xf>
    <xf numFmtId="0" fontId="18" fillId="0" borderId="0" xfId="0" applyFont="1" applyAlignment="1">
      <alignment vertical="center"/>
    </xf>
    <xf numFmtId="9" fontId="38" fillId="0" borderId="10" xfId="44" applyNumberFormat="1" applyFont="1" applyBorder="1" applyAlignment="1">
      <alignment horizontal="left" vertical="center"/>
    </xf>
    <xf numFmtId="0" fontId="38" fillId="0" borderId="24" xfId="45" applyFont="1" applyFill="1" applyBorder="1" applyAlignment="1">
      <alignment vertical="center" shrinkToFit="1"/>
    </xf>
    <xf numFmtId="0" fontId="38" fillId="0" borderId="0" xfId="45" applyFont="1" applyFill="1" applyBorder="1" applyAlignment="1">
      <alignment vertical="center" shrinkToFit="1"/>
    </xf>
    <xf numFmtId="178" fontId="38" fillId="0" borderId="0" xfId="44" applyNumberFormat="1" applyFont="1" applyFill="1" applyBorder="1" applyAlignment="1">
      <alignment vertical="center" shrinkToFit="1"/>
    </xf>
    <xf numFmtId="0" fontId="32" fillId="0" borderId="0" xfId="44" applyNumberFormat="1" applyFont="1" applyFill="1" applyBorder="1" applyAlignment="1">
      <alignment vertical="center"/>
    </xf>
    <xf numFmtId="182" fontId="40" fillId="0" borderId="24" xfId="44" applyNumberFormat="1" applyFont="1" applyFill="1" applyBorder="1" applyAlignment="1">
      <alignment vertical="center" shrinkToFit="1"/>
    </xf>
    <xf numFmtId="0" fontId="38" fillId="0" borderId="10" xfId="44" applyNumberFormat="1" applyFont="1" applyFill="1" applyBorder="1" applyAlignment="1">
      <alignment horizontal="center" vertical="center" shrinkToFit="1"/>
    </xf>
    <xf numFmtId="0" fontId="0" fillId="0" borderId="0" xfId="0">
      <alignment vertical="center"/>
    </xf>
    <xf numFmtId="38" fontId="38" fillId="0" borderId="20" xfId="44" applyFont="1" applyFill="1" applyBorder="1" applyAlignment="1">
      <alignment horizontal="center" vertical="center" shrinkToFit="1"/>
    </xf>
    <xf numFmtId="38" fontId="38" fillId="0" borderId="0" xfId="44" applyFont="1" applyFill="1" applyBorder="1" applyAlignment="1">
      <alignment vertical="center" shrinkToFit="1"/>
    </xf>
    <xf numFmtId="38" fontId="38" fillId="0" borderId="10" xfId="44" applyFont="1" applyFill="1" applyBorder="1" applyAlignment="1">
      <alignment horizontal="center" vertical="center" shrinkToFit="1"/>
    </xf>
    <xf numFmtId="38" fontId="38" fillId="0" borderId="0" xfId="44" applyFont="1" applyFill="1" applyBorder="1">
      <alignment vertical="center"/>
    </xf>
    <xf numFmtId="38" fontId="38" fillId="0" borderId="10" xfId="44" applyFont="1" applyFill="1" applyBorder="1" applyAlignment="1">
      <alignment vertical="center" shrinkToFit="1"/>
    </xf>
    <xf numFmtId="38" fontId="38" fillId="0" borderId="0" xfId="44" applyFont="1" applyFill="1" applyBorder="1" applyAlignment="1">
      <alignment horizontal="center" vertical="center" shrinkToFit="1"/>
    </xf>
    <xf numFmtId="0" fontId="38" fillId="0" borderId="10" xfId="45" applyFont="1" applyFill="1" applyBorder="1" applyAlignment="1">
      <alignment horizontal="center" vertical="center" shrinkToFit="1"/>
    </xf>
    <xf numFmtId="0" fontId="0" fillId="0" borderId="0" xfId="0" applyAlignment="1">
      <alignment horizontal="center" vertical="center"/>
    </xf>
    <xf numFmtId="0" fontId="0" fillId="0" borderId="0" xfId="0">
      <alignment vertical="center"/>
    </xf>
    <xf numFmtId="38" fontId="29" fillId="0" borderId="0" xfId="42" applyFont="1" applyAlignment="1">
      <alignment horizontal="center" vertical="center"/>
    </xf>
    <xf numFmtId="38" fontId="26" fillId="0" borderId="0" xfId="42" applyFont="1" applyBorder="1" applyAlignment="1">
      <alignment horizontal="center" vertical="center"/>
    </xf>
    <xf numFmtId="38" fontId="26" fillId="0" borderId="24" xfId="42" applyFont="1" applyBorder="1" applyAlignment="1">
      <alignment vertical="center"/>
    </xf>
    <xf numFmtId="38" fontId="26" fillId="0" borderId="14" xfId="42" applyFont="1" applyBorder="1" applyAlignment="1">
      <alignment vertical="center"/>
    </xf>
    <xf numFmtId="38" fontId="26" fillId="0" borderId="20" xfId="42" applyFont="1" applyBorder="1" applyAlignment="1">
      <alignment vertical="center"/>
    </xf>
    <xf numFmtId="38" fontId="26" fillId="0" borderId="20" xfId="42" applyFont="1" applyBorder="1" applyAlignment="1">
      <alignment horizontal="distributed" vertical="center"/>
    </xf>
    <xf numFmtId="38" fontId="38" fillId="0" borderId="20" xfId="44" applyFont="1" applyFill="1" applyBorder="1" applyAlignment="1">
      <alignment horizontal="center" vertical="center" shrinkToFit="1"/>
    </xf>
    <xf numFmtId="38" fontId="38" fillId="0" borderId="0" xfId="44" applyFont="1" applyFill="1" applyBorder="1" applyAlignment="1">
      <alignment vertical="center" shrinkToFit="1"/>
    </xf>
    <xf numFmtId="38" fontId="38" fillId="0" borderId="10" xfId="44" applyFont="1" applyFill="1" applyBorder="1" applyAlignment="1">
      <alignment horizontal="center" vertical="center" shrinkToFit="1"/>
    </xf>
    <xf numFmtId="38" fontId="38" fillId="0" borderId="0" xfId="44" applyFont="1" applyFill="1" applyBorder="1">
      <alignment vertical="center"/>
    </xf>
    <xf numFmtId="38" fontId="38" fillId="34" borderId="15" xfId="44" applyFont="1" applyFill="1" applyBorder="1" applyAlignment="1">
      <alignment vertical="center"/>
    </xf>
    <xf numFmtId="38" fontId="38" fillId="0" borderId="10" xfId="44" applyFont="1" applyFill="1" applyBorder="1" applyAlignment="1">
      <alignment vertical="center" shrinkToFit="1"/>
    </xf>
    <xf numFmtId="38" fontId="38" fillId="0" borderId="0" xfId="44" applyFont="1" applyFill="1" applyBorder="1" applyAlignment="1">
      <alignment horizontal="center" vertical="center" shrinkToFit="1"/>
    </xf>
    <xf numFmtId="38" fontId="38" fillId="0" borderId="15" xfId="44" applyFont="1" applyFill="1" applyBorder="1" applyAlignment="1">
      <alignment horizontal="center" vertical="center" shrinkToFit="1"/>
    </xf>
    <xf numFmtId="0" fontId="38" fillId="0" borderId="10" xfId="45" applyFont="1" applyFill="1" applyBorder="1" applyAlignment="1">
      <alignment horizontal="center" vertical="center" shrinkToFit="1"/>
    </xf>
    <xf numFmtId="49" fontId="38" fillId="0" borderId="13" xfId="44" applyNumberFormat="1"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wrapText="1"/>
    </xf>
    <xf numFmtId="0" fontId="20" fillId="0" borderId="0" xfId="0" applyFont="1">
      <alignment vertical="center"/>
    </xf>
    <xf numFmtId="0" fontId="32" fillId="34" borderId="0" xfId="44" applyNumberFormat="1" applyFont="1" applyFill="1" applyBorder="1" applyAlignment="1">
      <alignment vertical="center"/>
    </xf>
    <xf numFmtId="0" fontId="32" fillId="0" borderId="0" xfId="44" applyNumberFormat="1" applyFont="1" applyFill="1" applyAlignment="1">
      <alignment vertical="center" shrinkToFit="1"/>
    </xf>
    <xf numFmtId="0" fontId="32" fillId="0" borderId="0" xfId="44" applyNumberFormat="1" applyFont="1" applyFill="1" applyAlignment="1">
      <alignment horizontal="right" vertical="center"/>
    </xf>
    <xf numFmtId="0" fontId="32" fillId="0" borderId="0" xfId="44" applyNumberFormat="1" applyFont="1" applyFill="1" applyBorder="1" applyAlignment="1">
      <alignment horizontal="right" vertical="center" shrinkToFit="1"/>
    </xf>
    <xf numFmtId="0" fontId="32" fillId="0" borderId="0" xfId="44" applyNumberFormat="1" applyFont="1" applyFill="1" applyBorder="1" applyAlignment="1">
      <alignment vertical="center" shrinkToFit="1"/>
    </xf>
    <xf numFmtId="0" fontId="32" fillId="0" borderId="0" xfId="45" applyNumberFormat="1" applyFont="1" applyFill="1" applyAlignment="1">
      <alignment horizontal="left" vertical="center"/>
    </xf>
    <xf numFmtId="0" fontId="38" fillId="0" borderId="0" xfId="45" applyFont="1" applyFill="1" applyBorder="1" applyAlignment="1">
      <alignment horizontal="center" vertical="center" shrinkToFit="1"/>
    </xf>
    <xf numFmtId="49" fontId="38" fillId="0" borderId="10" xfId="44" applyNumberFormat="1" applyFont="1" applyFill="1" applyBorder="1" applyAlignment="1">
      <alignment vertical="center" shrinkToFit="1"/>
    </xf>
    <xf numFmtId="49" fontId="38" fillId="0" borderId="0" xfId="44" applyNumberFormat="1" applyFont="1" applyFill="1" applyBorder="1" applyAlignment="1">
      <alignment horizontal="left" vertical="center"/>
    </xf>
    <xf numFmtId="38" fontId="38" fillId="0" borderId="13" xfId="44" applyFont="1" applyFill="1" applyBorder="1" applyAlignment="1">
      <alignment vertical="center" shrinkToFit="1"/>
    </xf>
    <xf numFmtId="38" fontId="38" fillId="0" borderId="66" xfId="44" applyFont="1" applyBorder="1" applyAlignment="1">
      <alignment vertical="center"/>
    </xf>
    <xf numFmtId="38" fontId="38" fillId="0" borderId="10" xfId="44" applyNumberFormat="1" applyFont="1" applyFill="1" applyBorder="1" applyAlignment="1">
      <alignment vertical="center" shrinkToFit="1"/>
    </xf>
    <xf numFmtId="9" fontId="38" fillId="0" borderId="10" xfId="44" applyNumberFormat="1" applyFont="1" applyFill="1" applyBorder="1" applyAlignment="1">
      <alignment vertical="center" shrinkToFit="1"/>
    </xf>
    <xf numFmtId="183" fontId="38" fillId="0" borderId="15" xfId="44" applyNumberFormat="1" applyFont="1" applyFill="1" applyBorder="1" applyAlignment="1">
      <alignment vertical="center" shrinkToFit="1"/>
    </xf>
    <xf numFmtId="0" fontId="38" fillId="0" borderId="15" xfId="44" applyNumberFormat="1" applyFont="1" applyFill="1" applyBorder="1" applyAlignment="1">
      <alignment vertical="center"/>
    </xf>
    <xf numFmtId="184" fontId="38" fillId="0" borderId="10" xfId="44" applyNumberFormat="1" applyFont="1" applyFill="1" applyBorder="1" applyAlignment="1">
      <alignment horizontal="center" vertical="center" shrinkToFit="1"/>
    </xf>
    <xf numFmtId="184" fontId="38" fillId="0" borderId="10" xfId="44" applyNumberFormat="1" applyFont="1" applyFill="1" applyBorder="1" applyAlignment="1">
      <alignment vertical="center" shrinkToFit="1"/>
    </xf>
    <xf numFmtId="0" fontId="41" fillId="0" borderId="0" xfId="0" applyFont="1">
      <alignment vertical="center"/>
    </xf>
    <xf numFmtId="0" fontId="42" fillId="0" borderId="0" xfId="0" applyFont="1">
      <alignment vertical="center"/>
    </xf>
    <xf numFmtId="0" fontId="18" fillId="0" borderId="0" xfId="0" applyFont="1" applyAlignment="1">
      <alignment horizontal="center" vertical="top" wrapText="1"/>
    </xf>
    <xf numFmtId="38" fontId="26" fillId="0" borderId="19" xfId="42" applyFont="1" applyBorder="1" applyAlignment="1">
      <alignment vertical="center" wrapText="1"/>
    </xf>
    <xf numFmtId="38" fontId="26" fillId="0" borderId="24" xfId="42" applyFont="1" applyBorder="1" applyAlignment="1">
      <alignment horizontal="distributed" vertical="center"/>
    </xf>
    <xf numFmtId="38" fontId="26" fillId="0" borderId="24" xfId="42" applyFont="1" applyBorder="1" applyAlignment="1">
      <alignment vertical="center" shrinkToFit="1"/>
    </xf>
    <xf numFmtId="0" fontId="0" fillId="0" borderId="0" xfId="0" applyAlignment="1">
      <alignment vertical="center"/>
    </xf>
    <xf numFmtId="38" fontId="26" fillId="0" borderId="24" xfId="42" applyFont="1" applyBorder="1" applyAlignment="1">
      <alignment vertical="center"/>
    </xf>
    <xf numFmtId="38" fontId="26" fillId="0" borderId="14" xfId="42" applyFont="1" applyBorder="1" applyAlignment="1">
      <alignment vertical="center"/>
    </xf>
    <xf numFmtId="0" fontId="18" fillId="0" borderId="0" xfId="0" applyFont="1" applyAlignment="1">
      <alignment horizontal="center" vertical="center" wrapText="1"/>
    </xf>
    <xf numFmtId="0" fontId="18" fillId="0" borderId="0" xfId="0" applyFont="1" applyAlignment="1">
      <alignment vertical="center"/>
    </xf>
    <xf numFmtId="0" fontId="18" fillId="0" borderId="0" xfId="0" applyFont="1" applyAlignment="1">
      <alignment vertical="center" wrapText="1"/>
    </xf>
    <xf numFmtId="0" fontId="44" fillId="0" borderId="0" xfId="0" applyFont="1" applyFill="1" applyAlignment="1">
      <alignment vertical="center"/>
    </xf>
    <xf numFmtId="0" fontId="0" fillId="0" borderId="0" xfId="0">
      <alignment vertical="center"/>
    </xf>
    <xf numFmtId="0" fontId="0" fillId="0" borderId="0" xfId="0" applyBorder="1" applyAlignment="1">
      <alignment horizontal="center" vertical="center"/>
    </xf>
    <xf numFmtId="58" fontId="18" fillId="0" borderId="0" xfId="0" applyNumberFormat="1" applyFont="1" applyAlignment="1">
      <alignment horizontal="right" vertical="center"/>
    </xf>
    <xf numFmtId="0" fontId="0" fillId="0" borderId="0" xfId="0">
      <alignment vertical="center"/>
    </xf>
    <xf numFmtId="0" fontId="20" fillId="0" borderId="0" xfId="0" applyFont="1">
      <alignment vertical="center"/>
    </xf>
    <xf numFmtId="0" fontId="18" fillId="0" borderId="0" xfId="0" applyFont="1">
      <alignment vertical="center"/>
    </xf>
    <xf numFmtId="178" fontId="0" fillId="0" borderId="0" xfId="0" applyNumberFormat="1" applyBorder="1" applyAlignment="1">
      <alignment vertical="center"/>
    </xf>
    <xf numFmtId="0" fontId="30" fillId="0" borderId="0" xfId="0" applyFont="1" applyBorder="1" applyAlignment="1">
      <alignment horizontal="center" vertical="center"/>
    </xf>
    <xf numFmtId="0" fontId="0" fillId="0" borderId="0" xfId="0" applyProtection="1">
      <alignment vertical="center"/>
      <protection locked="0"/>
    </xf>
    <xf numFmtId="0" fontId="0" fillId="0" borderId="0" xfId="0" applyFill="1" applyBorder="1" applyAlignment="1" applyProtection="1">
      <alignment horizontal="center" vertical="center"/>
      <protection locked="0"/>
    </xf>
    <xf numFmtId="0" fontId="0" fillId="0" borderId="0" xfId="0">
      <alignment vertical="center"/>
    </xf>
    <xf numFmtId="49" fontId="38" fillId="0" borderId="15" xfId="44" applyNumberFormat="1" applyFont="1" applyFill="1" applyBorder="1" applyAlignment="1">
      <alignment vertical="center" shrinkToFit="1"/>
    </xf>
    <xf numFmtId="49" fontId="38" fillId="0" borderId="13" xfId="44" applyNumberFormat="1" applyFont="1" applyFill="1" applyBorder="1" applyAlignment="1">
      <alignment vertical="center" shrinkToFit="1"/>
    </xf>
    <xf numFmtId="38" fontId="38" fillId="0" borderId="0" xfId="44" applyFont="1" applyFill="1" applyBorder="1" applyAlignment="1">
      <alignment vertical="center" shrinkToFit="1"/>
    </xf>
    <xf numFmtId="38" fontId="38" fillId="0" borderId="0" xfId="44" applyFont="1" applyFill="1" applyBorder="1">
      <alignment vertical="center"/>
    </xf>
    <xf numFmtId="0" fontId="0" fillId="0" borderId="0" xfId="0">
      <alignment vertical="center"/>
    </xf>
    <xf numFmtId="38" fontId="38" fillId="0" borderId="0" xfId="44" applyFont="1" applyFill="1" applyBorder="1" applyAlignment="1">
      <alignment vertical="center" shrinkToFit="1"/>
    </xf>
    <xf numFmtId="38" fontId="38" fillId="0" borderId="0" xfId="44" applyFont="1" applyFill="1" applyBorder="1">
      <alignment vertical="center"/>
    </xf>
    <xf numFmtId="0" fontId="18" fillId="0" borderId="0" xfId="0" applyFont="1" applyAlignment="1">
      <alignment horizontal="left" vertical="center" wrapText="1"/>
    </xf>
    <xf numFmtId="0" fontId="18" fillId="0" borderId="0" xfId="0" applyFont="1" applyAlignment="1">
      <alignment vertical="center"/>
    </xf>
    <xf numFmtId="0" fontId="18" fillId="0" borderId="0" xfId="0" applyFont="1" applyAlignment="1">
      <alignment vertical="center" wrapText="1"/>
    </xf>
    <xf numFmtId="0" fontId="18" fillId="0" borderId="0" xfId="0" applyFont="1">
      <alignment vertical="center"/>
    </xf>
    <xf numFmtId="58" fontId="18" fillId="0" borderId="0" xfId="0" applyNumberFormat="1" applyFont="1">
      <alignment vertical="center"/>
    </xf>
    <xf numFmtId="0" fontId="14" fillId="0" borderId="0" xfId="0" applyFont="1" applyProtection="1">
      <alignment vertical="center"/>
      <protection locked="0"/>
    </xf>
    <xf numFmtId="182" fontId="14" fillId="0" borderId="0" xfId="0" applyNumberFormat="1" applyFont="1" applyProtection="1">
      <alignment vertical="center"/>
      <protection locked="0"/>
    </xf>
    <xf numFmtId="0" fontId="0" fillId="0" borderId="0" xfId="0" applyBorder="1" applyAlignment="1">
      <alignment horizontal="center" vertical="center"/>
    </xf>
    <xf numFmtId="0" fontId="0" fillId="0" borderId="0" xfId="0">
      <alignment vertical="center"/>
    </xf>
    <xf numFmtId="0" fontId="0" fillId="0" borderId="0" xfId="0" applyBorder="1" applyAlignment="1" applyProtection="1">
      <alignment horizontal="center" vertical="center"/>
      <protection locked="0"/>
    </xf>
    <xf numFmtId="38" fontId="38" fillId="0" borderId="15" xfId="44" applyFont="1" applyFill="1" applyBorder="1" applyAlignment="1">
      <alignment horizontal="center" vertical="center" shrinkToFit="1"/>
    </xf>
    <xf numFmtId="0" fontId="38" fillId="0" borderId="10" xfId="45" applyFont="1" applyFill="1" applyBorder="1" applyAlignment="1">
      <alignment horizontal="center" vertical="center" shrinkToFit="1"/>
    </xf>
    <xf numFmtId="49" fontId="38" fillId="0" borderId="13" xfId="44" applyNumberFormat="1" applyFont="1" applyFill="1" applyBorder="1" applyAlignment="1">
      <alignment vertical="center" shrinkToFit="1"/>
    </xf>
    <xf numFmtId="38" fontId="38" fillId="34" borderId="15" xfId="44" applyFont="1" applyFill="1" applyBorder="1" applyAlignment="1">
      <alignment vertical="center"/>
    </xf>
    <xf numFmtId="38" fontId="38" fillId="0" borderId="10" xfId="44" applyFont="1" applyFill="1" applyBorder="1" applyAlignment="1">
      <alignment vertical="center" shrinkToFit="1"/>
    </xf>
    <xf numFmtId="38" fontId="38" fillId="0" borderId="0" xfId="44" applyFont="1" applyFill="1" applyBorder="1" applyAlignment="1">
      <alignment horizontal="center" vertical="center" shrinkToFit="1"/>
    </xf>
    <xf numFmtId="38" fontId="38" fillId="0" borderId="20" xfId="44" applyFont="1" applyFill="1" applyBorder="1" applyAlignment="1">
      <alignment horizontal="center" vertical="center" shrinkToFit="1"/>
    </xf>
    <xf numFmtId="38" fontId="38" fillId="0" borderId="0" xfId="44" applyFont="1" applyFill="1" applyBorder="1" applyAlignment="1">
      <alignment vertical="center" shrinkToFit="1"/>
    </xf>
    <xf numFmtId="38" fontId="38" fillId="0" borderId="10" xfId="44" applyFont="1" applyFill="1" applyBorder="1" applyAlignment="1">
      <alignment horizontal="center" vertical="center" shrinkToFit="1"/>
    </xf>
    <xf numFmtId="38" fontId="38" fillId="0" borderId="0" xfId="44" applyFont="1" applyFill="1" applyBorder="1">
      <alignment vertical="center"/>
    </xf>
    <xf numFmtId="0" fontId="18" fillId="0" borderId="0" xfId="0" applyFont="1" applyAlignment="1">
      <alignment vertical="center"/>
    </xf>
    <xf numFmtId="38" fontId="38" fillId="34" borderId="10" xfId="44" applyFont="1" applyFill="1" applyBorder="1" applyAlignment="1">
      <alignment vertical="center" shrinkToFit="1"/>
    </xf>
    <xf numFmtId="38" fontId="38" fillId="0" borderId="10" xfId="44" applyFont="1" applyFill="1" applyBorder="1" applyAlignment="1">
      <alignment horizontal="center" vertical="center" shrinkToFit="1"/>
    </xf>
    <xf numFmtId="38" fontId="38" fillId="0" borderId="10" xfId="44" quotePrefix="1" applyFont="1" applyFill="1" applyBorder="1" applyAlignment="1">
      <alignment horizontal="center" vertical="center" wrapText="1"/>
    </xf>
    <xf numFmtId="38" fontId="38" fillId="34" borderId="10" xfId="44" applyFont="1" applyFill="1" applyBorder="1" applyAlignment="1">
      <alignment vertical="center"/>
    </xf>
    <xf numFmtId="38" fontId="38" fillId="0" borderId="65" xfId="44" applyFont="1" applyFill="1" applyBorder="1" applyAlignment="1">
      <alignment vertical="center"/>
    </xf>
    <xf numFmtId="38" fontId="38" fillId="0" borderId="65" xfId="44" applyFont="1" applyFill="1" applyBorder="1" applyAlignment="1">
      <alignment vertical="center" shrinkToFit="1"/>
    </xf>
    <xf numFmtId="38" fontId="32" fillId="0" borderId="0" xfId="44" applyFont="1" applyFill="1" applyBorder="1" applyAlignment="1">
      <alignment horizontal="left" vertical="center"/>
    </xf>
    <xf numFmtId="0" fontId="25" fillId="0" borderId="0" xfId="45" applyFill="1" applyBorder="1" applyAlignment="1">
      <alignment horizontal="left" vertical="center"/>
    </xf>
    <xf numFmtId="41" fontId="32" fillId="0" borderId="0" xfId="44" applyNumberFormat="1" applyFont="1" applyFill="1" applyBorder="1" applyAlignment="1">
      <alignment vertical="center"/>
    </xf>
    <xf numFmtId="41" fontId="32" fillId="0" borderId="0" xfId="44" applyNumberFormat="1" applyFont="1" applyFill="1" applyBorder="1" applyAlignment="1">
      <alignment horizontal="right" vertical="center"/>
    </xf>
    <xf numFmtId="49" fontId="32" fillId="0" borderId="0" xfId="45" applyNumberFormat="1" applyFont="1" applyFill="1" applyBorder="1" applyAlignment="1">
      <alignment vertical="center"/>
    </xf>
    <xf numFmtId="38" fontId="32" fillId="0" borderId="0" xfId="44" applyFont="1" applyFill="1" applyBorder="1" applyAlignment="1">
      <alignment horizontal="right" vertical="center"/>
    </xf>
    <xf numFmtId="38" fontId="35" fillId="0" borderId="0" xfId="45" applyNumberFormat="1" applyFont="1" applyFill="1" applyBorder="1" applyAlignment="1">
      <alignment vertical="center"/>
    </xf>
    <xf numFmtId="38" fontId="32" fillId="0" borderId="0" xfId="45" applyNumberFormat="1" applyFont="1" applyFill="1" applyBorder="1" applyAlignment="1">
      <alignment vertical="center"/>
    </xf>
    <xf numFmtId="0" fontId="34" fillId="0" borderId="0" xfId="44" applyNumberFormat="1" applyFont="1" applyFill="1">
      <alignment vertical="center"/>
    </xf>
    <xf numFmtId="3" fontId="48" fillId="0" borderId="82" xfId="44" applyNumberFormat="1" applyFont="1" applyFill="1" applyBorder="1" applyAlignment="1">
      <alignment horizontal="center" vertical="center"/>
    </xf>
    <xf numFmtId="3" fontId="49" fillId="0" borderId="82" xfId="44" applyNumberFormat="1" applyFont="1" applyFill="1" applyBorder="1" applyAlignment="1">
      <alignment horizontal="center" vertical="center"/>
    </xf>
    <xf numFmtId="0" fontId="0" fillId="0" borderId="0" xfId="0" applyAlignment="1">
      <alignment vertical="center"/>
    </xf>
    <xf numFmtId="0" fontId="45" fillId="0" borderId="0" xfId="46" applyAlignment="1">
      <alignment horizontal="center" vertical="center"/>
    </xf>
    <xf numFmtId="0" fontId="0" fillId="0" borderId="0" xfId="0">
      <alignment vertical="center"/>
    </xf>
    <xf numFmtId="0" fontId="18" fillId="0" borderId="10" xfId="0" applyFont="1" applyBorder="1" applyAlignment="1">
      <alignment horizontal="center" vertical="center" wrapText="1"/>
    </xf>
    <xf numFmtId="0" fontId="18" fillId="0" borderId="0" xfId="0" applyFont="1" applyAlignment="1">
      <alignment horizontal="left" vertical="center"/>
    </xf>
    <xf numFmtId="0" fontId="18" fillId="0" borderId="21" xfId="0" applyFont="1" applyBorder="1" applyAlignment="1">
      <alignment horizontal="justify" vertical="center" wrapText="1"/>
    </xf>
    <xf numFmtId="0" fontId="51" fillId="0" borderId="23" xfId="0" applyFont="1" applyBorder="1" applyAlignment="1">
      <alignment horizontal="justify" vertical="center" wrapText="1"/>
    </xf>
    <xf numFmtId="0" fontId="18" fillId="0" borderId="17" xfId="0" applyFont="1" applyBorder="1" applyAlignment="1">
      <alignment horizontal="justify" vertical="center" wrapText="1"/>
    </xf>
    <xf numFmtId="0" fontId="51" fillId="0" borderId="17" xfId="0" applyFont="1" applyBorder="1" applyAlignment="1">
      <alignment horizontal="justify" vertical="center" wrapText="1"/>
    </xf>
    <xf numFmtId="0" fontId="52" fillId="0" borderId="17" xfId="0" applyFont="1" applyBorder="1" applyAlignment="1">
      <alignment horizontal="justify" vertical="center" wrapText="1"/>
    </xf>
    <xf numFmtId="0" fontId="46" fillId="0" borderId="0" xfId="0" applyFont="1" applyBorder="1" applyAlignment="1">
      <alignment horizontal="center" vertical="center"/>
    </xf>
    <xf numFmtId="0" fontId="53" fillId="0" borderId="0" xfId="0" applyFont="1">
      <alignment vertical="center"/>
    </xf>
    <xf numFmtId="0" fontId="26" fillId="0" borderId="11" xfId="42" applyNumberFormat="1" applyFont="1" applyBorder="1" applyAlignment="1">
      <alignment vertical="center" shrinkToFit="1"/>
    </xf>
    <xf numFmtId="0" fontId="45" fillId="0" borderId="0" xfId="46">
      <alignment vertical="center"/>
    </xf>
    <xf numFmtId="38" fontId="38" fillId="34" borderId="15" xfId="44" applyFont="1" applyFill="1" applyBorder="1" applyAlignment="1">
      <alignment vertical="center"/>
    </xf>
    <xf numFmtId="38" fontId="38" fillId="0" borderId="15" xfId="44" applyFont="1" applyFill="1" applyBorder="1" applyAlignment="1">
      <alignment horizontal="center" vertical="center" shrinkToFit="1"/>
    </xf>
    <xf numFmtId="38" fontId="38" fillId="0" borderId="10" xfId="44" applyFont="1" applyFill="1" applyBorder="1" applyAlignment="1">
      <alignment vertical="center" shrinkToFit="1"/>
    </xf>
    <xf numFmtId="38" fontId="38" fillId="0" borderId="20" xfId="44" applyFont="1" applyFill="1" applyBorder="1" applyAlignment="1">
      <alignment horizontal="center" vertical="center" shrinkToFit="1"/>
    </xf>
    <xf numFmtId="38" fontId="38" fillId="0" borderId="10" xfId="44" applyFont="1" applyFill="1" applyBorder="1" applyAlignment="1">
      <alignment horizontal="center" vertical="center" shrinkToFit="1"/>
    </xf>
    <xf numFmtId="0" fontId="38" fillId="0" borderId="10" xfId="45" applyFont="1" applyFill="1" applyBorder="1" applyAlignment="1">
      <alignment horizontal="center" vertical="center" shrinkToFit="1"/>
    </xf>
    <xf numFmtId="49" fontId="38" fillId="0" borderId="15" xfId="44" applyNumberFormat="1" applyFont="1" applyFill="1" applyBorder="1" applyAlignment="1">
      <alignment vertical="center" shrinkToFit="1"/>
    </xf>
    <xf numFmtId="49" fontId="38" fillId="0" borderId="13" xfId="44" applyNumberFormat="1" applyFont="1" applyFill="1" applyBorder="1" applyAlignment="1">
      <alignment vertical="center" shrinkToFit="1"/>
    </xf>
    <xf numFmtId="0" fontId="56" fillId="0" borderId="0" xfId="0" applyFont="1" applyAlignment="1">
      <alignment horizontal="left" vertical="center"/>
    </xf>
    <xf numFmtId="0" fontId="46" fillId="0" borderId="0" xfId="0" applyFont="1">
      <alignment vertical="center"/>
    </xf>
    <xf numFmtId="0" fontId="46" fillId="0" borderId="15" xfId="0" applyFont="1" applyBorder="1" applyAlignment="1">
      <alignment horizontal="justify" vertical="top" wrapText="1"/>
    </xf>
    <xf numFmtId="0" fontId="46" fillId="0" borderId="15"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90" xfId="0" applyFont="1" applyBorder="1" applyAlignment="1">
      <alignment horizontal="center" vertical="center" wrapText="1"/>
    </xf>
    <xf numFmtId="0" fontId="46" fillId="0" borderId="17" xfId="0" applyFont="1" applyBorder="1" applyAlignment="1">
      <alignment horizontal="left" vertical="top" wrapText="1"/>
    </xf>
    <xf numFmtId="0" fontId="46" fillId="0" borderId="23" xfId="0" applyFont="1" applyBorder="1" applyAlignment="1">
      <alignment horizontal="justify" vertical="top" wrapText="1"/>
    </xf>
    <xf numFmtId="0" fontId="46" fillId="0" borderId="21" xfId="0" applyFont="1" applyBorder="1" applyAlignment="1">
      <alignment horizontal="justify" vertical="top" wrapText="1"/>
    </xf>
    <xf numFmtId="0" fontId="46" fillId="0" borderId="17" xfId="0" applyFont="1" applyBorder="1" applyAlignment="1">
      <alignment horizontal="justify" vertical="top" wrapText="1"/>
    </xf>
    <xf numFmtId="0" fontId="46" fillId="0" borderId="19" xfId="0" applyFont="1" applyBorder="1" applyAlignment="1">
      <alignment horizontal="justify" vertical="top" wrapText="1"/>
    </xf>
    <xf numFmtId="0" fontId="46" fillId="0" borderId="10" xfId="0" applyFont="1" applyBorder="1" applyAlignment="1">
      <alignment horizontal="justify" vertical="top" wrapText="1"/>
    </xf>
    <xf numFmtId="0" fontId="57" fillId="0" borderId="0" xfId="0" applyFont="1" applyAlignment="1">
      <alignment horizontal="left" vertical="center"/>
    </xf>
    <xf numFmtId="178" fontId="0" fillId="0" borderId="16" xfId="0" applyNumberFormat="1" applyBorder="1" applyAlignment="1">
      <alignment horizontal="center" vertical="center"/>
    </xf>
    <xf numFmtId="0" fontId="0" fillId="0" borderId="0" xfId="0">
      <alignment vertical="center"/>
    </xf>
    <xf numFmtId="178" fontId="0" fillId="0" borderId="0" xfId="0" applyNumberFormat="1" applyAlignment="1">
      <alignment vertical="center"/>
    </xf>
    <xf numFmtId="178" fontId="0" fillId="0" borderId="0" xfId="0" applyNumberFormat="1" applyBorder="1" applyAlignment="1">
      <alignment horizontal="center" vertical="center"/>
    </xf>
    <xf numFmtId="0" fontId="0" fillId="0" borderId="0" xfId="0" applyAlignment="1">
      <alignment vertical="center"/>
    </xf>
    <xf numFmtId="0" fontId="0" fillId="0" borderId="0" xfId="0">
      <alignment vertical="center"/>
    </xf>
    <xf numFmtId="38" fontId="26" fillId="0" borderId="12" xfId="42" applyFont="1" applyBorder="1" applyAlignment="1">
      <alignment horizontal="distributed" vertical="center"/>
    </xf>
    <xf numFmtId="38" fontId="27" fillId="0" borderId="0" xfId="42" applyFont="1" applyAlignment="1">
      <alignment vertical="center"/>
    </xf>
    <xf numFmtId="38" fontId="59" fillId="0" borderId="10" xfId="42" applyFont="1" applyBorder="1" applyAlignment="1">
      <alignment horizontal="distributed" vertical="center" indent="1"/>
    </xf>
    <xf numFmtId="38" fontId="36" fillId="0" borderId="20" xfId="42" applyFont="1" applyBorder="1" applyAlignment="1">
      <alignment horizontal="right" vertical="center"/>
    </xf>
    <xf numFmtId="38" fontId="36" fillId="0" borderId="20" xfId="42" applyFont="1" applyBorder="1" applyAlignment="1">
      <alignment horizontal="right"/>
    </xf>
    <xf numFmtId="38" fontId="36" fillId="0" borderId="24" xfId="42" applyFont="1" applyBorder="1" applyAlignment="1">
      <alignment horizontal="right" vertical="center"/>
    </xf>
    <xf numFmtId="38" fontId="36" fillId="0" borderId="14" xfId="42" applyFont="1" applyBorder="1" applyAlignment="1">
      <alignment horizontal="right" vertical="top"/>
    </xf>
    <xf numFmtId="38" fontId="59" fillId="0" borderId="21" xfId="42" applyFont="1" applyBorder="1" applyAlignment="1">
      <alignment horizontal="distributed" vertical="center" indent="1"/>
    </xf>
    <xf numFmtId="38" fontId="36" fillId="0" borderId="105" xfId="42" applyFont="1" applyBorder="1" applyAlignment="1">
      <alignment horizontal="right" vertical="center"/>
    </xf>
    <xf numFmtId="38" fontId="36" fillId="0" borderId="14" xfId="42" applyFont="1" applyBorder="1" applyAlignment="1">
      <alignment horizontal="left" vertical="center"/>
    </xf>
    <xf numFmtId="38" fontId="26" fillId="0" borderId="13" xfId="42" applyFont="1" applyBorder="1" applyAlignment="1">
      <alignment horizontal="distributed" vertical="center"/>
    </xf>
    <xf numFmtId="38" fontId="36" fillId="0" borderId="15" xfId="42" applyFont="1" applyBorder="1" applyAlignment="1">
      <alignment horizontal="right" vertical="center"/>
    </xf>
    <xf numFmtId="38" fontId="26" fillId="0" borderId="18" xfId="42" applyFont="1" applyBorder="1" applyAlignment="1">
      <alignment horizontal="distributed" vertical="center"/>
    </xf>
    <xf numFmtId="38" fontId="36" fillId="0" borderId="14" xfId="42" applyFont="1" applyBorder="1" applyAlignment="1">
      <alignment horizontal="right" vertical="center"/>
    </xf>
    <xf numFmtId="38" fontId="27" fillId="0" borderId="0" xfId="42" applyFont="1" applyBorder="1" applyAlignment="1">
      <alignment vertical="center"/>
    </xf>
    <xf numFmtId="38" fontId="27" fillId="0" borderId="18" xfId="42" applyFont="1" applyBorder="1" applyAlignment="1">
      <alignment vertical="center"/>
    </xf>
    <xf numFmtId="0" fontId="18" fillId="0" borderId="10" xfId="0" applyFont="1" applyBorder="1" applyAlignment="1" applyProtection="1">
      <alignment horizontal="center" vertical="center" wrapText="1"/>
      <protection locked="0"/>
    </xf>
    <xf numFmtId="0" fontId="18" fillId="0" borderId="10" xfId="0" applyFont="1" applyBorder="1" applyAlignment="1" applyProtection="1">
      <alignment horizontal="justify" vertical="center" wrapText="1"/>
      <protection locked="0"/>
    </xf>
    <xf numFmtId="0" fontId="18" fillId="0" borderId="21" xfId="0" applyFont="1" applyBorder="1" applyAlignment="1" applyProtection="1">
      <alignment horizontal="justify" vertical="center" wrapText="1"/>
      <protection locked="0"/>
    </xf>
    <xf numFmtId="0" fontId="20" fillId="0" borderId="21" xfId="0" applyFont="1" applyBorder="1" applyAlignment="1" applyProtection="1">
      <alignment horizontal="justify" vertical="center" wrapText="1"/>
      <protection locked="0"/>
    </xf>
    <xf numFmtId="177" fontId="18" fillId="0" borderId="10" xfId="0" applyNumberFormat="1" applyFont="1" applyBorder="1" applyAlignment="1" applyProtection="1">
      <alignment horizontal="justify" vertical="center" wrapText="1"/>
      <protection locked="0"/>
    </xf>
    <xf numFmtId="0" fontId="39" fillId="0" borderId="13" xfId="45" applyFont="1" applyBorder="1" applyAlignment="1">
      <alignment vertical="center" shrinkToFit="1"/>
    </xf>
    <xf numFmtId="0" fontId="39" fillId="0" borderId="15" xfId="45" applyFont="1" applyBorder="1" applyAlignment="1">
      <alignment vertical="center"/>
    </xf>
    <xf numFmtId="178" fontId="0" fillId="0" borderId="16" xfId="0" applyNumberFormat="1" applyBorder="1" applyAlignment="1">
      <alignment horizontal="center" vertical="center"/>
    </xf>
    <xf numFmtId="0" fontId="0" fillId="0" borderId="0" xfId="0">
      <alignment vertical="center"/>
    </xf>
    <xf numFmtId="0" fontId="0" fillId="0" borderId="0" xfId="0" applyAlignment="1">
      <alignment vertical="center"/>
    </xf>
    <xf numFmtId="0" fontId="0" fillId="0" borderId="0" xfId="0">
      <alignmen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lignment vertical="center"/>
    </xf>
    <xf numFmtId="0" fontId="64" fillId="0" borderId="0" xfId="0" applyFont="1" applyAlignment="1">
      <alignment horizontal="justify" vertical="center"/>
    </xf>
    <xf numFmtId="0" fontId="64" fillId="0" borderId="0" xfId="0" applyFont="1" applyAlignment="1">
      <alignment horizontal="justify" vertical="center" wrapText="1"/>
    </xf>
    <xf numFmtId="0" fontId="66" fillId="0" borderId="0" xfId="0" applyFont="1" applyAlignment="1">
      <alignment horizontal="justify" vertical="center"/>
    </xf>
    <xf numFmtId="0" fontId="16" fillId="0" borderId="11" xfId="0" applyFont="1" applyBorder="1">
      <alignment vertical="center"/>
    </xf>
    <xf numFmtId="182" fontId="44" fillId="0" borderId="0" xfId="0" applyNumberFormat="1" applyFont="1">
      <alignment vertical="center"/>
    </xf>
    <xf numFmtId="0" fontId="69"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vertical="center" wrapText="1"/>
    </xf>
    <xf numFmtId="38" fontId="38" fillId="0" borderId="15" xfId="44" applyFont="1" applyFill="1" applyBorder="1" applyAlignment="1">
      <alignment horizontal="center" vertical="center" shrinkToFit="1"/>
    </xf>
    <xf numFmtId="0" fontId="46" fillId="0" borderId="17" xfId="0" applyFont="1" applyBorder="1" applyAlignment="1">
      <alignment horizontal="justify" vertical="top" wrapText="1"/>
    </xf>
    <xf numFmtId="0" fontId="46" fillId="0" borderId="23" xfId="0" applyFont="1" applyBorder="1" applyAlignment="1">
      <alignment horizontal="justify" vertical="top" wrapText="1"/>
    </xf>
    <xf numFmtId="0" fontId="46" fillId="0" borderId="21" xfId="0" applyFont="1" applyBorder="1" applyAlignment="1">
      <alignment horizontal="justify" vertical="top" wrapText="1"/>
    </xf>
    <xf numFmtId="0" fontId="46" fillId="0" borderId="19" xfId="0" applyFont="1" applyBorder="1" applyAlignment="1">
      <alignment horizontal="justify" vertical="top" wrapText="1"/>
    </xf>
    <xf numFmtId="0" fontId="46" fillId="0" borderId="0" xfId="0" applyFont="1" applyBorder="1" applyAlignment="1">
      <alignment horizontal="justify" vertical="top" wrapText="1"/>
    </xf>
    <xf numFmtId="41" fontId="32" fillId="0" borderId="10" xfId="44" applyNumberFormat="1" applyFont="1" applyFill="1" applyBorder="1" applyAlignment="1">
      <alignment horizontal="center" vertical="center"/>
    </xf>
    <xf numFmtId="41" fontId="32" fillId="0" borderId="15" xfId="44" applyNumberFormat="1" applyFont="1" applyFill="1" applyBorder="1" applyAlignment="1">
      <alignment vertical="center"/>
    </xf>
    <xf numFmtId="38" fontId="32" fillId="0" borderId="0" xfId="45" applyNumberFormat="1" applyFont="1" applyFill="1" applyBorder="1" applyAlignment="1">
      <alignment vertical="top"/>
    </xf>
    <xf numFmtId="38" fontId="32" fillId="0" borderId="0" xfId="44" applyFont="1" applyFill="1" applyBorder="1" applyAlignment="1">
      <alignment vertical="center"/>
    </xf>
    <xf numFmtId="0" fontId="33" fillId="0" borderId="0" xfId="44" applyNumberFormat="1" applyFont="1" applyFill="1" applyAlignment="1">
      <alignment vertical="center"/>
    </xf>
    <xf numFmtId="0" fontId="32" fillId="0" borderId="0" xfId="44" applyNumberFormat="1" applyFont="1" applyFill="1">
      <alignment vertical="center"/>
    </xf>
    <xf numFmtId="0" fontId="34" fillId="0" borderId="0" xfId="44" applyNumberFormat="1" applyFont="1" applyFill="1" applyAlignment="1">
      <alignment horizontal="right" vertical="center"/>
    </xf>
    <xf numFmtId="0" fontId="34" fillId="0" borderId="0" xfId="44" applyNumberFormat="1" applyFont="1" applyFill="1" applyAlignment="1">
      <alignment horizontal="right" vertical="center" shrinkToFit="1"/>
    </xf>
    <xf numFmtId="0" fontId="34" fillId="0" borderId="0" xfId="44" applyNumberFormat="1" applyFont="1" applyFill="1" applyAlignment="1">
      <alignment horizontal="center" vertical="center" shrinkToFit="1"/>
    </xf>
    <xf numFmtId="38" fontId="32" fillId="0" borderId="0" xfId="44" applyFont="1" applyFill="1" applyAlignment="1">
      <alignment horizontal="left" vertical="center"/>
    </xf>
    <xf numFmtId="0" fontId="34" fillId="0" borderId="0" xfId="44" applyNumberFormat="1" applyFont="1" applyFill="1" applyAlignment="1">
      <alignment horizontal="center" vertical="center"/>
    </xf>
    <xf numFmtId="0" fontId="34" fillId="0" borderId="0" xfId="44" applyNumberFormat="1" applyFont="1" applyFill="1" applyAlignment="1">
      <alignment vertical="center" shrinkToFit="1"/>
    </xf>
    <xf numFmtId="49" fontId="34" fillId="0" borderId="0" xfId="44" applyNumberFormat="1" applyFont="1" applyFill="1" applyAlignment="1">
      <alignment horizontal="center" vertical="center"/>
    </xf>
    <xf numFmtId="38" fontId="34" fillId="0" borderId="0" xfId="44" applyFont="1" applyFill="1">
      <alignment vertical="center"/>
    </xf>
    <xf numFmtId="38" fontId="32" fillId="0" borderId="14" xfId="44" applyFont="1" applyFill="1" applyBorder="1" applyAlignment="1">
      <alignment horizontal="center" vertical="center"/>
    </xf>
    <xf numFmtId="38" fontId="32" fillId="0" borderId="11" xfId="44" applyFont="1" applyFill="1" applyBorder="1" applyAlignment="1">
      <alignment horizontal="center" vertical="center"/>
    </xf>
    <xf numFmtId="38" fontId="32" fillId="0" borderId="15" xfId="44" applyFont="1" applyFill="1" applyBorder="1" applyAlignment="1">
      <alignment horizontal="center" vertical="center" wrapText="1"/>
    </xf>
    <xf numFmtId="38" fontId="32" fillId="0" borderId="10" xfId="44" applyFont="1" applyFill="1" applyBorder="1" applyAlignment="1">
      <alignment horizontal="center" vertical="center"/>
    </xf>
    <xf numFmtId="38" fontId="32" fillId="0" borderId="15" xfId="44" applyFont="1" applyFill="1" applyBorder="1" applyAlignment="1">
      <alignment horizontal="center" vertical="center"/>
    </xf>
    <xf numFmtId="38" fontId="32" fillId="0" borderId="20" xfId="44" applyFont="1" applyFill="1" applyBorder="1" applyAlignment="1">
      <alignment horizontal="center" vertical="center" wrapText="1"/>
    </xf>
    <xf numFmtId="38" fontId="32" fillId="0" borderId="17" xfId="44" applyFont="1" applyFill="1" applyBorder="1" applyAlignment="1">
      <alignment horizontal="center" vertical="center"/>
    </xf>
    <xf numFmtId="41" fontId="32" fillId="0" borderId="55" xfId="44" applyNumberFormat="1" applyFont="1" applyFill="1" applyBorder="1">
      <alignment vertical="center"/>
    </xf>
    <xf numFmtId="41" fontId="32" fillId="0" borderId="56" xfId="44" applyNumberFormat="1" applyFont="1" applyFill="1" applyBorder="1" applyAlignment="1">
      <alignment vertical="center"/>
    </xf>
    <xf numFmtId="41" fontId="32" fillId="0" borderId="20" xfId="44" applyNumberFormat="1" applyFont="1" applyFill="1" applyBorder="1">
      <alignment vertical="center"/>
    </xf>
    <xf numFmtId="41" fontId="32" fillId="0" borderId="17" xfId="44" applyNumberFormat="1" applyFont="1" applyFill="1" applyBorder="1" applyAlignment="1">
      <alignment vertical="center"/>
    </xf>
    <xf numFmtId="41" fontId="32" fillId="0" borderId="53" xfId="44" applyNumberFormat="1" applyFont="1" applyFill="1" applyBorder="1">
      <alignment vertical="center"/>
    </xf>
    <xf numFmtId="41" fontId="32" fillId="0" borderId="22" xfId="44" applyNumberFormat="1" applyFont="1" applyFill="1" applyBorder="1" applyAlignment="1">
      <alignment vertical="center"/>
    </xf>
    <xf numFmtId="0" fontId="32" fillId="0" borderId="10" xfId="45" applyFont="1" applyFill="1" applyBorder="1" applyAlignment="1">
      <alignment horizontal="center" vertical="center"/>
    </xf>
    <xf numFmtId="41" fontId="32" fillId="0" borderId="15" xfId="44" applyNumberFormat="1" applyFont="1" applyFill="1" applyBorder="1">
      <alignment vertical="center"/>
    </xf>
    <xf numFmtId="41" fontId="32" fillId="0" borderId="10" xfId="44" applyNumberFormat="1" applyFont="1" applyFill="1" applyBorder="1" applyAlignment="1">
      <alignment vertical="center"/>
    </xf>
    <xf numFmtId="41" fontId="32" fillId="0" borderId="72" xfId="44" applyNumberFormat="1" applyFont="1" applyFill="1" applyBorder="1" applyAlignment="1">
      <alignment vertical="center"/>
    </xf>
    <xf numFmtId="38" fontId="32" fillId="0" borderId="79" xfId="44" applyFont="1" applyFill="1" applyBorder="1">
      <alignment vertical="center"/>
    </xf>
    <xf numFmtId="0" fontId="34" fillId="0" borderId="0" xfId="45" applyFont="1" applyFill="1" applyBorder="1" applyAlignment="1">
      <alignment vertical="center" wrapText="1"/>
    </xf>
    <xf numFmtId="0" fontId="34" fillId="0" borderId="0" xfId="45" applyFont="1" applyFill="1" applyBorder="1" applyAlignment="1">
      <alignment horizontal="left" vertical="center" wrapText="1"/>
    </xf>
    <xf numFmtId="0" fontId="0" fillId="0" borderId="0" xfId="0" applyFill="1" applyBorder="1" applyAlignment="1">
      <alignment vertical="center" wrapText="1"/>
    </xf>
    <xf numFmtId="38" fontId="32" fillId="0" borderId="24" xfId="44" applyFont="1" applyFill="1" applyBorder="1" applyAlignment="1">
      <alignment horizontal="center" vertical="center"/>
    </xf>
    <xf numFmtId="38" fontId="32" fillId="0" borderId="0" xfId="44" applyFont="1" applyFill="1" applyBorder="1" applyAlignment="1">
      <alignment horizontal="center" vertical="center"/>
    </xf>
    <xf numFmtId="38" fontId="46" fillId="0" borderId="0" xfId="44" applyFont="1" applyFill="1" applyBorder="1" applyAlignment="1">
      <alignment vertical="center" wrapText="1"/>
    </xf>
    <xf numFmtId="38" fontId="46" fillId="0" borderId="57" xfId="44" applyFont="1" applyFill="1" applyBorder="1" applyAlignment="1">
      <alignment vertical="center" wrapText="1"/>
    </xf>
    <xf numFmtId="38" fontId="46" fillId="0" borderId="0" xfId="44" applyFont="1" applyFill="1" applyBorder="1">
      <alignment vertical="center"/>
    </xf>
    <xf numFmtId="38" fontId="46" fillId="0" borderId="57" xfId="44" applyFont="1" applyFill="1" applyBorder="1" applyAlignment="1">
      <alignment vertical="center"/>
    </xf>
    <xf numFmtId="38" fontId="46" fillId="0" borderId="79" xfId="44" applyFont="1" applyFill="1" applyBorder="1">
      <alignment vertical="center"/>
    </xf>
    <xf numFmtId="38" fontId="32" fillId="0" borderId="0" xfId="44" applyFont="1" applyFill="1" applyAlignment="1">
      <alignment vertical="center"/>
    </xf>
    <xf numFmtId="41" fontId="32" fillId="0" borderId="22" xfId="44" applyNumberFormat="1" applyFont="1" applyFill="1" applyBorder="1">
      <alignment vertical="center"/>
    </xf>
    <xf numFmtId="0" fontId="0" fillId="0" borderId="0" xfId="0">
      <alignment vertical="center"/>
    </xf>
    <xf numFmtId="38" fontId="38" fillId="0" borderId="0" xfId="44" applyFont="1" applyFill="1" applyBorder="1" applyAlignment="1">
      <alignment horizontal="left" vertical="center" shrinkToFit="1"/>
    </xf>
    <xf numFmtId="38" fontId="38" fillId="0" borderId="0" xfId="44" quotePrefix="1" applyFont="1" applyFill="1" applyBorder="1" applyAlignment="1">
      <alignment horizontal="center" vertical="center" wrapText="1"/>
    </xf>
    <xf numFmtId="38" fontId="38" fillId="0" borderId="0" xfId="44" applyFont="1" applyFill="1" applyBorder="1" applyAlignment="1">
      <alignment vertical="center"/>
    </xf>
    <xf numFmtId="49" fontId="38" fillId="0" borderId="0" xfId="44" applyNumberFormat="1" applyFont="1" applyFill="1" applyAlignment="1">
      <alignment horizontal="center" vertical="center"/>
    </xf>
    <xf numFmtId="38" fontId="38" fillId="0" borderId="0" xfId="44" applyFont="1" applyFill="1" applyAlignment="1">
      <alignment vertical="center" shrinkToFit="1"/>
    </xf>
    <xf numFmtId="0" fontId="45" fillId="0" borderId="0" xfId="46" applyAlignment="1">
      <alignment horizontal="left" vertical="center"/>
    </xf>
    <xf numFmtId="0" fontId="54" fillId="0" borderId="0" xfId="46" applyFont="1" applyBorder="1" applyAlignment="1">
      <alignment horizontal="center" vertical="center"/>
    </xf>
    <xf numFmtId="0" fontId="54" fillId="0" borderId="0" xfId="46" applyFont="1" applyAlignment="1">
      <alignment horizontal="center" vertical="center"/>
    </xf>
    <xf numFmtId="0" fontId="0" fillId="0" borderId="10" xfId="0" applyBorder="1" applyAlignment="1">
      <alignment horizontal="center" vertical="center"/>
    </xf>
    <xf numFmtId="0" fontId="0" fillId="33" borderId="15" xfId="0" applyFill="1" applyBorder="1" applyAlignment="1" applyProtection="1">
      <alignment horizontal="left" vertical="center" shrinkToFit="1"/>
      <protection locked="0"/>
    </xf>
    <xf numFmtId="0" fontId="0" fillId="33" borderId="16" xfId="0" applyFill="1" applyBorder="1" applyAlignment="1" applyProtection="1">
      <alignment horizontal="left" vertical="center" shrinkToFit="1"/>
      <protection locked="0"/>
    </xf>
    <xf numFmtId="0" fontId="0" fillId="33" borderId="13" xfId="0" applyFill="1" applyBorder="1" applyAlignment="1" applyProtection="1">
      <alignment horizontal="left" vertical="center" shrinkToFit="1"/>
      <protection locked="0"/>
    </xf>
    <xf numFmtId="0" fontId="0" fillId="33" borderId="10" xfId="0" applyFill="1" applyBorder="1" applyAlignment="1" applyProtection="1">
      <alignment horizontal="left" vertical="center" shrinkToFit="1"/>
      <protection locked="0"/>
    </xf>
    <xf numFmtId="9" fontId="0" fillId="33" borderId="10" xfId="0" applyNumberFormat="1" applyFill="1" applyBorder="1" applyAlignment="1" applyProtection="1">
      <alignment horizontal="left" vertical="center"/>
      <protection locked="0"/>
    </xf>
    <xf numFmtId="0" fontId="0" fillId="33" borderId="10" xfId="0" applyFill="1" applyBorder="1" applyAlignment="1" applyProtection="1">
      <alignment horizontal="left" vertical="center"/>
      <protection locked="0"/>
    </xf>
    <xf numFmtId="179" fontId="0" fillId="33" borderId="10" xfId="0" applyNumberFormat="1" applyFill="1" applyBorder="1" applyAlignment="1" applyProtection="1">
      <alignment vertical="center"/>
      <protection locked="0"/>
    </xf>
    <xf numFmtId="179" fontId="0" fillId="0" borderId="10" xfId="0" applyNumberFormat="1" applyBorder="1" applyAlignment="1">
      <alignment vertical="center"/>
    </xf>
    <xf numFmtId="178" fontId="0" fillId="0" borderId="10" xfId="0" applyNumberFormat="1" applyBorder="1" applyAlignment="1">
      <alignment horizontal="righ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3" xfId="0" applyBorder="1" applyAlignment="1">
      <alignment horizontal="left"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178" fontId="0" fillId="0" borderId="66" xfId="0" applyNumberFormat="1" applyBorder="1" applyAlignment="1">
      <alignment horizontal="right" vertical="center"/>
    </xf>
    <xf numFmtId="178" fontId="0" fillId="0" borderId="67" xfId="0" applyNumberFormat="1" applyBorder="1" applyAlignment="1">
      <alignment horizontal="right" vertical="center"/>
    </xf>
    <xf numFmtId="178" fontId="0" fillId="0" borderId="68" xfId="0" applyNumberFormat="1" applyBorder="1" applyAlignment="1">
      <alignment horizontal="right" vertical="center"/>
    </xf>
    <xf numFmtId="0" fontId="0" fillId="0" borderId="37" xfId="0" applyBorder="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179" fontId="17" fillId="0" borderId="0" xfId="0" applyNumberFormat="1" applyFont="1" applyAlignment="1">
      <alignment horizontal="center" vertical="center"/>
    </xf>
    <xf numFmtId="0" fontId="17" fillId="0" borderId="0" xfId="0" applyFont="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30" xfId="0" applyBorder="1" applyAlignment="1">
      <alignment horizontal="center" vertical="center"/>
    </xf>
    <xf numFmtId="0" fontId="0" fillId="0" borderId="53" xfId="0" applyBorder="1" applyAlignment="1">
      <alignment horizontal="center" vertical="center"/>
    </xf>
    <xf numFmtId="0" fontId="0" fillId="0" borderId="85" xfId="0" applyBorder="1" applyAlignment="1">
      <alignment horizontal="center" vertical="center"/>
    </xf>
    <xf numFmtId="0" fontId="0" fillId="0" borderId="63" xfId="0" applyBorder="1" applyAlignment="1">
      <alignment horizontal="center" vertical="center"/>
    </xf>
    <xf numFmtId="0" fontId="0" fillId="0" borderId="65" xfId="0" applyBorder="1" applyAlignment="1">
      <alignment horizontal="center" vertical="center"/>
    </xf>
    <xf numFmtId="0" fontId="0" fillId="33" borderId="29" xfId="0" applyFill="1" applyBorder="1" applyAlignment="1" applyProtection="1">
      <alignment vertical="center"/>
      <protection locked="0"/>
    </xf>
    <xf numFmtId="0" fontId="0" fillId="33" borderId="44" xfId="0" applyFill="1" applyBorder="1" applyAlignment="1" applyProtection="1">
      <alignment vertical="center"/>
      <protection locked="0"/>
    </xf>
    <xf numFmtId="9" fontId="0" fillId="0" borderId="0" xfId="0" applyNumberFormat="1" applyAlignment="1">
      <alignment horizontal="center" vertical="center"/>
    </xf>
    <xf numFmtId="179" fontId="0" fillId="0" borderId="38" xfId="0" applyNumberFormat="1" applyBorder="1" applyAlignment="1">
      <alignment horizontal="center" vertical="center"/>
    </xf>
    <xf numFmtId="179" fontId="0" fillId="0" borderId="39" xfId="0" applyNumberFormat="1" applyBorder="1" applyAlignment="1">
      <alignment horizontal="center" vertical="center"/>
    </xf>
    <xf numFmtId="179" fontId="0" fillId="0" borderId="40" xfId="0" applyNumberFormat="1" applyBorder="1" applyAlignment="1">
      <alignment horizontal="center" vertical="center"/>
    </xf>
    <xf numFmtId="0" fontId="0" fillId="0" borderId="0" xfId="0" applyAlignment="1">
      <alignment vertical="center"/>
    </xf>
    <xf numFmtId="0" fontId="0" fillId="0" borderId="20" xfId="0" applyBorder="1" applyAlignment="1">
      <alignment horizontal="left" vertical="center"/>
    </xf>
    <xf numFmtId="0" fontId="0" fillId="0" borderId="18" xfId="0" applyBorder="1" applyAlignment="1">
      <alignment horizontal="left" vertical="center"/>
    </xf>
    <xf numFmtId="0" fontId="0" fillId="0" borderId="25"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9" fontId="0" fillId="0" borderId="10" xfId="0" applyNumberFormat="1" applyBorder="1" applyAlignment="1">
      <alignment horizontal="center" vertical="center"/>
    </xf>
    <xf numFmtId="179" fontId="0" fillId="0" borderId="0" xfId="0" applyNumberFormat="1" applyAlignment="1">
      <alignment horizontal="center" vertical="center"/>
    </xf>
    <xf numFmtId="178" fontId="0" fillId="0" borderId="15" xfId="0" applyNumberFormat="1" applyBorder="1" applyAlignment="1">
      <alignment horizontal="center" vertical="center"/>
    </xf>
    <xf numFmtId="178" fontId="0" fillId="0" borderId="16" xfId="0" applyNumberFormat="1" applyBorder="1" applyAlignment="1">
      <alignment horizontal="center" vertical="center"/>
    </xf>
    <xf numFmtId="178" fontId="0" fillId="33" borderId="27" xfId="0" applyNumberFormat="1" applyFill="1" applyBorder="1" applyAlignment="1" applyProtection="1">
      <alignment vertical="center"/>
      <protection locked="0"/>
    </xf>
    <xf numFmtId="178" fontId="0" fillId="33" borderId="29" xfId="0" applyNumberFormat="1" applyFill="1" applyBorder="1" applyAlignment="1" applyProtection="1">
      <alignment vertical="center"/>
      <protection locked="0"/>
    </xf>
    <xf numFmtId="178" fontId="0" fillId="33" borderId="32" xfId="0" applyNumberFormat="1" applyFill="1" applyBorder="1" applyAlignment="1" applyProtection="1">
      <alignment vertical="center"/>
      <protection locked="0"/>
    </xf>
    <xf numFmtId="0" fontId="0" fillId="33" borderId="32" xfId="0" applyFill="1" applyBorder="1" applyAlignment="1" applyProtection="1">
      <alignment vertical="center"/>
      <protection locked="0"/>
    </xf>
    <xf numFmtId="0" fontId="0" fillId="33" borderId="42" xfId="0" applyFill="1" applyBorder="1" applyAlignment="1" applyProtection="1">
      <alignment vertical="center"/>
      <protection locked="0"/>
    </xf>
    <xf numFmtId="0" fontId="0" fillId="33" borderId="27" xfId="0" applyFill="1" applyBorder="1" applyAlignment="1" applyProtection="1">
      <alignment vertical="center"/>
      <protection locked="0"/>
    </xf>
    <xf numFmtId="0" fontId="0" fillId="33" borderId="43" xfId="0" applyFill="1" applyBorder="1" applyAlignment="1" applyProtection="1">
      <alignment vertical="center"/>
      <protection locked="0"/>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84" xfId="0" applyBorder="1" applyAlignment="1">
      <alignment horizontal="center" vertical="center"/>
    </xf>
    <xf numFmtId="178" fontId="0" fillId="33" borderId="46" xfId="0" applyNumberFormat="1" applyFill="1" applyBorder="1" applyAlignment="1" applyProtection="1">
      <alignment vertical="center"/>
      <protection locked="0"/>
    </xf>
    <xf numFmtId="0" fontId="0" fillId="33" borderId="46" xfId="0" applyFill="1" applyBorder="1" applyAlignment="1" applyProtection="1">
      <alignment vertical="center"/>
      <protection locked="0"/>
    </xf>
    <xf numFmtId="0" fontId="0" fillId="33" borderId="47" xfId="0" applyFill="1" applyBorder="1" applyAlignment="1" applyProtection="1">
      <alignment vertical="center"/>
      <protection locked="0"/>
    </xf>
    <xf numFmtId="178" fontId="0" fillId="0" borderId="27" xfId="0" applyNumberFormat="1" applyBorder="1" applyAlignment="1">
      <alignment vertical="center"/>
    </xf>
    <xf numFmtId="0" fontId="0" fillId="0" borderId="27" xfId="0" applyBorder="1" applyAlignment="1">
      <alignment vertical="center"/>
    </xf>
    <xf numFmtId="0" fontId="0" fillId="0" borderId="43" xfId="0" applyBorder="1" applyAlignment="1">
      <alignment vertical="center"/>
    </xf>
    <xf numFmtId="0" fontId="0" fillId="0" borderId="38" xfId="0" applyBorder="1" applyAlignment="1">
      <alignment horizontal="center" vertical="center"/>
    </xf>
    <xf numFmtId="0" fontId="0" fillId="0" borderId="83" xfId="0" applyBorder="1" applyAlignment="1">
      <alignment horizontal="center" vertical="center"/>
    </xf>
    <xf numFmtId="178" fontId="0" fillId="0" borderId="48" xfId="0" applyNumberFormat="1" applyBorder="1" applyAlignment="1">
      <alignment vertical="center"/>
    </xf>
    <xf numFmtId="178" fontId="0" fillId="0" borderId="39" xfId="0" applyNumberFormat="1" applyBorder="1" applyAlignment="1">
      <alignment vertical="center"/>
    </xf>
    <xf numFmtId="178" fontId="0" fillId="0" borderId="40" xfId="0" applyNumberFormat="1" applyBorder="1" applyAlignment="1">
      <alignment vertical="center"/>
    </xf>
    <xf numFmtId="0" fontId="0" fillId="0" borderId="48" xfId="0" applyBorder="1" applyAlignment="1">
      <alignment horizontal="center" vertical="center"/>
    </xf>
    <xf numFmtId="177" fontId="0" fillId="33" borderId="15" xfId="0" applyNumberFormat="1" applyFill="1" applyBorder="1" applyAlignment="1" applyProtection="1">
      <alignment horizontal="center" vertical="center"/>
      <protection locked="0"/>
    </xf>
    <xf numFmtId="177" fontId="0" fillId="33" borderId="16" xfId="0" applyNumberFormat="1" applyFill="1" applyBorder="1" applyAlignment="1" applyProtection="1">
      <alignment horizontal="center" vertical="center"/>
      <protection locked="0"/>
    </xf>
    <xf numFmtId="177" fontId="0" fillId="33" borderId="13" xfId="0" applyNumberFormat="1" applyFill="1" applyBorder="1" applyAlignment="1" applyProtection="1">
      <alignment horizontal="center" vertical="center"/>
      <protection locked="0"/>
    </xf>
    <xf numFmtId="179" fontId="0" fillId="0" borderId="18" xfId="0" applyNumberFormat="1" applyBorder="1" applyAlignment="1">
      <alignment horizontal="right" vertical="center"/>
    </xf>
    <xf numFmtId="0" fontId="0" fillId="0" borderId="18" xfId="0" applyBorder="1" applyAlignment="1">
      <alignment horizontal="right" vertical="center"/>
    </xf>
    <xf numFmtId="0" fontId="0" fillId="0" borderId="10" xfId="0" applyBorder="1" applyAlignment="1">
      <alignment vertical="center"/>
    </xf>
    <xf numFmtId="0" fontId="0" fillId="0" borderId="18" xfId="0"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46" fillId="0" borderId="0" xfId="0" applyFont="1" applyBorder="1" applyAlignment="1">
      <alignment horizontal="center" vertical="center"/>
    </xf>
    <xf numFmtId="0" fontId="0" fillId="0" borderId="49" xfId="0" applyBorder="1" applyAlignment="1">
      <alignment horizontal="center" vertical="center"/>
    </xf>
    <xf numFmtId="0" fontId="0" fillId="0" borderId="33"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36" xfId="0" applyBorder="1" applyAlignment="1">
      <alignment horizontal="center" vertical="center"/>
    </xf>
    <xf numFmtId="0" fontId="0" fillId="0" borderId="52" xfId="0" applyBorder="1" applyAlignment="1">
      <alignment horizontal="center" vertical="center"/>
    </xf>
    <xf numFmtId="0" fontId="45" fillId="0" borderId="0" xfId="46" applyAlignment="1">
      <alignment horizontal="center" vertical="center"/>
    </xf>
    <xf numFmtId="179" fontId="0" fillId="33" borderId="10" xfId="0" applyNumberFormat="1" applyFill="1" applyBorder="1" applyProtection="1">
      <alignment vertical="center"/>
      <protection locked="0"/>
    </xf>
    <xf numFmtId="0" fontId="0" fillId="33" borderId="10" xfId="0" applyFill="1" applyBorder="1" applyAlignment="1" applyProtection="1">
      <alignment horizontal="center" vertical="center"/>
      <protection locked="0"/>
    </xf>
    <xf numFmtId="58" fontId="0" fillId="33" borderId="10" xfId="0" applyNumberFormat="1" applyFill="1" applyBorder="1" applyAlignment="1" applyProtection="1">
      <alignment horizontal="center" vertical="center"/>
      <protection locked="0"/>
    </xf>
    <xf numFmtId="178" fontId="0" fillId="0" borderId="10" xfId="0" applyNumberFormat="1" applyBorder="1" applyAlignment="1">
      <alignment horizontal="center" vertical="center"/>
    </xf>
    <xf numFmtId="178" fontId="0" fillId="33" borderId="10" xfId="0" applyNumberFormat="1" applyFill="1" applyBorder="1" applyAlignment="1" applyProtection="1">
      <alignment vertical="center"/>
      <protection locked="0"/>
    </xf>
    <xf numFmtId="178" fontId="0" fillId="0" borderId="13" xfId="0" applyNumberFormat="1" applyBorder="1" applyAlignment="1">
      <alignment horizontal="center" vertical="center"/>
    </xf>
    <xf numFmtId="178" fontId="0" fillId="0" borderId="99" xfId="0" applyNumberFormat="1" applyBorder="1" applyAlignment="1">
      <alignment horizontal="center" vertical="center"/>
    </xf>
    <xf numFmtId="178" fontId="0" fillId="0" borderId="100" xfId="0" applyNumberFormat="1" applyBorder="1" applyAlignment="1">
      <alignment horizontal="center" vertical="center"/>
    </xf>
    <xf numFmtId="178" fontId="0" fillId="0" borderId="101" xfId="0" applyNumberFormat="1" applyBorder="1" applyAlignment="1">
      <alignment horizontal="center" vertical="center"/>
    </xf>
    <xf numFmtId="178" fontId="0" fillId="33" borderId="15" xfId="0" applyNumberFormat="1" applyFill="1" applyBorder="1" applyAlignment="1" applyProtection="1">
      <alignment vertical="center"/>
      <protection locked="0"/>
    </xf>
    <xf numFmtId="178" fontId="0" fillId="33" borderId="16" xfId="0" applyNumberFormat="1" applyFill="1" applyBorder="1" applyAlignment="1" applyProtection="1">
      <alignment vertical="center"/>
      <protection locked="0"/>
    </xf>
    <xf numFmtId="178" fontId="0" fillId="33" borderId="13" xfId="0" applyNumberFormat="1" applyFill="1" applyBorder="1" applyAlignment="1" applyProtection="1">
      <alignment vertical="center"/>
      <protection locked="0"/>
    </xf>
    <xf numFmtId="178" fontId="0" fillId="0" borderId="15" xfId="0" applyNumberFormat="1" applyFill="1" applyBorder="1" applyAlignment="1">
      <alignment vertical="center"/>
    </xf>
    <xf numFmtId="178" fontId="0" fillId="0" borderId="16" xfId="0" applyNumberFormat="1" applyFill="1" applyBorder="1" applyAlignment="1">
      <alignment vertical="center"/>
    </xf>
    <xf numFmtId="178" fontId="0" fillId="0" borderId="13" xfId="0" applyNumberFormat="1" applyFill="1" applyBorder="1" applyAlignment="1">
      <alignment vertical="center"/>
    </xf>
    <xf numFmtId="178" fontId="0" fillId="0" borderId="15" xfId="0" applyNumberFormat="1" applyBorder="1" applyAlignment="1">
      <alignment vertical="center"/>
    </xf>
    <xf numFmtId="178" fontId="0" fillId="0" borderId="16" xfId="0" applyNumberFormat="1" applyBorder="1" applyAlignment="1">
      <alignment vertical="center"/>
    </xf>
    <xf numFmtId="178" fontId="0" fillId="0" borderId="13" xfId="0" applyNumberFormat="1" applyBorder="1" applyAlignment="1">
      <alignment vertical="center"/>
    </xf>
    <xf numFmtId="178" fontId="0" fillId="0" borderId="95" xfId="0" applyNumberFormat="1" applyBorder="1" applyAlignment="1">
      <alignment vertical="center"/>
    </xf>
    <xf numFmtId="178" fontId="0" fillId="0" borderId="96" xfId="0" applyNumberFormat="1" applyBorder="1" applyAlignment="1">
      <alignment vertical="center"/>
    </xf>
    <xf numFmtId="178" fontId="0" fillId="0" borderId="97" xfId="0" applyNumberFormat="1" applyBorder="1" applyAlignment="1">
      <alignment vertical="center"/>
    </xf>
    <xf numFmtId="178" fontId="0" fillId="0" borderId="98" xfId="0" applyNumberFormat="1" applyBorder="1" applyAlignment="1">
      <alignment vertical="center"/>
    </xf>
    <xf numFmtId="178" fontId="0" fillId="0" borderId="94" xfId="0" applyNumberFormat="1" applyBorder="1" applyAlignment="1">
      <alignment vertical="center"/>
    </xf>
    <xf numFmtId="0" fontId="45" fillId="0" borderId="0" xfId="46" applyAlignment="1">
      <alignment vertical="center"/>
    </xf>
    <xf numFmtId="178" fontId="0" fillId="0" borderId="103" xfId="0" applyNumberFormat="1" applyBorder="1" applyAlignment="1">
      <alignment vertical="center"/>
    </xf>
    <xf numFmtId="178" fontId="0" fillId="0" borderId="100" xfId="0" applyNumberFormat="1" applyBorder="1" applyAlignment="1">
      <alignment vertical="center"/>
    </xf>
    <xf numFmtId="178" fontId="0" fillId="0" borderId="104" xfId="0" applyNumberFormat="1" applyBorder="1" applyAlignment="1">
      <alignment vertical="center"/>
    </xf>
    <xf numFmtId="178" fontId="0" fillId="0" borderId="18" xfId="0" applyNumberFormat="1" applyBorder="1" applyAlignment="1">
      <alignment vertical="center"/>
    </xf>
    <xf numFmtId="178" fontId="0" fillId="0" borderId="102" xfId="0" applyNumberFormat="1" applyBorder="1" applyAlignment="1">
      <alignment vertical="center"/>
    </xf>
    <xf numFmtId="179" fontId="0" fillId="0" borderId="0" xfId="0" applyNumberFormat="1" applyBorder="1" applyAlignment="1">
      <alignment horizontal="right" vertical="center"/>
    </xf>
    <xf numFmtId="0" fontId="0" fillId="0" borderId="0" xfId="0" applyBorder="1" applyAlignment="1">
      <alignment horizontal="right"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46" fillId="0" borderId="0" xfId="0" applyFont="1" applyAlignment="1">
      <alignment horizontal="center" vertical="center"/>
    </xf>
    <xf numFmtId="179" fontId="0" fillId="33" borderId="10" xfId="0" applyNumberFormat="1" applyFill="1" applyBorder="1" applyAlignment="1" applyProtection="1">
      <alignment vertical="center" shrinkToFit="1"/>
      <protection locked="0"/>
    </xf>
    <xf numFmtId="0" fontId="0" fillId="0" borderId="10" xfId="0" applyBorder="1" applyAlignment="1">
      <alignment horizontal="left" vertical="center"/>
    </xf>
    <xf numFmtId="0" fontId="45" fillId="0" borderId="0" xfId="46">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184" fontId="0" fillId="33" borderId="10" xfId="0" applyNumberFormat="1" applyFill="1" applyBorder="1" applyAlignment="1" applyProtection="1">
      <alignment horizontal="left" vertical="center"/>
      <protection locked="0"/>
    </xf>
    <xf numFmtId="179" fontId="0" fillId="0" borderId="10" xfId="0" applyNumberFormat="1" applyBorder="1">
      <alignment vertical="center"/>
    </xf>
    <xf numFmtId="0" fontId="0" fillId="0" borderId="18" xfId="0" applyFill="1" applyBorder="1" applyAlignment="1">
      <alignment horizontal="center" vertical="center"/>
    </xf>
    <xf numFmtId="0" fontId="0" fillId="0" borderId="18" xfId="0" applyBorder="1" applyAlignment="1">
      <alignment horizontal="center" vertical="center"/>
    </xf>
    <xf numFmtId="0" fontId="0" fillId="0" borderId="43" xfId="0" applyBorder="1" applyAlignment="1">
      <alignment horizontal="center" vertical="center"/>
    </xf>
    <xf numFmtId="178" fontId="0" fillId="0" borderId="26" xfId="0" applyNumberFormat="1" applyFill="1" applyBorder="1" applyAlignment="1">
      <alignment vertical="center"/>
    </xf>
    <xf numFmtId="178" fontId="0" fillId="0" borderId="27" xfId="0" applyNumberFormat="1" applyFill="1" applyBorder="1" applyAlignment="1">
      <alignment vertical="center"/>
    </xf>
    <xf numFmtId="178" fontId="0" fillId="0" borderId="15" xfId="0" applyNumberFormat="1" applyFill="1" applyBorder="1" applyAlignment="1">
      <alignment horizontal="center" vertical="center"/>
    </xf>
    <xf numFmtId="178" fontId="0" fillId="0" borderId="16" xfId="0" applyNumberFormat="1" applyFill="1" applyBorder="1" applyAlignment="1">
      <alignment horizontal="center" vertical="center"/>
    </xf>
    <xf numFmtId="178" fontId="0" fillId="0" borderId="30" xfId="0" applyNumberFormat="1" applyFill="1" applyBorder="1" applyAlignment="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44" xfId="0" applyBorder="1" applyAlignment="1">
      <alignment horizontal="center" vertical="center"/>
    </xf>
    <xf numFmtId="178" fontId="0" fillId="0" borderId="63" xfId="0" applyNumberFormat="1" applyFill="1" applyBorder="1" applyAlignment="1">
      <alignment vertical="center"/>
    </xf>
    <xf numFmtId="178" fontId="0" fillId="0" borderId="29" xfId="0" applyNumberFormat="1" applyFill="1" applyBorder="1" applyAlignment="1">
      <alignment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178" fontId="0" fillId="0" borderId="41" xfId="0" applyNumberFormat="1" applyFill="1" applyBorder="1" applyAlignment="1">
      <alignment vertical="center"/>
    </xf>
    <xf numFmtId="178" fontId="0" fillId="0" borderId="32" xfId="0" applyNumberFormat="1" applyFill="1" applyBorder="1" applyAlignment="1">
      <alignment vertical="center"/>
    </xf>
    <xf numFmtId="0" fontId="0" fillId="0" borderId="29" xfId="0" applyFill="1" applyBorder="1" applyAlignment="1">
      <alignment vertical="center"/>
    </xf>
    <xf numFmtId="0" fontId="0" fillId="0" borderId="44" xfId="0" applyFill="1" applyBorder="1" applyAlignment="1">
      <alignment vertical="center"/>
    </xf>
    <xf numFmtId="178" fontId="0" fillId="0" borderId="35" xfId="0" applyNumberFormat="1" applyFill="1" applyBorder="1" applyAlignment="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64" xfId="0" applyBorder="1" applyAlignment="1">
      <alignment horizontal="center" vertical="center"/>
    </xf>
    <xf numFmtId="178" fontId="0" fillId="0" borderId="45" xfId="0" applyNumberFormat="1" applyFill="1" applyBorder="1" applyAlignment="1">
      <alignment vertical="center"/>
    </xf>
    <xf numFmtId="178" fontId="0" fillId="0" borderId="46" xfId="0" applyNumberFormat="1" applyFill="1" applyBorder="1" applyAlignment="1">
      <alignment vertical="center"/>
    </xf>
    <xf numFmtId="0" fontId="0" fillId="0" borderId="62" xfId="0" applyBorder="1" applyAlignment="1">
      <alignment horizontal="center" vertical="center"/>
    </xf>
    <xf numFmtId="178" fontId="0" fillId="0" borderId="28" xfId="0" applyNumberFormat="1" applyFill="1" applyBorder="1" applyAlignment="1">
      <alignment vertical="center"/>
    </xf>
    <xf numFmtId="0" fontId="0" fillId="0" borderId="42" xfId="0" applyBorder="1" applyAlignment="1">
      <alignment horizontal="center" vertical="center"/>
    </xf>
    <xf numFmtId="178" fontId="0" fillId="0" borderId="60" xfId="0" applyNumberFormat="1" applyFill="1" applyBorder="1" applyAlignment="1">
      <alignment vertical="center"/>
    </xf>
    <xf numFmtId="178" fontId="0" fillId="0" borderId="59" xfId="0" applyNumberFormat="1" applyFill="1" applyBorder="1" applyAlignment="1">
      <alignment vertical="center"/>
    </xf>
    <xf numFmtId="179" fontId="44" fillId="0" borderId="38" xfId="0" applyNumberFormat="1" applyFont="1" applyFill="1" applyBorder="1" applyAlignment="1">
      <alignment horizontal="center" vertical="center"/>
    </xf>
    <xf numFmtId="179" fontId="44" fillId="0" borderId="39" xfId="0" applyNumberFormat="1" applyFont="1" applyFill="1" applyBorder="1" applyAlignment="1">
      <alignment horizontal="center" vertical="center"/>
    </xf>
    <xf numFmtId="179" fontId="44" fillId="0" borderId="40" xfId="0" applyNumberFormat="1" applyFont="1" applyFill="1" applyBorder="1" applyAlignment="1">
      <alignment horizontal="center" vertical="center"/>
    </xf>
    <xf numFmtId="179" fontId="0" fillId="0" borderId="0" xfId="0" applyNumberFormat="1" applyAlignment="1">
      <alignment horizontal="center" vertical="center" wrapText="1"/>
    </xf>
    <xf numFmtId="178" fontId="0" fillId="0" borderId="61" xfId="0" applyNumberFormat="1" applyFill="1" applyBorder="1" applyAlignment="1">
      <alignment vertical="center"/>
    </xf>
    <xf numFmtId="178" fontId="0" fillId="0" borderId="58" xfId="0" applyNumberFormat="1" applyFill="1" applyBorder="1" applyAlignment="1">
      <alignment vertical="center"/>
    </xf>
    <xf numFmtId="178" fontId="0" fillId="0" borderId="27" xfId="0" applyNumberFormat="1" applyBorder="1" applyAlignment="1">
      <alignment horizontal="center" vertical="center"/>
    </xf>
    <xf numFmtId="0" fontId="18" fillId="0" borderId="27" xfId="0" applyFont="1" applyBorder="1" applyAlignment="1">
      <alignment horizontal="center" vertical="center" wrapText="1"/>
    </xf>
    <xf numFmtId="0" fontId="18" fillId="0" borderId="27" xfId="0" applyFont="1" applyBorder="1" applyAlignment="1" applyProtection="1">
      <alignment vertical="center"/>
      <protection locked="0"/>
    </xf>
    <xf numFmtId="49" fontId="18" fillId="0" borderId="27" xfId="0" applyNumberFormat="1" applyFont="1" applyBorder="1" applyAlignment="1" applyProtection="1">
      <alignment horizontal="left" vertical="center"/>
      <protection locked="0"/>
    </xf>
    <xf numFmtId="0" fontId="18" fillId="0" borderId="0" xfId="0" applyFont="1" applyAlignment="1">
      <alignment horizontal="distributed" vertical="center"/>
    </xf>
    <xf numFmtId="0" fontId="18" fillId="0" borderId="0" xfId="0" applyFont="1" applyAlignment="1">
      <alignment horizontal="left" vertical="center"/>
    </xf>
    <xf numFmtId="0" fontId="18" fillId="0" borderId="0" xfId="0" applyFont="1" applyAlignment="1">
      <alignment horizontal="justify" vertical="center" wrapText="1"/>
    </xf>
    <xf numFmtId="0" fontId="0" fillId="0" borderId="0" xfId="0">
      <alignment vertical="center"/>
    </xf>
    <xf numFmtId="0" fontId="67" fillId="0" borderId="11" xfId="0" applyFont="1" applyBorder="1" applyAlignment="1">
      <alignment horizontal="center" vertical="center"/>
    </xf>
    <xf numFmtId="0" fontId="68" fillId="0" borderId="11" xfId="0" applyFont="1" applyBorder="1" applyAlignment="1">
      <alignment horizontal="center" vertical="center"/>
    </xf>
    <xf numFmtId="0" fontId="18" fillId="0" borderId="0" xfId="0" applyFont="1" applyAlignment="1">
      <alignment horizontal="left" vertical="center" wrapText="1"/>
    </xf>
    <xf numFmtId="0" fontId="63" fillId="0" borderId="0" xfId="0" applyFont="1" applyAlignment="1">
      <alignment horizontal="center" vertical="center" wrapText="1"/>
    </xf>
    <xf numFmtId="0" fontId="65" fillId="0" borderId="0" xfId="0" applyFont="1" applyAlignment="1">
      <alignment horizontal="left" vertical="center" wrapText="1"/>
    </xf>
    <xf numFmtId="177" fontId="18" fillId="0" borderId="0" xfId="0" applyNumberFormat="1" applyFont="1" applyFill="1" applyAlignment="1" applyProtection="1">
      <alignment horizontal="center" vertical="center"/>
      <protection locked="0"/>
    </xf>
    <xf numFmtId="0" fontId="46" fillId="0" borderId="20" xfId="0" applyFont="1" applyBorder="1" applyAlignment="1">
      <alignment horizontal="justify" vertical="top" wrapText="1"/>
    </xf>
    <xf numFmtId="0" fontId="46" fillId="0" borderId="19" xfId="0" applyFont="1" applyBorder="1" applyAlignment="1">
      <alignment horizontal="justify" vertical="top" wrapText="1"/>
    </xf>
    <xf numFmtId="0" fontId="46" fillId="0" borderId="24" xfId="0" applyFont="1" applyBorder="1" applyAlignment="1">
      <alignment horizontal="justify" vertical="top" wrapText="1"/>
    </xf>
    <xf numFmtId="0" fontId="46" fillId="0" borderId="14" xfId="0" applyFont="1" applyBorder="1" applyAlignment="1">
      <alignment horizontal="justify" vertical="top" wrapText="1"/>
    </xf>
    <xf numFmtId="0" fontId="46" fillId="0" borderId="12" xfId="0" applyFont="1" applyBorder="1" applyAlignment="1">
      <alignment horizontal="justify" vertical="top" wrapText="1"/>
    </xf>
    <xf numFmtId="0" fontId="46" fillId="0" borderId="25" xfId="0" applyFont="1" applyBorder="1" applyAlignment="1">
      <alignment horizontal="justify" vertical="top" wrapText="1"/>
    </xf>
    <xf numFmtId="0" fontId="46" fillId="0" borderId="0" xfId="0" applyFont="1" applyBorder="1" applyAlignment="1">
      <alignment horizontal="justify" vertical="top" wrapText="1"/>
    </xf>
    <xf numFmtId="0" fontId="46" fillId="0" borderId="11" xfId="0" applyFont="1" applyBorder="1" applyAlignment="1">
      <alignment horizontal="justify" vertical="top" wrapText="1"/>
    </xf>
    <xf numFmtId="0" fontId="46" fillId="0" borderId="19" xfId="0" applyFont="1" applyBorder="1" applyAlignment="1">
      <alignment horizontal="left" vertical="top" wrapText="1"/>
    </xf>
    <xf numFmtId="0" fontId="46" fillId="0" borderId="17" xfId="0" applyFont="1" applyBorder="1" applyAlignment="1">
      <alignment horizontal="justify" vertical="top" wrapText="1"/>
    </xf>
    <xf numFmtId="0" fontId="46" fillId="0" borderId="23" xfId="0" applyFont="1" applyBorder="1" applyAlignment="1">
      <alignment horizontal="justify" vertical="top" wrapText="1"/>
    </xf>
    <xf numFmtId="0" fontId="46" fillId="0" borderId="17" xfId="0" applyFont="1" applyBorder="1" applyAlignment="1">
      <alignment vertical="top" wrapText="1"/>
    </xf>
    <xf numFmtId="0" fontId="46" fillId="0" borderId="23" xfId="0" applyFont="1" applyBorder="1" applyAlignment="1">
      <alignment vertical="top" wrapText="1"/>
    </xf>
    <xf numFmtId="0" fontId="46" fillId="0" borderId="21" xfId="0" applyFont="1" applyBorder="1" applyAlignment="1">
      <alignment horizontal="justify" vertical="top" wrapText="1"/>
    </xf>
    <xf numFmtId="0" fontId="46" fillId="0" borderId="91" xfId="0" applyFont="1" applyBorder="1" applyAlignment="1">
      <alignment horizontal="center" vertical="top" textRotation="255" wrapText="1"/>
    </xf>
    <xf numFmtId="0" fontId="46" fillId="0" borderId="92" xfId="0" applyFont="1" applyBorder="1" applyAlignment="1">
      <alignment horizontal="center" vertical="top" textRotation="255" wrapText="1"/>
    </xf>
    <xf numFmtId="0" fontId="46" fillId="0" borderId="93" xfId="0" applyFont="1" applyBorder="1" applyAlignment="1">
      <alignment horizontal="center" vertical="top" textRotation="255" wrapText="1"/>
    </xf>
    <xf numFmtId="0" fontId="45" fillId="0" borderId="11" xfId="46" applyBorder="1" applyAlignment="1">
      <alignment horizontal="left" vertical="center"/>
    </xf>
    <xf numFmtId="0" fontId="46" fillId="0" borderId="37" xfId="0" applyFont="1" applyBorder="1" applyAlignment="1">
      <alignment horizontal="center" vertical="center" textRotation="255" wrapText="1"/>
    </xf>
    <xf numFmtId="0" fontId="46" fillId="0" borderId="21" xfId="0" applyFont="1" applyBorder="1" applyAlignment="1">
      <alignment vertical="top" wrapText="1"/>
    </xf>
    <xf numFmtId="179" fontId="20" fillId="0" borderId="0" xfId="0" applyNumberFormat="1" applyFont="1" applyAlignment="1">
      <alignment horizontal="center" vertical="top" wrapText="1"/>
    </xf>
    <xf numFmtId="179" fontId="20" fillId="0" borderId="15" xfId="0" applyNumberFormat="1" applyFont="1" applyBorder="1" applyAlignment="1">
      <alignment horizontal="right" vertical="center" wrapText="1"/>
    </xf>
    <xf numFmtId="179" fontId="20" fillId="0" borderId="16" xfId="0" applyNumberFormat="1" applyFont="1" applyBorder="1" applyAlignment="1">
      <alignment horizontal="right" vertical="center" wrapText="1"/>
    </xf>
    <xf numFmtId="0" fontId="20" fillId="0" borderId="0" xfId="0" applyFont="1" applyAlignment="1">
      <alignment horizontal="center" vertical="center" wrapText="1"/>
    </xf>
    <xf numFmtId="0" fontId="20" fillId="0" borderId="0" xfId="0" applyFont="1" applyAlignment="1">
      <alignment horizontal="justify" vertical="center" wrapText="1"/>
    </xf>
    <xf numFmtId="0" fontId="20" fillId="0" borderId="0" xfId="0" applyFont="1" applyAlignment="1">
      <alignment horizontal="left" vertical="center"/>
    </xf>
    <xf numFmtId="0" fontId="20"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19" fillId="0" borderId="0" xfId="0" applyFont="1" applyAlignment="1">
      <alignment horizontal="center" vertical="center" wrapText="1"/>
    </xf>
    <xf numFmtId="177" fontId="20" fillId="0" borderId="0" xfId="0" applyNumberFormat="1" applyFont="1" applyAlignment="1">
      <alignment horizontal="right" vertical="center" wrapText="1"/>
    </xf>
    <xf numFmtId="177" fontId="0" fillId="0" borderId="0" xfId="0" applyNumberFormat="1">
      <alignment vertical="center"/>
    </xf>
    <xf numFmtId="177" fontId="20" fillId="0" borderId="0" xfId="0" applyNumberFormat="1" applyFont="1" applyAlignment="1">
      <alignment horizontal="left" vertical="center"/>
    </xf>
    <xf numFmtId="0" fontId="22" fillId="0" borderId="0" xfId="0" applyFont="1" applyAlignment="1">
      <alignment horizontal="justify" vertical="center" wrapText="1"/>
    </xf>
    <xf numFmtId="0" fontId="22" fillId="0" borderId="0" xfId="0" applyFont="1" applyAlignment="1">
      <alignment horizontal="left" vertical="center" wrapText="1"/>
    </xf>
    <xf numFmtId="0" fontId="20" fillId="0" borderId="16" xfId="0" applyFont="1" applyBorder="1" applyAlignment="1">
      <alignment horizontal="center" vertical="center" wrapText="1"/>
    </xf>
    <xf numFmtId="0" fontId="22" fillId="0" borderId="18" xfId="0" applyFont="1" applyBorder="1" applyAlignment="1">
      <alignment horizontal="justify" vertical="center" shrinkToFit="1"/>
    </xf>
    <xf numFmtId="0" fontId="24" fillId="0" borderId="18" xfId="0" applyFont="1" applyBorder="1" applyAlignment="1">
      <alignment vertical="center" shrinkToFit="1"/>
    </xf>
    <xf numFmtId="0" fontId="21" fillId="0" borderId="0" xfId="0" applyFont="1" applyAlignment="1">
      <alignment horizontal="justify" vertical="center" wrapText="1"/>
    </xf>
    <xf numFmtId="179" fontId="20" fillId="0" borderId="15" xfId="0" applyNumberFormat="1" applyFont="1" applyBorder="1" applyAlignment="1">
      <alignment vertical="center" wrapText="1"/>
    </xf>
    <xf numFmtId="179" fontId="20" fillId="0" borderId="16" xfId="0" applyNumberFormat="1" applyFont="1" applyBorder="1" applyAlignment="1">
      <alignment vertical="center" wrapText="1"/>
    </xf>
    <xf numFmtId="0" fontId="54" fillId="0" borderId="0" xfId="46" applyFont="1" applyAlignment="1" applyProtection="1">
      <alignment horizontal="left" vertical="center"/>
      <protection locked="0"/>
    </xf>
    <xf numFmtId="0" fontId="18" fillId="0" borderId="10" xfId="0" applyFont="1" applyBorder="1" applyAlignment="1" applyProtection="1">
      <alignment horizontal="left" vertical="center" wrapText="1"/>
      <protection locked="0"/>
    </xf>
    <xf numFmtId="0" fontId="18" fillId="0" borderId="0" xfId="0" applyFont="1" applyAlignment="1">
      <alignment horizontal="right" vertical="center" wrapText="1"/>
    </xf>
    <xf numFmtId="0" fontId="50" fillId="0" borderId="0" xfId="0" applyFont="1" applyAlignment="1">
      <alignment horizontal="center" vertical="center" wrapText="1"/>
    </xf>
    <xf numFmtId="0" fontId="18" fillId="0" borderId="10" xfId="0" applyFont="1" applyBorder="1" applyAlignment="1">
      <alignment horizontal="left" vertical="center" wrapText="1"/>
    </xf>
    <xf numFmtId="177" fontId="18" fillId="0" borderId="10" xfId="0" applyNumberFormat="1" applyFont="1" applyBorder="1" applyAlignment="1" applyProtection="1">
      <alignment horizontal="left" vertical="center" wrapText="1"/>
      <protection locked="0"/>
    </xf>
    <xf numFmtId="0" fontId="18" fillId="0" borderId="10" xfId="0" applyFont="1" applyBorder="1" applyAlignment="1">
      <alignment horizontal="justify" vertical="center" wrapText="1"/>
    </xf>
    <xf numFmtId="0" fontId="22" fillId="0" borderId="10" xfId="0" applyFont="1" applyBorder="1" applyAlignment="1">
      <alignment horizontal="justify" vertical="center" wrapText="1"/>
    </xf>
    <xf numFmtId="0" fontId="18" fillId="0" borderId="10" xfId="0" applyFont="1" applyBorder="1" applyAlignment="1">
      <alignment horizontal="center" vertical="center" wrapText="1"/>
    </xf>
    <xf numFmtId="0" fontId="54" fillId="0" borderId="0" xfId="46" applyFont="1" applyAlignment="1">
      <alignment horizontal="left" vertical="center"/>
    </xf>
    <xf numFmtId="0" fontId="55" fillId="0" borderId="0" xfId="46" applyFont="1" applyAlignment="1">
      <alignment horizontal="left" vertical="center"/>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7" xfId="0" applyFont="1" applyBorder="1" applyAlignment="1">
      <alignment horizontal="justify" vertical="center" wrapText="1"/>
    </xf>
    <xf numFmtId="0" fontId="51" fillId="0" borderId="10" xfId="0" applyFont="1" applyBorder="1" applyAlignment="1">
      <alignment horizontal="justify" vertical="center" wrapText="1"/>
    </xf>
    <xf numFmtId="0" fontId="51" fillId="0" borderId="17" xfId="0" applyFont="1" applyBorder="1" applyAlignment="1">
      <alignment horizontal="justify" vertical="center" wrapText="1"/>
    </xf>
    <xf numFmtId="38" fontId="26" fillId="0" borderId="24" xfId="42" applyFont="1" applyBorder="1" applyAlignment="1">
      <alignment horizontal="left" vertical="center"/>
    </xf>
    <xf numFmtId="38" fontId="26" fillId="0" borderId="0" xfId="42" applyFont="1" applyBorder="1" applyAlignment="1">
      <alignment horizontal="left" vertical="center"/>
    </xf>
    <xf numFmtId="38" fontId="26" fillId="0" borderId="19" xfId="42" applyFont="1" applyBorder="1" applyAlignment="1">
      <alignment horizontal="left" vertical="center"/>
    </xf>
    <xf numFmtId="38" fontId="26" fillId="0" borderId="0" xfId="42" applyFont="1" applyBorder="1" applyAlignment="1">
      <alignment horizontal="center" vertical="center"/>
    </xf>
    <xf numFmtId="38" fontId="26" fillId="0" borderId="24" xfId="42" applyFont="1" applyBorder="1" applyAlignment="1">
      <alignment vertical="center" wrapText="1"/>
    </xf>
    <xf numFmtId="38" fontId="26" fillId="0" borderId="0" xfId="42" applyFont="1" applyBorder="1" applyAlignment="1">
      <alignment vertical="center" wrapText="1"/>
    </xf>
    <xf numFmtId="9" fontId="26" fillId="0" borderId="0" xfId="42" applyNumberFormat="1" applyFont="1" applyBorder="1" applyAlignment="1">
      <alignment horizontal="center" vertical="center"/>
    </xf>
    <xf numFmtId="178" fontId="27" fillId="0" borderId="0" xfId="43" applyNumberFormat="1" applyFont="1" applyAlignment="1">
      <alignment vertical="center" wrapText="1"/>
    </xf>
    <xf numFmtId="178" fontId="27" fillId="0" borderId="0" xfId="43" applyNumberFormat="1" applyFont="1" applyAlignment="1">
      <alignment horizontal="left" vertical="center"/>
    </xf>
    <xf numFmtId="38" fontId="26" fillId="0" borderId="15" xfId="42" applyFont="1" applyBorder="1" applyAlignment="1">
      <alignment horizontal="center" vertical="center"/>
    </xf>
    <xf numFmtId="38" fontId="26" fillId="0" borderId="16" xfId="42" applyFont="1" applyBorder="1" applyAlignment="1">
      <alignment horizontal="center" vertical="center"/>
    </xf>
    <xf numFmtId="178" fontId="27" fillId="0" borderId="0" xfId="43" applyNumberFormat="1" applyFont="1" applyAlignment="1">
      <alignment vertical="center"/>
    </xf>
    <xf numFmtId="38" fontId="29" fillId="0" borderId="0" xfId="42" applyFont="1" applyAlignment="1">
      <alignment horizontal="center" vertical="center"/>
    </xf>
    <xf numFmtId="38" fontId="26" fillId="0" borderId="13" xfId="42" applyFont="1" applyBorder="1" applyAlignment="1">
      <alignment horizontal="center" vertical="center"/>
    </xf>
    <xf numFmtId="38" fontId="26" fillId="0" borderId="0" xfId="42" applyFont="1" applyBorder="1" applyAlignment="1">
      <alignment horizontal="center" vertical="center" shrinkToFit="1"/>
    </xf>
    <xf numFmtId="38" fontId="26" fillId="0" borderId="0" xfId="42" applyFont="1" applyAlignment="1">
      <alignment horizontal="center" vertical="center"/>
    </xf>
    <xf numFmtId="38" fontId="26" fillId="0" borderId="24" xfId="42" applyFont="1" applyBorder="1" applyAlignment="1">
      <alignment horizontal="center" vertical="center" shrinkToFit="1"/>
    </xf>
    <xf numFmtId="38" fontId="26" fillId="0" borderId="20" xfId="42" applyFont="1" applyBorder="1" applyAlignment="1">
      <alignment horizontal="center" vertical="center"/>
    </xf>
    <xf numFmtId="38" fontId="26" fillId="0" borderId="18" xfId="42" applyFont="1" applyBorder="1" applyAlignment="1">
      <alignment horizontal="center" vertical="center"/>
    </xf>
    <xf numFmtId="38" fontId="26" fillId="0" borderId="25" xfId="42" applyFont="1" applyBorder="1" applyAlignment="1">
      <alignment horizontal="center" vertical="center"/>
    </xf>
    <xf numFmtId="38" fontId="26" fillId="0" borderId="11" xfId="42" applyFont="1" applyBorder="1" applyAlignment="1">
      <alignment horizontal="right" vertical="center"/>
    </xf>
    <xf numFmtId="38" fontId="26" fillId="0" borderId="11" xfId="42" applyFont="1" applyBorder="1" applyAlignment="1">
      <alignment horizontal="center" vertical="center"/>
    </xf>
    <xf numFmtId="38" fontId="26" fillId="0" borderId="11" xfId="42" applyFont="1" applyBorder="1" applyAlignment="1">
      <alignment horizontal="center" vertical="center" shrinkToFit="1"/>
    </xf>
    <xf numFmtId="38" fontId="26" fillId="0" borderId="20" xfId="42" applyFont="1" applyBorder="1" applyAlignment="1">
      <alignment horizontal="distributed" vertical="center" wrapText="1"/>
    </xf>
    <xf numFmtId="38" fontId="26" fillId="0" borderId="25" xfId="42" applyFont="1" applyBorder="1" applyAlignment="1">
      <alignment horizontal="distributed" vertical="center" wrapText="1"/>
    </xf>
    <xf numFmtId="38" fontId="26" fillId="0" borderId="14" xfId="42" applyFont="1" applyBorder="1" applyAlignment="1">
      <alignment horizontal="distributed" vertical="center" wrapText="1"/>
    </xf>
    <xf numFmtId="38" fontId="26" fillId="0" borderId="12" xfId="42" applyFont="1" applyBorder="1" applyAlignment="1">
      <alignment horizontal="distributed" vertical="center" wrapText="1"/>
    </xf>
    <xf numFmtId="38" fontId="26" fillId="0" borderId="20" xfId="42" applyFont="1" applyBorder="1" applyAlignment="1">
      <alignment horizontal="distributed" vertical="center"/>
    </xf>
    <xf numFmtId="38" fontId="26" fillId="0" borderId="25" xfId="42" applyFont="1" applyBorder="1" applyAlignment="1">
      <alignment horizontal="distributed" vertical="center"/>
    </xf>
    <xf numFmtId="38" fontId="26" fillId="0" borderId="14" xfId="42" applyFont="1" applyBorder="1" applyAlignment="1">
      <alignment horizontal="distributed" vertical="center"/>
    </xf>
    <xf numFmtId="38" fontId="26" fillId="0" borderId="12" xfId="42" applyFont="1" applyBorder="1" applyAlignment="1">
      <alignment horizontal="distributed" vertical="center"/>
    </xf>
    <xf numFmtId="38" fontId="26" fillId="0" borderId="24" xfId="42" applyFont="1" applyBorder="1" applyAlignment="1">
      <alignment horizontal="center" vertical="center"/>
    </xf>
    <xf numFmtId="38" fontId="26" fillId="0" borderId="19" xfId="42" applyFont="1" applyBorder="1" applyAlignment="1">
      <alignment horizontal="center" vertical="center"/>
    </xf>
    <xf numFmtId="38" fontId="26" fillId="0" borderId="14" xfId="42" applyFont="1" applyBorder="1" applyAlignment="1">
      <alignment horizontal="center" vertical="center"/>
    </xf>
    <xf numFmtId="38" fontId="26" fillId="0" borderId="12" xfId="42" applyFont="1" applyBorder="1" applyAlignment="1">
      <alignment horizontal="center" vertical="center"/>
    </xf>
    <xf numFmtId="38" fontId="26" fillId="0" borderId="17" xfId="42" applyFont="1" applyBorder="1" applyAlignment="1">
      <alignment vertical="center" textRotation="255"/>
    </xf>
    <xf numFmtId="38" fontId="26" fillId="0" borderId="23" xfId="42" applyFont="1" applyBorder="1" applyAlignment="1">
      <alignment vertical="center" textRotation="255"/>
    </xf>
    <xf numFmtId="38" fontId="26" fillId="0" borderId="21" xfId="42" applyFont="1" applyBorder="1" applyAlignment="1">
      <alignment vertical="center" textRotation="255"/>
    </xf>
    <xf numFmtId="38" fontId="26" fillId="0" borderId="24" xfId="42" applyFont="1" applyBorder="1" applyAlignment="1">
      <alignment vertical="center"/>
    </xf>
    <xf numFmtId="38" fontId="26" fillId="0" borderId="14" xfId="42" applyFont="1" applyBorder="1" applyAlignment="1">
      <alignment vertical="center"/>
    </xf>
    <xf numFmtId="38" fontId="26" fillId="0" borderId="20" xfId="42" applyFont="1" applyBorder="1" applyAlignment="1">
      <alignment vertical="center"/>
    </xf>
    <xf numFmtId="38" fontId="38" fillId="34" borderId="15" xfId="44" applyFont="1" applyFill="1" applyBorder="1" applyAlignment="1">
      <alignment vertical="center"/>
    </xf>
    <xf numFmtId="38" fontId="38" fillId="34" borderId="13" xfId="44" applyFont="1" applyFill="1" applyBorder="1" applyAlignment="1">
      <alignment vertical="center"/>
    </xf>
    <xf numFmtId="0" fontId="32" fillId="0" borderId="0" xfId="44" applyNumberFormat="1" applyFont="1" applyBorder="1" applyAlignment="1">
      <alignment horizontal="right" vertical="center"/>
    </xf>
    <xf numFmtId="38" fontId="38" fillId="0" borderId="15" xfId="44" applyFont="1" applyFill="1" applyBorder="1" applyAlignment="1">
      <alignment horizontal="center" vertical="center" shrinkToFit="1"/>
    </xf>
    <xf numFmtId="38" fontId="38" fillId="0" borderId="13" xfId="44" applyFont="1" applyFill="1" applyBorder="1" applyAlignment="1">
      <alignment horizontal="center" vertical="center" shrinkToFit="1"/>
    </xf>
    <xf numFmtId="0" fontId="38" fillId="0" borderId="15" xfId="45" applyFont="1" applyFill="1" applyBorder="1" applyAlignment="1">
      <alignment horizontal="center" vertical="center" shrinkToFit="1"/>
    </xf>
    <xf numFmtId="0" fontId="38" fillId="0" borderId="13" xfId="45" applyFont="1" applyFill="1" applyBorder="1" applyAlignment="1">
      <alignment horizontal="center" vertical="center" shrinkToFit="1"/>
    </xf>
    <xf numFmtId="0" fontId="38" fillId="0" borderId="10" xfId="45" applyFont="1" applyFill="1" applyBorder="1" applyAlignment="1">
      <alignment horizontal="center" vertical="center" shrinkToFit="1"/>
    </xf>
    <xf numFmtId="38" fontId="38" fillId="34" borderId="15" xfId="44" applyFont="1" applyFill="1" applyBorder="1" applyAlignment="1">
      <alignment horizontal="center" vertical="center" shrinkToFit="1"/>
    </xf>
    <xf numFmtId="38" fontId="38" fillId="34" borderId="16" xfId="44" applyFont="1" applyFill="1" applyBorder="1" applyAlignment="1">
      <alignment horizontal="center" vertical="center" shrinkToFit="1"/>
    </xf>
    <xf numFmtId="38" fontId="38" fillId="34" borderId="13" xfId="44" applyFont="1" applyFill="1" applyBorder="1" applyAlignment="1">
      <alignment horizontal="center" vertical="center" shrinkToFit="1"/>
    </xf>
    <xf numFmtId="49" fontId="38" fillId="0" borderId="15" xfId="44" applyNumberFormat="1" applyFont="1" applyFill="1" applyBorder="1" applyAlignment="1">
      <alignment vertical="center" shrinkToFit="1"/>
    </xf>
    <xf numFmtId="49" fontId="38" fillId="0" borderId="13" xfId="44" applyNumberFormat="1" applyFont="1" applyFill="1" applyBorder="1" applyAlignment="1">
      <alignment vertical="center" shrinkToFit="1"/>
    </xf>
    <xf numFmtId="38" fontId="38" fillId="0" borderId="10" xfId="44" applyFont="1" applyFill="1" applyBorder="1" applyAlignment="1">
      <alignment vertical="center" shrinkToFit="1"/>
    </xf>
    <xf numFmtId="38" fontId="38" fillId="0" borderId="17" xfId="44" applyFont="1" applyFill="1" applyBorder="1" applyAlignment="1">
      <alignment horizontal="center" vertical="center" textRotation="255" shrinkToFit="1"/>
    </xf>
    <xf numFmtId="38" fontId="38" fillId="0" borderId="23" xfId="44" applyFont="1" applyFill="1" applyBorder="1" applyAlignment="1">
      <alignment horizontal="center" vertical="center" textRotation="255" shrinkToFit="1"/>
    </xf>
    <xf numFmtId="38" fontId="38" fillId="0" borderId="21" xfId="44" applyFont="1" applyFill="1" applyBorder="1" applyAlignment="1">
      <alignment horizontal="center" vertical="center" textRotation="255" shrinkToFit="1"/>
    </xf>
    <xf numFmtId="38" fontId="38" fillId="0" borderId="10" xfId="44" applyFont="1" applyFill="1" applyBorder="1" applyAlignment="1">
      <alignment horizontal="center" vertical="center" shrinkToFit="1"/>
    </xf>
    <xf numFmtId="38" fontId="38" fillId="0" borderId="10" xfId="44" applyFont="1" applyFill="1" applyBorder="1" applyAlignment="1">
      <alignment horizontal="center" vertical="center" textRotation="255" shrinkToFit="1"/>
    </xf>
    <xf numFmtId="38" fontId="38" fillId="0" borderId="10" xfId="44" applyFont="1" applyFill="1" applyBorder="1" applyAlignment="1">
      <alignment horizontal="left" vertical="center" shrinkToFit="1"/>
    </xf>
    <xf numFmtId="38" fontId="38" fillId="0" borderId="10" xfId="44" applyFont="1" applyFill="1" applyBorder="1" applyAlignment="1">
      <alignment horizontal="left" vertical="center" wrapText="1" shrinkToFit="1"/>
    </xf>
    <xf numFmtId="38" fontId="38" fillId="0" borderId="20" xfId="44" applyFont="1" applyFill="1" applyBorder="1" applyAlignment="1">
      <alignment horizontal="center" vertical="center" shrinkToFit="1"/>
    </xf>
    <xf numFmtId="38" fontId="38" fillId="0" borderId="25" xfId="44" applyFont="1" applyFill="1" applyBorder="1" applyAlignment="1">
      <alignment horizontal="center" vertical="center" shrinkToFit="1"/>
    </xf>
    <xf numFmtId="38" fontId="38" fillId="0" borderId="66" xfId="44" applyFont="1" applyBorder="1">
      <alignment vertical="center"/>
    </xf>
    <xf numFmtId="38" fontId="38" fillId="0" borderId="68" xfId="44" applyFont="1" applyBorder="1">
      <alignment vertical="center"/>
    </xf>
    <xf numFmtId="0" fontId="71" fillId="0" borderId="10" xfId="0" applyFont="1" applyBorder="1" applyAlignment="1">
      <alignment horizontal="center" vertical="center" shrinkToFit="1"/>
    </xf>
    <xf numFmtId="0" fontId="72" fillId="0" borderId="10" xfId="0" applyFont="1" applyBorder="1" applyAlignment="1">
      <alignment horizontal="center" vertical="center" shrinkToFit="1"/>
    </xf>
    <xf numFmtId="0" fontId="72" fillId="0" borderId="10" xfId="0" applyFont="1" applyBorder="1" applyAlignment="1">
      <alignment vertical="center"/>
    </xf>
    <xf numFmtId="0" fontId="71" fillId="0" borderId="10" xfId="0" applyFont="1" applyBorder="1" applyAlignment="1">
      <alignment vertical="center" shrinkToFit="1"/>
    </xf>
    <xf numFmtId="38" fontId="38" fillId="34" borderId="10" xfId="44" applyFont="1" applyFill="1" applyBorder="1" applyAlignment="1">
      <alignment vertical="center"/>
    </xf>
    <xf numFmtId="0" fontId="71" fillId="34" borderId="10" xfId="0" applyFont="1" applyFill="1" applyBorder="1" applyAlignment="1">
      <alignment vertical="center"/>
    </xf>
    <xf numFmtId="177" fontId="18" fillId="0" borderId="0" xfId="0" applyNumberFormat="1" applyFont="1" applyAlignment="1">
      <alignment horizontal="right" vertical="center" wrapText="1"/>
    </xf>
    <xf numFmtId="0" fontId="20" fillId="0" borderId="18" xfId="0" applyFont="1" applyBorder="1" applyAlignment="1">
      <alignment horizontal="left" vertical="center" wrapText="1"/>
    </xf>
    <xf numFmtId="0" fontId="18"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center" vertical="center" wrapText="1"/>
    </xf>
    <xf numFmtId="0" fontId="20" fillId="0" borderId="10" xfId="0" applyFont="1" applyBorder="1" applyAlignment="1">
      <alignment vertical="center"/>
    </xf>
    <xf numFmtId="0" fontId="20" fillId="0" borderId="10" xfId="0" applyFont="1" applyBorder="1" applyAlignment="1">
      <alignment horizontal="center" vertical="center"/>
    </xf>
    <xf numFmtId="14" fontId="20" fillId="0" borderId="10" xfId="0" applyNumberFormat="1" applyFont="1" applyBorder="1" applyAlignment="1">
      <alignment horizontal="left" vertical="center"/>
    </xf>
    <xf numFmtId="0" fontId="20" fillId="0" borderId="10" xfId="0" applyFont="1" applyBorder="1" applyAlignment="1">
      <alignment horizontal="left" vertical="center"/>
    </xf>
    <xf numFmtId="0" fontId="20" fillId="0" borderId="0" xfId="0" applyFont="1" applyAlignment="1">
      <alignment horizontal="center" vertical="center"/>
    </xf>
    <xf numFmtId="0" fontId="20" fillId="0" borderId="0" xfId="0" applyNumberFormat="1" applyFont="1" applyAlignment="1">
      <alignment horizontal="right" vertical="center"/>
    </xf>
    <xf numFmtId="0" fontId="20" fillId="0" borderId="0" xfId="0" applyFont="1">
      <alignment vertical="center"/>
    </xf>
    <xf numFmtId="177" fontId="18" fillId="0" borderId="0" xfId="0" applyNumberFormat="1" applyFont="1" applyAlignment="1">
      <alignment horizontal="center" vertical="center"/>
    </xf>
    <xf numFmtId="0" fontId="18" fillId="0" borderId="0" xfId="0" applyFont="1" applyAlignment="1">
      <alignment horizontal="center" vertical="center" shrinkToFit="1"/>
    </xf>
    <xf numFmtId="0" fontId="18" fillId="0" borderId="0" xfId="0" applyFont="1" applyAlignment="1">
      <alignment horizontal="center" vertical="center"/>
    </xf>
    <xf numFmtId="0" fontId="22" fillId="0" borderId="0" xfId="0" applyFont="1" applyAlignment="1">
      <alignment horizontal="justify" vertical="top" wrapText="1"/>
    </xf>
    <xf numFmtId="0" fontId="20" fillId="0" borderId="0" xfId="0" applyFont="1" applyAlignment="1">
      <alignment horizontal="left" vertical="center" shrinkToFit="1"/>
    </xf>
    <xf numFmtId="178" fontId="36" fillId="0" borderId="0" xfId="43" applyNumberFormat="1" applyFont="1" applyAlignment="1">
      <alignment vertical="center"/>
    </xf>
    <xf numFmtId="178" fontId="36" fillId="0" borderId="0" xfId="43" applyNumberFormat="1" applyFont="1" applyAlignment="1">
      <alignment horizontal="left" vertical="center"/>
    </xf>
    <xf numFmtId="9" fontId="26" fillId="0" borderId="0" xfId="42" applyNumberFormat="1" applyFont="1" applyBorder="1" applyAlignment="1">
      <alignment horizontal="center" vertical="center" shrinkToFit="1"/>
    </xf>
    <xf numFmtId="183" fontId="26" fillId="0" borderId="0" xfId="42" applyNumberFormat="1" applyFont="1" applyBorder="1" applyAlignment="1">
      <alignment horizontal="left" vertical="center"/>
    </xf>
    <xf numFmtId="183" fontId="26" fillId="0" borderId="19" xfId="42" applyNumberFormat="1" applyFont="1" applyBorder="1" applyAlignment="1">
      <alignment horizontal="left" vertical="center"/>
    </xf>
    <xf numFmtId="38" fontId="26" fillId="0" borderId="0" xfId="42" applyFont="1" applyAlignment="1">
      <alignment horizontal="center" vertical="center" shrinkToFit="1"/>
    </xf>
    <xf numFmtId="38" fontId="26" fillId="0" borderId="24" xfId="42" applyFont="1" applyBorder="1" applyAlignment="1">
      <alignment horizontal="left" vertical="center" shrinkToFit="1"/>
    </xf>
    <xf numFmtId="38" fontId="26" fillId="0" borderId="19" xfId="42" applyFont="1" applyBorder="1" applyAlignment="1">
      <alignment horizontal="left" vertical="center" shrinkToFit="1"/>
    </xf>
    <xf numFmtId="38" fontId="26" fillId="0" borderId="20" xfId="42" applyFont="1" applyBorder="1" applyAlignment="1">
      <alignment horizontal="left" vertical="center"/>
    </xf>
    <xf numFmtId="38" fontId="26" fillId="0" borderId="25" xfId="42" applyFont="1" applyBorder="1" applyAlignment="1">
      <alignment horizontal="left" vertical="center"/>
    </xf>
    <xf numFmtId="38" fontId="26" fillId="0" borderId="14" xfId="42" applyFont="1" applyBorder="1" applyAlignment="1">
      <alignment horizontal="left" vertical="center"/>
    </xf>
    <xf numFmtId="38" fontId="26" fillId="0" borderId="12" xfId="42" applyFont="1" applyBorder="1" applyAlignment="1">
      <alignment horizontal="left" vertical="center"/>
    </xf>
    <xf numFmtId="0" fontId="38" fillId="0" borderId="15" xfId="44" applyNumberFormat="1" applyFont="1" applyFill="1" applyBorder="1" applyAlignment="1">
      <alignment vertical="center" shrinkToFit="1"/>
    </xf>
    <xf numFmtId="0" fontId="38" fillId="0" borderId="13" xfId="44" applyNumberFormat="1" applyFont="1" applyFill="1" applyBorder="1" applyAlignment="1">
      <alignment vertical="center" shrinkToFit="1"/>
    </xf>
    <xf numFmtId="0" fontId="39" fillId="0" borderId="15" xfId="45" applyFont="1" applyBorder="1" applyAlignment="1">
      <alignment horizontal="left" vertical="center" shrinkToFit="1"/>
    </xf>
    <xf numFmtId="0" fontId="39" fillId="0" borderId="13" xfId="45" applyFont="1" applyBorder="1" applyAlignment="1">
      <alignment horizontal="left" vertical="center" shrinkToFit="1"/>
    </xf>
    <xf numFmtId="49" fontId="38" fillId="0" borderId="15" xfId="44" applyNumberFormat="1" applyFont="1" applyFill="1" applyBorder="1" applyAlignment="1">
      <alignment horizontal="left" vertical="center" shrinkToFit="1"/>
    </xf>
    <xf numFmtId="49" fontId="38" fillId="0" borderId="13" xfId="44" applyNumberFormat="1" applyFont="1" applyFill="1" applyBorder="1" applyAlignment="1">
      <alignment horizontal="left" vertical="center" shrinkToFit="1"/>
    </xf>
    <xf numFmtId="0" fontId="18" fillId="0" borderId="0" xfId="0" applyFont="1" applyAlignment="1">
      <alignment horizontal="right" vertical="top" wrapText="1"/>
    </xf>
    <xf numFmtId="177" fontId="18" fillId="0" borderId="0" xfId="0" applyNumberFormat="1" applyFont="1" applyAlignment="1">
      <alignment horizontal="right" vertical="center"/>
    </xf>
    <xf numFmtId="177" fontId="18" fillId="0" borderId="0" xfId="0" applyNumberFormat="1" applyFont="1" applyAlignment="1" applyProtection="1">
      <alignment horizontal="center" vertical="center" wrapTex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horizontal="left" vertical="top"/>
      <protection locked="0"/>
    </xf>
    <xf numFmtId="0" fontId="18" fillId="0" borderId="0" xfId="0" applyFont="1" applyAlignment="1">
      <alignment horizontal="center" vertical="top"/>
    </xf>
    <xf numFmtId="179" fontId="18" fillId="0" borderId="0" xfId="0" applyNumberFormat="1" applyFont="1" applyAlignment="1">
      <alignment horizontal="center" vertical="center"/>
    </xf>
    <xf numFmtId="0" fontId="18" fillId="0" borderId="0" xfId="0" applyFont="1" applyAlignment="1">
      <alignment horizontal="center" vertical="top" wrapText="1"/>
    </xf>
    <xf numFmtId="0" fontId="18" fillId="0" borderId="10" xfId="0" applyFont="1" applyBorder="1" applyAlignment="1" applyProtection="1">
      <alignment horizontal="justify" vertical="center" wrapText="1"/>
      <protection locked="0"/>
    </xf>
    <xf numFmtId="38" fontId="43" fillId="0" borderId="0" xfId="42" applyFont="1" applyAlignment="1">
      <alignment horizontal="center" vertical="center"/>
    </xf>
    <xf numFmtId="180" fontId="26" fillId="0" borderId="0" xfId="42" applyNumberFormat="1" applyFont="1" applyBorder="1" applyAlignment="1">
      <alignment horizontal="center" vertical="center" shrinkToFit="1"/>
    </xf>
    <xf numFmtId="38" fontId="26" fillId="0" borderId="20" xfId="42" applyFont="1" applyBorder="1" applyAlignment="1">
      <alignment horizontal="center" vertical="center" shrinkToFit="1"/>
    </xf>
    <xf numFmtId="38" fontId="26" fillId="0" borderId="25" xfId="42" applyFont="1" applyBorder="1" applyAlignment="1">
      <alignment horizontal="center" vertical="center" shrinkToFit="1"/>
    </xf>
    <xf numFmtId="0" fontId="39" fillId="0" borderId="15" xfId="45" applyFont="1" applyBorder="1" applyAlignment="1">
      <alignment vertical="center" shrinkToFit="1"/>
    </xf>
    <xf numFmtId="0" fontId="39" fillId="0" borderId="13" xfId="45" applyFont="1" applyBorder="1" applyAlignment="1">
      <alignment vertical="center" shrinkToFit="1"/>
    </xf>
    <xf numFmtId="0" fontId="18" fillId="0" borderId="0" xfId="0" applyFont="1" applyAlignment="1">
      <alignment horizontal="right" vertical="top"/>
    </xf>
    <xf numFmtId="0" fontId="18" fillId="0" borderId="0" xfId="0" applyFont="1" applyAlignment="1">
      <alignment horizontal="right" vertical="center"/>
    </xf>
    <xf numFmtId="0" fontId="18" fillId="0" borderId="0" xfId="0" applyFont="1" applyAlignment="1">
      <alignment horizontal="left" vertical="distributed" wrapText="1"/>
    </xf>
    <xf numFmtId="177" fontId="18" fillId="0" borderId="0" xfId="0" applyNumberFormat="1" applyFont="1" applyAlignment="1">
      <alignment vertical="distributed" wrapText="1"/>
    </xf>
    <xf numFmtId="177" fontId="18" fillId="0" borderId="0" xfId="0" applyNumberFormat="1" applyFont="1" applyAlignment="1">
      <alignment horizontal="left" vertical="distributed" wrapText="1"/>
    </xf>
    <xf numFmtId="177" fontId="18" fillId="0" borderId="0" xfId="0" applyNumberFormat="1" applyFont="1" applyAlignment="1">
      <alignment horizontal="right" vertical="distributed" wrapText="1"/>
    </xf>
    <xf numFmtId="38" fontId="34" fillId="0" borderId="15" xfId="44" applyFont="1" applyFill="1" applyBorder="1" applyAlignment="1">
      <alignment horizontal="center" vertical="center"/>
    </xf>
    <xf numFmtId="38" fontId="34" fillId="0" borderId="13" xfId="44" applyFont="1" applyFill="1" applyBorder="1" applyAlignment="1">
      <alignment horizontal="center" vertical="center"/>
    </xf>
    <xf numFmtId="38" fontId="34" fillId="0" borderId="10" xfId="44" applyFont="1" applyFill="1" applyBorder="1" applyAlignment="1">
      <alignment horizontal="center" vertical="center"/>
    </xf>
    <xf numFmtId="0" fontId="0" fillId="0" borderId="10" xfId="0" applyFill="1" applyBorder="1" applyAlignment="1">
      <alignment vertical="center"/>
    </xf>
    <xf numFmtId="38" fontId="34" fillId="0" borderId="0" xfId="44" applyFont="1" applyFill="1" applyBorder="1" applyAlignment="1">
      <alignment horizontal="center" vertical="center"/>
    </xf>
    <xf numFmtId="38" fontId="0" fillId="0" borderId="73" xfId="44" applyFont="1" applyFill="1" applyBorder="1" applyAlignment="1">
      <alignment horizontal="center" vertical="center" wrapText="1"/>
    </xf>
    <xf numFmtId="38" fontId="0" fillId="0" borderId="74" xfId="44" applyFont="1" applyFill="1" applyBorder="1" applyAlignment="1">
      <alignment horizontal="center" vertical="center" wrapText="1"/>
    </xf>
    <xf numFmtId="38" fontId="0" fillId="0" borderId="75" xfId="44" applyFont="1" applyFill="1" applyBorder="1" applyAlignment="1">
      <alignment horizontal="center" vertical="center" wrapText="1"/>
    </xf>
    <xf numFmtId="38" fontId="0" fillId="0" borderId="76" xfId="44" applyFont="1" applyFill="1" applyBorder="1" applyAlignment="1">
      <alignment horizontal="center" vertical="center" wrapText="1"/>
    </xf>
    <xf numFmtId="38" fontId="0" fillId="0" borderId="16" xfId="44" applyFont="1" applyFill="1" applyBorder="1" applyAlignment="1">
      <alignment horizontal="center" vertical="center" wrapText="1"/>
    </xf>
    <xf numFmtId="38" fontId="0" fillId="0" borderId="77" xfId="44" applyFont="1" applyFill="1" applyBorder="1" applyAlignment="1">
      <alignment horizontal="center" vertical="center" wrapText="1"/>
    </xf>
    <xf numFmtId="38" fontId="25" fillId="0" borderId="33" xfId="44" applyFont="1" applyFill="1" applyBorder="1" applyAlignment="1">
      <alignment horizontal="center" vertical="center"/>
    </xf>
    <xf numFmtId="38" fontId="25" fillId="0" borderId="50" xfId="44" applyFont="1" applyFill="1" applyBorder="1" applyAlignment="1">
      <alignment horizontal="center" vertical="center"/>
    </xf>
    <xf numFmtId="38" fontId="25" fillId="0" borderId="11" xfId="44" applyFont="1" applyFill="1" applyBorder="1" applyAlignment="1">
      <alignment horizontal="center" vertical="center"/>
    </xf>
    <xf numFmtId="38" fontId="25" fillId="0" borderId="78" xfId="44" applyFont="1" applyFill="1" applyBorder="1" applyAlignment="1">
      <alignment horizontal="center" vertical="center"/>
    </xf>
    <xf numFmtId="38" fontId="25" fillId="0" borderId="80" xfId="44" applyFont="1" applyFill="1" applyBorder="1" applyAlignment="1">
      <alignment horizontal="center" vertical="center"/>
    </xf>
    <xf numFmtId="38" fontId="25" fillId="0" borderId="81" xfId="44" applyFont="1" applyFill="1" applyBorder="1" applyAlignment="1">
      <alignment horizontal="center" vertical="center"/>
    </xf>
    <xf numFmtId="38" fontId="25" fillId="0" borderId="79" xfId="44" applyFont="1" applyFill="1" applyBorder="1" applyAlignment="1">
      <alignment horizontal="center" vertical="center"/>
    </xf>
    <xf numFmtId="38" fontId="31" fillId="0" borderId="0" xfId="44" applyFont="1" applyFill="1" applyAlignment="1">
      <alignment horizontal="left" vertical="center"/>
    </xf>
    <xf numFmtId="0" fontId="34" fillId="0" borderId="0" xfId="44" applyNumberFormat="1" applyFont="1" applyFill="1" applyAlignment="1">
      <alignment horizontal="center" vertical="center"/>
    </xf>
    <xf numFmtId="0" fontId="34" fillId="0" borderId="15" xfId="44" applyNumberFormat="1" applyFont="1" applyFill="1" applyBorder="1" applyAlignment="1">
      <alignment horizontal="center" vertical="center"/>
    </xf>
    <xf numFmtId="0" fontId="34" fillId="0" borderId="16" xfId="44" applyNumberFormat="1" applyFont="1" applyFill="1" applyBorder="1" applyAlignment="1">
      <alignment horizontal="center" vertical="center"/>
    </xf>
    <xf numFmtId="0" fontId="34" fillId="0" borderId="13" xfId="44" applyNumberFormat="1" applyFont="1" applyFill="1" applyBorder="1" applyAlignment="1">
      <alignment horizontal="center" vertical="center"/>
    </xf>
    <xf numFmtId="0" fontId="34" fillId="0" borderId="10" xfId="44" applyNumberFormat="1" applyFont="1" applyFill="1" applyBorder="1" applyAlignment="1">
      <alignment horizontal="center" vertical="center"/>
    </xf>
    <xf numFmtId="38" fontId="32" fillId="0" borderId="20" xfId="44" applyFont="1" applyFill="1" applyBorder="1" applyAlignment="1">
      <alignment horizontal="center" vertical="center"/>
    </xf>
    <xf numFmtId="38" fontId="32" fillId="0" borderId="18" xfId="44" applyFont="1" applyFill="1" applyBorder="1" applyAlignment="1">
      <alignment horizontal="center" vertical="center"/>
    </xf>
    <xf numFmtId="38" fontId="32" fillId="0" borderId="25" xfId="44" applyFont="1" applyFill="1" applyBorder="1" applyAlignment="1">
      <alignment horizontal="center" vertical="center"/>
    </xf>
    <xf numFmtId="41" fontId="32" fillId="0" borderId="23" xfId="44" applyNumberFormat="1" applyFont="1" applyFill="1" applyBorder="1" applyAlignment="1">
      <alignment horizontal="right" vertical="center"/>
    </xf>
    <xf numFmtId="41" fontId="32" fillId="0" borderId="21" xfId="44" applyNumberFormat="1" applyFont="1" applyFill="1" applyBorder="1" applyAlignment="1">
      <alignment horizontal="right" vertical="center"/>
    </xf>
    <xf numFmtId="41" fontId="32" fillId="0" borderId="17" xfId="44" applyNumberFormat="1" applyFont="1" applyFill="1" applyBorder="1" applyAlignment="1">
      <alignment horizontal="right" vertical="center"/>
    </xf>
    <xf numFmtId="0" fontId="32" fillId="0" borderId="10" xfId="45" applyFont="1" applyFill="1" applyBorder="1" applyAlignment="1">
      <alignment horizontal="center" vertical="center"/>
    </xf>
    <xf numFmtId="38" fontId="32" fillId="0" borderId="15" xfId="44" applyFont="1" applyFill="1" applyBorder="1" applyAlignment="1">
      <alignment horizontal="center" vertical="center"/>
    </xf>
    <xf numFmtId="38" fontId="32" fillId="0" borderId="16" xfId="44" applyFont="1" applyFill="1" applyBorder="1" applyAlignment="1">
      <alignment horizontal="center" vertical="center"/>
    </xf>
    <xf numFmtId="38" fontId="32" fillId="0" borderId="13" xfId="44" applyFont="1" applyFill="1" applyBorder="1" applyAlignment="1">
      <alignment horizontal="center" vertical="center"/>
    </xf>
    <xf numFmtId="38" fontId="32" fillId="0" borderId="10" xfId="44" applyFont="1" applyFill="1" applyBorder="1" applyAlignment="1">
      <alignment horizontal="center" vertical="center"/>
    </xf>
    <xf numFmtId="0" fontId="0" fillId="0" borderId="25" xfId="0" applyFill="1" applyBorder="1" applyAlignment="1">
      <alignment horizontal="center" vertical="center"/>
    </xf>
    <xf numFmtId="38" fontId="32" fillId="0" borderId="53" xfId="44" applyFont="1" applyFill="1" applyBorder="1" applyAlignment="1">
      <alignment horizontal="center" vertical="center"/>
    </xf>
    <xf numFmtId="0" fontId="0" fillId="0" borderId="120" xfId="0" applyFill="1" applyBorder="1" applyAlignment="1">
      <alignment horizontal="center" vertical="center"/>
    </xf>
    <xf numFmtId="0" fontId="0" fillId="0" borderId="13" xfId="0" applyFill="1" applyBorder="1" applyAlignment="1">
      <alignment horizontal="center" vertical="center"/>
    </xf>
    <xf numFmtId="0" fontId="25" fillId="0" borderId="16" xfId="45" applyFill="1" applyBorder="1" applyAlignment="1">
      <alignment horizontal="center" vertical="center"/>
    </xf>
    <xf numFmtId="0" fontId="25" fillId="0" borderId="13" xfId="45" applyFill="1" applyBorder="1" applyAlignment="1">
      <alignment horizontal="center" vertical="center"/>
    </xf>
    <xf numFmtId="0" fontId="32" fillId="34" borderId="0" xfId="44" applyNumberFormat="1" applyFont="1" applyFill="1" applyAlignment="1">
      <alignment horizontal="left" vertical="center"/>
    </xf>
    <xf numFmtId="0" fontId="32" fillId="34" borderId="0" xfId="44" applyNumberFormat="1" applyFont="1" applyFill="1" applyBorder="1" applyAlignment="1">
      <alignment horizontal="left" vertical="center" shrinkToFit="1"/>
    </xf>
    <xf numFmtId="0" fontId="32" fillId="0" borderId="0" xfId="45" applyNumberFormat="1" applyFont="1" applyFill="1" applyAlignment="1">
      <alignment horizontal="right" vertical="center"/>
    </xf>
    <xf numFmtId="177" fontId="18" fillId="0" borderId="0" xfId="0" applyNumberFormat="1" applyFont="1" applyAlignment="1">
      <alignment horizontal="center" vertical="center" wrapText="1"/>
    </xf>
    <xf numFmtId="0" fontId="18" fillId="0" borderId="0" xfId="0" applyFont="1">
      <alignment vertical="center"/>
    </xf>
    <xf numFmtId="38" fontId="32" fillId="0" borderId="20" xfId="44" applyFont="1" applyFill="1" applyBorder="1" applyAlignment="1">
      <alignment vertical="center"/>
    </xf>
    <xf numFmtId="0" fontId="0" fillId="0" borderId="25" xfId="0" applyFill="1" applyBorder="1" applyAlignment="1">
      <alignment vertical="center"/>
    </xf>
    <xf numFmtId="38" fontId="32" fillId="0" borderId="53" xfId="44" applyFont="1" applyFill="1" applyBorder="1" applyAlignment="1">
      <alignment vertical="center"/>
    </xf>
    <xf numFmtId="0" fontId="0" fillId="0" borderId="120" xfId="0" applyFill="1" applyBorder="1" applyAlignment="1">
      <alignment vertical="center"/>
    </xf>
    <xf numFmtId="38" fontId="32" fillId="0" borderId="15" xfId="44" applyFont="1" applyFill="1" applyBorder="1" applyAlignment="1">
      <alignment vertical="center"/>
    </xf>
    <xf numFmtId="0" fontId="0" fillId="0" borderId="13" xfId="0" applyFill="1" applyBorder="1" applyAlignment="1">
      <alignment vertical="center"/>
    </xf>
    <xf numFmtId="38" fontId="46" fillId="0" borderId="73" xfId="44" applyFont="1" applyFill="1" applyBorder="1" applyAlignment="1">
      <alignment horizontal="center" vertical="center" wrapText="1"/>
    </xf>
    <xf numFmtId="38" fontId="46" fillId="0" borderId="75" xfId="44" applyFont="1" applyFill="1" applyBorder="1" applyAlignment="1">
      <alignment horizontal="center" vertical="center" wrapText="1"/>
    </xf>
    <xf numFmtId="3" fontId="47" fillId="0" borderId="73" xfId="44" applyNumberFormat="1" applyFont="1" applyFill="1" applyBorder="1" applyAlignment="1">
      <alignment horizontal="center" vertical="center"/>
    </xf>
    <xf numFmtId="3" fontId="47" fillId="0" borderId="75" xfId="44" applyNumberFormat="1" applyFont="1" applyFill="1" applyBorder="1" applyAlignment="1">
      <alignment horizontal="center" vertical="center"/>
    </xf>
    <xf numFmtId="38" fontId="46" fillId="0" borderId="79" xfId="44" applyFont="1" applyFill="1" applyBorder="1" applyAlignment="1">
      <alignment horizontal="center" vertical="center"/>
    </xf>
    <xf numFmtId="38" fontId="46" fillId="0" borderId="81" xfId="44" applyFont="1" applyFill="1" applyBorder="1" applyAlignment="1">
      <alignment horizontal="center" vertical="center"/>
    </xf>
    <xf numFmtId="3" fontId="30" fillId="0" borderId="79" xfId="44" applyNumberFormat="1" applyFont="1" applyFill="1" applyBorder="1" applyAlignment="1">
      <alignment horizontal="center" vertical="center"/>
    </xf>
    <xf numFmtId="3" fontId="30" fillId="0" borderId="81" xfId="44" applyNumberFormat="1" applyFont="1" applyFill="1" applyBorder="1" applyAlignment="1">
      <alignment horizontal="center" vertical="center"/>
    </xf>
    <xf numFmtId="38" fontId="46" fillId="0" borderId="80" xfId="44" applyFont="1" applyFill="1" applyBorder="1" applyAlignment="1">
      <alignment horizontal="center" vertical="center"/>
    </xf>
    <xf numFmtId="3" fontId="47" fillId="0" borderId="79" xfId="44" applyNumberFormat="1" applyFont="1" applyFill="1" applyBorder="1" applyAlignment="1">
      <alignment horizontal="center" vertical="center"/>
    </xf>
    <xf numFmtId="3" fontId="47" fillId="0" borderId="81" xfId="44" applyNumberFormat="1" applyFont="1" applyFill="1" applyBorder="1" applyAlignment="1">
      <alignment horizontal="center" vertical="center"/>
    </xf>
    <xf numFmtId="3" fontId="47" fillId="0" borderId="49" xfId="44" applyNumberFormat="1" applyFont="1" applyFill="1" applyBorder="1" applyAlignment="1">
      <alignment horizontal="center" vertical="center"/>
    </xf>
    <xf numFmtId="3" fontId="47" fillId="0" borderId="50" xfId="44" applyNumberFormat="1" applyFont="1" applyFill="1" applyBorder="1" applyAlignment="1">
      <alignment horizontal="center" vertical="center"/>
    </xf>
    <xf numFmtId="38" fontId="46" fillId="0" borderId="74" xfId="44" applyFont="1" applyFill="1" applyBorder="1" applyAlignment="1">
      <alignment horizontal="center" vertical="center" wrapText="1"/>
    </xf>
    <xf numFmtId="38" fontId="32" fillId="0" borderId="15" xfId="44" applyFont="1" applyFill="1" applyBorder="1" applyAlignment="1">
      <alignment horizontal="left" vertical="center"/>
    </xf>
    <xf numFmtId="38" fontId="32" fillId="0" borderId="16" xfId="44" applyFont="1" applyFill="1" applyBorder="1" applyAlignment="1">
      <alignment horizontal="left" vertical="center"/>
    </xf>
    <xf numFmtId="38" fontId="32" fillId="0" borderId="13" xfId="44" applyFont="1" applyFill="1" applyBorder="1" applyAlignment="1">
      <alignment horizontal="left" vertical="center"/>
    </xf>
    <xf numFmtId="38" fontId="32" fillId="0" borderId="10" xfId="44" applyFont="1" applyFill="1" applyBorder="1">
      <alignment vertical="center"/>
    </xf>
    <xf numFmtId="0" fontId="31" fillId="0" borderId="0" xfId="44" applyNumberFormat="1" applyFont="1" applyFill="1" applyAlignment="1">
      <alignment horizontal="left" vertical="center"/>
    </xf>
    <xf numFmtId="0" fontId="32" fillId="0" borderId="0" xfId="44" applyNumberFormat="1" applyFont="1" applyFill="1" applyAlignment="1">
      <alignment horizontal="center" vertical="center"/>
    </xf>
    <xf numFmtId="38" fontId="38" fillId="0" borderId="10" xfId="44" applyFont="1" applyBorder="1" applyAlignment="1">
      <alignment horizontal="center" vertical="center"/>
    </xf>
    <xf numFmtId="38" fontId="38" fillId="0" borderId="10" xfId="44" applyFont="1" applyFill="1" applyBorder="1" applyAlignment="1">
      <alignment horizontal="center" vertical="center"/>
    </xf>
    <xf numFmtId="0" fontId="18" fillId="0" borderId="0" xfId="0" applyFont="1" applyAlignment="1">
      <alignment horizontal="distributed" vertical="center" wrapText="1"/>
    </xf>
    <xf numFmtId="58" fontId="18" fillId="0" borderId="0" xfId="0" applyNumberFormat="1" applyFont="1" applyAlignment="1">
      <alignment vertical="center"/>
    </xf>
    <xf numFmtId="58" fontId="18" fillId="0" borderId="0" xfId="0" applyNumberFormat="1" applyFont="1" applyAlignment="1">
      <alignment horizontal="center" vertical="center"/>
    </xf>
    <xf numFmtId="38" fontId="25" fillId="0" borderId="36" xfId="44" applyFont="1" applyFill="1" applyBorder="1" applyAlignment="1">
      <alignment horizontal="center" vertical="center"/>
    </xf>
    <xf numFmtId="38" fontId="25" fillId="0" borderId="52" xfId="44" applyFont="1" applyFill="1" applyBorder="1" applyAlignment="1">
      <alignment horizontal="center" vertical="center"/>
    </xf>
    <xf numFmtId="38" fontId="25" fillId="0" borderId="49" xfId="44" applyFont="1" applyFill="1" applyBorder="1" applyAlignment="1">
      <alignment horizontal="center" vertical="center"/>
    </xf>
    <xf numFmtId="38" fontId="25" fillId="0" borderId="119" xfId="44" applyFont="1" applyFill="1" applyBorder="1" applyAlignment="1">
      <alignment horizontal="center" vertical="center"/>
    </xf>
    <xf numFmtId="38" fontId="32" fillId="0" borderId="49" xfId="44" applyFont="1" applyFill="1" applyBorder="1" applyAlignment="1">
      <alignment horizontal="center" vertical="center"/>
    </xf>
    <xf numFmtId="38" fontId="32" fillId="0" borderId="50" xfId="44" applyFont="1" applyFill="1" applyBorder="1" applyAlignment="1">
      <alignment horizontal="center" vertical="center"/>
    </xf>
    <xf numFmtId="38" fontId="32" fillId="0" borderId="119" xfId="44" applyFont="1" applyFill="1" applyBorder="1" applyAlignment="1">
      <alignment horizontal="center" vertical="center"/>
    </xf>
    <xf numFmtId="38" fontId="32" fillId="0" borderId="78" xfId="44" applyFont="1" applyFill="1" applyBorder="1" applyAlignment="1">
      <alignment horizontal="center" vertical="center"/>
    </xf>
    <xf numFmtId="38" fontId="25" fillId="0" borderId="51" xfId="44" applyFont="1" applyFill="1" applyBorder="1" applyAlignment="1">
      <alignment horizontal="center" vertical="center"/>
    </xf>
    <xf numFmtId="38" fontId="32" fillId="0" borderId="51" xfId="44" applyFont="1" applyFill="1" applyBorder="1" applyAlignment="1">
      <alignment horizontal="center" vertical="center"/>
    </xf>
    <xf numFmtId="38" fontId="32" fillId="0" borderId="52" xfId="44" applyFont="1" applyFill="1" applyBorder="1" applyAlignment="1">
      <alignment horizontal="center" vertical="center"/>
    </xf>
    <xf numFmtId="0" fontId="0" fillId="0" borderId="12" xfId="0" applyFill="1" applyBorder="1" applyAlignment="1">
      <alignment horizontal="center" vertical="center"/>
    </xf>
    <xf numFmtId="38" fontId="32" fillId="0" borderId="17" xfId="44" applyFont="1" applyFill="1" applyBorder="1" applyAlignment="1">
      <alignment horizontal="center" vertical="center"/>
    </xf>
    <xf numFmtId="0" fontId="0" fillId="0" borderId="21" xfId="0" applyFill="1" applyBorder="1" applyAlignment="1">
      <alignment horizontal="center" vertical="center"/>
    </xf>
    <xf numFmtId="38" fontId="58" fillId="0" borderId="0" xfId="42" applyFont="1" applyAlignment="1">
      <alignment horizontal="distributed" vertical="center" indent="10"/>
    </xf>
    <xf numFmtId="38" fontId="36" fillId="0" borderId="15" xfId="42" applyFont="1" applyBorder="1" applyAlignment="1">
      <alignment horizontal="center" vertical="center"/>
    </xf>
    <xf numFmtId="38" fontId="36" fillId="0" borderId="13" xfId="42" applyFont="1" applyBorder="1" applyAlignment="1">
      <alignment horizontal="center" vertical="center"/>
    </xf>
    <xf numFmtId="38" fontId="36" fillId="0" borderId="16" xfId="42" applyFont="1" applyBorder="1" applyAlignment="1">
      <alignment horizontal="center" vertical="center"/>
    </xf>
    <xf numFmtId="38" fontId="59" fillId="0" borderId="10" xfId="42" applyFont="1" applyBorder="1" applyAlignment="1">
      <alignment horizontal="center" vertical="center" textRotation="255"/>
    </xf>
    <xf numFmtId="38" fontId="36" fillId="0" borderId="18" xfId="42" applyFont="1" applyBorder="1" applyAlignment="1">
      <alignment vertical="center"/>
    </xf>
    <xf numFmtId="38" fontId="36" fillId="0" borderId="25" xfId="42" applyFont="1" applyBorder="1" applyAlignment="1">
      <alignment vertical="center"/>
    </xf>
    <xf numFmtId="38" fontId="59" fillId="0" borderId="10" xfId="42" applyFont="1" applyBorder="1" applyAlignment="1">
      <alignment horizontal="distributed" vertical="center" indent="1"/>
    </xf>
    <xf numFmtId="38" fontId="36" fillId="0" borderId="18" xfId="42" applyFont="1" applyBorder="1" applyAlignment="1">
      <alignment wrapText="1"/>
    </xf>
    <xf numFmtId="38" fontId="36" fillId="0" borderId="25" xfId="42" applyFont="1" applyBorder="1" applyAlignment="1"/>
    <xf numFmtId="38" fontId="36" fillId="0" borderId="0" xfId="42" applyFont="1" applyBorder="1" applyAlignment="1">
      <alignment vertical="center"/>
    </xf>
    <xf numFmtId="38" fontId="36" fillId="0" borderId="19" xfId="42" applyFont="1" applyBorder="1" applyAlignment="1">
      <alignment vertical="center"/>
    </xf>
    <xf numFmtId="38" fontId="36" fillId="0" borderId="11" xfId="42" applyFont="1" applyBorder="1" applyAlignment="1">
      <alignment vertical="top"/>
    </xf>
    <xf numFmtId="38" fontId="36" fillId="0" borderId="12" xfId="42" applyFont="1" applyBorder="1" applyAlignment="1">
      <alignment vertical="top"/>
    </xf>
    <xf numFmtId="38" fontId="59" fillId="0" borderId="117" xfId="42" applyFont="1" applyBorder="1" applyAlignment="1">
      <alignment horizontal="center" vertical="center"/>
    </xf>
    <xf numFmtId="38" fontId="59" fillId="0" borderId="118" xfId="42" applyFont="1" applyBorder="1" applyAlignment="1">
      <alignment horizontal="center" vertical="center"/>
    </xf>
    <xf numFmtId="38" fontId="36" fillId="0" borderId="11" xfId="42" applyFont="1" applyBorder="1" applyAlignment="1">
      <alignment vertical="center"/>
    </xf>
    <xf numFmtId="38" fontId="36" fillId="0" borderId="12" xfId="42" applyFont="1" applyBorder="1" applyAlignment="1">
      <alignment vertical="center"/>
    </xf>
    <xf numFmtId="38" fontId="60" fillId="0" borderId="24" xfId="46" applyNumberFormat="1" applyFont="1" applyBorder="1" applyAlignment="1">
      <alignment horizontal="center" vertical="center"/>
    </xf>
    <xf numFmtId="38" fontId="61" fillId="0" borderId="0" xfId="46" applyNumberFormat="1" applyFont="1" applyAlignment="1">
      <alignment horizontal="center" vertical="center"/>
    </xf>
    <xf numFmtId="38" fontId="59" fillId="0" borderId="108" xfId="42" applyFont="1" applyBorder="1" applyAlignment="1">
      <alignment horizontal="center" vertical="center" textRotation="255"/>
    </xf>
    <xf numFmtId="38" fontId="59" fillId="0" borderId="111" xfId="42" applyFont="1" applyBorder="1" applyAlignment="1">
      <alignment horizontal="center" vertical="center" textRotation="255"/>
    </xf>
    <xf numFmtId="38" fontId="59" fillId="0" borderId="114" xfId="42" applyFont="1" applyBorder="1" applyAlignment="1">
      <alignment horizontal="center" vertical="center" textRotation="255"/>
    </xf>
    <xf numFmtId="38" fontId="36" fillId="0" borderId="109" xfId="42" applyFont="1" applyBorder="1" applyAlignment="1">
      <alignment horizontal="left" vertical="center" wrapText="1"/>
    </xf>
    <xf numFmtId="38" fontId="36" fillId="0" borderId="110" xfId="42" applyFont="1" applyBorder="1" applyAlignment="1">
      <alignment horizontal="left" vertical="center"/>
    </xf>
    <xf numFmtId="38" fontId="36" fillId="0" borderId="112" xfId="42" applyFont="1" applyBorder="1" applyAlignment="1">
      <alignment vertical="center"/>
    </xf>
    <xf numFmtId="38" fontId="36" fillId="0" borderId="113" xfId="42" applyFont="1" applyBorder="1" applyAlignment="1">
      <alignment vertical="center"/>
    </xf>
    <xf numFmtId="38" fontId="36" fillId="0" borderId="107" xfId="42" applyFont="1" applyBorder="1" applyAlignment="1">
      <alignment vertical="center"/>
    </xf>
    <xf numFmtId="38" fontId="36" fillId="0" borderId="115" xfId="42" applyFont="1" applyBorder="1" applyAlignment="1">
      <alignment vertical="center"/>
    </xf>
    <xf numFmtId="38" fontId="54" fillId="0" borderId="116" xfId="46" applyNumberFormat="1" applyFont="1" applyBorder="1" applyAlignment="1">
      <alignment horizontal="center" vertical="center"/>
    </xf>
    <xf numFmtId="38" fontId="55" fillId="0" borderId="0" xfId="46" applyNumberFormat="1" applyFont="1" applyAlignment="1">
      <alignment horizontal="center" vertical="center"/>
    </xf>
    <xf numFmtId="38" fontId="59" fillId="0" borderId="105" xfId="42" applyFont="1" applyBorder="1" applyAlignment="1">
      <alignment horizontal="distributed" vertical="center" indent="2"/>
    </xf>
    <xf numFmtId="38" fontId="59" fillId="0" borderId="106" xfId="42" applyFont="1" applyBorder="1" applyAlignment="1">
      <alignment horizontal="distributed" vertical="center" indent="2"/>
    </xf>
    <xf numFmtId="38" fontId="36" fillId="0" borderId="106" xfId="42" applyFont="1" applyBorder="1" applyAlignment="1">
      <alignment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6"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cellStyle name="桁区切り 3" xfId="44"/>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cellStyle name="標準 3" xfId="45"/>
    <cellStyle name="良い" xfId="6" builtinId="26" customBuiltin="1"/>
  </cellStyles>
  <dxfs count="20">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sharedStrings" Target="sharedStrings.xml" /></Relationships>
</file>

<file path=xl/ctrlProps/ctrlProp1.xml><?xml version="1.0" encoding="utf-8"?>
<formControlPr xmlns="http://schemas.microsoft.com/office/spreadsheetml/2009/9/main" objectType="CheckBox" fmlaLink="$AC$12" lockText="1" noThreeD="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vmlDrawing6.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35</xdr:col>
      <xdr:colOff>38101</xdr:colOff>
      <xdr:row>0</xdr:row>
      <xdr:rowOff>123825</xdr:rowOff>
    </xdr:from>
    <xdr:to>
      <xdr:col>79</xdr:col>
      <xdr:colOff>0</xdr:colOff>
      <xdr:row>16</xdr:row>
      <xdr:rowOff>88900</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260851" y="123825"/>
          <a:ext cx="5283199" cy="3622675"/>
        </a:xfrm>
        <a:prstGeom prst="rect">
          <a:avLst/>
        </a:prstGeom>
        <a:solidFill>
          <a:schemeClr val="accent4">
            <a:lumMod val="20000"/>
            <a:lumOff val="80000"/>
          </a:schemeClr>
        </a:solidFill>
        <a:ln w="9525" cmpd="sng">
          <a:solidFill>
            <a:srgbClr xmlns:mc="http://schemas.openxmlformats.org/markup-compatibility/2006" xmlns:a14="http://schemas.microsoft.com/office/drawing/2010/main" val="000000" mc:Ignorable="a14" a14:legacySpreadsheetColorIndex="6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作成手順</a:t>
          </a:r>
          <a:endParaRPr kumimoji="1" lang="en-US" altLang="ja-JP" sz="1100" b="1"/>
        </a:p>
        <a:p>
          <a:r>
            <a:rPr kumimoji="1" lang="en-US" altLang="ja-JP" sz="1100" u="sng"/>
            <a:t>&lt;</a:t>
          </a:r>
          <a:r>
            <a:rPr kumimoji="1" lang="ja-JP" altLang="en-US" sz="1100" u="sng"/>
            <a:t>共通</a:t>
          </a:r>
          <a:r>
            <a:rPr kumimoji="1" lang="en-US" altLang="ja-JP" sz="1100" u="sng"/>
            <a:t>&gt;</a:t>
          </a:r>
        </a:p>
        <a:p>
          <a:r>
            <a:rPr kumimoji="1" lang="ja-JP" altLang="en-US" sz="1100"/>
            <a:t>・黄色のセルに入力してください。</a:t>
          </a:r>
          <a:endParaRPr kumimoji="1" lang="en-US" altLang="ja-JP" sz="1100"/>
        </a:p>
        <a:p>
          <a:r>
            <a:rPr kumimoji="1" lang="ja-JP" altLang="en-US" sz="1100"/>
            <a:t>・行、列の追加は行わないでください。　</a:t>
          </a:r>
          <a:endParaRPr kumimoji="1" lang="en-US" altLang="ja-JP" sz="1100"/>
        </a:p>
        <a:p>
          <a:r>
            <a:rPr kumimoji="1" lang="ja-JP" altLang="en-US" sz="1100"/>
            <a:t>　</a:t>
          </a:r>
          <a:r>
            <a:rPr kumimoji="1" lang="en-US" altLang="ja-JP" sz="1100"/>
            <a:t>※</a:t>
          </a:r>
          <a:r>
            <a:rPr kumimoji="1" lang="ja-JP" altLang="en-US" sz="1100"/>
            <a:t>行、列が不足する場合は、市担当者にご連絡ください。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t>&lt;</a:t>
          </a:r>
          <a:r>
            <a:rPr kumimoji="1" lang="ja-JP" altLang="en-US" sz="1100" u="sng"/>
            <a:t>交付申請時</a:t>
          </a:r>
          <a:r>
            <a:rPr kumimoji="1" lang="en-US" altLang="ja-JP" sz="1100" u="sng"/>
            <a:t>&gt;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en-US" altLang="ja-JP" sz="1100"/>
            <a:t>【</a:t>
          </a:r>
          <a:r>
            <a:rPr kumimoji="1" lang="ja-JP" altLang="en-US" sz="1100"/>
            <a:t>交付申請</a:t>
          </a:r>
          <a:r>
            <a:rPr kumimoji="1" lang="en-US" altLang="ja-JP" sz="1100"/>
            <a:t>】</a:t>
          </a:r>
          <a:r>
            <a:rPr kumimoji="1" lang="ja-JP" altLang="en-US" sz="1100"/>
            <a:t>入力シートを作成してください。</a:t>
          </a:r>
          <a:endParaRPr kumimoji="1" lang="en-US" altLang="ja-JP" sz="1100"/>
        </a:p>
        <a:p>
          <a:r>
            <a:rPr kumimoji="1" lang="ja-JP" altLang="en-US" sz="1100"/>
            <a:t>・最下段の収支ズレチェック欄が「〇」であることを確認してください。</a:t>
          </a:r>
          <a:endParaRPr kumimoji="1" lang="en-US" altLang="ja-JP" sz="1100"/>
        </a:p>
        <a:p>
          <a:r>
            <a:rPr kumimoji="1" lang="ja-JP" altLang="en-US" sz="1100"/>
            <a:t>　「</a:t>
          </a:r>
          <a:r>
            <a:rPr kumimoji="1" lang="en-US" altLang="ja-JP" sz="1100"/>
            <a:t>×</a:t>
          </a:r>
          <a:r>
            <a:rPr kumimoji="1" lang="ja-JP" altLang="en-US" sz="1100"/>
            <a:t>」の場合は、収入合計と支出合計が一致していません</a:t>
          </a:r>
          <a:endParaRPr kumimoji="1" lang="en-US" altLang="ja-JP" sz="1100"/>
        </a:p>
        <a:p>
          <a:r>
            <a:rPr kumimoji="1" lang="en-US" altLang="ja-JP" sz="1100" u="sng"/>
            <a:t>&lt;</a:t>
          </a:r>
          <a:r>
            <a:rPr kumimoji="1" lang="ja-JP" altLang="en-US" sz="1100" u="sng"/>
            <a:t>実績報告時</a:t>
          </a:r>
          <a:r>
            <a:rPr kumimoji="1" lang="en-US" altLang="ja-JP" sz="1100" u="sng"/>
            <a:t>&gt;</a:t>
          </a:r>
          <a:r>
            <a:rPr kumimoji="1" lang="ja-JP" altLang="en-US" sz="1100"/>
            <a:t>　</a:t>
          </a:r>
          <a:endParaRPr kumimoji="1" lang="en-US" altLang="ja-JP" sz="1100"/>
        </a:p>
        <a:p>
          <a:r>
            <a:rPr kumimoji="1" lang="ja-JP" altLang="en-US" sz="1100"/>
            <a:t>・</a:t>
          </a:r>
          <a:r>
            <a:rPr kumimoji="1" lang="en-US" altLang="ja-JP" sz="1100"/>
            <a:t>【</a:t>
          </a:r>
          <a:r>
            <a:rPr kumimoji="1" lang="ja-JP" altLang="en-US" sz="1100"/>
            <a:t>実績</a:t>
          </a:r>
          <a:r>
            <a:rPr kumimoji="1" lang="en-US" altLang="ja-JP" sz="1100"/>
            <a:t>】</a:t>
          </a:r>
          <a:r>
            <a:rPr kumimoji="1" lang="ja-JP" altLang="en-US" sz="1100"/>
            <a:t>入力シートを作成してください。</a:t>
          </a:r>
          <a:endParaRPr kumimoji="1" lang="en-US" altLang="ja-JP" sz="1100"/>
        </a:p>
        <a:p>
          <a:r>
            <a:rPr kumimoji="1" lang="ja-JP" altLang="en-US" sz="1100"/>
            <a:t>・最下段の収支ズレチェック欄が「〇」であることを確認してください。</a:t>
          </a:r>
          <a:endParaRPr kumimoji="1" lang="en-US" altLang="ja-JP" sz="1100"/>
        </a:p>
        <a:p>
          <a:r>
            <a:rPr kumimoji="1" lang="ja-JP" altLang="en-US" sz="1100"/>
            <a:t>・変更申請が「要」の場合、</a:t>
          </a:r>
          <a:endParaRPr kumimoji="1" lang="en-US" altLang="ja-JP" sz="1100"/>
        </a:p>
        <a:p>
          <a:r>
            <a:rPr kumimoji="1" lang="ja-JP" altLang="en-US" sz="1100"/>
            <a:t>　緑色シートの変更申請書、変更計画書①②の黄色セルに入力してください。</a:t>
          </a:r>
          <a:endParaRPr kumimoji="1" lang="en-US" altLang="ja-JP" sz="1100"/>
        </a:p>
        <a:p>
          <a:r>
            <a:rPr kumimoji="1" lang="ja-JP" altLang="en-US" sz="1100"/>
            <a:t>・変更申請が「不要」の場合は、入力は完了です。</a:t>
          </a:r>
        </a:p>
      </xdr:txBody>
    </xdr:sp>
    <xdr:clientData/>
  </xdr:twoCellAnchor>
  <xdr:twoCellAnchor editAs="oneCell">
    <xdr:from>
      <xdr:col>18</xdr:col>
      <xdr:colOff>68580</xdr:colOff>
      <xdr:row>21</xdr:row>
      <xdr:rowOff>228600</xdr:rowOff>
    </xdr:from>
    <xdr:to>
      <xdr:col>20</xdr:col>
      <xdr:colOff>30480</xdr:colOff>
      <xdr:row>22</xdr:row>
      <xdr:rowOff>231775</xdr:rowOff>
    </xdr:to>
    <xdr:sp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60960</xdr:colOff>
      <xdr:row>21</xdr:row>
      <xdr:rowOff>220980</xdr:rowOff>
    </xdr:from>
    <xdr:to>
      <xdr:col>29</xdr:col>
      <xdr:colOff>22860</xdr:colOff>
      <xdr:row>22</xdr:row>
      <xdr:rowOff>231775</xdr:rowOff>
    </xdr:to>
    <xdr:sp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38</xdr:col>
      <xdr:colOff>68580</xdr:colOff>
      <xdr:row>21</xdr:row>
      <xdr:rowOff>228600</xdr:rowOff>
    </xdr:from>
    <xdr:to>
      <xdr:col>40</xdr:col>
      <xdr:colOff>68580</xdr:colOff>
      <xdr:row>22</xdr:row>
      <xdr:rowOff>231775</xdr:rowOff>
    </xdr:to>
    <xdr:sp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9525</xdr:colOff>
      <xdr:row>99</xdr:row>
      <xdr:rowOff>133350</xdr:rowOff>
    </xdr:from>
    <xdr:to>
      <xdr:col>30</xdr:col>
      <xdr:colOff>38100</xdr:colOff>
      <xdr:row>101</xdr:row>
      <xdr:rowOff>104775</xdr:rowOff>
    </xdr:to>
    <xdr:cxnSp macro="">
      <xdr:nvCxnSpPr>
        <xdr:cNvPr id="3" name="カギ線コネクタ 2">
          <a:extLst>
            <a:ext uri="{FF2B5EF4-FFF2-40B4-BE49-F238E27FC236}">
              <a16:creationId xmlns:a16="http://schemas.microsoft.com/office/drawing/2014/main" id="{00000000-0008-0000-0000-000003000000}"/>
            </a:ext>
          </a:extLst>
        </xdr:cNvPr>
        <xdr:cNvCxnSpPr/>
      </xdr:nvCxnSpPr>
      <xdr:spPr bwMode="auto">
        <a:xfrm>
          <a:off x="2981325" y="21459825"/>
          <a:ext cx="771525" cy="457200"/>
        </a:xfrm>
        <a:prstGeom prst="bentConnector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0</xdr:colOff>
      <xdr:row>101</xdr:row>
      <xdr:rowOff>104775</xdr:rowOff>
    </xdr:from>
    <xdr:to>
      <xdr:col>30</xdr:col>
      <xdr:colOff>47625</xdr:colOff>
      <xdr:row>103</xdr:row>
      <xdr:rowOff>133350</xdr:rowOff>
    </xdr:to>
    <xdr:cxnSp macro="">
      <xdr:nvCxnSpPr>
        <xdr:cNvPr id="5" name="カギ線コネクタ 4">
          <a:extLst>
            <a:ext uri="{FF2B5EF4-FFF2-40B4-BE49-F238E27FC236}">
              <a16:creationId xmlns:a16="http://schemas.microsoft.com/office/drawing/2014/main" id="{00000000-0008-0000-0000-000005000000}"/>
            </a:ext>
          </a:extLst>
        </xdr:cNvPr>
        <xdr:cNvCxnSpPr/>
      </xdr:nvCxnSpPr>
      <xdr:spPr bwMode="auto">
        <a:xfrm flipV="1">
          <a:off x="2971800" y="21917025"/>
          <a:ext cx="790575" cy="514350"/>
        </a:xfrm>
        <a:prstGeom prst="bentConnector3">
          <a:avLst>
            <a:gd name="adj1" fmla="val 50000"/>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25</xdr:col>
      <xdr:colOff>68580</xdr:colOff>
      <xdr:row>11</xdr:row>
      <xdr:rowOff>0</xdr:rowOff>
    </xdr:from>
    <xdr:to>
      <xdr:col>28</xdr:col>
      <xdr:colOff>0</xdr:colOff>
      <xdr:row>12</xdr:row>
      <xdr:rowOff>7620</xdr:rowOff>
    </xdr:to>
    <xdr:sp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9525</xdr:colOff>
      <xdr:row>99</xdr:row>
      <xdr:rowOff>133350</xdr:rowOff>
    </xdr:from>
    <xdr:to>
      <xdr:col>30</xdr:col>
      <xdr:colOff>38100</xdr:colOff>
      <xdr:row>101</xdr:row>
      <xdr:rowOff>104775</xdr:rowOff>
    </xdr:to>
    <xdr:cxnSp macro="">
      <xdr:nvCxnSpPr>
        <xdr:cNvPr id="8" name="カギ線コネクタ 7">
          <a:extLst>
            <a:ext uri="{FF2B5EF4-FFF2-40B4-BE49-F238E27FC236}">
              <a16:creationId xmlns:a16="http://schemas.microsoft.com/office/drawing/2014/main" id="{00000000-0008-0000-0000-000008000000}"/>
            </a:ext>
          </a:extLst>
        </xdr:cNvPr>
        <xdr:cNvCxnSpPr/>
      </xdr:nvCxnSpPr>
      <xdr:spPr bwMode="auto">
        <a:xfrm>
          <a:off x="2981325" y="24698325"/>
          <a:ext cx="771525" cy="466725"/>
        </a:xfrm>
        <a:prstGeom prst="bentConnector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0</xdr:colOff>
      <xdr:row>101</xdr:row>
      <xdr:rowOff>104775</xdr:rowOff>
    </xdr:from>
    <xdr:to>
      <xdr:col>30</xdr:col>
      <xdr:colOff>47625</xdr:colOff>
      <xdr:row>103</xdr:row>
      <xdr:rowOff>133350</xdr:rowOff>
    </xdr:to>
    <xdr:cxnSp macro="">
      <xdr:nvCxnSpPr>
        <xdr:cNvPr id="9" name="カギ線コネクタ 8">
          <a:extLst>
            <a:ext uri="{FF2B5EF4-FFF2-40B4-BE49-F238E27FC236}">
              <a16:creationId xmlns:a16="http://schemas.microsoft.com/office/drawing/2014/main" id="{00000000-0008-0000-0000-000009000000}"/>
            </a:ext>
          </a:extLst>
        </xdr:cNvPr>
        <xdr:cNvCxnSpPr/>
      </xdr:nvCxnSpPr>
      <xdr:spPr bwMode="auto">
        <a:xfrm flipV="1">
          <a:off x="2971800" y="25165050"/>
          <a:ext cx="790575" cy="523875"/>
        </a:xfrm>
        <a:prstGeom prst="bentConnector3">
          <a:avLst>
            <a:gd name="adj1" fmla="val 50000"/>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107</xdr:col>
      <xdr:colOff>19049</xdr:colOff>
      <xdr:row>31</xdr:row>
      <xdr:rowOff>0</xdr:rowOff>
    </xdr:from>
    <xdr:to>
      <xdr:col>108</xdr:col>
      <xdr:colOff>76199</xdr:colOff>
      <xdr:row>32</xdr:row>
      <xdr:rowOff>28575</xdr:rowOff>
    </xdr:to>
    <xdr:sp textlink="">
      <xdr:nvSpPr>
        <xdr:cNvPr id="11" name="右矢印 10">
          <a:extLst>
            <a:ext uri="{FF2B5EF4-FFF2-40B4-BE49-F238E27FC236}">
              <a16:creationId xmlns:a16="http://schemas.microsoft.com/office/drawing/2014/main" id="{00000000-0008-0000-0000-00000B000000}"/>
            </a:ext>
          </a:extLst>
        </xdr:cNvPr>
        <xdr:cNvSpPr/>
      </xdr:nvSpPr>
      <xdr:spPr bwMode="auto">
        <a:xfrm>
          <a:off x="16230599" y="10363200"/>
          <a:ext cx="180975" cy="26670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58</xdr:col>
      <xdr:colOff>114300</xdr:colOff>
      <xdr:row>25</xdr:row>
      <xdr:rowOff>142875</xdr:rowOff>
    </xdr:from>
    <xdr:to>
      <xdr:col>117</xdr:col>
      <xdr:colOff>9525</xdr:colOff>
      <xdr:row>35</xdr:row>
      <xdr:rowOff>95250</xdr:rowOff>
    </xdr:to>
    <xdr:sp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7305675" y="6486525"/>
          <a:ext cx="7381875" cy="2352675"/>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58</xdr:col>
      <xdr:colOff>114300</xdr:colOff>
      <xdr:row>24</xdr:row>
      <xdr:rowOff>123825</xdr:rowOff>
    </xdr:from>
    <xdr:to>
      <xdr:col>66</xdr:col>
      <xdr:colOff>57150</xdr:colOff>
      <xdr:row>25</xdr:row>
      <xdr:rowOff>142875</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305675" y="6219825"/>
          <a:ext cx="933450"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按分計算表</a:t>
          </a:r>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88900</xdr:colOff>
          <xdr:row>11</xdr:row>
          <xdr:rowOff>0</xdr:rowOff>
        </xdr:from>
        <xdr:to>
          <xdr:col>28</xdr:col>
          <xdr:colOff>0</xdr:colOff>
          <xdr:row>12</xdr:row>
          <xdr:rowOff>12700</xdr:rowOff>
        </xdr:to>
        <xdr:sp textlink="">
          <xdr:nvSpPr>
            <xdr:cNvPr id="4"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9525</xdr:colOff>
      <xdr:row>85</xdr:row>
      <xdr:rowOff>133350</xdr:rowOff>
    </xdr:from>
    <xdr:to>
      <xdr:col>30</xdr:col>
      <xdr:colOff>38100</xdr:colOff>
      <xdr:row>87</xdr:row>
      <xdr:rowOff>104775</xdr:rowOff>
    </xdr:to>
    <xdr:cxnSp macro="">
      <xdr:nvCxnSpPr>
        <xdr:cNvPr id="5" name="カギ線コネクタ 4">
          <a:extLst>
            <a:ext uri="{FF2B5EF4-FFF2-40B4-BE49-F238E27FC236}">
              <a16:creationId xmlns:a16="http://schemas.microsoft.com/office/drawing/2014/main" id="{00000000-0008-0000-0100-000005000000}"/>
            </a:ext>
          </a:extLst>
        </xdr:cNvPr>
        <xdr:cNvCxnSpPr/>
      </xdr:nvCxnSpPr>
      <xdr:spPr bwMode="auto">
        <a:xfrm>
          <a:off x="2981325" y="24726900"/>
          <a:ext cx="771525" cy="466725"/>
        </a:xfrm>
        <a:prstGeom prst="bentConnector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0</xdr:colOff>
      <xdr:row>87</xdr:row>
      <xdr:rowOff>104775</xdr:rowOff>
    </xdr:from>
    <xdr:to>
      <xdr:col>30</xdr:col>
      <xdr:colOff>47625</xdr:colOff>
      <xdr:row>89</xdr:row>
      <xdr:rowOff>133350</xdr:rowOff>
    </xdr:to>
    <xdr:cxnSp macro="">
      <xdr:nvCxnSpPr>
        <xdr:cNvPr id="6" name="カギ線コネクタ 5">
          <a:extLst>
            <a:ext uri="{FF2B5EF4-FFF2-40B4-BE49-F238E27FC236}">
              <a16:creationId xmlns:a16="http://schemas.microsoft.com/office/drawing/2014/main" id="{00000000-0008-0000-0100-000006000000}"/>
            </a:ext>
          </a:extLst>
        </xdr:cNvPr>
        <xdr:cNvCxnSpPr/>
      </xdr:nvCxnSpPr>
      <xdr:spPr bwMode="auto">
        <a:xfrm flipV="1">
          <a:off x="2971800" y="25193625"/>
          <a:ext cx="790575" cy="523875"/>
        </a:xfrm>
        <a:prstGeom prst="bentConnector3">
          <a:avLst>
            <a:gd name="adj1" fmla="val 50000"/>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76200</xdr:colOff>
      <xdr:row>127</xdr:row>
      <xdr:rowOff>76200</xdr:rowOff>
    </xdr:from>
    <xdr:to>
      <xdr:col>27</xdr:col>
      <xdr:colOff>76200</xdr:colOff>
      <xdr:row>129</xdr:row>
      <xdr:rowOff>171450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bwMode="auto">
        <a:xfrm>
          <a:off x="3419475" y="30441900"/>
          <a:ext cx="0" cy="57150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119</xdr:col>
      <xdr:colOff>19049</xdr:colOff>
      <xdr:row>17</xdr:row>
      <xdr:rowOff>0</xdr:rowOff>
    </xdr:from>
    <xdr:to>
      <xdr:col>120</xdr:col>
      <xdr:colOff>76199</xdr:colOff>
      <xdr:row>18</xdr:row>
      <xdr:rowOff>28575</xdr:rowOff>
    </xdr:to>
    <xdr:sp textlink="">
      <xdr:nvSpPr>
        <xdr:cNvPr id="7" name="右矢印 6">
          <a:extLst>
            <a:ext uri="{FF2B5EF4-FFF2-40B4-BE49-F238E27FC236}">
              <a16:creationId xmlns:a16="http://schemas.microsoft.com/office/drawing/2014/main" id="{00000000-0008-0000-0000-00000B000000}"/>
            </a:ext>
          </a:extLst>
        </xdr:cNvPr>
        <xdr:cNvSpPr/>
      </xdr:nvSpPr>
      <xdr:spPr bwMode="auto">
        <a:xfrm>
          <a:off x="13458824" y="7781925"/>
          <a:ext cx="180975" cy="26670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71</xdr:col>
      <xdr:colOff>47625</xdr:colOff>
      <xdr:row>11</xdr:row>
      <xdr:rowOff>133350</xdr:rowOff>
    </xdr:from>
    <xdr:to>
      <xdr:col>129</xdr:col>
      <xdr:colOff>66675</xdr:colOff>
      <xdr:row>21</xdr:row>
      <xdr:rowOff>76200</xdr:rowOff>
    </xdr:to>
    <xdr:sp textlink="">
      <xdr:nvSpPr>
        <xdr:cNvPr id="8" name="正方形/長方形 7">
          <a:extLst>
            <a:ext uri="{FF2B5EF4-FFF2-40B4-BE49-F238E27FC236}">
              <a16:creationId xmlns:a16="http://schemas.microsoft.com/office/drawing/2014/main" id="{00000000-0008-0000-0000-00000C000000}"/>
            </a:ext>
          </a:extLst>
        </xdr:cNvPr>
        <xdr:cNvSpPr/>
      </xdr:nvSpPr>
      <xdr:spPr bwMode="auto">
        <a:xfrm>
          <a:off x="8829675" y="2486025"/>
          <a:ext cx="7381875" cy="2352675"/>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71</xdr:col>
      <xdr:colOff>38100</xdr:colOff>
      <xdr:row>9</xdr:row>
      <xdr:rowOff>238125</xdr:rowOff>
    </xdr:from>
    <xdr:to>
      <xdr:col>78</xdr:col>
      <xdr:colOff>104775</xdr:colOff>
      <xdr:row>11</xdr:row>
      <xdr:rowOff>123825</xdr:rowOff>
    </xdr:to>
    <xdr:sp textlink="">
      <xdr:nvSpPr>
        <xdr:cNvPr id="10" name="テキスト ボックス 9">
          <a:extLst>
            <a:ext uri="{FF2B5EF4-FFF2-40B4-BE49-F238E27FC236}">
              <a16:creationId xmlns:a16="http://schemas.microsoft.com/office/drawing/2014/main" id="{00000000-0008-0000-0000-00000E000000}"/>
            </a:ext>
          </a:extLst>
        </xdr:cNvPr>
        <xdr:cNvSpPr txBox="1"/>
      </xdr:nvSpPr>
      <xdr:spPr>
        <a:xfrm>
          <a:off x="8820150" y="2209800"/>
          <a:ext cx="933450"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按分計算表</a:t>
          </a:r>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289560</xdr:colOff>
      <xdr:row>22</xdr:row>
      <xdr:rowOff>45720</xdr:rowOff>
    </xdr:from>
    <xdr:to>
      <xdr:col>4</xdr:col>
      <xdr:colOff>274320</xdr:colOff>
      <xdr:row>24</xdr:row>
      <xdr:rowOff>13335</xdr:rowOff>
    </xdr:to>
    <xdr:sp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免税事業者</a:t>
          </a:r>
        </a:p>
      </xdr:txBody>
    </xdr:sp>
    <xdr:clientData/>
  </xdr:twoCellAnchor>
  <xdr:twoCellAnchor editAs="oneCell">
    <xdr:from>
      <xdr:col>5</xdr:col>
      <xdr:colOff>30480</xdr:colOff>
      <xdr:row>22</xdr:row>
      <xdr:rowOff>45720</xdr:rowOff>
    </xdr:from>
    <xdr:to>
      <xdr:col>6</xdr:col>
      <xdr:colOff>822960</xdr:colOff>
      <xdr:row>24</xdr:row>
      <xdr:rowOff>13335</xdr:rowOff>
    </xdr:to>
    <xdr:sp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簡易課税事業者</a:t>
          </a:r>
        </a:p>
      </xdr:txBody>
    </xdr:sp>
    <xdr:clientData/>
  </xdr:twoCellAnchor>
  <xdr:twoCellAnchor editAs="oneCell">
    <xdr:from>
      <xdr:col>6</xdr:col>
      <xdr:colOff>906780</xdr:colOff>
      <xdr:row>22</xdr:row>
      <xdr:rowOff>45720</xdr:rowOff>
    </xdr:from>
    <xdr:to>
      <xdr:col>8</xdr:col>
      <xdr:colOff>228600</xdr:colOff>
      <xdr:row>24</xdr:row>
      <xdr:rowOff>13335</xdr:rowOff>
    </xdr:to>
    <xdr:sp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課税事業者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68580</xdr:rowOff>
    </xdr:from>
    <xdr:to>
      <xdr:col>7</xdr:col>
      <xdr:colOff>289560</xdr:colOff>
      <xdr:row>1</xdr:row>
      <xdr:rowOff>60960</xdr:rowOff>
    </xdr:to>
    <xdr:sp textlink="">
      <xdr:nvSpPr>
        <xdr:cNvPr id="5124" name="Button 4" hidden="1">
          <a:extLst>
            <a:ext uri="{63B3BB69-23CF-44E3-9099-C40C66FF867C}">
              <a14:compatExt xmlns:a14="http://schemas.microsoft.com/office/drawing/2010/main" spid="_x0000_s5124"/>
            </a:ext>
            <a:ext uri="{FF2B5EF4-FFF2-40B4-BE49-F238E27FC236}">
              <a16:creationId xmlns:a16="http://schemas.microsoft.com/office/drawing/2014/main" id="{00000000-0008-0000-0800-00000414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ソート実行</a:t>
          </a:r>
        </a:p>
      </xdr:txBody>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88900</xdr:rowOff>
        </xdr:from>
        <xdr:to>
          <xdr:col>7</xdr:col>
          <xdr:colOff>361950</xdr:colOff>
          <xdr:row>1</xdr:row>
          <xdr:rowOff>76200</xdr:rowOff>
        </xdr:to>
        <xdr:sp textlink="">
          <xdr:nvSpPr>
            <xdr:cNvPr id="2" name="Button 4" hidden="1">
              <a:extLst>
                <a:ext uri="{63B3BB69-23CF-44E3-9099-C40C66FF867C}">
                  <a14:compatExt spid="_x0000_s5124"/>
                </a:ext>
              </a:extLst>
            </xdr:cNvPr>
            <xdr:cNvSpPr/>
          </xdr:nvSpPr>
          <xdr:spPr bwMode="auto">
            <a:xfrm>
              <a:off x="0" y="0"/>
              <a:ext cx="0" cy="0"/>
            </a:xfrm>
            <a:prstGeom prst="rect">
              <a:avLst/>
            </a:prstGeom>
            <a:noFill/>
            <a:ln w="9525">
              <a:miter lim="800000"/>
              <a:headEnd/>
              <a:tailEnd/>
            </a:ln>
          </xdr:spPr>
          <xdr:txBody>
            <a:bodyPr vertOverflow="clip" wrap="square" lIns="36576" tIns="54864" rIns="36576" bIns="54864" anchor="ctr" upright="1"/>
            <a:lstStyle/>
            <a:p>
              <a:pPr algn="ctr" rtl="0">
                <a:defRPr sz="1000"/>
              </a:pPr>
              <a:r>
                <a:rPr lang="ja-JP" altLang="en-US" sz="1100" b="0" i="0" u="none" strike="noStrike" baseline="0">
                  <a:solidFill>
                    <a:srgbClr val="000000"/>
                  </a:solidFill>
                  <a:latin typeface="游ゴシック"/>
                  <a:ea typeface="游ゴシック"/>
                </a:rPr>
                <a:t>ソート実行</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426720</xdr:colOff>
      <xdr:row>0</xdr:row>
      <xdr:rowOff>83820</xdr:rowOff>
    </xdr:from>
    <xdr:to>
      <xdr:col>6</xdr:col>
      <xdr:colOff>693420</xdr:colOff>
      <xdr:row>1</xdr:row>
      <xdr:rowOff>22860</xdr:rowOff>
    </xdr:to>
    <xdr:sp textlink="">
      <xdr:nvSpPr>
        <xdr:cNvPr id="20481" name="Button 1" hidden="1">
          <a:extLst>
            <a:ext uri="{63B3BB69-23CF-44E3-9099-C40C66FF867C}">
              <a14:compatExt xmlns:a14="http://schemas.microsoft.com/office/drawing/2010/main" spid="_x0000_s20481"/>
            </a:ext>
            <a:ext uri="{FF2B5EF4-FFF2-40B4-BE49-F238E27FC236}">
              <a16:creationId xmlns:a16="http://schemas.microsoft.com/office/drawing/2014/main" id="{00000000-0008-0000-0D00-00000150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ソート実行</a:t>
          </a:r>
        </a:p>
      </xdr:txBody>
    </xdr:sp>
    <xdr:clientData fPrintsWithSheet="0"/>
  </xdr:twoCellAnchor>
  <mc:AlternateContent xmlns:mc="http://schemas.openxmlformats.org/markup-compatibility/2006">
    <mc:Choice xmlns:a14="http://schemas.microsoft.com/office/drawing/2010/main" Requires="a14">
      <xdr:twoCellAnchor>
        <xdr:from>
          <xdr:col>5</xdr:col>
          <xdr:colOff>533400</xdr:colOff>
          <xdr:row>0</xdr:row>
          <xdr:rowOff>107950</xdr:rowOff>
        </xdr:from>
        <xdr:to>
          <xdr:col>6</xdr:col>
          <xdr:colOff>869950</xdr:colOff>
          <xdr:row>1</xdr:row>
          <xdr:rowOff>31750</xdr:rowOff>
        </xdr:to>
        <xdr:sp textlink="">
          <xdr:nvSpPr>
            <xdr:cNvPr id="2" name="Button 1" hidden="1">
              <a:extLst>
                <a:ext uri="{63B3BB69-23CF-44E3-9099-C40C66FF867C}">
                  <a14:compatExt spid="_x0000_s20481"/>
                </a:ext>
              </a:extLst>
            </xdr:cNvPr>
            <xdr:cNvSpPr/>
          </xdr:nvSpPr>
          <xdr:spPr bwMode="auto">
            <a:xfrm>
              <a:off x="0" y="0"/>
              <a:ext cx="0" cy="0"/>
            </a:xfrm>
            <a:prstGeom prst="rect">
              <a:avLst/>
            </a:prstGeom>
            <a:noFill/>
            <a:ln w="9525">
              <a:miter lim="800000"/>
              <a:headEnd/>
              <a:tailEnd/>
            </a:ln>
          </xdr:spPr>
          <xdr:txBody>
            <a:bodyPr vertOverflow="clip" wrap="square" lIns="36576" tIns="54864" rIns="36576" bIns="54864" anchor="ctr" upright="1"/>
            <a:lstStyle/>
            <a:p>
              <a:pPr algn="ctr" rtl="0">
                <a:defRPr sz="1000"/>
              </a:pPr>
              <a:r>
                <a:rPr lang="ja-JP" altLang="en-US" sz="1100" b="0" i="0" u="none" strike="noStrike" baseline="0">
                  <a:solidFill>
                    <a:srgbClr val="000000"/>
                  </a:solidFill>
                  <a:latin typeface="游ゴシック"/>
                  <a:ea typeface="游ゴシック"/>
                </a:rPr>
                <a:t>ソート実行</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76200</xdr:rowOff>
        </xdr:from>
        <xdr:to>
          <xdr:col>8</xdr:col>
          <xdr:colOff>393700</xdr:colOff>
          <xdr:row>36</xdr:row>
          <xdr:rowOff>0</xdr:rowOff>
        </xdr:to>
        <xdr:sp textlink="">
          <xdr:nvSpPr>
            <xdr:cNvPr id="23553" name="Object 1" hidden="1">
              <a:extLst>
                <a:ext uri="{63B3BB69-23CF-44E3-9099-C40C66FF867C}">
                  <a14:compatExt spid="_x0000_s23553"/>
                </a:ext>
                <a:ext uri="{FF2B5EF4-FFF2-40B4-BE49-F238E27FC236}">
                  <a16:creationId xmlns:a16="http://schemas.microsoft.com/office/drawing/2014/main" id="{00000000-0008-0000-1F00-000001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xdr:row>
          <xdr:rowOff>76200</xdr:rowOff>
        </xdr:from>
        <xdr:to>
          <xdr:col>16</xdr:col>
          <xdr:colOff>603250</xdr:colOff>
          <xdr:row>36</xdr:row>
          <xdr:rowOff>0</xdr:rowOff>
        </xdr:to>
        <xdr:sp textlink="">
          <xdr:nvSpPr>
            <xdr:cNvPr id="23554" name="Object 2" hidden="1">
              <a:extLst>
                <a:ext uri="{63B3BB69-23CF-44E3-9099-C40C66FF867C}">
                  <a14:compatExt spid="_x0000_s23554"/>
                </a:ext>
                <a:ext uri="{FF2B5EF4-FFF2-40B4-BE49-F238E27FC236}">
                  <a16:creationId xmlns:a16="http://schemas.microsoft.com/office/drawing/2014/main" id="{00000000-0008-0000-1F00-000002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36</xdr:row>
          <xdr:rowOff>19050</xdr:rowOff>
        </xdr:from>
        <xdr:to>
          <xdr:col>8</xdr:col>
          <xdr:colOff>412750</xdr:colOff>
          <xdr:row>69</xdr:row>
          <xdr:rowOff>184150</xdr:rowOff>
        </xdr:to>
        <xdr:sp textlink="">
          <xdr:nvSpPr>
            <xdr:cNvPr id="23555" name="Object 3" hidden="1">
              <a:extLst>
                <a:ext uri="{63B3BB69-23CF-44E3-9099-C40C66FF867C}">
                  <a14:compatExt spid="_x0000_s23555"/>
                </a:ext>
                <a:ext uri="{FF2B5EF4-FFF2-40B4-BE49-F238E27FC236}">
                  <a16:creationId xmlns:a16="http://schemas.microsoft.com/office/drawing/2014/main" id="{00000000-0008-0000-1F00-000003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36</xdr:row>
          <xdr:rowOff>31750</xdr:rowOff>
        </xdr:from>
        <xdr:to>
          <xdr:col>16</xdr:col>
          <xdr:colOff>603250</xdr:colOff>
          <xdr:row>69</xdr:row>
          <xdr:rowOff>190500</xdr:rowOff>
        </xdr:to>
        <xdr:sp textlink="">
          <xdr:nvSpPr>
            <xdr:cNvPr id="23556" name="Object 4" hidden="1">
              <a:extLst>
                <a:ext uri="{63B3BB69-23CF-44E3-9099-C40C66FF867C}">
                  <a14:compatExt spid="_x0000_s23556"/>
                </a:ext>
                <a:ext uri="{FF2B5EF4-FFF2-40B4-BE49-F238E27FC236}">
                  <a16:creationId xmlns:a16="http://schemas.microsoft.com/office/drawing/2014/main" id="{00000000-0008-0000-1F00-000004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76200</xdr:rowOff>
        </xdr:from>
        <xdr:to>
          <xdr:col>8</xdr:col>
          <xdr:colOff>647700</xdr:colOff>
          <xdr:row>39</xdr:row>
          <xdr:rowOff>88900</xdr:rowOff>
        </xdr:to>
        <xdr:sp textlink="">
          <xdr:nvSpPr>
            <xdr:cNvPr id="24577" name="Object 1" hidden="1">
              <a:extLst>
                <a:ext uri="{63B3BB69-23CF-44E3-9099-C40C66FF867C}">
                  <a14:compatExt spid="_x0000_s24577"/>
                </a:ext>
                <a:ext uri="{FF2B5EF4-FFF2-40B4-BE49-F238E27FC236}">
                  <a16:creationId xmlns:a16="http://schemas.microsoft.com/office/drawing/2014/main" id="{00000000-0008-0000-2000-000001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4</xdr:col>
      <xdr:colOff>1771649</xdr:colOff>
      <xdr:row>11</xdr:row>
      <xdr:rowOff>533398</xdr:rowOff>
    </xdr:from>
    <xdr:ext cx="1704976" cy="2133602"/>
    <xdr:sp textlink="">
      <xdr:nvSpPr>
        <xdr:cNvPr id="2" name="フレーム 1">
          <a:extLst>
            <a:ext uri="{FF2B5EF4-FFF2-40B4-BE49-F238E27FC236}">
              <a16:creationId xmlns:a16="http://schemas.microsoft.com/office/drawing/2014/main" id="{00000000-0008-0000-2100-000002000000}"/>
            </a:ext>
          </a:extLst>
        </xdr:cNvPr>
        <xdr:cNvSpPr/>
      </xdr:nvSpPr>
      <xdr:spPr>
        <a:xfrm>
          <a:off x="4641849" y="6210298"/>
          <a:ext cx="1704976" cy="2133602"/>
        </a:xfrm>
        <a:prstGeom prst="frame">
          <a:avLst>
            <a:gd name="adj1" fmla="val 5621"/>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ja-JP" sz="1400" b="1">
              <a:solidFill>
                <a:sysClr val="windowText" lastClr="000000"/>
              </a:solidFill>
              <a:effectLst/>
              <a:latin typeface="+mn-lt"/>
              <a:ea typeface="+mn-ea"/>
              <a:cs typeface="+mn-cs"/>
            </a:rPr>
            <a:t>補助金額の算定に当たり、事業収入の額が必要となるため、正確な記載をお願いします</a:t>
          </a:r>
          <a:r>
            <a:rPr kumimoji="1" lang="ja-JP" altLang="en-US" sz="1400" b="1">
              <a:solidFill>
                <a:sysClr val="windowText" lastClr="000000"/>
              </a:solidFill>
              <a:effectLst/>
              <a:latin typeface="+mn-lt"/>
              <a:ea typeface="+mn-ea"/>
              <a:cs typeface="+mn-cs"/>
            </a:rPr>
            <a:t>。</a:t>
          </a:r>
          <a:endParaRPr kumimoji="1" lang="ja-JP" altLang="en-US" sz="14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_rels/sheet10.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4.xml" /><Relationship Id="rId4" Type="http://schemas.openxmlformats.org/officeDocument/2006/relationships/ctrlProp" Target="../ctrlProps/ctrlProp2.xml" /></Relationships>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Relationship Id="rId3" Type="http://schemas.openxmlformats.org/officeDocument/2006/relationships/vmlDrawing" Target="../drawings/vmlDrawing5.vml" /><Relationship Id="rId2" Type="http://schemas.openxmlformats.org/officeDocument/2006/relationships/drawing" Target="../drawings/drawing5.xml" /><Relationship Id="rId4" Type="http://schemas.openxmlformats.org/officeDocument/2006/relationships/ctrlProp" Target="../ctrlProps/ctrlProp3.xml" /></Relationships>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s>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30.xml.rels>&#65279;<?xml version="1.0" encoding="utf-8" standalone="yes"?>
<Relationships xmlns="http://schemas.openxmlformats.org/package/2006/relationships"><Relationship Id="rId8" Type="http://schemas.openxmlformats.org/officeDocument/2006/relationships/oleObject" Target="../embeddings/oleObject3.bin" /><Relationship Id="rId3" Type="http://schemas.openxmlformats.org/officeDocument/2006/relationships/vmlDrawing" Target="../drawings/vmlDrawing6.vml" /><Relationship Id="rId7" Type="http://schemas.openxmlformats.org/officeDocument/2006/relationships/image" Target="../media/image2.emf" /><Relationship Id="rId2" Type="http://schemas.openxmlformats.org/officeDocument/2006/relationships/drawing" Target="../drawings/drawing6.xml" /><Relationship Id="rId6" Type="http://schemas.openxmlformats.org/officeDocument/2006/relationships/oleObject" Target="../embeddings/oleObject2.bin" /><Relationship Id="rId11" Type="http://schemas.openxmlformats.org/officeDocument/2006/relationships/image" Target="../media/image4.emf" /><Relationship Id="rId5" Type="http://schemas.openxmlformats.org/officeDocument/2006/relationships/image" Target="../media/image1.emf" /><Relationship Id="rId10" Type="http://schemas.openxmlformats.org/officeDocument/2006/relationships/oleObject" Target="../embeddings/oleObject4.bin" /><Relationship Id="rId4" Type="http://schemas.openxmlformats.org/officeDocument/2006/relationships/oleObject" Target="../embeddings/oleObject1.bin" /><Relationship Id="rId9" Type="http://schemas.openxmlformats.org/officeDocument/2006/relationships/image" Target="../media/image3.emf" /></Relationships>
</file>

<file path=xl/worksheets/_rels/sheet31.xml.rels>&#65279;<?xml version="1.0" encoding="utf-8" standalone="yes"?>
<Relationships xmlns="http://schemas.openxmlformats.org/package/2006/relationships"><Relationship Id="rId3" Type="http://schemas.openxmlformats.org/officeDocument/2006/relationships/vmlDrawing" Target="../drawings/vmlDrawing7.vml" /><Relationship Id="rId2" Type="http://schemas.openxmlformats.org/officeDocument/2006/relationships/drawing" Target="../drawings/drawing7.xml" /><Relationship Id="rId5" Type="http://schemas.openxmlformats.org/officeDocument/2006/relationships/image" Target="../media/image5.emf" /><Relationship Id="rId4" Type="http://schemas.openxmlformats.org/officeDocument/2006/relationships/oleObject" Target="../embeddings/oleObject5.bin" /></Relationships>
</file>

<file path=xl/worksheets/_rels/sheet32.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DM138"/>
  <sheetViews>
    <sheetView showGridLines="0" showZeros="0" tabSelected="1" topLeftCell="A85" zoomScaleNormal="100" workbookViewId="0">
      <selection activeCell="BD99" sqref="BD99"/>
    </sheetView>
  </sheetViews>
  <sheetFormatPr defaultColWidth="1.58203125" defaultRowHeight="18"/>
  <cols>
    <col min="2" max="2" width="1.58203125" customWidth="1"/>
    <col min="20" max="21" width="1.58203125" customWidth="1"/>
    <col min="29" max="29" width="1.58203125" customWidth="1"/>
    <col min="35" max="35" width="1.58203125" style="24"/>
    <col min="39" max="40" width="1.58203125" customWidth="1"/>
    <col min="43" max="43" width="1.58203125" customWidth="1"/>
    <col min="50" max="50" width="1.75" customWidth="1"/>
    <col min="79" max="84" width="1.58203125" customWidth="1"/>
    <col min="104" max="104" width="4" customWidth="1"/>
    <col min="105" max="111" width="1.58203125" customWidth="1"/>
  </cols>
  <sheetData>
    <row r="1" spans="1:35" s="264" customFormat="1"/>
    <row r="2" spans="1:35" s="57" customFormat="1">
      <c r="A2" s="161"/>
    </row>
    <row r="3" spans="1:35">
      <c r="A3" s="423"/>
      <c r="B3" s="423"/>
      <c r="C3" s="423"/>
      <c r="D3" s="423"/>
      <c r="E3" s="423"/>
      <c r="F3" s="423"/>
      <c r="G3" s="423"/>
      <c r="H3" s="423"/>
      <c r="I3" s="423"/>
      <c r="J3" s="423"/>
      <c r="K3" s="423"/>
      <c r="L3" s="423"/>
      <c r="M3" s="423"/>
      <c r="N3" s="423"/>
      <c r="O3" s="423"/>
      <c r="P3" s="423"/>
      <c r="Q3" s="423"/>
      <c r="R3" s="423"/>
      <c r="S3" s="452" t="s">
        <v>129</v>
      </c>
      <c r="T3" s="452"/>
      <c r="U3" s="452"/>
      <c r="V3" s="452"/>
      <c r="W3" s="452"/>
      <c r="X3" s="508"/>
      <c r="Y3" s="509"/>
      <c r="Z3" s="509"/>
      <c r="AA3" s="509"/>
      <c r="AB3" s="509"/>
      <c r="AC3" s="509"/>
      <c r="AD3" s="509"/>
      <c r="AE3" s="509"/>
      <c r="AF3" s="509"/>
      <c r="AG3" s="509"/>
      <c r="AH3" s="510"/>
    </row>
    <row r="4" spans="1:35">
      <c r="A4" s="76" t="s">
        <v>37</v>
      </c>
      <c r="B4" s="48"/>
      <c r="C4" s="48"/>
      <c r="D4" s="48"/>
      <c r="E4" s="48"/>
      <c r="F4" s="48"/>
      <c r="G4" s="48"/>
      <c r="H4" s="48"/>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row>
    <row r="5" spans="1:35">
      <c r="A5" s="432" t="s">
        <v>38</v>
      </c>
      <c r="B5" s="432"/>
      <c r="C5" s="432"/>
      <c r="D5" s="432"/>
      <c r="E5" s="432"/>
      <c r="F5" s="432"/>
      <c r="G5" s="432"/>
      <c r="H5" s="432"/>
      <c r="I5" s="432"/>
      <c r="J5" s="432"/>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27"/>
    </row>
    <row r="6" spans="1:35">
      <c r="A6" s="432" t="s">
        <v>39</v>
      </c>
      <c r="B6" s="432"/>
      <c r="C6" s="432"/>
      <c r="D6" s="432"/>
      <c r="E6" s="432"/>
      <c r="F6" s="432"/>
      <c r="G6" s="432"/>
      <c r="H6" s="432"/>
      <c r="I6" s="432"/>
      <c r="J6" s="432"/>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27"/>
    </row>
    <row r="7" spans="1:35">
      <c r="A7" s="432" t="s">
        <v>24</v>
      </c>
      <c r="B7" s="432"/>
      <c r="C7" s="432"/>
      <c r="D7" s="432"/>
      <c r="E7" s="432"/>
      <c r="F7" s="432"/>
      <c r="G7" s="432"/>
      <c r="H7" s="432"/>
      <c r="I7" s="432"/>
      <c r="J7" s="432"/>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27"/>
    </row>
    <row r="8" spans="1:35">
      <c r="A8" s="432" t="s">
        <v>40</v>
      </c>
      <c r="B8" s="432"/>
      <c r="C8" s="432"/>
      <c r="D8" s="432"/>
      <c r="E8" s="432"/>
      <c r="F8" s="432"/>
      <c r="G8" s="432"/>
      <c r="H8" s="432"/>
      <c r="I8" s="432"/>
      <c r="J8" s="432"/>
      <c r="K8" s="525"/>
      <c r="L8" s="525"/>
      <c r="M8" s="525"/>
      <c r="N8" s="525"/>
      <c r="O8" s="525"/>
      <c r="P8" s="525"/>
      <c r="Q8" s="525"/>
      <c r="R8" s="525"/>
      <c r="S8" s="525"/>
      <c r="T8" s="525"/>
      <c r="U8" s="525"/>
      <c r="V8" s="525"/>
      <c r="W8" s="525"/>
      <c r="X8" s="525"/>
      <c r="Y8" s="525"/>
      <c r="Z8" s="525"/>
      <c r="AA8" s="525"/>
      <c r="AB8" s="525"/>
      <c r="AC8" s="525"/>
      <c r="AD8" s="525"/>
      <c r="AE8" s="525"/>
      <c r="AF8" s="525"/>
      <c r="AG8" s="525"/>
      <c r="AH8" s="525"/>
      <c r="AI8" s="27"/>
    </row>
    <row r="9" spans="1:35">
      <c r="A9" s="432" t="s">
        <v>41</v>
      </c>
      <c r="B9" s="432"/>
      <c r="C9" s="432"/>
      <c r="D9" s="432"/>
      <c r="E9" s="432"/>
      <c r="F9" s="432"/>
      <c r="G9" s="432"/>
      <c r="H9" s="432"/>
      <c r="I9" s="432"/>
      <c r="J9" s="432"/>
      <c r="K9" s="526"/>
      <c r="L9" s="525"/>
      <c r="M9" s="525"/>
      <c r="N9" s="525"/>
      <c r="O9" s="525"/>
      <c r="P9" s="525"/>
      <c r="Q9" s="525"/>
      <c r="R9" s="525"/>
      <c r="S9" s="525"/>
      <c r="T9" s="525"/>
      <c r="U9" s="525"/>
      <c r="V9" s="525"/>
      <c r="W9" s="525"/>
      <c r="X9" s="525"/>
      <c r="Y9" s="525"/>
      <c r="Z9" s="525"/>
      <c r="AA9" s="525"/>
      <c r="AB9" s="525"/>
      <c r="AC9" s="525"/>
      <c r="AD9" s="525"/>
      <c r="AE9" s="525"/>
      <c r="AF9" s="525"/>
      <c r="AG9" s="525"/>
      <c r="AH9" s="525"/>
      <c r="AI9" s="27"/>
    </row>
    <row r="10" spans="1:35">
      <c r="A10" s="432" t="s">
        <v>26</v>
      </c>
      <c r="B10" s="432"/>
      <c r="C10" s="432"/>
      <c r="D10" s="432"/>
      <c r="E10" s="432"/>
      <c r="F10" s="432"/>
      <c r="G10" s="432"/>
      <c r="H10" s="432"/>
      <c r="I10" s="432"/>
      <c r="J10" s="432"/>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27"/>
    </row>
    <row r="11" spans="1:35">
      <c r="A11" s="432" t="s">
        <v>42</v>
      </c>
      <c r="B11" s="432"/>
      <c r="C11" s="432"/>
      <c r="D11" s="432"/>
      <c r="E11" s="432"/>
      <c r="F11" s="432"/>
      <c r="G11" s="432"/>
      <c r="H11" s="432"/>
      <c r="I11" s="432"/>
      <c r="J11" s="432"/>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27"/>
    </row>
    <row r="12" spans="1:35" s="62" customFormat="1">
      <c r="A12" s="49"/>
      <c r="B12" s="49"/>
      <c r="C12" s="49"/>
      <c r="D12" s="49"/>
      <c r="E12" s="49"/>
      <c r="F12" s="49"/>
      <c r="G12" s="49"/>
      <c r="H12" s="49"/>
      <c r="I12" s="49"/>
      <c r="J12" s="49"/>
      <c r="K12" s="514" t="s">
        <v>131</v>
      </c>
      <c r="L12" s="514"/>
      <c r="M12" s="514"/>
      <c r="N12" s="514"/>
      <c r="O12" s="514"/>
      <c r="P12" s="514"/>
      <c r="Q12" s="514"/>
      <c r="R12" s="514"/>
      <c r="S12" s="514"/>
      <c r="T12" s="514"/>
      <c r="U12" s="514"/>
      <c r="V12" s="514"/>
      <c r="W12" s="514"/>
      <c r="X12" s="514"/>
      <c r="Y12" s="514"/>
      <c r="Z12" s="514"/>
      <c r="AA12" s="515"/>
      <c r="AB12" s="515"/>
      <c r="AC12" s="247" t="b">
        <v>0</v>
      </c>
      <c r="AD12" s="247"/>
      <c r="AE12" s="247"/>
      <c r="AF12" s="247"/>
      <c r="AG12" s="247"/>
      <c r="AH12" s="247"/>
      <c r="AI12" s="27"/>
    </row>
    <row r="13" spans="1:35" s="264" customFormat="1">
      <c r="A13" s="263"/>
      <c r="B13" s="263"/>
      <c r="C13" s="263"/>
      <c r="D13" s="263"/>
      <c r="E13" s="263"/>
      <c r="F13" s="263"/>
      <c r="G13" s="263"/>
      <c r="H13" s="263"/>
      <c r="I13" s="263"/>
      <c r="J13" s="263"/>
      <c r="K13" s="247"/>
      <c r="L13" s="247"/>
      <c r="M13" s="247"/>
      <c r="N13" s="247"/>
      <c r="O13" s="247"/>
      <c r="P13" s="247"/>
      <c r="Q13" s="247"/>
      <c r="R13" s="247"/>
      <c r="S13" s="247"/>
      <c r="T13" s="247"/>
      <c r="U13" s="247"/>
      <c r="V13" s="247"/>
      <c r="W13" s="247"/>
      <c r="X13" s="247"/>
      <c r="Y13" s="247"/>
      <c r="Z13" s="247"/>
      <c r="AA13" s="265"/>
      <c r="AB13" s="265"/>
      <c r="AC13" s="247"/>
      <c r="AD13" s="247"/>
      <c r="AE13" s="247"/>
      <c r="AF13" s="247"/>
      <c r="AG13" s="247"/>
      <c r="AH13" s="247"/>
      <c r="AI13" s="27"/>
    </row>
    <row r="14" spans="1:35" s="264" customFormat="1">
      <c r="A14" s="263"/>
      <c r="B14" s="263"/>
      <c r="C14" s="263"/>
      <c r="D14" s="263"/>
      <c r="E14" s="263"/>
      <c r="F14" s="263"/>
      <c r="G14" s="263"/>
      <c r="H14" s="263"/>
      <c r="I14" s="263"/>
      <c r="J14" s="263"/>
      <c r="K14" s="247"/>
      <c r="L14" s="247"/>
      <c r="M14" s="247"/>
      <c r="N14" s="247"/>
      <c r="O14" s="247"/>
      <c r="P14" s="247"/>
      <c r="Q14" s="247"/>
      <c r="R14" s="247"/>
      <c r="S14" s="247"/>
      <c r="T14" s="247"/>
      <c r="U14" s="247"/>
      <c r="V14" s="247"/>
      <c r="W14" s="247"/>
      <c r="X14" s="247"/>
      <c r="Y14" s="247"/>
      <c r="Z14" s="247"/>
      <c r="AA14" s="265"/>
      <c r="AB14" s="265"/>
      <c r="AC14" s="247"/>
      <c r="AD14" s="247"/>
      <c r="AE14" s="247"/>
      <c r="AF14" s="247"/>
      <c r="AG14" s="247"/>
      <c r="AH14" s="247"/>
      <c r="AI14" s="27"/>
    </row>
    <row r="15" spans="1:35">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row>
    <row r="16" spans="1:35" s="296" customFormat="1">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row>
    <row r="17" spans="1:117">
      <c r="A17" s="75" t="s">
        <v>43</v>
      </c>
      <c r="B17" s="26"/>
      <c r="C17" s="26"/>
      <c r="D17" s="26"/>
      <c r="E17" s="26"/>
      <c r="F17" s="26"/>
      <c r="G17" s="26"/>
    </row>
    <row r="18" spans="1:117" s="296" customFormat="1">
      <c r="A18" s="305" t="s">
        <v>478</v>
      </c>
      <c r="B18" s="26"/>
      <c r="C18" s="26"/>
      <c r="D18" s="26"/>
      <c r="E18" s="26"/>
      <c r="F18" s="26"/>
      <c r="G18" s="26"/>
    </row>
    <row r="19" spans="1:117" s="296" customFormat="1" ht="22.5">
      <c r="A19" s="516" t="s">
        <v>474</v>
      </c>
      <c r="B19" s="516"/>
      <c r="C19" s="430" t="s">
        <v>475</v>
      </c>
      <c r="D19" s="430"/>
      <c r="E19" s="430"/>
      <c r="F19" s="430"/>
      <c r="G19" s="430"/>
      <c r="H19" s="430"/>
      <c r="I19" s="430"/>
      <c r="J19" s="430"/>
      <c r="K19" s="430"/>
    </row>
    <row r="20" spans="1:117" ht="22.5">
      <c r="A20" s="516" t="s">
        <v>474</v>
      </c>
      <c r="B20" s="516"/>
      <c r="C20" s="431" t="s">
        <v>476</v>
      </c>
      <c r="D20" s="431"/>
      <c r="E20" s="431"/>
      <c r="F20" s="431"/>
      <c r="G20" s="431"/>
      <c r="H20" s="431"/>
      <c r="I20" s="431"/>
      <c r="J20" s="431"/>
      <c r="K20" s="431"/>
      <c r="L20" s="246"/>
      <c r="AI20" s="26"/>
    </row>
    <row r="21" spans="1:117" s="296" customFormat="1">
      <c r="A21" s="304"/>
      <c r="B21" s="304"/>
      <c r="C21" s="295"/>
      <c r="D21" s="295"/>
      <c r="E21" s="295"/>
      <c r="F21" s="295"/>
      <c r="G21" s="295"/>
      <c r="H21" s="295"/>
      <c r="I21" s="295"/>
      <c r="AI21" s="26"/>
    </row>
    <row r="22" spans="1:117">
      <c r="A22" s="75" t="s">
        <v>107</v>
      </c>
      <c r="B22" s="26"/>
      <c r="C22" s="26"/>
      <c r="D22" s="26"/>
      <c r="E22" s="26"/>
      <c r="F22" s="26"/>
      <c r="G22" s="26"/>
      <c r="H22" s="26"/>
      <c r="I22" s="26"/>
      <c r="J22" s="26"/>
      <c r="K22" s="26"/>
      <c r="L22" s="26"/>
      <c r="M22" s="26"/>
      <c r="Q22" s="246"/>
      <c r="R22" s="261"/>
      <c r="S22" s="261"/>
      <c r="T22" s="262" t="b">
        <v>1</v>
      </c>
      <c r="U22" s="262"/>
      <c r="V22" s="262"/>
      <c r="W22" s="262"/>
      <c r="X22" s="262"/>
      <c r="Y22" s="262"/>
      <c r="Z22" s="262"/>
      <c r="AA22" s="262"/>
      <c r="AB22" s="262"/>
      <c r="AC22" s="262" t="b">
        <v>0</v>
      </c>
      <c r="AD22" s="262"/>
      <c r="AE22" s="262"/>
      <c r="AF22" s="262"/>
      <c r="AG22" s="262"/>
      <c r="AH22" s="262"/>
      <c r="AI22" s="262"/>
      <c r="AJ22" s="262"/>
      <c r="AK22" s="262"/>
      <c r="AL22" s="262"/>
      <c r="AM22" s="262"/>
      <c r="AN22" s="262" t="b">
        <v>1</v>
      </c>
      <c r="AO22" s="261"/>
      <c r="AP22" s="261"/>
      <c r="AQ22" s="261"/>
      <c r="AR22" s="261"/>
      <c r="AS22" s="261"/>
      <c r="AT22" s="261"/>
      <c r="AU22" s="261"/>
      <c r="AV22" s="246"/>
      <c r="AW22" s="246"/>
    </row>
    <row r="23" spans="1:117" ht="18.5" thickBot="1">
      <c r="O23" s="330"/>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BI23" s="330"/>
      <c r="BJ23" s="330"/>
      <c r="BK23" s="330"/>
      <c r="BL23" s="330"/>
      <c r="BM23" s="330"/>
      <c r="BN23" s="330"/>
      <c r="BO23" s="330"/>
      <c r="BP23" s="330"/>
      <c r="BQ23" s="330"/>
      <c r="BR23" s="330"/>
      <c r="BS23" s="330"/>
      <c r="BT23" s="330"/>
      <c r="BU23" s="330"/>
      <c r="BV23" s="330"/>
      <c r="BW23" s="330"/>
      <c r="BX23" s="330"/>
      <c r="BY23" s="330"/>
      <c r="BZ23" s="330"/>
      <c r="CA23" s="330"/>
      <c r="CB23" s="330"/>
      <c r="CC23" s="330"/>
      <c r="CD23" s="330"/>
      <c r="CE23" s="330"/>
      <c r="CF23" s="330"/>
      <c r="CG23" s="330"/>
      <c r="CH23" s="330"/>
      <c r="CI23" s="330"/>
      <c r="CJ23" s="330"/>
      <c r="CK23" s="330"/>
      <c r="CL23" s="330"/>
      <c r="CM23" s="330"/>
      <c r="CN23" s="330"/>
      <c r="CO23" s="330"/>
      <c r="CP23" s="330"/>
      <c r="CQ23" s="330"/>
      <c r="CR23" s="330"/>
      <c r="CS23" s="330"/>
      <c r="CT23" s="330"/>
      <c r="CU23" s="330"/>
      <c r="CV23" s="330"/>
      <c r="CW23" s="330"/>
      <c r="CX23" s="330"/>
      <c r="CY23" s="330"/>
      <c r="CZ23" s="330"/>
      <c r="DA23" s="330"/>
      <c r="DB23" s="330"/>
      <c r="DC23" s="330"/>
      <c r="DD23" s="330"/>
      <c r="DE23" s="330"/>
      <c r="DF23" s="330"/>
      <c r="DG23" s="330"/>
    </row>
    <row r="24" spans="1:117" s="61" customFormat="1">
      <c r="A24" s="517" t="s">
        <v>130</v>
      </c>
      <c r="B24" s="518"/>
      <c r="C24" s="518"/>
      <c r="D24" s="518"/>
      <c r="E24" s="518"/>
      <c r="F24" s="518"/>
      <c r="G24" s="518"/>
      <c r="H24" s="518"/>
      <c r="I24" s="518"/>
      <c r="J24" s="518"/>
      <c r="K24" s="519"/>
      <c r="O24" s="330" t="s">
        <v>569</v>
      </c>
      <c r="BA24" s="47"/>
      <c r="BB24" s="47"/>
      <c r="BC24" s="47"/>
      <c r="BD24" s="47"/>
      <c r="BE24" s="47"/>
      <c r="BF24" s="47"/>
      <c r="BG24" s="47"/>
      <c r="BI24" s="330"/>
      <c r="BJ24" s="330"/>
      <c r="BK24" s="330"/>
      <c r="BL24" s="330"/>
      <c r="BM24" s="330"/>
      <c r="BN24" s="330"/>
      <c r="BO24" s="330"/>
      <c r="BP24" s="330"/>
      <c r="BQ24" s="330"/>
      <c r="BR24" s="330"/>
      <c r="BS24" s="330"/>
      <c r="BT24" s="330"/>
      <c r="BU24" s="330"/>
      <c r="BV24" s="330"/>
      <c r="BW24" s="330"/>
      <c r="BX24" s="330"/>
      <c r="BY24" s="330"/>
      <c r="BZ24" s="330"/>
      <c r="CA24" s="330"/>
      <c r="CB24" s="330"/>
      <c r="CC24" s="330"/>
      <c r="CD24" s="330"/>
      <c r="CE24" s="330"/>
      <c r="CF24" s="330"/>
      <c r="CG24" s="330"/>
      <c r="CH24" s="330"/>
      <c r="CI24" s="330"/>
      <c r="CJ24" s="330"/>
      <c r="CK24" s="330"/>
      <c r="CL24" s="330"/>
      <c r="CM24" s="330"/>
      <c r="CN24" s="330"/>
      <c r="CO24" s="330"/>
      <c r="CP24" s="330"/>
      <c r="CQ24" s="330"/>
      <c r="CR24" s="330"/>
      <c r="CS24" s="330"/>
      <c r="CT24" s="330"/>
      <c r="CU24" s="330"/>
      <c r="CV24" s="330"/>
      <c r="CW24" s="330"/>
      <c r="CX24" s="330"/>
      <c r="CY24" s="330"/>
      <c r="CZ24" s="330"/>
      <c r="DA24" s="330"/>
      <c r="DB24" s="330"/>
      <c r="DC24" s="330"/>
      <c r="DD24" s="330"/>
      <c r="DE24" s="330"/>
      <c r="DF24" s="330"/>
      <c r="DG24" s="330"/>
    </row>
    <row r="25" spans="1:117" s="61" customFormat="1" ht="18.5" thickBot="1">
      <c r="A25" s="520"/>
      <c r="B25" s="521"/>
      <c r="C25" s="521"/>
      <c r="D25" s="521"/>
      <c r="E25" s="521"/>
      <c r="F25" s="521"/>
      <c r="G25" s="521"/>
      <c r="H25" s="521"/>
      <c r="I25" s="521"/>
      <c r="J25" s="521"/>
      <c r="K25" s="522"/>
      <c r="O25" s="333" t="s">
        <v>572</v>
      </c>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t="s">
        <v>573</v>
      </c>
      <c r="AO25" s="333"/>
      <c r="AP25" s="523" t="s">
        <v>574</v>
      </c>
      <c r="AQ25" s="523"/>
      <c r="AR25" s="523"/>
      <c r="AS25" s="523"/>
      <c r="AT25" s="523"/>
      <c r="AU25" s="523"/>
      <c r="AV25" s="523"/>
      <c r="BA25" s="47"/>
      <c r="BB25" s="47"/>
      <c r="BC25" s="47"/>
      <c r="BD25" s="47"/>
      <c r="BE25" s="47"/>
      <c r="BF25" s="47"/>
      <c r="BG25" s="47"/>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s="330"/>
      <c r="DI25" s="330"/>
      <c r="DJ25" s="330"/>
      <c r="DK25" s="330"/>
      <c r="DL25" s="330"/>
      <c r="DM25" s="330"/>
    </row>
    <row r="26" spans="1:117">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330"/>
      <c r="DI26" s="330"/>
      <c r="DJ26" s="330"/>
      <c r="DK26" s="330"/>
      <c r="DL26" s="330"/>
      <c r="DM26" s="330"/>
    </row>
    <row r="27" spans="1:117">
      <c r="A27" s="432" t="s">
        <v>239</v>
      </c>
      <c r="B27" s="432"/>
      <c r="C27" s="432"/>
      <c r="D27" s="456" t="s">
        <v>571</v>
      </c>
      <c r="E27" s="457"/>
      <c r="F27" s="457"/>
      <c r="G27" s="457"/>
      <c r="H27" s="457"/>
      <c r="I27" s="457"/>
      <c r="J27" s="457"/>
      <c r="K27" s="457"/>
      <c r="L27" s="457"/>
      <c r="M27" s="457"/>
      <c r="N27" s="457"/>
      <c r="O27" s="457"/>
      <c r="P27" s="457"/>
      <c r="Q27" s="458"/>
      <c r="R27" s="432" t="s">
        <v>241</v>
      </c>
      <c r="S27" s="432"/>
      <c r="T27" s="432"/>
      <c r="U27" s="432"/>
      <c r="V27" s="432"/>
      <c r="W27" s="432"/>
      <c r="X27" s="432"/>
      <c r="Y27" s="432" t="s">
        <v>242</v>
      </c>
      <c r="Z27" s="432"/>
      <c r="AA27" s="432"/>
      <c r="AB27" s="432"/>
      <c r="AC27" s="432"/>
      <c r="AD27" s="432" t="s">
        <v>243</v>
      </c>
      <c r="AE27" s="432"/>
      <c r="AF27" s="432"/>
      <c r="AG27" s="432"/>
      <c r="AH27" s="432"/>
      <c r="AI27" s="432"/>
      <c r="AJ27" s="432"/>
      <c r="AK27" s="432"/>
      <c r="AL27" s="513" t="s">
        <v>244</v>
      </c>
      <c r="AM27" s="513"/>
      <c r="AN27" s="513"/>
      <c r="AO27" s="513"/>
      <c r="AP27" s="513"/>
      <c r="AQ27" s="513"/>
      <c r="AR27" s="513"/>
      <c r="AS27" s="513"/>
      <c r="AT27" s="432" t="s">
        <v>245</v>
      </c>
      <c r="AU27" s="432"/>
      <c r="AV27" s="432"/>
      <c r="AW27" s="432"/>
      <c r="AX27" s="432"/>
      <c r="AY27" s="432"/>
      <c r="AZ27" s="432"/>
      <c r="BA27" s="432"/>
      <c r="BI27" s="527" t="s">
        <v>557</v>
      </c>
      <c r="BJ27" s="527"/>
      <c r="BK27" s="527"/>
      <c r="BL27" s="527"/>
      <c r="BM27" s="527"/>
      <c r="BN27" s="527"/>
      <c r="BO27" s="527"/>
      <c r="BP27" s="528"/>
      <c r="BQ27" s="528"/>
      <c r="BR27" s="528"/>
      <c r="BS27" s="528"/>
      <c r="BT27" s="528"/>
      <c r="BU27" s="528"/>
      <c r="BV27" s="528"/>
      <c r="BW27" s="527" t="s">
        <v>558</v>
      </c>
      <c r="BX27" s="527"/>
      <c r="BY27" s="527"/>
      <c r="BZ27" s="527"/>
      <c r="CA27" s="527"/>
      <c r="CB27" s="528"/>
      <c r="CC27" s="528"/>
      <c r="CD27" s="528"/>
      <c r="CE27" s="528"/>
      <c r="CF27" s="528"/>
      <c r="CG27" s="528"/>
      <c r="CH27" s="331"/>
      <c r="CI27" s="331"/>
      <c r="CJ27" s="527" t="s">
        <v>559</v>
      </c>
      <c r="CK27" s="527"/>
      <c r="CL27" s="527"/>
      <c r="CM27" s="527"/>
      <c r="CN27" s="527"/>
      <c r="CO27" s="527"/>
      <c r="CP27" s="527" t="e">
        <f>IF(BP27=CX35,"〇","×")</f>
        <v>#DIV/0!</v>
      </c>
      <c r="CQ27" s="527"/>
      <c r="CR27" s="527"/>
      <c r="CS27" s="59"/>
      <c r="CT27" s="59"/>
      <c r="CU27" s="59"/>
      <c r="CV27" s="59"/>
      <c r="CW27" s="59"/>
      <c r="CX27" s="59"/>
      <c r="CY27" s="59"/>
      <c r="CZ27" s="59"/>
      <c r="DA27" s="59"/>
      <c r="DB27" s="59"/>
      <c r="DC27" s="59"/>
      <c r="DD27" s="330"/>
      <c r="DE27" s="330"/>
      <c r="DF27" s="330"/>
      <c r="DG27" s="330"/>
      <c r="DH27" s="330"/>
      <c r="DI27" s="330"/>
      <c r="DJ27" s="330"/>
      <c r="DK27" s="330"/>
      <c r="DL27" s="330"/>
      <c r="DM27" s="330"/>
    </row>
    <row r="28" spans="1:117">
      <c r="A28" s="432">
        <v>1</v>
      </c>
      <c r="B28" s="432"/>
      <c r="C28" s="432"/>
      <c r="D28" s="433"/>
      <c r="E28" s="434"/>
      <c r="F28" s="434"/>
      <c r="G28" s="434"/>
      <c r="H28" s="434"/>
      <c r="I28" s="434"/>
      <c r="J28" s="434"/>
      <c r="K28" s="434"/>
      <c r="L28" s="434"/>
      <c r="M28" s="434"/>
      <c r="N28" s="434"/>
      <c r="O28" s="434"/>
      <c r="P28" s="434"/>
      <c r="Q28" s="435"/>
      <c r="R28" s="436"/>
      <c r="S28" s="436"/>
      <c r="T28" s="436"/>
      <c r="U28" s="436"/>
      <c r="V28" s="436"/>
      <c r="W28" s="436"/>
      <c r="X28" s="436"/>
      <c r="Y28" s="437"/>
      <c r="Z28" s="438"/>
      <c r="AA28" s="438"/>
      <c r="AB28" s="438"/>
      <c r="AC28" s="438"/>
      <c r="AD28" s="524"/>
      <c r="AE28" s="524"/>
      <c r="AF28" s="524"/>
      <c r="AG28" s="524"/>
      <c r="AH28" s="524"/>
      <c r="AI28" s="524"/>
      <c r="AJ28" s="524"/>
      <c r="AK28" s="524"/>
      <c r="AL28" s="440">
        <f>IF(Y28=10%,ROUNDUP(AD28*100/110,0),IF(Y28=8%,ROUNDUP(AD28*100/108,0),IF(Y28="非課税",AD28,0)))</f>
        <v>0</v>
      </c>
      <c r="AM28" s="440"/>
      <c r="AN28" s="440"/>
      <c r="AO28" s="440"/>
      <c r="AP28" s="440"/>
      <c r="AQ28" s="440"/>
      <c r="AR28" s="440"/>
      <c r="AS28" s="440"/>
      <c r="AT28" s="440">
        <f>AD28-AL28</f>
        <v>0</v>
      </c>
      <c r="AU28" s="440"/>
      <c r="AV28" s="440"/>
      <c r="AW28" s="440"/>
      <c r="AX28" s="440"/>
      <c r="AY28" s="440"/>
      <c r="AZ28" s="440"/>
      <c r="BA28" s="440"/>
      <c r="BI28" s="485" t="s">
        <v>560</v>
      </c>
      <c r="BJ28" s="485"/>
      <c r="BK28" s="485"/>
      <c r="BL28" s="485"/>
      <c r="BM28" s="485"/>
      <c r="BN28" s="485"/>
      <c r="BO28" s="329"/>
      <c r="BP28" s="329"/>
      <c r="BQ28" s="329"/>
      <c r="BR28" s="329"/>
      <c r="BS28" s="329"/>
      <c r="BT28" s="329"/>
      <c r="BU28" s="329"/>
      <c r="BV28" s="329"/>
      <c r="BW28" s="329"/>
      <c r="BX28" s="329"/>
      <c r="BY28" s="329"/>
      <c r="BZ28" s="329"/>
      <c r="CA28" s="329"/>
      <c r="CB28" s="329"/>
      <c r="CC28" s="329"/>
      <c r="CD28" s="329"/>
      <c r="CE28" s="329"/>
      <c r="CF28" s="329"/>
      <c r="CG28" s="329"/>
      <c r="CH28" s="331"/>
      <c r="CI28" s="331"/>
      <c r="CJ28" s="331"/>
      <c r="CK28" s="331"/>
      <c r="CL28" s="59"/>
      <c r="CM28" s="59"/>
      <c r="CN28" s="59"/>
      <c r="CO28" s="59"/>
      <c r="CP28" s="59"/>
      <c r="CQ28" s="59"/>
      <c r="CR28" s="59"/>
      <c r="CS28" s="59"/>
      <c r="CT28" s="59"/>
      <c r="CU28" s="59"/>
      <c r="CV28" s="59"/>
      <c r="CW28" s="59"/>
      <c r="CX28" s="59"/>
      <c r="CY28" s="59"/>
      <c r="CZ28" s="59"/>
      <c r="DA28" s="59"/>
      <c r="DB28" s="59"/>
      <c r="DC28" s="59"/>
      <c r="DD28" s="330"/>
      <c r="DE28" s="330"/>
      <c r="DF28" s="330"/>
      <c r="DG28" s="330"/>
      <c r="DH28" s="330"/>
      <c r="DI28" s="330"/>
      <c r="DJ28" s="330"/>
      <c r="DK28" s="330"/>
      <c r="DL28" s="330"/>
      <c r="DM28" s="330"/>
    </row>
    <row r="29" spans="1:117" ht="18.5" thickBot="1">
      <c r="A29" s="432">
        <v>2</v>
      </c>
      <c r="B29" s="432"/>
      <c r="C29" s="432"/>
      <c r="D29" s="433"/>
      <c r="E29" s="434"/>
      <c r="F29" s="434"/>
      <c r="G29" s="434"/>
      <c r="H29" s="434"/>
      <c r="I29" s="434"/>
      <c r="J29" s="434"/>
      <c r="K29" s="434"/>
      <c r="L29" s="434"/>
      <c r="M29" s="434"/>
      <c r="N29" s="434"/>
      <c r="O29" s="434"/>
      <c r="P29" s="434"/>
      <c r="Q29" s="435"/>
      <c r="R29" s="436"/>
      <c r="S29" s="436"/>
      <c r="T29" s="436"/>
      <c r="U29" s="436"/>
      <c r="V29" s="436"/>
      <c r="W29" s="436"/>
      <c r="X29" s="436"/>
      <c r="Y29" s="437"/>
      <c r="Z29" s="438"/>
      <c r="AA29" s="438"/>
      <c r="AB29" s="438"/>
      <c r="AC29" s="438"/>
      <c r="AD29" s="524"/>
      <c r="AE29" s="524"/>
      <c r="AF29" s="524"/>
      <c r="AG29" s="524"/>
      <c r="AH29" s="524"/>
      <c r="AI29" s="524"/>
      <c r="AJ29" s="524"/>
      <c r="AK29" s="524"/>
      <c r="AL29" s="440">
        <f t="shared" ref="AL29:AL87" si="0">IF(Y29=10%,ROUNDUP(AD29*100/110,0),IF(Y29=8%,ROUNDUP(AD29*100/108,0),IF(Y29="非課税",AD29,0)))</f>
        <v>0</v>
      </c>
      <c r="AM29" s="440"/>
      <c r="AN29" s="440"/>
      <c r="AO29" s="440"/>
      <c r="AP29" s="440"/>
      <c r="AQ29" s="440"/>
      <c r="AR29" s="440"/>
      <c r="AS29" s="440"/>
      <c r="AT29" s="440">
        <f t="shared" ref="AT29:AT87" si="1">AD29-AL29</f>
        <v>0</v>
      </c>
      <c r="AU29" s="440"/>
      <c r="AV29" s="440"/>
      <c r="AW29" s="440"/>
      <c r="AX29" s="440"/>
      <c r="AY29" s="440"/>
      <c r="AZ29" s="440"/>
      <c r="BA29" s="440"/>
      <c r="BI29" s="484"/>
      <c r="BJ29" s="485"/>
      <c r="BK29" s="529"/>
      <c r="BL29" s="484" t="s">
        <v>561</v>
      </c>
      <c r="BM29" s="485"/>
      <c r="BN29" s="485"/>
      <c r="BO29" s="485"/>
      <c r="BP29" s="485"/>
      <c r="BQ29" s="485"/>
      <c r="BR29" s="485"/>
      <c r="BS29" s="485"/>
      <c r="BT29" s="485"/>
      <c r="BU29" s="485"/>
      <c r="BV29" s="529"/>
      <c r="BW29" s="484" t="s">
        <v>562</v>
      </c>
      <c r="BX29" s="485"/>
      <c r="BY29" s="485"/>
      <c r="BZ29" s="485"/>
      <c r="CA29" s="485"/>
      <c r="CB29" s="485"/>
      <c r="CC29" s="529"/>
      <c r="CD29" s="484" t="s">
        <v>563</v>
      </c>
      <c r="CE29" s="485"/>
      <c r="CF29" s="485"/>
      <c r="CG29" s="485"/>
      <c r="CH29" s="485"/>
      <c r="CI29" s="485"/>
      <c r="CJ29" s="485"/>
      <c r="CK29" s="529"/>
      <c r="CL29" s="484" t="s">
        <v>564</v>
      </c>
      <c r="CM29" s="485"/>
      <c r="CN29" s="485"/>
      <c r="CO29" s="485"/>
      <c r="CP29" s="485"/>
      <c r="CQ29" s="529"/>
      <c r="CR29" s="484" t="s">
        <v>95</v>
      </c>
      <c r="CS29" s="485"/>
      <c r="CT29" s="485"/>
      <c r="CU29" s="485"/>
      <c r="CV29" s="485"/>
      <c r="CW29" s="529"/>
      <c r="CX29" s="530" t="s">
        <v>565</v>
      </c>
      <c r="CY29" s="531"/>
      <c r="CZ29" s="531"/>
      <c r="DA29" s="531"/>
      <c r="DB29" s="531"/>
      <c r="DC29" s="532"/>
      <c r="DD29" s="330"/>
      <c r="DE29" s="330"/>
      <c r="DF29" s="330"/>
      <c r="DG29" s="330"/>
      <c r="DH29" s="330"/>
      <c r="DI29" s="330"/>
      <c r="DJ29" s="330"/>
      <c r="DK29" s="330"/>
      <c r="DL29" s="330"/>
      <c r="DM29" s="330"/>
    </row>
    <row r="30" spans="1:117">
      <c r="A30" s="432">
        <v>3</v>
      </c>
      <c r="B30" s="432"/>
      <c r="C30" s="432"/>
      <c r="D30" s="433"/>
      <c r="E30" s="434"/>
      <c r="F30" s="434"/>
      <c r="G30" s="434"/>
      <c r="H30" s="434"/>
      <c r="I30" s="434"/>
      <c r="J30" s="434"/>
      <c r="K30" s="434"/>
      <c r="L30" s="434"/>
      <c r="M30" s="434"/>
      <c r="N30" s="434"/>
      <c r="O30" s="434"/>
      <c r="P30" s="434"/>
      <c r="Q30" s="435"/>
      <c r="R30" s="436"/>
      <c r="S30" s="436"/>
      <c r="T30" s="436"/>
      <c r="U30" s="436"/>
      <c r="V30" s="436"/>
      <c r="W30" s="436"/>
      <c r="X30" s="436"/>
      <c r="Y30" s="437"/>
      <c r="Z30" s="438"/>
      <c r="AA30" s="438"/>
      <c r="AB30" s="438"/>
      <c r="AC30" s="438"/>
      <c r="AD30" s="524"/>
      <c r="AE30" s="524"/>
      <c r="AF30" s="524"/>
      <c r="AG30" s="524"/>
      <c r="AH30" s="524"/>
      <c r="AI30" s="524"/>
      <c r="AJ30" s="524"/>
      <c r="AK30" s="524"/>
      <c r="AL30" s="440">
        <f t="shared" si="0"/>
        <v>0</v>
      </c>
      <c r="AM30" s="440"/>
      <c r="AN30" s="440"/>
      <c r="AO30" s="440"/>
      <c r="AP30" s="440"/>
      <c r="AQ30" s="440"/>
      <c r="AR30" s="440"/>
      <c r="AS30" s="440"/>
      <c r="AT30" s="440">
        <f t="shared" si="1"/>
        <v>0</v>
      </c>
      <c r="AU30" s="440"/>
      <c r="AV30" s="440"/>
      <c r="AW30" s="440"/>
      <c r="AX30" s="440"/>
      <c r="AY30" s="440"/>
      <c r="AZ30" s="440"/>
      <c r="BA30" s="440"/>
      <c r="BI30" s="484" t="s">
        <v>103</v>
      </c>
      <c r="BJ30" s="485"/>
      <c r="BK30" s="529"/>
      <c r="BL30" s="533"/>
      <c r="BM30" s="534"/>
      <c r="BN30" s="534"/>
      <c r="BO30" s="534"/>
      <c r="BP30" s="534"/>
      <c r="BQ30" s="534"/>
      <c r="BR30" s="534"/>
      <c r="BS30" s="534"/>
      <c r="BT30" s="534"/>
      <c r="BU30" s="534"/>
      <c r="BV30" s="535"/>
      <c r="BW30" s="533"/>
      <c r="BX30" s="534"/>
      <c r="BY30" s="534"/>
      <c r="BZ30" s="534"/>
      <c r="CA30" s="534"/>
      <c r="CB30" s="534"/>
      <c r="CC30" s="535"/>
      <c r="CD30" s="536" t="e">
        <f>ROUND($CB$27*BW30/$BW$35,0)</f>
        <v>#DIV/0!</v>
      </c>
      <c r="CE30" s="537"/>
      <c r="CF30" s="537"/>
      <c r="CG30" s="537"/>
      <c r="CH30" s="537"/>
      <c r="CI30" s="537"/>
      <c r="CJ30" s="537"/>
      <c r="CK30" s="538"/>
      <c r="CL30" s="539" t="e">
        <f>BW30-CD30</f>
        <v>#DIV/0!</v>
      </c>
      <c r="CM30" s="540"/>
      <c r="CN30" s="540"/>
      <c r="CO30" s="540"/>
      <c r="CP30" s="540"/>
      <c r="CQ30" s="541"/>
      <c r="CR30" s="539" t="e">
        <f>ROUND(CL30*0.1,0)</f>
        <v>#DIV/0!</v>
      </c>
      <c r="CS30" s="540"/>
      <c r="CT30" s="540"/>
      <c r="CU30" s="540"/>
      <c r="CV30" s="540"/>
      <c r="CW30" s="542"/>
      <c r="CX30" s="543" t="e">
        <f>CL30+CR30</f>
        <v>#DIV/0!</v>
      </c>
      <c r="CY30" s="544"/>
      <c r="CZ30" s="544"/>
      <c r="DA30" s="544"/>
      <c r="DB30" s="544"/>
      <c r="DC30" s="545"/>
      <c r="DD30" s="330"/>
      <c r="DE30" s="330"/>
      <c r="DF30" s="330"/>
      <c r="DG30" s="330"/>
      <c r="DH30" s="330"/>
      <c r="DI30" s="330"/>
      <c r="DJ30" s="330"/>
      <c r="DK30" s="330"/>
      <c r="DL30" s="330"/>
      <c r="DM30" s="330"/>
    </row>
    <row r="31" spans="1:117">
      <c r="A31" s="432">
        <v>4</v>
      </c>
      <c r="B31" s="432"/>
      <c r="C31" s="432"/>
      <c r="D31" s="433"/>
      <c r="E31" s="434"/>
      <c r="F31" s="434"/>
      <c r="G31" s="434"/>
      <c r="H31" s="434"/>
      <c r="I31" s="434"/>
      <c r="J31" s="434"/>
      <c r="K31" s="434"/>
      <c r="L31" s="434"/>
      <c r="M31" s="434"/>
      <c r="N31" s="434"/>
      <c r="O31" s="434"/>
      <c r="P31" s="434"/>
      <c r="Q31" s="435"/>
      <c r="R31" s="436"/>
      <c r="S31" s="436"/>
      <c r="T31" s="436"/>
      <c r="U31" s="436"/>
      <c r="V31" s="436"/>
      <c r="W31" s="436"/>
      <c r="X31" s="436"/>
      <c r="Y31" s="437"/>
      <c r="Z31" s="438"/>
      <c r="AA31" s="438"/>
      <c r="AB31" s="438"/>
      <c r="AC31" s="438"/>
      <c r="AD31" s="524"/>
      <c r="AE31" s="524"/>
      <c r="AF31" s="524"/>
      <c r="AG31" s="524"/>
      <c r="AH31" s="524"/>
      <c r="AI31" s="524"/>
      <c r="AJ31" s="524"/>
      <c r="AK31" s="524"/>
      <c r="AL31" s="440">
        <f t="shared" si="0"/>
        <v>0</v>
      </c>
      <c r="AM31" s="440"/>
      <c r="AN31" s="440"/>
      <c r="AO31" s="440"/>
      <c r="AP31" s="440"/>
      <c r="AQ31" s="440"/>
      <c r="AR31" s="440"/>
      <c r="AS31" s="440"/>
      <c r="AT31" s="440">
        <f t="shared" si="1"/>
        <v>0</v>
      </c>
      <c r="AU31" s="440"/>
      <c r="AV31" s="440"/>
      <c r="AW31" s="440"/>
      <c r="AX31" s="440"/>
      <c r="AY31" s="440"/>
      <c r="AZ31" s="440"/>
      <c r="BA31" s="440"/>
      <c r="BI31" s="484" t="s">
        <v>105</v>
      </c>
      <c r="BJ31" s="485"/>
      <c r="BK31" s="529"/>
      <c r="BL31" s="533"/>
      <c r="BM31" s="534"/>
      <c r="BN31" s="534"/>
      <c r="BO31" s="534"/>
      <c r="BP31" s="534"/>
      <c r="BQ31" s="534"/>
      <c r="BR31" s="534"/>
      <c r="BS31" s="534"/>
      <c r="BT31" s="534"/>
      <c r="BU31" s="534"/>
      <c r="BV31" s="535"/>
      <c r="BW31" s="533"/>
      <c r="BX31" s="534"/>
      <c r="BY31" s="534"/>
      <c r="BZ31" s="534"/>
      <c r="CA31" s="534"/>
      <c r="CB31" s="534"/>
      <c r="CC31" s="535"/>
      <c r="CD31" s="536" t="e">
        <f t="shared" ref="CD31:CD34" si="2">ROUND($CB$27*BW31/$BW$35,0)</f>
        <v>#DIV/0!</v>
      </c>
      <c r="CE31" s="537"/>
      <c r="CF31" s="537"/>
      <c r="CG31" s="537"/>
      <c r="CH31" s="537"/>
      <c r="CI31" s="537"/>
      <c r="CJ31" s="537"/>
      <c r="CK31" s="538"/>
      <c r="CL31" s="539" t="e">
        <f t="shared" ref="CL31:CL34" si="3">BW31-CD31</f>
        <v>#DIV/0!</v>
      </c>
      <c r="CM31" s="540"/>
      <c r="CN31" s="540"/>
      <c r="CO31" s="540"/>
      <c r="CP31" s="540"/>
      <c r="CQ31" s="541"/>
      <c r="CR31" s="539" t="e">
        <f t="shared" ref="CR31:CR34" si="4">ROUND(CL31*0.1,0)</f>
        <v>#DIV/0!</v>
      </c>
      <c r="CS31" s="540"/>
      <c r="CT31" s="540"/>
      <c r="CU31" s="540"/>
      <c r="CV31" s="540"/>
      <c r="CW31" s="542"/>
      <c r="CX31" s="546" t="e">
        <f t="shared" ref="CX31:CX34" si="5">CL31+CR31</f>
        <v>#DIV/0!</v>
      </c>
      <c r="CY31" s="540"/>
      <c r="CZ31" s="540"/>
      <c r="DA31" s="540"/>
      <c r="DB31" s="540"/>
      <c r="DC31" s="542"/>
      <c r="DD31" s="330"/>
      <c r="DE31" s="330"/>
      <c r="DF31" s="330"/>
      <c r="DG31" s="330"/>
      <c r="DH31" s="330"/>
      <c r="DI31" s="330"/>
      <c r="DJ31" s="330"/>
      <c r="DK31" s="330"/>
      <c r="DL31" s="330"/>
      <c r="DM31" s="330"/>
    </row>
    <row r="32" spans="1:117">
      <c r="A32" s="432">
        <v>5</v>
      </c>
      <c r="B32" s="432"/>
      <c r="C32" s="432"/>
      <c r="D32" s="433"/>
      <c r="E32" s="434"/>
      <c r="F32" s="434"/>
      <c r="G32" s="434"/>
      <c r="H32" s="434"/>
      <c r="I32" s="434"/>
      <c r="J32" s="434"/>
      <c r="K32" s="434"/>
      <c r="L32" s="434"/>
      <c r="M32" s="434"/>
      <c r="N32" s="434"/>
      <c r="O32" s="434"/>
      <c r="P32" s="434"/>
      <c r="Q32" s="435"/>
      <c r="R32" s="436"/>
      <c r="S32" s="436"/>
      <c r="T32" s="436"/>
      <c r="U32" s="436"/>
      <c r="V32" s="436"/>
      <c r="W32" s="436"/>
      <c r="X32" s="436"/>
      <c r="Y32" s="437"/>
      <c r="Z32" s="438"/>
      <c r="AA32" s="438"/>
      <c r="AB32" s="438"/>
      <c r="AC32" s="438"/>
      <c r="AD32" s="524"/>
      <c r="AE32" s="524"/>
      <c r="AF32" s="524"/>
      <c r="AG32" s="524"/>
      <c r="AH32" s="524"/>
      <c r="AI32" s="524"/>
      <c r="AJ32" s="524"/>
      <c r="AK32" s="524"/>
      <c r="AL32" s="440">
        <f t="shared" si="0"/>
        <v>0</v>
      </c>
      <c r="AM32" s="440"/>
      <c r="AN32" s="440"/>
      <c r="AO32" s="440"/>
      <c r="AP32" s="440"/>
      <c r="AQ32" s="440"/>
      <c r="AR32" s="440"/>
      <c r="AS32" s="440"/>
      <c r="AT32" s="440">
        <f t="shared" si="1"/>
        <v>0</v>
      </c>
      <c r="AU32" s="440"/>
      <c r="AV32" s="440"/>
      <c r="AW32" s="440"/>
      <c r="AX32" s="440"/>
      <c r="AY32" s="440"/>
      <c r="AZ32" s="440"/>
      <c r="BA32" s="440"/>
      <c r="BI32" s="484" t="s">
        <v>566</v>
      </c>
      <c r="BJ32" s="485"/>
      <c r="BK32" s="529"/>
      <c r="BL32" s="533"/>
      <c r="BM32" s="534"/>
      <c r="BN32" s="534"/>
      <c r="BO32" s="534"/>
      <c r="BP32" s="534"/>
      <c r="BQ32" s="534"/>
      <c r="BR32" s="534"/>
      <c r="BS32" s="534"/>
      <c r="BT32" s="534"/>
      <c r="BU32" s="534"/>
      <c r="BV32" s="535"/>
      <c r="BW32" s="533"/>
      <c r="BX32" s="534"/>
      <c r="BY32" s="534"/>
      <c r="BZ32" s="534"/>
      <c r="CA32" s="534"/>
      <c r="CB32" s="534"/>
      <c r="CC32" s="535"/>
      <c r="CD32" s="536" t="e">
        <f t="shared" si="2"/>
        <v>#DIV/0!</v>
      </c>
      <c r="CE32" s="537"/>
      <c r="CF32" s="537"/>
      <c r="CG32" s="537"/>
      <c r="CH32" s="537"/>
      <c r="CI32" s="537"/>
      <c r="CJ32" s="537"/>
      <c r="CK32" s="538"/>
      <c r="CL32" s="539" t="e">
        <f t="shared" si="3"/>
        <v>#DIV/0!</v>
      </c>
      <c r="CM32" s="540"/>
      <c r="CN32" s="540"/>
      <c r="CO32" s="540"/>
      <c r="CP32" s="540"/>
      <c r="CQ32" s="541"/>
      <c r="CR32" s="539" t="e">
        <f t="shared" si="4"/>
        <v>#DIV/0!</v>
      </c>
      <c r="CS32" s="540"/>
      <c r="CT32" s="540"/>
      <c r="CU32" s="540"/>
      <c r="CV32" s="540"/>
      <c r="CW32" s="542"/>
      <c r="CX32" s="546" t="e">
        <f t="shared" si="5"/>
        <v>#DIV/0!</v>
      </c>
      <c r="CY32" s="540"/>
      <c r="CZ32" s="540"/>
      <c r="DA32" s="540"/>
      <c r="DB32" s="540"/>
      <c r="DC32" s="542"/>
      <c r="DD32" s="330"/>
      <c r="DE32" s="330"/>
      <c r="DF32" s="330" t="s">
        <v>570</v>
      </c>
      <c r="DG32" s="330"/>
      <c r="DH32" s="330"/>
      <c r="DI32" s="330"/>
      <c r="DJ32" s="330"/>
      <c r="DK32" s="330"/>
      <c r="DL32" s="330"/>
      <c r="DM32" s="330"/>
    </row>
    <row r="33" spans="1:117">
      <c r="A33" s="432">
        <v>6</v>
      </c>
      <c r="B33" s="432"/>
      <c r="C33" s="432"/>
      <c r="D33" s="433"/>
      <c r="E33" s="434"/>
      <c r="F33" s="434"/>
      <c r="G33" s="434"/>
      <c r="H33" s="434"/>
      <c r="I33" s="434"/>
      <c r="J33" s="434"/>
      <c r="K33" s="434"/>
      <c r="L33" s="434"/>
      <c r="M33" s="434"/>
      <c r="N33" s="434"/>
      <c r="O33" s="434"/>
      <c r="P33" s="434"/>
      <c r="Q33" s="435"/>
      <c r="R33" s="436"/>
      <c r="S33" s="436"/>
      <c r="T33" s="436"/>
      <c r="U33" s="436"/>
      <c r="V33" s="436"/>
      <c r="W33" s="436"/>
      <c r="X33" s="436"/>
      <c r="Y33" s="437"/>
      <c r="Z33" s="438"/>
      <c r="AA33" s="438"/>
      <c r="AB33" s="438"/>
      <c r="AC33" s="438"/>
      <c r="AD33" s="524"/>
      <c r="AE33" s="524"/>
      <c r="AF33" s="524"/>
      <c r="AG33" s="524"/>
      <c r="AH33" s="524"/>
      <c r="AI33" s="524"/>
      <c r="AJ33" s="524"/>
      <c r="AK33" s="524"/>
      <c r="AL33" s="440">
        <f t="shared" si="0"/>
        <v>0</v>
      </c>
      <c r="AM33" s="440"/>
      <c r="AN33" s="440"/>
      <c r="AO33" s="440"/>
      <c r="AP33" s="440"/>
      <c r="AQ33" s="440"/>
      <c r="AR33" s="440"/>
      <c r="AS33" s="440"/>
      <c r="AT33" s="440">
        <f t="shared" si="1"/>
        <v>0</v>
      </c>
      <c r="AU33" s="440"/>
      <c r="AV33" s="440"/>
      <c r="AW33" s="440"/>
      <c r="AX33" s="440"/>
      <c r="AY33" s="440"/>
      <c r="AZ33" s="440"/>
      <c r="BA33" s="440"/>
      <c r="BI33" s="484" t="s">
        <v>567</v>
      </c>
      <c r="BJ33" s="485"/>
      <c r="BK33" s="529"/>
      <c r="BL33" s="533"/>
      <c r="BM33" s="534"/>
      <c r="BN33" s="534"/>
      <c r="BO33" s="534"/>
      <c r="BP33" s="534"/>
      <c r="BQ33" s="534"/>
      <c r="BR33" s="534"/>
      <c r="BS33" s="534"/>
      <c r="BT33" s="534"/>
      <c r="BU33" s="534"/>
      <c r="BV33" s="535"/>
      <c r="BW33" s="533"/>
      <c r="BX33" s="534"/>
      <c r="BY33" s="534"/>
      <c r="BZ33" s="534"/>
      <c r="CA33" s="534"/>
      <c r="CB33" s="534"/>
      <c r="CC33" s="535"/>
      <c r="CD33" s="536" t="e">
        <f t="shared" si="2"/>
        <v>#DIV/0!</v>
      </c>
      <c r="CE33" s="537"/>
      <c r="CF33" s="537"/>
      <c r="CG33" s="537"/>
      <c r="CH33" s="537"/>
      <c r="CI33" s="537"/>
      <c r="CJ33" s="537"/>
      <c r="CK33" s="538"/>
      <c r="CL33" s="539" t="e">
        <f t="shared" si="3"/>
        <v>#DIV/0!</v>
      </c>
      <c r="CM33" s="540"/>
      <c r="CN33" s="540"/>
      <c r="CO33" s="540"/>
      <c r="CP33" s="540"/>
      <c r="CQ33" s="541"/>
      <c r="CR33" s="539" t="e">
        <f t="shared" si="4"/>
        <v>#DIV/0!</v>
      </c>
      <c r="CS33" s="540"/>
      <c r="CT33" s="540"/>
      <c r="CU33" s="540"/>
      <c r="CV33" s="540"/>
      <c r="CW33" s="542"/>
      <c r="CX33" s="546" t="e">
        <f t="shared" si="5"/>
        <v>#DIV/0!</v>
      </c>
      <c r="CY33" s="540"/>
      <c r="CZ33" s="540"/>
      <c r="DA33" s="540"/>
      <c r="DB33" s="540"/>
      <c r="DC33" s="542"/>
      <c r="DD33" s="330"/>
      <c r="DE33" s="330"/>
      <c r="DF33" s="330"/>
      <c r="DG33" s="330"/>
      <c r="DH33" s="330"/>
      <c r="DI33" s="330"/>
      <c r="DJ33" s="330"/>
      <c r="DK33" s="330"/>
      <c r="DL33" s="330"/>
      <c r="DM33" s="330"/>
    </row>
    <row r="34" spans="1:117" ht="18.5" thickBot="1">
      <c r="A34" s="432">
        <v>7</v>
      </c>
      <c r="B34" s="432"/>
      <c r="C34" s="432"/>
      <c r="D34" s="436"/>
      <c r="E34" s="436"/>
      <c r="F34" s="436"/>
      <c r="G34" s="436"/>
      <c r="H34" s="436"/>
      <c r="I34" s="436"/>
      <c r="J34" s="436"/>
      <c r="K34" s="436"/>
      <c r="L34" s="436"/>
      <c r="M34" s="436"/>
      <c r="N34" s="436"/>
      <c r="O34" s="436"/>
      <c r="P34" s="436"/>
      <c r="Q34" s="436"/>
      <c r="R34" s="436"/>
      <c r="S34" s="436"/>
      <c r="T34" s="436"/>
      <c r="U34" s="436"/>
      <c r="V34" s="436"/>
      <c r="W34" s="436"/>
      <c r="X34" s="436"/>
      <c r="Y34" s="437"/>
      <c r="Z34" s="438"/>
      <c r="AA34" s="438"/>
      <c r="AB34" s="438"/>
      <c r="AC34" s="438"/>
      <c r="AD34" s="524"/>
      <c r="AE34" s="524"/>
      <c r="AF34" s="524"/>
      <c r="AG34" s="524"/>
      <c r="AH34" s="524"/>
      <c r="AI34" s="524"/>
      <c r="AJ34" s="524"/>
      <c r="AK34" s="524"/>
      <c r="AL34" s="440">
        <f t="shared" si="0"/>
        <v>0</v>
      </c>
      <c r="AM34" s="440"/>
      <c r="AN34" s="440"/>
      <c r="AO34" s="440"/>
      <c r="AP34" s="440"/>
      <c r="AQ34" s="440"/>
      <c r="AR34" s="440"/>
      <c r="AS34" s="440"/>
      <c r="AT34" s="440">
        <f t="shared" si="1"/>
        <v>0</v>
      </c>
      <c r="AU34" s="440"/>
      <c r="AV34" s="440"/>
      <c r="AW34" s="440"/>
      <c r="AX34" s="440"/>
      <c r="AY34" s="440"/>
      <c r="AZ34" s="440"/>
      <c r="BA34" s="440"/>
      <c r="BI34" s="484" t="s">
        <v>568</v>
      </c>
      <c r="BJ34" s="485"/>
      <c r="BK34" s="529"/>
      <c r="BL34" s="533"/>
      <c r="BM34" s="534"/>
      <c r="BN34" s="534"/>
      <c r="BO34" s="534"/>
      <c r="BP34" s="534"/>
      <c r="BQ34" s="534"/>
      <c r="BR34" s="534"/>
      <c r="BS34" s="534"/>
      <c r="BT34" s="534"/>
      <c r="BU34" s="534"/>
      <c r="BV34" s="535"/>
      <c r="BW34" s="533"/>
      <c r="BX34" s="534"/>
      <c r="BY34" s="534"/>
      <c r="BZ34" s="534"/>
      <c r="CA34" s="534"/>
      <c r="CB34" s="534"/>
      <c r="CC34" s="535"/>
      <c r="CD34" s="536" t="e">
        <f t="shared" si="2"/>
        <v>#DIV/0!</v>
      </c>
      <c r="CE34" s="537"/>
      <c r="CF34" s="537"/>
      <c r="CG34" s="537"/>
      <c r="CH34" s="537"/>
      <c r="CI34" s="537"/>
      <c r="CJ34" s="537"/>
      <c r="CK34" s="538"/>
      <c r="CL34" s="539" t="e">
        <f t="shared" si="3"/>
        <v>#DIV/0!</v>
      </c>
      <c r="CM34" s="540"/>
      <c r="CN34" s="540"/>
      <c r="CO34" s="540"/>
      <c r="CP34" s="540"/>
      <c r="CQ34" s="541"/>
      <c r="CR34" s="539" t="e">
        <f t="shared" si="4"/>
        <v>#DIV/0!</v>
      </c>
      <c r="CS34" s="540"/>
      <c r="CT34" s="540"/>
      <c r="CU34" s="540"/>
      <c r="CV34" s="540"/>
      <c r="CW34" s="542"/>
      <c r="CX34" s="548" t="e">
        <f t="shared" si="5"/>
        <v>#DIV/0!</v>
      </c>
      <c r="CY34" s="549"/>
      <c r="CZ34" s="549"/>
      <c r="DA34" s="549"/>
      <c r="DB34" s="549"/>
      <c r="DC34" s="550"/>
      <c r="DD34" s="330"/>
      <c r="DE34" s="330"/>
      <c r="DF34" s="330"/>
      <c r="DG34" s="330"/>
      <c r="DH34" s="330"/>
      <c r="DI34" s="330"/>
      <c r="DJ34" s="330"/>
      <c r="DK34" s="330"/>
      <c r="DL34" s="330"/>
      <c r="DM34" s="330"/>
    </row>
    <row r="35" spans="1:117">
      <c r="A35" s="432">
        <v>8</v>
      </c>
      <c r="B35" s="432"/>
      <c r="C35" s="432"/>
      <c r="D35" s="436"/>
      <c r="E35" s="436"/>
      <c r="F35" s="436"/>
      <c r="G35" s="436"/>
      <c r="H35" s="436"/>
      <c r="I35" s="436"/>
      <c r="J35" s="436"/>
      <c r="K35" s="436"/>
      <c r="L35" s="436"/>
      <c r="M35" s="436"/>
      <c r="N35" s="436"/>
      <c r="O35" s="436"/>
      <c r="P35" s="436"/>
      <c r="Q35" s="436"/>
      <c r="R35" s="436"/>
      <c r="S35" s="436"/>
      <c r="T35" s="436"/>
      <c r="U35" s="436"/>
      <c r="V35" s="436"/>
      <c r="W35" s="436"/>
      <c r="X35" s="436"/>
      <c r="Y35" s="437"/>
      <c r="Z35" s="438"/>
      <c r="AA35" s="438"/>
      <c r="AB35" s="438"/>
      <c r="AC35" s="438"/>
      <c r="AD35" s="524"/>
      <c r="AE35" s="524"/>
      <c r="AF35" s="524"/>
      <c r="AG35" s="524"/>
      <c r="AH35" s="524"/>
      <c r="AI35" s="524"/>
      <c r="AJ35" s="524"/>
      <c r="AK35" s="524"/>
      <c r="AL35" s="440">
        <f t="shared" si="0"/>
        <v>0</v>
      </c>
      <c r="AM35" s="440"/>
      <c r="AN35" s="440"/>
      <c r="AO35" s="440"/>
      <c r="AP35" s="440"/>
      <c r="AQ35" s="440"/>
      <c r="AR35" s="440"/>
      <c r="AS35" s="440"/>
      <c r="AT35" s="440">
        <f t="shared" si="1"/>
        <v>0</v>
      </c>
      <c r="AU35" s="440"/>
      <c r="AV35" s="440"/>
      <c r="AW35" s="440"/>
      <c r="AX35" s="440"/>
      <c r="AY35" s="440"/>
      <c r="AZ35" s="440"/>
      <c r="BA35" s="440"/>
      <c r="BI35" s="332"/>
      <c r="BJ35" s="332"/>
      <c r="BK35" s="332"/>
      <c r="BL35" s="244"/>
      <c r="BM35" s="244"/>
      <c r="BN35" s="244"/>
      <c r="BO35" s="244"/>
      <c r="BP35" s="244"/>
      <c r="BQ35" s="244"/>
      <c r="BR35" s="244"/>
      <c r="BS35" s="244"/>
      <c r="BT35" s="244"/>
      <c r="BU35" s="244"/>
      <c r="BV35" s="244"/>
      <c r="BW35" s="551">
        <f>SUM(BW30:CC34)</f>
        <v>0</v>
      </c>
      <c r="BX35" s="551"/>
      <c r="BY35" s="551"/>
      <c r="BZ35" s="551"/>
      <c r="CA35" s="551"/>
      <c r="CB35" s="551"/>
      <c r="CC35" s="551"/>
      <c r="CD35" s="551" t="e">
        <f>SUM(CD30:CK34)</f>
        <v>#DIV/0!</v>
      </c>
      <c r="CE35" s="551"/>
      <c r="CF35" s="551"/>
      <c r="CG35" s="551"/>
      <c r="CH35" s="551"/>
      <c r="CI35" s="551"/>
      <c r="CJ35" s="551"/>
      <c r="CK35" s="551"/>
      <c r="CL35" s="244"/>
      <c r="CM35" s="244"/>
      <c r="CN35" s="244"/>
      <c r="CO35" s="244"/>
      <c r="CP35" s="244"/>
      <c r="CQ35" s="244"/>
      <c r="CR35" s="244"/>
      <c r="CS35" s="244"/>
      <c r="CT35" s="244"/>
      <c r="CU35" s="244"/>
      <c r="CV35" s="244"/>
      <c r="CW35" s="244"/>
      <c r="CX35" s="552" t="e">
        <f>SUM(CX30:DC34)</f>
        <v>#DIV/0!</v>
      </c>
      <c r="CY35" s="552"/>
      <c r="CZ35" s="552"/>
      <c r="DA35" s="552"/>
      <c r="DB35" s="552"/>
      <c r="DC35" s="552"/>
      <c r="DD35" s="330"/>
      <c r="DE35" s="330"/>
      <c r="DF35" s="330"/>
      <c r="DG35" s="330"/>
      <c r="DH35" s="330"/>
      <c r="DI35" s="330"/>
      <c r="DJ35" s="330"/>
      <c r="DK35" s="330"/>
      <c r="DL35" s="330"/>
      <c r="DM35" s="330"/>
    </row>
    <row r="36" spans="1:117">
      <c r="A36" s="432">
        <v>9</v>
      </c>
      <c r="B36" s="432"/>
      <c r="C36" s="432"/>
      <c r="D36" s="433"/>
      <c r="E36" s="434"/>
      <c r="F36" s="434"/>
      <c r="G36" s="434"/>
      <c r="H36" s="434"/>
      <c r="I36" s="434"/>
      <c r="J36" s="434"/>
      <c r="K36" s="434"/>
      <c r="L36" s="434"/>
      <c r="M36" s="434"/>
      <c r="N36" s="434"/>
      <c r="O36" s="434"/>
      <c r="P36" s="434"/>
      <c r="Q36" s="435"/>
      <c r="R36" s="436"/>
      <c r="S36" s="436"/>
      <c r="T36" s="436"/>
      <c r="U36" s="436"/>
      <c r="V36" s="436"/>
      <c r="W36" s="436"/>
      <c r="X36" s="436"/>
      <c r="Y36" s="437"/>
      <c r="Z36" s="438"/>
      <c r="AA36" s="438"/>
      <c r="AB36" s="438"/>
      <c r="AC36" s="438"/>
      <c r="AD36" s="439"/>
      <c r="AE36" s="439"/>
      <c r="AF36" s="439"/>
      <c r="AG36" s="439"/>
      <c r="AH36" s="439"/>
      <c r="AI36" s="439"/>
      <c r="AJ36" s="439"/>
      <c r="AK36" s="439"/>
      <c r="AL36" s="440">
        <f t="shared" si="0"/>
        <v>0</v>
      </c>
      <c r="AM36" s="440"/>
      <c r="AN36" s="440"/>
      <c r="AO36" s="440"/>
      <c r="AP36" s="440"/>
      <c r="AQ36" s="440"/>
      <c r="AR36" s="440"/>
      <c r="AS36" s="440"/>
      <c r="AT36" s="440">
        <f t="shared" si="1"/>
        <v>0</v>
      </c>
      <c r="AU36" s="440"/>
      <c r="AV36" s="440"/>
      <c r="AW36" s="440"/>
      <c r="AX36" s="440"/>
      <c r="AY36" s="440"/>
      <c r="AZ36" s="440"/>
      <c r="BA36" s="440"/>
      <c r="BI36" s="330"/>
      <c r="BJ36" s="330"/>
      <c r="BK36" s="330"/>
      <c r="BL36" s="330"/>
      <c r="BM36" s="330"/>
      <c r="BN36" s="330"/>
      <c r="BO36" s="330"/>
      <c r="BP36" s="330"/>
      <c r="BQ36" s="330"/>
      <c r="BR36" s="330"/>
      <c r="BS36" s="330"/>
      <c r="BT36" s="330"/>
      <c r="BU36" s="330"/>
      <c r="BV36" s="330"/>
      <c r="BW36" s="330"/>
      <c r="BX36" s="330"/>
      <c r="BY36" s="330"/>
      <c r="BZ36" s="330"/>
      <c r="CA36" s="330"/>
      <c r="CB36" s="330"/>
      <c r="CC36" s="330"/>
      <c r="CD36" s="330"/>
      <c r="CE36" s="330"/>
      <c r="CF36" s="330"/>
      <c r="CG36" s="330"/>
      <c r="CH36" s="330"/>
      <c r="CI36" s="330"/>
      <c r="CJ36" s="330"/>
      <c r="CK36" s="330"/>
      <c r="CL36" s="330"/>
      <c r="CM36" s="330"/>
      <c r="CN36" s="330"/>
      <c r="CO36" s="330"/>
      <c r="CP36" s="330"/>
      <c r="CQ36" s="330"/>
      <c r="CR36" s="330"/>
      <c r="CS36" s="330"/>
      <c r="CT36" s="330"/>
      <c r="CU36" s="330"/>
      <c r="CV36" s="330"/>
      <c r="CW36" s="330"/>
      <c r="CX36" s="330"/>
      <c r="CY36" s="330"/>
      <c r="CZ36" s="330"/>
      <c r="DA36" s="330"/>
      <c r="DB36" s="330"/>
      <c r="DC36" s="330"/>
      <c r="DD36" s="330"/>
      <c r="DE36" s="330"/>
      <c r="DF36" s="330"/>
      <c r="DG36" s="330"/>
    </row>
    <row r="37" spans="1:117">
      <c r="A37" s="432">
        <v>10</v>
      </c>
      <c r="B37" s="432"/>
      <c r="C37" s="432"/>
      <c r="D37" s="433"/>
      <c r="E37" s="434"/>
      <c r="F37" s="434"/>
      <c r="G37" s="434"/>
      <c r="H37" s="434"/>
      <c r="I37" s="434"/>
      <c r="J37" s="434"/>
      <c r="K37" s="434"/>
      <c r="L37" s="434"/>
      <c r="M37" s="434"/>
      <c r="N37" s="434"/>
      <c r="O37" s="434"/>
      <c r="P37" s="434"/>
      <c r="Q37" s="435"/>
      <c r="R37" s="436"/>
      <c r="S37" s="436"/>
      <c r="T37" s="436"/>
      <c r="U37" s="436"/>
      <c r="V37" s="436"/>
      <c r="W37" s="436"/>
      <c r="X37" s="436"/>
      <c r="Y37" s="437"/>
      <c r="Z37" s="438"/>
      <c r="AA37" s="438"/>
      <c r="AB37" s="438"/>
      <c r="AC37" s="438"/>
      <c r="AD37" s="439"/>
      <c r="AE37" s="439"/>
      <c r="AF37" s="439"/>
      <c r="AG37" s="439"/>
      <c r="AH37" s="439"/>
      <c r="AI37" s="439"/>
      <c r="AJ37" s="439"/>
      <c r="AK37" s="439"/>
      <c r="AL37" s="440">
        <f t="shared" si="0"/>
        <v>0</v>
      </c>
      <c r="AM37" s="440"/>
      <c r="AN37" s="440"/>
      <c r="AO37" s="440"/>
      <c r="AP37" s="440"/>
      <c r="AQ37" s="440"/>
      <c r="AR37" s="440"/>
      <c r="AS37" s="440"/>
      <c r="AT37" s="440">
        <f t="shared" si="1"/>
        <v>0</v>
      </c>
      <c r="AU37" s="440"/>
      <c r="AV37" s="440"/>
      <c r="AW37" s="440"/>
      <c r="AX37" s="440"/>
      <c r="AY37" s="440"/>
      <c r="AZ37" s="440"/>
      <c r="BA37" s="440"/>
      <c r="BI37" s="330"/>
      <c r="BJ37" s="330"/>
      <c r="BK37" s="330"/>
      <c r="BL37" s="330"/>
      <c r="BM37" s="330"/>
      <c r="BN37" s="330"/>
      <c r="BO37" s="330"/>
      <c r="BP37" s="330"/>
      <c r="BQ37" s="330"/>
      <c r="BR37" s="330"/>
      <c r="BS37" s="330"/>
      <c r="BT37" s="330"/>
      <c r="BU37" s="330"/>
      <c r="BV37" s="330"/>
      <c r="BW37" s="330"/>
      <c r="BX37" s="330"/>
      <c r="BY37" s="330"/>
      <c r="BZ37" s="330"/>
      <c r="CA37" s="330"/>
      <c r="CB37" s="330"/>
      <c r="CC37" s="330"/>
      <c r="CD37" s="330"/>
      <c r="CE37" s="330"/>
      <c r="CF37" s="330"/>
      <c r="CG37" s="330"/>
      <c r="CH37" s="330"/>
      <c r="CI37" s="330"/>
      <c r="CJ37" s="330"/>
      <c r="CK37" s="330"/>
      <c r="CL37" s="330"/>
      <c r="CM37" s="330"/>
      <c r="CN37" s="330"/>
      <c r="CO37" s="330"/>
      <c r="CP37" s="330"/>
      <c r="CQ37" s="330"/>
      <c r="CR37" s="330"/>
      <c r="CS37" s="330"/>
      <c r="CT37" s="330"/>
      <c r="CU37" s="330"/>
      <c r="CV37" s="330"/>
      <c r="CW37" s="330"/>
      <c r="CX37" s="330"/>
      <c r="CY37" s="330"/>
      <c r="CZ37" s="330"/>
      <c r="DA37" s="330"/>
      <c r="DB37" s="330"/>
      <c r="DC37" s="330"/>
      <c r="DD37" s="330"/>
      <c r="DE37" s="330"/>
      <c r="DF37" s="330"/>
      <c r="DG37" s="330"/>
    </row>
    <row r="38" spans="1:117">
      <c r="A38" s="432">
        <v>11</v>
      </c>
      <c r="B38" s="432"/>
      <c r="C38" s="432"/>
      <c r="D38" s="433"/>
      <c r="E38" s="434"/>
      <c r="F38" s="434"/>
      <c r="G38" s="434"/>
      <c r="H38" s="434"/>
      <c r="I38" s="434"/>
      <c r="J38" s="434"/>
      <c r="K38" s="434"/>
      <c r="L38" s="434"/>
      <c r="M38" s="434"/>
      <c r="N38" s="434"/>
      <c r="O38" s="434"/>
      <c r="P38" s="434"/>
      <c r="Q38" s="435"/>
      <c r="R38" s="436"/>
      <c r="S38" s="436"/>
      <c r="T38" s="436"/>
      <c r="U38" s="436"/>
      <c r="V38" s="436"/>
      <c r="W38" s="436"/>
      <c r="X38" s="436"/>
      <c r="Y38" s="437"/>
      <c r="Z38" s="438"/>
      <c r="AA38" s="438"/>
      <c r="AB38" s="438"/>
      <c r="AC38" s="438"/>
      <c r="AD38" s="439"/>
      <c r="AE38" s="439"/>
      <c r="AF38" s="439"/>
      <c r="AG38" s="439"/>
      <c r="AH38" s="439"/>
      <c r="AI38" s="439"/>
      <c r="AJ38" s="439"/>
      <c r="AK38" s="439"/>
      <c r="AL38" s="440">
        <f t="shared" si="0"/>
        <v>0</v>
      </c>
      <c r="AM38" s="440"/>
      <c r="AN38" s="440"/>
      <c r="AO38" s="440"/>
      <c r="AP38" s="440"/>
      <c r="AQ38" s="440"/>
      <c r="AR38" s="440"/>
      <c r="AS38" s="440"/>
      <c r="AT38" s="440">
        <f t="shared" si="1"/>
        <v>0</v>
      </c>
      <c r="AU38" s="440"/>
      <c r="AV38" s="440"/>
      <c r="AW38" s="440"/>
      <c r="AX38" s="440"/>
      <c r="AY38" s="440"/>
      <c r="AZ38" s="440"/>
      <c r="BA38" s="440"/>
    </row>
    <row r="39" spans="1:117">
      <c r="A39" s="432">
        <v>12</v>
      </c>
      <c r="B39" s="432"/>
      <c r="C39" s="432"/>
      <c r="D39" s="433"/>
      <c r="E39" s="434"/>
      <c r="F39" s="434"/>
      <c r="G39" s="434"/>
      <c r="H39" s="434"/>
      <c r="I39" s="434"/>
      <c r="J39" s="434"/>
      <c r="K39" s="434"/>
      <c r="L39" s="434"/>
      <c r="M39" s="434"/>
      <c r="N39" s="434"/>
      <c r="O39" s="434"/>
      <c r="P39" s="434"/>
      <c r="Q39" s="435"/>
      <c r="R39" s="436"/>
      <c r="S39" s="436"/>
      <c r="T39" s="436"/>
      <c r="U39" s="436"/>
      <c r="V39" s="436"/>
      <c r="W39" s="436"/>
      <c r="X39" s="436"/>
      <c r="Y39" s="437"/>
      <c r="Z39" s="438"/>
      <c r="AA39" s="438"/>
      <c r="AB39" s="438"/>
      <c r="AC39" s="438"/>
      <c r="AD39" s="439"/>
      <c r="AE39" s="439"/>
      <c r="AF39" s="439"/>
      <c r="AG39" s="439"/>
      <c r="AH39" s="439"/>
      <c r="AI39" s="439"/>
      <c r="AJ39" s="439"/>
      <c r="AK39" s="439"/>
      <c r="AL39" s="440">
        <f t="shared" si="0"/>
        <v>0</v>
      </c>
      <c r="AM39" s="440"/>
      <c r="AN39" s="440"/>
      <c r="AO39" s="440"/>
      <c r="AP39" s="440"/>
      <c r="AQ39" s="440"/>
      <c r="AR39" s="440"/>
      <c r="AS39" s="440"/>
      <c r="AT39" s="440">
        <f t="shared" si="1"/>
        <v>0</v>
      </c>
      <c r="AU39" s="440"/>
      <c r="AV39" s="440"/>
      <c r="AW39" s="440"/>
      <c r="AX39" s="440"/>
      <c r="AY39" s="440"/>
      <c r="AZ39" s="440"/>
      <c r="BA39" s="440"/>
    </row>
    <row r="40" spans="1:117">
      <c r="A40" s="432">
        <v>13</v>
      </c>
      <c r="B40" s="432"/>
      <c r="C40" s="432"/>
      <c r="D40" s="433"/>
      <c r="E40" s="434"/>
      <c r="F40" s="434"/>
      <c r="G40" s="434"/>
      <c r="H40" s="434"/>
      <c r="I40" s="434"/>
      <c r="J40" s="434"/>
      <c r="K40" s="434"/>
      <c r="L40" s="434"/>
      <c r="M40" s="434"/>
      <c r="N40" s="434"/>
      <c r="O40" s="434"/>
      <c r="P40" s="434"/>
      <c r="Q40" s="435"/>
      <c r="R40" s="436"/>
      <c r="S40" s="436"/>
      <c r="T40" s="436"/>
      <c r="U40" s="436"/>
      <c r="V40" s="436"/>
      <c r="W40" s="436"/>
      <c r="X40" s="436"/>
      <c r="Y40" s="437"/>
      <c r="Z40" s="438"/>
      <c r="AA40" s="438"/>
      <c r="AB40" s="438"/>
      <c r="AC40" s="438"/>
      <c r="AD40" s="439"/>
      <c r="AE40" s="439"/>
      <c r="AF40" s="439"/>
      <c r="AG40" s="439"/>
      <c r="AH40" s="439"/>
      <c r="AI40" s="439"/>
      <c r="AJ40" s="439"/>
      <c r="AK40" s="439"/>
      <c r="AL40" s="440">
        <f t="shared" si="0"/>
        <v>0</v>
      </c>
      <c r="AM40" s="440"/>
      <c r="AN40" s="440"/>
      <c r="AO40" s="440"/>
      <c r="AP40" s="440"/>
      <c r="AQ40" s="440"/>
      <c r="AR40" s="440"/>
      <c r="AS40" s="440"/>
      <c r="AT40" s="440">
        <f t="shared" si="1"/>
        <v>0</v>
      </c>
      <c r="AU40" s="440"/>
      <c r="AV40" s="440"/>
      <c r="AW40" s="440"/>
      <c r="AX40" s="440"/>
      <c r="AY40" s="440"/>
      <c r="AZ40" s="440"/>
      <c r="BA40" s="440"/>
    </row>
    <row r="41" spans="1:117" s="248" customFormat="1">
      <c r="A41" s="432">
        <v>14</v>
      </c>
      <c r="B41" s="432"/>
      <c r="C41" s="432"/>
      <c r="D41" s="433"/>
      <c r="E41" s="434"/>
      <c r="F41" s="434"/>
      <c r="G41" s="434"/>
      <c r="H41" s="434"/>
      <c r="I41" s="434"/>
      <c r="J41" s="434"/>
      <c r="K41" s="434"/>
      <c r="L41" s="434"/>
      <c r="M41" s="434"/>
      <c r="N41" s="434"/>
      <c r="O41" s="434"/>
      <c r="P41" s="434"/>
      <c r="Q41" s="435"/>
      <c r="R41" s="436"/>
      <c r="S41" s="436"/>
      <c r="T41" s="436"/>
      <c r="U41" s="436"/>
      <c r="V41" s="436"/>
      <c r="W41" s="436"/>
      <c r="X41" s="436"/>
      <c r="Y41" s="437"/>
      <c r="Z41" s="438"/>
      <c r="AA41" s="438"/>
      <c r="AB41" s="438"/>
      <c r="AC41" s="438"/>
      <c r="AD41" s="439"/>
      <c r="AE41" s="439"/>
      <c r="AF41" s="439"/>
      <c r="AG41" s="439"/>
      <c r="AH41" s="439"/>
      <c r="AI41" s="439"/>
      <c r="AJ41" s="439"/>
      <c r="AK41" s="439"/>
      <c r="AL41" s="440">
        <f t="shared" ref="AL41:AL50" si="6">IF(Y41=10%,ROUNDUP(AD41*100/110,0),IF(Y41=8%,ROUNDUP(AD41*100/108,0),IF(Y41="非課税",AD41,0)))</f>
        <v>0</v>
      </c>
      <c r="AM41" s="440"/>
      <c r="AN41" s="440"/>
      <c r="AO41" s="440"/>
      <c r="AP41" s="440"/>
      <c r="AQ41" s="440"/>
      <c r="AR41" s="440"/>
      <c r="AS41" s="440"/>
      <c r="AT41" s="440">
        <f t="shared" ref="AT41:AT50" si="7">AD41-AL41</f>
        <v>0</v>
      </c>
      <c r="AU41" s="440"/>
      <c r="AV41" s="440"/>
      <c r="AW41" s="440"/>
      <c r="AX41" s="440"/>
      <c r="AY41" s="440"/>
      <c r="AZ41" s="440"/>
      <c r="BA41" s="440"/>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row>
    <row r="42" spans="1:117" s="248" customFormat="1">
      <c r="A42" s="432">
        <v>15</v>
      </c>
      <c r="B42" s="432"/>
      <c r="C42" s="432"/>
      <c r="D42" s="433"/>
      <c r="E42" s="434"/>
      <c r="F42" s="434"/>
      <c r="G42" s="434"/>
      <c r="H42" s="434"/>
      <c r="I42" s="434"/>
      <c r="J42" s="434"/>
      <c r="K42" s="434"/>
      <c r="L42" s="434"/>
      <c r="M42" s="434"/>
      <c r="N42" s="434"/>
      <c r="O42" s="434"/>
      <c r="P42" s="434"/>
      <c r="Q42" s="435"/>
      <c r="R42" s="436"/>
      <c r="S42" s="436"/>
      <c r="T42" s="436"/>
      <c r="U42" s="436"/>
      <c r="V42" s="436"/>
      <c r="W42" s="436"/>
      <c r="X42" s="436"/>
      <c r="Y42" s="437"/>
      <c r="Z42" s="438"/>
      <c r="AA42" s="438"/>
      <c r="AB42" s="438"/>
      <c r="AC42" s="438"/>
      <c r="AD42" s="439"/>
      <c r="AE42" s="439"/>
      <c r="AF42" s="439"/>
      <c r="AG42" s="439"/>
      <c r="AH42" s="439"/>
      <c r="AI42" s="439"/>
      <c r="AJ42" s="439"/>
      <c r="AK42" s="439"/>
      <c r="AL42" s="440">
        <f t="shared" si="6"/>
        <v>0</v>
      </c>
      <c r="AM42" s="440"/>
      <c r="AN42" s="440"/>
      <c r="AO42" s="440"/>
      <c r="AP42" s="440"/>
      <c r="AQ42" s="440"/>
      <c r="AR42" s="440"/>
      <c r="AS42" s="440"/>
      <c r="AT42" s="440">
        <f t="shared" si="7"/>
        <v>0</v>
      </c>
      <c r="AU42" s="440"/>
      <c r="AV42" s="440"/>
      <c r="AW42" s="440"/>
      <c r="AX42" s="440"/>
      <c r="AY42" s="440"/>
      <c r="AZ42" s="440"/>
      <c r="BA42" s="440"/>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row>
    <row r="43" spans="1:117" s="248" customFormat="1">
      <c r="A43" s="432">
        <v>16</v>
      </c>
      <c r="B43" s="432"/>
      <c r="C43" s="432"/>
      <c r="D43" s="433"/>
      <c r="E43" s="434"/>
      <c r="F43" s="434"/>
      <c r="G43" s="434"/>
      <c r="H43" s="434"/>
      <c r="I43" s="434"/>
      <c r="J43" s="434"/>
      <c r="K43" s="434"/>
      <c r="L43" s="434"/>
      <c r="M43" s="434"/>
      <c r="N43" s="434"/>
      <c r="O43" s="434"/>
      <c r="P43" s="434"/>
      <c r="Q43" s="435"/>
      <c r="R43" s="436"/>
      <c r="S43" s="436"/>
      <c r="T43" s="436"/>
      <c r="U43" s="436"/>
      <c r="V43" s="436"/>
      <c r="W43" s="436"/>
      <c r="X43" s="436"/>
      <c r="Y43" s="437"/>
      <c r="Z43" s="438"/>
      <c r="AA43" s="438"/>
      <c r="AB43" s="438"/>
      <c r="AC43" s="438"/>
      <c r="AD43" s="439"/>
      <c r="AE43" s="439"/>
      <c r="AF43" s="439"/>
      <c r="AG43" s="439"/>
      <c r="AH43" s="439"/>
      <c r="AI43" s="439"/>
      <c r="AJ43" s="439"/>
      <c r="AK43" s="439"/>
      <c r="AL43" s="440">
        <f t="shared" si="6"/>
        <v>0</v>
      </c>
      <c r="AM43" s="440"/>
      <c r="AN43" s="440"/>
      <c r="AO43" s="440"/>
      <c r="AP43" s="440"/>
      <c r="AQ43" s="440"/>
      <c r="AR43" s="440"/>
      <c r="AS43" s="440"/>
      <c r="AT43" s="440">
        <f t="shared" si="7"/>
        <v>0</v>
      </c>
      <c r="AU43" s="440"/>
      <c r="AV43" s="440"/>
      <c r="AW43" s="440"/>
      <c r="AX43" s="440"/>
      <c r="AY43" s="440"/>
      <c r="AZ43" s="440"/>
      <c r="BA43" s="440"/>
    </row>
    <row r="44" spans="1:117" s="248" customFormat="1">
      <c r="A44" s="432">
        <v>17</v>
      </c>
      <c r="B44" s="432"/>
      <c r="C44" s="432"/>
      <c r="D44" s="433"/>
      <c r="E44" s="434"/>
      <c r="F44" s="434"/>
      <c r="G44" s="434"/>
      <c r="H44" s="434"/>
      <c r="I44" s="434"/>
      <c r="J44" s="434"/>
      <c r="K44" s="434"/>
      <c r="L44" s="434"/>
      <c r="M44" s="434"/>
      <c r="N44" s="434"/>
      <c r="O44" s="434"/>
      <c r="P44" s="434"/>
      <c r="Q44" s="435"/>
      <c r="R44" s="436"/>
      <c r="S44" s="436"/>
      <c r="T44" s="436"/>
      <c r="U44" s="436"/>
      <c r="V44" s="436"/>
      <c r="W44" s="436"/>
      <c r="X44" s="436"/>
      <c r="Y44" s="437"/>
      <c r="Z44" s="438"/>
      <c r="AA44" s="438"/>
      <c r="AB44" s="438"/>
      <c r="AC44" s="438"/>
      <c r="AD44" s="439"/>
      <c r="AE44" s="439"/>
      <c r="AF44" s="439"/>
      <c r="AG44" s="439"/>
      <c r="AH44" s="439"/>
      <c r="AI44" s="439"/>
      <c r="AJ44" s="439"/>
      <c r="AK44" s="439"/>
      <c r="AL44" s="440">
        <f t="shared" si="6"/>
        <v>0</v>
      </c>
      <c r="AM44" s="440"/>
      <c r="AN44" s="440"/>
      <c r="AO44" s="440"/>
      <c r="AP44" s="440"/>
      <c r="AQ44" s="440"/>
      <c r="AR44" s="440"/>
      <c r="AS44" s="440"/>
      <c r="AT44" s="440">
        <f t="shared" si="7"/>
        <v>0</v>
      </c>
      <c r="AU44" s="440"/>
      <c r="AV44" s="440"/>
      <c r="AW44" s="440"/>
      <c r="AX44" s="440"/>
      <c r="AY44" s="440"/>
      <c r="AZ44" s="440"/>
      <c r="BA44" s="440"/>
    </row>
    <row r="45" spans="1:117" s="248" customFormat="1">
      <c r="A45" s="432">
        <v>18</v>
      </c>
      <c r="B45" s="432"/>
      <c r="C45" s="432"/>
      <c r="D45" s="433"/>
      <c r="E45" s="434"/>
      <c r="F45" s="434"/>
      <c r="G45" s="434"/>
      <c r="H45" s="434"/>
      <c r="I45" s="434"/>
      <c r="J45" s="434"/>
      <c r="K45" s="434"/>
      <c r="L45" s="434"/>
      <c r="M45" s="434"/>
      <c r="N45" s="434"/>
      <c r="O45" s="434"/>
      <c r="P45" s="434"/>
      <c r="Q45" s="435"/>
      <c r="R45" s="436"/>
      <c r="S45" s="436"/>
      <c r="T45" s="436"/>
      <c r="U45" s="436"/>
      <c r="V45" s="436"/>
      <c r="W45" s="436"/>
      <c r="X45" s="436"/>
      <c r="Y45" s="437"/>
      <c r="Z45" s="438"/>
      <c r="AA45" s="438"/>
      <c r="AB45" s="438"/>
      <c r="AC45" s="438"/>
      <c r="AD45" s="439"/>
      <c r="AE45" s="439"/>
      <c r="AF45" s="439"/>
      <c r="AG45" s="439"/>
      <c r="AH45" s="439"/>
      <c r="AI45" s="439"/>
      <c r="AJ45" s="439"/>
      <c r="AK45" s="439"/>
      <c r="AL45" s="440">
        <f t="shared" si="6"/>
        <v>0</v>
      </c>
      <c r="AM45" s="440"/>
      <c r="AN45" s="440"/>
      <c r="AO45" s="440"/>
      <c r="AP45" s="440"/>
      <c r="AQ45" s="440"/>
      <c r="AR45" s="440"/>
      <c r="AS45" s="440"/>
      <c r="AT45" s="440">
        <f t="shared" si="7"/>
        <v>0</v>
      </c>
      <c r="AU45" s="440"/>
      <c r="AV45" s="440"/>
      <c r="AW45" s="440"/>
      <c r="AX45" s="440"/>
      <c r="AY45" s="440"/>
      <c r="AZ45" s="440"/>
      <c r="BA45" s="440"/>
    </row>
    <row r="46" spans="1:117" s="248" customFormat="1">
      <c r="A46" s="432">
        <v>19</v>
      </c>
      <c r="B46" s="432"/>
      <c r="C46" s="432"/>
      <c r="D46" s="433"/>
      <c r="E46" s="434"/>
      <c r="F46" s="434"/>
      <c r="G46" s="434"/>
      <c r="H46" s="434"/>
      <c r="I46" s="434"/>
      <c r="J46" s="434"/>
      <c r="K46" s="434"/>
      <c r="L46" s="434"/>
      <c r="M46" s="434"/>
      <c r="N46" s="434"/>
      <c r="O46" s="434"/>
      <c r="P46" s="434"/>
      <c r="Q46" s="435"/>
      <c r="R46" s="436"/>
      <c r="S46" s="436"/>
      <c r="T46" s="436"/>
      <c r="U46" s="436"/>
      <c r="V46" s="436"/>
      <c r="W46" s="436"/>
      <c r="X46" s="436"/>
      <c r="Y46" s="437"/>
      <c r="Z46" s="438"/>
      <c r="AA46" s="438"/>
      <c r="AB46" s="438"/>
      <c r="AC46" s="438"/>
      <c r="AD46" s="439"/>
      <c r="AE46" s="439"/>
      <c r="AF46" s="439"/>
      <c r="AG46" s="439"/>
      <c r="AH46" s="439"/>
      <c r="AI46" s="439"/>
      <c r="AJ46" s="439"/>
      <c r="AK46" s="439"/>
      <c r="AL46" s="440">
        <f t="shared" si="6"/>
        <v>0</v>
      </c>
      <c r="AM46" s="440"/>
      <c r="AN46" s="440"/>
      <c r="AO46" s="440"/>
      <c r="AP46" s="440"/>
      <c r="AQ46" s="440"/>
      <c r="AR46" s="440"/>
      <c r="AS46" s="440"/>
      <c r="AT46" s="440">
        <f t="shared" si="7"/>
        <v>0</v>
      </c>
      <c r="AU46" s="440"/>
      <c r="AV46" s="440"/>
      <c r="AW46" s="440"/>
      <c r="AX46" s="440"/>
      <c r="AY46" s="440"/>
      <c r="AZ46" s="440"/>
      <c r="BA46" s="440"/>
    </row>
    <row r="47" spans="1:117" s="248" customFormat="1">
      <c r="A47" s="432">
        <v>20</v>
      </c>
      <c r="B47" s="432"/>
      <c r="C47" s="432"/>
      <c r="D47" s="433"/>
      <c r="E47" s="434"/>
      <c r="F47" s="434"/>
      <c r="G47" s="434"/>
      <c r="H47" s="434"/>
      <c r="I47" s="434"/>
      <c r="J47" s="434"/>
      <c r="K47" s="434"/>
      <c r="L47" s="434"/>
      <c r="M47" s="434"/>
      <c r="N47" s="434"/>
      <c r="O47" s="434"/>
      <c r="P47" s="434"/>
      <c r="Q47" s="435"/>
      <c r="R47" s="436"/>
      <c r="S47" s="436"/>
      <c r="T47" s="436"/>
      <c r="U47" s="436"/>
      <c r="V47" s="436"/>
      <c r="W47" s="436"/>
      <c r="X47" s="436"/>
      <c r="Y47" s="437"/>
      <c r="Z47" s="438"/>
      <c r="AA47" s="438"/>
      <c r="AB47" s="438"/>
      <c r="AC47" s="438"/>
      <c r="AD47" s="439"/>
      <c r="AE47" s="439"/>
      <c r="AF47" s="439"/>
      <c r="AG47" s="439"/>
      <c r="AH47" s="439"/>
      <c r="AI47" s="439"/>
      <c r="AJ47" s="439"/>
      <c r="AK47" s="439"/>
      <c r="AL47" s="440">
        <f t="shared" si="6"/>
        <v>0</v>
      </c>
      <c r="AM47" s="440"/>
      <c r="AN47" s="440"/>
      <c r="AO47" s="440"/>
      <c r="AP47" s="440"/>
      <c r="AQ47" s="440"/>
      <c r="AR47" s="440"/>
      <c r="AS47" s="440"/>
      <c r="AT47" s="440">
        <f t="shared" si="7"/>
        <v>0</v>
      </c>
      <c r="AU47" s="440"/>
      <c r="AV47" s="440"/>
      <c r="AW47" s="440"/>
      <c r="AX47" s="440"/>
      <c r="AY47" s="440"/>
      <c r="AZ47" s="440"/>
      <c r="BA47" s="440"/>
    </row>
    <row r="48" spans="1:117" s="248" customFormat="1">
      <c r="A48" s="432">
        <v>21</v>
      </c>
      <c r="B48" s="432"/>
      <c r="C48" s="432"/>
      <c r="D48" s="433"/>
      <c r="E48" s="434"/>
      <c r="F48" s="434"/>
      <c r="G48" s="434"/>
      <c r="H48" s="434"/>
      <c r="I48" s="434"/>
      <c r="J48" s="434"/>
      <c r="K48" s="434"/>
      <c r="L48" s="434"/>
      <c r="M48" s="434"/>
      <c r="N48" s="434"/>
      <c r="O48" s="434"/>
      <c r="P48" s="434"/>
      <c r="Q48" s="435"/>
      <c r="R48" s="436"/>
      <c r="S48" s="436"/>
      <c r="T48" s="436"/>
      <c r="U48" s="436"/>
      <c r="V48" s="436"/>
      <c r="W48" s="436"/>
      <c r="X48" s="436"/>
      <c r="Y48" s="437"/>
      <c r="Z48" s="438"/>
      <c r="AA48" s="438"/>
      <c r="AB48" s="438"/>
      <c r="AC48" s="438"/>
      <c r="AD48" s="439"/>
      <c r="AE48" s="439"/>
      <c r="AF48" s="439"/>
      <c r="AG48" s="439"/>
      <c r="AH48" s="439"/>
      <c r="AI48" s="439"/>
      <c r="AJ48" s="439"/>
      <c r="AK48" s="439"/>
      <c r="AL48" s="440">
        <f t="shared" si="6"/>
        <v>0</v>
      </c>
      <c r="AM48" s="440"/>
      <c r="AN48" s="440"/>
      <c r="AO48" s="440"/>
      <c r="AP48" s="440"/>
      <c r="AQ48" s="440"/>
      <c r="AR48" s="440"/>
      <c r="AS48" s="440"/>
      <c r="AT48" s="440">
        <f t="shared" si="7"/>
        <v>0</v>
      </c>
      <c r="AU48" s="440"/>
      <c r="AV48" s="440"/>
      <c r="AW48" s="440"/>
      <c r="AX48" s="440"/>
      <c r="AY48" s="440"/>
      <c r="AZ48" s="440"/>
      <c r="BA48" s="440"/>
    </row>
    <row r="49" spans="1:53" s="248" customFormat="1">
      <c r="A49" s="432">
        <v>22</v>
      </c>
      <c r="B49" s="432"/>
      <c r="C49" s="432"/>
      <c r="D49" s="433"/>
      <c r="E49" s="434"/>
      <c r="F49" s="434"/>
      <c r="G49" s="434"/>
      <c r="H49" s="434"/>
      <c r="I49" s="434"/>
      <c r="J49" s="434"/>
      <c r="K49" s="434"/>
      <c r="L49" s="434"/>
      <c r="M49" s="434"/>
      <c r="N49" s="434"/>
      <c r="O49" s="434"/>
      <c r="P49" s="434"/>
      <c r="Q49" s="435"/>
      <c r="R49" s="436"/>
      <c r="S49" s="436"/>
      <c r="T49" s="436"/>
      <c r="U49" s="436"/>
      <c r="V49" s="436"/>
      <c r="W49" s="436"/>
      <c r="X49" s="436"/>
      <c r="Y49" s="437"/>
      <c r="Z49" s="438"/>
      <c r="AA49" s="438"/>
      <c r="AB49" s="438"/>
      <c r="AC49" s="438"/>
      <c r="AD49" s="439"/>
      <c r="AE49" s="439"/>
      <c r="AF49" s="439"/>
      <c r="AG49" s="439"/>
      <c r="AH49" s="439"/>
      <c r="AI49" s="439"/>
      <c r="AJ49" s="439"/>
      <c r="AK49" s="439"/>
      <c r="AL49" s="440">
        <f t="shared" si="6"/>
        <v>0</v>
      </c>
      <c r="AM49" s="440"/>
      <c r="AN49" s="440"/>
      <c r="AO49" s="440"/>
      <c r="AP49" s="440"/>
      <c r="AQ49" s="440"/>
      <c r="AR49" s="440"/>
      <c r="AS49" s="440"/>
      <c r="AT49" s="440">
        <f t="shared" si="7"/>
        <v>0</v>
      </c>
      <c r="AU49" s="440"/>
      <c r="AV49" s="440"/>
      <c r="AW49" s="440"/>
      <c r="AX49" s="440"/>
      <c r="AY49" s="440"/>
      <c r="AZ49" s="440"/>
      <c r="BA49" s="440"/>
    </row>
    <row r="50" spans="1:53" s="248" customFormat="1">
      <c r="A50" s="432">
        <v>23</v>
      </c>
      <c r="B50" s="432"/>
      <c r="C50" s="432"/>
      <c r="D50" s="433"/>
      <c r="E50" s="434"/>
      <c r="F50" s="434"/>
      <c r="G50" s="434"/>
      <c r="H50" s="434"/>
      <c r="I50" s="434"/>
      <c r="J50" s="434"/>
      <c r="K50" s="434"/>
      <c r="L50" s="434"/>
      <c r="M50" s="434"/>
      <c r="N50" s="434"/>
      <c r="O50" s="434"/>
      <c r="P50" s="434"/>
      <c r="Q50" s="435"/>
      <c r="R50" s="436"/>
      <c r="S50" s="436"/>
      <c r="T50" s="436"/>
      <c r="U50" s="436"/>
      <c r="V50" s="436"/>
      <c r="W50" s="436"/>
      <c r="X50" s="436"/>
      <c r="Y50" s="437"/>
      <c r="Z50" s="438"/>
      <c r="AA50" s="438"/>
      <c r="AB50" s="438"/>
      <c r="AC50" s="438"/>
      <c r="AD50" s="439"/>
      <c r="AE50" s="439"/>
      <c r="AF50" s="439"/>
      <c r="AG50" s="439"/>
      <c r="AH50" s="439"/>
      <c r="AI50" s="439"/>
      <c r="AJ50" s="439"/>
      <c r="AK50" s="439"/>
      <c r="AL50" s="440">
        <f t="shared" si="6"/>
        <v>0</v>
      </c>
      <c r="AM50" s="440"/>
      <c r="AN50" s="440"/>
      <c r="AO50" s="440"/>
      <c r="AP50" s="440"/>
      <c r="AQ50" s="440"/>
      <c r="AR50" s="440"/>
      <c r="AS50" s="440"/>
      <c r="AT50" s="440">
        <f t="shared" si="7"/>
        <v>0</v>
      </c>
      <c r="AU50" s="440"/>
      <c r="AV50" s="440"/>
      <c r="AW50" s="440"/>
      <c r="AX50" s="440"/>
      <c r="AY50" s="440"/>
      <c r="AZ50" s="440"/>
      <c r="BA50" s="440"/>
    </row>
    <row r="51" spans="1:53" s="248" customFormat="1">
      <c r="A51" s="432">
        <v>24</v>
      </c>
      <c r="B51" s="432"/>
      <c r="C51" s="432"/>
      <c r="D51" s="433"/>
      <c r="E51" s="434"/>
      <c r="F51" s="434"/>
      <c r="G51" s="434"/>
      <c r="H51" s="434"/>
      <c r="I51" s="434"/>
      <c r="J51" s="434"/>
      <c r="K51" s="434"/>
      <c r="L51" s="434"/>
      <c r="M51" s="434"/>
      <c r="N51" s="434"/>
      <c r="O51" s="434"/>
      <c r="P51" s="434"/>
      <c r="Q51" s="435"/>
      <c r="R51" s="436"/>
      <c r="S51" s="436"/>
      <c r="T51" s="436"/>
      <c r="U51" s="436"/>
      <c r="V51" s="436"/>
      <c r="W51" s="436"/>
      <c r="X51" s="436"/>
      <c r="Y51" s="437"/>
      <c r="Z51" s="438"/>
      <c r="AA51" s="438"/>
      <c r="AB51" s="438"/>
      <c r="AC51" s="438"/>
      <c r="AD51" s="439"/>
      <c r="AE51" s="439"/>
      <c r="AF51" s="439"/>
      <c r="AG51" s="439"/>
      <c r="AH51" s="439"/>
      <c r="AI51" s="439"/>
      <c r="AJ51" s="439"/>
      <c r="AK51" s="439"/>
      <c r="AL51" s="440">
        <f t="shared" si="0"/>
        <v>0</v>
      </c>
      <c r="AM51" s="440"/>
      <c r="AN51" s="440"/>
      <c r="AO51" s="440"/>
      <c r="AP51" s="440"/>
      <c r="AQ51" s="440"/>
      <c r="AR51" s="440"/>
      <c r="AS51" s="440"/>
      <c r="AT51" s="440">
        <f t="shared" si="1"/>
        <v>0</v>
      </c>
      <c r="AU51" s="440"/>
      <c r="AV51" s="440"/>
      <c r="AW51" s="440"/>
      <c r="AX51" s="440"/>
      <c r="AY51" s="440"/>
      <c r="AZ51" s="440"/>
      <c r="BA51" s="440"/>
    </row>
    <row r="52" spans="1:53" s="248" customFormat="1">
      <c r="A52" s="432">
        <v>25</v>
      </c>
      <c r="B52" s="432"/>
      <c r="C52" s="432"/>
      <c r="D52" s="433"/>
      <c r="E52" s="434"/>
      <c r="F52" s="434"/>
      <c r="G52" s="434"/>
      <c r="H52" s="434"/>
      <c r="I52" s="434"/>
      <c r="J52" s="434"/>
      <c r="K52" s="434"/>
      <c r="L52" s="434"/>
      <c r="M52" s="434"/>
      <c r="N52" s="434"/>
      <c r="O52" s="434"/>
      <c r="P52" s="434"/>
      <c r="Q52" s="435"/>
      <c r="R52" s="436"/>
      <c r="S52" s="436"/>
      <c r="T52" s="436"/>
      <c r="U52" s="436"/>
      <c r="V52" s="436"/>
      <c r="W52" s="436"/>
      <c r="X52" s="436"/>
      <c r="Y52" s="437"/>
      <c r="Z52" s="438"/>
      <c r="AA52" s="438"/>
      <c r="AB52" s="438"/>
      <c r="AC52" s="438"/>
      <c r="AD52" s="439"/>
      <c r="AE52" s="439"/>
      <c r="AF52" s="439"/>
      <c r="AG52" s="439"/>
      <c r="AH52" s="439"/>
      <c r="AI52" s="439"/>
      <c r="AJ52" s="439"/>
      <c r="AK52" s="439"/>
      <c r="AL52" s="440">
        <f t="shared" si="0"/>
        <v>0</v>
      </c>
      <c r="AM52" s="440"/>
      <c r="AN52" s="440"/>
      <c r="AO52" s="440"/>
      <c r="AP52" s="440"/>
      <c r="AQ52" s="440"/>
      <c r="AR52" s="440"/>
      <c r="AS52" s="440"/>
      <c r="AT52" s="440">
        <f t="shared" si="1"/>
        <v>0</v>
      </c>
      <c r="AU52" s="440"/>
      <c r="AV52" s="440"/>
      <c r="AW52" s="440"/>
      <c r="AX52" s="440"/>
      <c r="AY52" s="440"/>
      <c r="AZ52" s="440"/>
      <c r="BA52" s="440"/>
    </row>
    <row r="53" spans="1:53" s="248" customFormat="1">
      <c r="A53" s="432">
        <v>26</v>
      </c>
      <c r="B53" s="432"/>
      <c r="C53" s="432"/>
      <c r="D53" s="433"/>
      <c r="E53" s="434"/>
      <c r="F53" s="434"/>
      <c r="G53" s="434"/>
      <c r="H53" s="434"/>
      <c r="I53" s="434"/>
      <c r="J53" s="434"/>
      <c r="K53" s="434"/>
      <c r="L53" s="434"/>
      <c r="M53" s="434"/>
      <c r="N53" s="434"/>
      <c r="O53" s="434"/>
      <c r="P53" s="434"/>
      <c r="Q53" s="435"/>
      <c r="R53" s="436"/>
      <c r="S53" s="436"/>
      <c r="T53" s="436"/>
      <c r="U53" s="436"/>
      <c r="V53" s="436"/>
      <c r="W53" s="436"/>
      <c r="X53" s="436"/>
      <c r="Y53" s="437"/>
      <c r="Z53" s="438"/>
      <c r="AA53" s="438"/>
      <c r="AB53" s="438"/>
      <c r="AC53" s="438"/>
      <c r="AD53" s="439"/>
      <c r="AE53" s="439"/>
      <c r="AF53" s="439"/>
      <c r="AG53" s="439"/>
      <c r="AH53" s="439"/>
      <c r="AI53" s="439"/>
      <c r="AJ53" s="439"/>
      <c r="AK53" s="439"/>
      <c r="AL53" s="440">
        <f t="shared" si="0"/>
        <v>0</v>
      </c>
      <c r="AM53" s="440"/>
      <c r="AN53" s="440"/>
      <c r="AO53" s="440"/>
      <c r="AP53" s="440"/>
      <c r="AQ53" s="440"/>
      <c r="AR53" s="440"/>
      <c r="AS53" s="440"/>
      <c r="AT53" s="440">
        <f t="shared" si="1"/>
        <v>0</v>
      </c>
      <c r="AU53" s="440"/>
      <c r="AV53" s="440"/>
      <c r="AW53" s="440"/>
      <c r="AX53" s="440"/>
      <c r="AY53" s="440"/>
      <c r="AZ53" s="440"/>
      <c r="BA53" s="440"/>
    </row>
    <row r="54" spans="1:53" s="248" customFormat="1">
      <c r="A54" s="432">
        <v>27</v>
      </c>
      <c r="B54" s="432"/>
      <c r="C54" s="432"/>
      <c r="D54" s="433"/>
      <c r="E54" s="434"/>
      <c r="F54" s="434"/>
      <c r="G54" s="434"/>
      <c r="H54" s="434"/>
      <c r="I54" s="434"/>
      <c r="J54" s="434"/>
      <c r="K54" s="434"/>
      <c r="L54" s="434"/>
      <c r="M54" s="434"/>
      <c r="N54" s="434"/>
      <c r="O54" s="434"/>
      <c r="P54" s="434"/>
      <c r="Q54" s="435"/>
      <c r="R54" s="436"/>
      <c r="S54" s="436"/>
      <c r="T54" s="436"/>
      <c r="U54" s="436"/>
      <c r="V54" s="436"/>
      <c r="W54" s="436"/>
      <c r="X54" s="436"/>
      <c r="Y54" s="437"/>
      <c r="Z54" s="438"/>
      <c r="AA54" s="438"/>
      <c r="AB54" s="438"/>
      <c r="AC54" s="438"/>
      <c r="AD54" s="439"/>
      <c r="AE54" s="439"/>
      <c r="AF54" s="439"/>
      <c r="AG54" s="439"/>
      <c r="AH54" s="439"/>
      <c r="AI54" s="439"/>
      <c r="AJ54" s="439"/>
      <c r="AK54" s="439"/>
      <c r="AL54" s="440">
        <f t="shared" si="0"/>
        <v>0</v>
      </c>
      <c r="AM54" s="440"/>
      <c r="AN54" s="440"/>
      <c r="AO54" s="440"/>
      <c r="AP54" s="440"/>
      <c r="AQ54" s="440"/>
      <c r="AR54" s="440"/>
      <c r="AS54" s="440"/>
      <c r="AT54" s="440">
        <f t="shared" si="1"/>
        <v>0</v>
      </c>
      <c r="AU54" s="440"/>
      <c r="AV54" s="440"/>
      <c r="AW54" s="440"/>
      <c r="AX54" s="440"/>
      <c r="AY54" s="440"/>
      <c r="AZ54" s="440"/>
      <c r="BA54" s="440"/>
    </row>
    <row r="55" spans="1:53" s="248" customFormat="1">
      <c r="A55" s="432">
        <v>28</v>
      </c>
      <c r="B55" s="432"/>
      <c r="C55" s="432"/>
      <c r="D55" s="433"/>
      <c r="E55" s="434"/>
      <c r="F55" s="434"/>
      <c r="G55" s="434"/>
      <c r="H55" s="434"/>
      <c r="I55" s="434"/>
      <c r="J55" s="434"/>
      <c r="K55" s="434"/>
      <c r="L55" s="434"/>
      <c r="M55" s="434"/>
      <c r="N55" s="434"/>
      <c r="O55" s="434"/>
      <c r="P55" s="434"/>
      <c r="Q55" s="435"/>
      <c r="R55" s="436"/>
      <c r="S55" s="436"/>
      <c r="T55" s="436"/>
      <c r="U55" s="436"/>
      <c r="V55" s="436"/>
      <c r="W55" s="436"/>
      <c r="X55" s="436"/>
      <c r="Y55" s="437"/>
      <c r="Z55" s="438"/>
      <c r="AA55" s="438"/>
      <c r="AB55" s="438"/>
      <c r="AC55" s="438"/>
      <c r="AD55" s="439"/>
      <c r="AE55" s="439"/>
      <c r="AF55" s="439"/>
      <c r="AG55" s="439"/>
      <c r="AH55" s="439"/>
      <c r="AI55" s="439"/>
      <c r="AJ55" s="439"/>
      <c r="AK55" s="439"/>
      <c r="AL55" s="440">
        <f t="shared" si="0"/>
        <v>0</v>
      </c>
      <c r="AM55" s="440"/>
      <c r="AN55" s="440"/>
      <c r="AO55" s="440"/>
      <c r="AP55" s="440"/>
      <c r="AQ55" s="440"/>
      <c r="AR55" s="440"/>
      <c r="AS55" s="440"/>
      <c r="AT55" s="440">
        <f t="shared" si="1"/>
        <v>0</v>
      </c>
      <c r="AU55" s="440"/>
      <c r="AV55" s="440"/>
      <c r="AW55" s="440"/>
      <c r="AX55" s="440"/>
      <c r="AY55" s="440"/>
      <c r="AZ55" s="440"/>
      <c r="BA55" s="440"/>
    </row>
    <row r="56" spans="1:53" s="248" customFormat="1">
      <c r="A56" s="432">
        <v>29</v>
      </c>
      <c r="B56" s="432"/>
      <c r="C56" s="432"/>
      <c r="D56" s="433"/>
      <c r="E56" s="434"/>
      <c r="F56" s="434"/>
      <c r="G56" s="434"/>
      <c r="H56" s="434"/>
      <c r="I56" s="434"/>
      <c r="J56" s="434"/>
      <c r="K56" s="434"/>
      <c r="L56" s="434"/>
      <c r="M56" s="434"/>
      <c r="N56" s="434"/>
      <c r="O56" s="434"/>
      <c r="P56" s="434"/>
      <c r="Q56" s="435"/>
      <c r="R56" s="436"/>
      <c r="S56" s="436"/>
      <c r="T56" s="436"/>
      <c r="U56" s="436"/>
      <c r="V56" s="436"/>
      <c r="W56" s="436"/>
      <c r="X56" s="436"/>
      <c r="Y56" s="437"/>
      <c r="Z56" s="438"/>
      <c r="AA56" s="438"/>
      <c r="AB56" s="438"/>
      <c r="AC56" s="438"/>
      <c r="AD56" s="439"/>
      <c r="AE56" s="439"/>
      <c r="AF56" s="439"/>
      <c r="AG56" s="439"/>
      <c r="AH56" s="439"/>
      <c r="AI56" s="439"/>
      <c r="AJ56" s="439"/>
      <c r="AK56" s="439"/>
      <c r="AL56" s="440">
        <f t="shared" si="0"/>
        <v>0</v>
      </c>
      <c r="AM56" s="440"/>
      <c r="AN56" s="440"/>
      <c r="AO56" s="440"/>
      <c r="AP56" s="440"/>
      <c r="AQ56" s="440"/>
      <c r="AR56" s="440"/>
      <c r="AS56" s="440"/>
      <c r="AT56" s="440">
        <f t="shared" si="1"/>
        <v>0</v>
      </c>
      <c r="AU56" s="440"/>
      <c r="AV56" s="440"/>
      <c r="AW56" s="440"/>
      <c r="AX56" s="440"/>
      <c r="AY56" s="440"/>
      <c r="AZ56" s="440"/>
      <c r="BA56" s="440"/>
    </row>
    <row r="57" spans="1:53" s="248" customFormat="1">
      <c r="A57" s="432">
        <v>30</v>
      </c>
      <c r="B57" s="432"/>
      <c r="C57" s="432"/>
      <c r="D57" s="433"/>
      <c r="E57" s="434"/>
      <c r="F57" s="434"/>
      <c r="G57" s="434"/>
      <c r="H57" s="434"/>
      <c r="I57" s="434"/>
      <c r="J57" s="434"/>
      <c r="K57" s="434"/>
      <c r="L57" s="434"/>
      <c r="M57" s="434"/>
      <c r="N57" s="434"/>
      <c r="O57" s="434"/>
      <c r="P57" s="434"/>
      <c r="Q57" s="435"/>
      <c r="R57" s="436"/>
      <c r="S57" s="436"/>
      <c r="T57" s="436"/>
      <c r="U57" s="436"/>
      <c r="V57" s="436"/>
      <c r="W57" s="436"/>
      <c r="X57" s="436"/>
      <c r="Y57" s="437"/>
      <c r="Z57" s="438"/>
      <c r="AA57" s="438"/>
      <c r="AB57" s="438"/>
      <c r="AC57" s="438"/>
      <c r="AD57" s="439"/>
      <c r="AE57" s="439"/>
      <c r="AF57" s="439"/>
      <c r="AG57" s="439"/>
      <c r="AH57" s="439"/>
      <c r="AI57" s="439"/>
      <c r="AJ57" s="439"/>
      <c r="AK57" s="439"/>
      <c r="AL57" s="440">
        <f t="shared" si="0"/>
        <v>0</v>
      </c>
      <c r="AM57" s="440"/>
      <c r="AN57" s="440"/>
      <c r="AO57" s="440"/>
      <c r="AP57" s="440"/>
      <c r="AQ57" s="440"/>
      <c r="AR57" s="440"/>
      <c r="AS57" s="440"/>
      <c r="AT57" s="440">
        <f t="shared" si="1"/>
        <v>0</v>
      </c>
      <c r="AU57" s="440"/>
      <c r="AV57" s="440"/>
      <c r="AW57" s="440"/>
      <c r="AX57" s="440"/>
      <c r="AY57" s="440"/>
      <c r="AZ57" s="440"/>
      <c r="BA57" s="440"/>
    </row>
    <row r="58" spans="1:53" s="248" customFormat="1">
      <c r="A58" s="432">
        <v>31</v>
      </c>
      <c r="B58" s="432"/>
      <c r="C58" s="432"/>
      <c r="D58" s="433"/>
      <c r="E58" s="434"/>
      <c r="F58" s="434"/>
      <c r="G58" s="434"/>
      <c r="H58" s="434"/>
      <c r="I58" s="434"/>
      <c r="J58" s="434"/>
      <c r="K58" s="434"/>
      <c r="L58" s="434"/>
      <c r="M58" s="434"/>
      <c r="N58" s="434"/>
      <c r="O58" s="434"/>
      <c r="P58" s="434"/>
      <c r="Q58" s="435"/>
      <c r="R58" s="436"/>
      <c r="S58" s="436"/>
      <c r="T58" s="436"/>
      <c r="U58" s="436"/>
      <c r="V58" s="436"/>
      <c r="W58" s="436"/>
      <c r="X58" s="436"/>
      <c r="Y58" s="437"/>
      <c r="Z58" s="438"/>
      <c r="AA58" s="438"/>
      <c r="AB58" s="438"/>
      <c r="AC58" s="438"/>
      <c r="AD58" s="439"/>
      <c r="AE58" s="439"/>
      <c r="AF58" s="439"/>
      <c r="AG58" s="439"/>
      <c r="AH58" s="439"/>
      <c r="AI58" s="439"/>
      <c r="AJ58" s="439"/>
      <c r="AK58" s="439"/>
      <c r="AL58" s="440">
        <f t="shared" si="0"/>
        <v>0</v>
      </c>
      <c r="AM58" s="440"/>
      <c r="AN58" s="440"/>
      <c r="AO58" s="440"/>
      <c r="AP58" s="440"/>
      <c r="AQ58" s="440"/>
      <c r="AR58" s="440"/>
      <c r="AS58" s="440"/>
      <c r="AT58" s="440">
        <f t="shared" si="1"/>
        <v>0</v>
      </c>
      <c r="AU58" s="440"/>
      <c r="AV58" s="440"/>
      <c r="AW58" s="440"/>
      <c r="AX58" s="440"/>
      <c r="AY58" s="440"/>
      <c r="AZ58" s="440"/>
      <c r="BA58" s="440"/>
    </row>
    <row r="59" spans="1:53" s="248" customFormat="1">
      <c r="A59" s="432">
        <v>32</v>
      </c>
      <c r="B59" s="432"/>
      <c r="C59" s="432"/>
      <c r="D59" s="433"/>
      <c r="E59" s="434"/>
      <c r="F59" s="434"/>
      <c r="G59" s="434"/>
      <c r="H59" s="434"/>
      <c r="I59" s="434"/>
      <c r="J59" s="434"/>
      <c r="K59" s="434"/>
      <c r="L59" s="434"/>
      <c r="M59" s="434"/>
      <c r="N59" s="434"/>
      <c r="O59" s="434"/>
      <c r="P59" s="434"/>
      <c r="Q59" s="435"/>
      <c r="R59" s="436"/>
      <c r="S59" s="436"/>
      <c r="T59" s="436"/>
      <c r="U59" s="436"/>
      <c r="V59" s="436"/>
      <c r="W59" s="436"/>
      <c r="X59" s="436"/>
      <c r="Y59" s="438"/>
      <c r="Z59" s="438"/>
      <c r="AA59" s="438"/>
      <c r="AB59" s="438"/>
      <c r="AC59" s="438"/>
      <c r="AD59" s="439"/>
      <c r="AE59" s="439"/>
      <c r="AF59" s="439"/>
      <c r="AG59" s="439"/>
      <c r="AH59" s="439"/>
      <c r="AI59" s="439"/>
      <c r="AJ59" s="439"/>
      <c r="AK59" s="439"/>
      <c r="AL59" s="440">
        <f t="shared" si="0"/>
        <v>0</v>
      </c>
      <c r="AM59" s="440"/>
      <c r="AN59" s="440"/>
      <c r="AO59" s="440"/>
      <c r="AP59" s="440"/>
      <c r="AQ59" s="440"/>
      <c r="AR59" s="440"/>
      <c r="AS59" s="440"/>
      <c r="AT59" s="440">
        <f t="shared" si="1"/>
        <v>0</v>
      </c>
      <c r="AU59" s="440"/>
      <c r="AV59" s="440"/>
      <c r="AW59" s="440"/>
      <c r="AX59" s="440"/>
      <c r="AY59" s="440"/>
      <c r="AZ59" s="440"/>
      <c r="BA59" s="440"/>
    </row>
    <row r="60" spans="1:53" s="248" customFormat="1">
      <c r="A60" s="432">
        <v>33</v>
      </c>
      <c r="B60" s="432"/>
      <c r="C60" s="432"/>
      <c r="D60" s="433"/>
      <c r="E60" s="434"/>
      <c r="F60" s="434"/>
      <c r="G60" s="434"/>
      <c r="H60" s="434"/>
      <c r="I60" s="434"/>
      <c r="J60" s="434"/>
      <c r="K60" s="434"/>
      <c r="L60" s="434"/>
      <c r="M60" s="434"/>
      <c r="N60" s="434"/>
      <c r="O60" s="434"/>
      <c r="P60" s="434"/>
      <c r="Q60" s="435"/>
      <c r="R60" s="436"/>
      <c r="S60" s="436"/>
      <c r="T60" s="436"/>
      <c r="U60" s="436"/>
      <c r="V60" s="436"/>
      <c r="W60" s="436"/>
      <c r="X60" s="436"/>
      <c r="Y60" s="437"/>
      <c r="Z60" s="438"/>
      <c r="AA60" s="438"/>
      <c r="AB60" s="438"/>
      <c r="AC60" s="438"/>
      <c r="AD60" s="439"/>
      <c r="AE60" s="439"/>
      <c r="AF60" s="439"/>
      <c r="AG60" s="439"/>
      <c r="AH60" s="439"/>
      <c r="AI60" s="439"/>
      <c r="AJ60" s="439"/>
      <c r="AK60" s="439"/>
      <c r="AL60" s="440">
        <f t="shared" si="0"/>
        <v>0</v>
      </c>
      <c r="AM60" s="440"/>
      <c r="AN60" s="440"/>
      <c r="AO60" s="440"/>
      <c r="AP60" s="440"/>
      <c r="AQ60" s="440"/>
      <c r="AR60" s="440"/>
      <c r="AS60" s="440"/>
      <c r="AT60" s="440">
        <f t="shared" si="1"/>
        <v>0</v>
      </c>
      <c r="AU60" s="440"/>
      <c r="AV60" s="440"/>
      <c r="AW60" s="440"/>
      <c r="AX60" s="440"/>
      <c r="AY60" s="440"/>
      <c r="AZ60" s="440"/>
      <c r="BA60" s="440"/>
    </row>
    <row r="61" spans="1:53" s="248" customFormat="1">
      <c r="A61" s="432">
        <v>34</v>
      </c>
      <c r="B61" s="432"/>
      <c r="C61" s="432"/>
      <c r="D61" s="433"/>
      <c r="E61" s="434"/>
      <c r="F61" s="434"/>
      <c r="G61" s="434"/>
      <c r="H61" s="434"/>
      <c r="I61" s="434"/>
      <c r="J61" s="434"/>
      <c r="K61" s="434"/>
      <c r="L61" s="434"/>
      <c r="M61" s="434"/>
      <c r="N61" s="434"/>
      <c r="O61" s="434"/>
      <c r="P61" s="434"/>
      <c r="Q61" s="435"/>
      <c r="R61" s="436"/>
      <c r="S61" s="436"/>
      <c r="T61" s="436"/>
      <c r="U61" s="436"/>
      <c r="V61" s="436"/>
      <c r="W61" s="436"/>
      <c r="X61" s="436"/>
      <c r="Y61" s="438"/>
      <c r="Z61" s="438"/>
      <c r="AA61" s="438"/>
      <c r="AB61" s="438"/>
      <c r="AC61" s="438"/>
      <c r="AD61" s="439"/>
      <c r="AE61" s="439"/>
      <c r="AF61" s="439"/>
      <c r="AG61" s="439"/>
      <c r="AH61" s="439"/>
      <c r="AI61" s="439"/>
      <c r="AJ61" s="439"/>
      <c r="AK61" s="439"/>
      <c r="AL61" s="440">
        <f t="shared" ref="AL61:AL70" si="8">IF(Y61=10%,ROUNDUP(AD61*100/110,0),IF(Y61=8%,ROUNDUP(AD61*100/108,0),IF(Y61="非課税",AD61,0)))</f>
        <v>0</v>
      </c>
      <c r="AM61" s="440"/>
      <c r="AN61" s="440"/>
      <c r="AO61" s="440"/>
      <c r="AP61" s="440"/>
      <c r="AQ61" s="440"/>
      <c r="AR61" s="440"/>
      <c r="AS61" s="440"/>
      <c r="AT61" s="440">
        <f t="shared" ref="AT61:AT70" si="9">AD61-AL61</f>
        <v>0</v>
      </c>
      <c r="AU61" s="440"/>
      <c r="AV61" s="440"/>
      <c r="AW61" s="440"/>
      <c r="AX61" s="440"/>
      <c r="AY61" s="440"/>
      <c r="AZ61" s="440"/>
      <c r="BA61" s="440"/>
    </row>
    <row r="62" spans="1:53" s="248" customFormat="1">
      <c r="A62" s="432">
        <v>35</v>
      </c>
      <c r="B62" s="432"/>
      <c r="C62" s="432"/>
      <c r="D62" s="433"/>
      <c r="E62" s="434"/>
      <c r="F62" s="434"/>
      <c r="G62" s="434"/>
      <c r="H62" s="434"/>
      <c r="I62" s="434"/>
      <c r="J62" s="434"/>
      <c r="K62" s="434"/>
      <c r="L62" s="434"/>
      <c r="M62" s="434"/>
      <c r="N62" s="434"/>
      <c r="O62" s="434"/>
      <c r="P62" s="434"/>
      <c r="Q62" s="435"/>
      <c r="R62" s="436"/>
      <c r="S62" s="436"/>
      <c r="T62" s="436"/>
      <c r="U62" s="436"/>
      <c r="V62" s="436"/>
      <c r="W62" s="436"/>
      <c r="X62" s="436"/>
      <c r="Y62" s="437"/>
      <c r="Z62" s="438"/>
      <c r="AA62" s="438"/>
      <c r="AB62" s="438"/>
      <c r="AC62" s="438"/>
      <c r="AD62" s="439"/>
      <c r="AE62" s="439"/>
      <c r="AF62" s="439"/>
      <c r="AG62" s="439"/>
      <c r="AH62" s="439"/>
      <c r="AI62" s="439"/>
      <c r="AJ62" s="439"/>
      <c r="AK62" s="439"/>
      <c r="AL62" s="440">
        <f t="shared" si="8"/>
        <v>0</v>
      </c>
      <c r="AM62" s="440"/>
      <c r="AN62" s="440"/>
      <c r="AO62" s="440"/>
      <c r="AP62" s="440"/>
      <c r="AQ62" s="440"/>
      <c r="AR62" s="440"/>
      <c r="AS62" s="440"/>
      <c r="AT62" s="440">
        <f t="shared" si="9"/>
        <v>0</v>
      </c>
      <c r="AU62" s="440"/>
      <c r="AV62" s="440"/>
      <c r="AW62" s="440"/>
      <c r="AX62" s="440"/>
      <c r="AY62" s="440"/>
      <c r="AZ62" s="440"/>
      <c r="BA62" s="440"/>
    </row>
    <row r="63" spans="1:53" s="248" customFormat="1">
      <c r="A63" s="432">
        <v>36</v>
      </c>
      <c r="B63" s="432"/>
      <c r="C63" s="432"/>
      <c r="D63" s="433"/>
      <c r="E63" s="434"/>
      <c r="F63" s="434"/>
      <c r="G63" s="434"/>
      <c r="H63" s="434"/>
      <c r="I63" s="434"/>
      <c r="J63" s="434"/>
      <c r="K63" s="434"/>
      <c r="L63" s="434"/>
      <c r="M63" s="434"/>
      <c r="N63" s="434"/>
      <c r="O63" s="434"/>
      <c r="P63" s="434"/>
      <c r="Q63" s="435"/>
      <c r="R63" s="436"/>
      <c r="S63" s="436"/>
      <c r="T63" s="436"/>
      <c r="U63" s="436"/>
      <c r="V63" s="436"/>
      <c r="W63" s="436"/>
      <c r="X63" s="436"/>
      <c r="Y63" s="437"/>
      <c r="Z63" s="438"/>
      <c r="AA63" s="438"/>
      <c r="AB63" s="438"/>
      <c r="AC63" s="438"/>
      <c r="AD63" s="439"/>
      <c r="AE63" s="439"/>
      <c r="AF63" s="439"/>
      <c r="AG63" s="439"/>
      <c r="AH63" s="439"/>
      <c r="AI63" s="439"/>
      <c r="AJ63" s="439"/>
      <c r="AK63" s="439"/>
      <c r="AL63" s="440">
        <f t="shared" si="8"/>
        <v>0</v>
      </c>
      <c r="AM63" s="440"/>
      <c r="AN63" s="440"/>
      <c r="AO63" s="440"/>
      <c r="AP63" s="440"/>
      <c r="AQ63" s="440"/>
      <c r="AR63" s="440"/>
      <c r="AS63" s="440"/>
      <c r="AT63" s="440">
        <f t="shared" si="9"/>
        <v>0</v>
      </c>
      <c r="AU63" s="440"/>
      <c r="AV63" s="440"/>
      <c r="AW63" s="440"/>
      <c r="AX63" s="440"/>
      <c r="AY63" s="440"/>
      <c r="AZ63" s="440"/>
      <c r="BA63" s="440"/>
    </row>
    <row r="64" spans="1:53" s="248" customFormat="1">
      <c r="A64" s="432">
        <v>37</v>
      </c>
      <c r="B64" s="432"/>
      <c r="C64" s="432"/>
      <c r="D64" s="433"/>
      <c r="E64" s="434"/>
      <c r="F64" s="434"/>
      <c r="G64" s="434"/>
      <c r="H64" s="434"/>
      <c r="I64" s="434"/>
      <c r="J64" s="434"/>
      <c r="K64" s="434"/>
      <c r="L64" s="434"/>
      <c r="M64" s="434"/>
      <c r="N64" s="434"/>
      <c r="O64" s="434"/>
      <c r="P64" s="434"/>
      <c r="Q64" s="435"/>
      <c r="R64" s="436"/>
      <c r="S64" s="436"/>
      <c r="T64" s="436"/>
      <c r="U64" s="436"/>
      <c r="V64" s="436"/>
      <c r="W64" s="436"/>
      <c r="X64" s="436"/>
      <c r="Y64" s="438"/>
      <c r="Z64" s="438"/>
      <c r="AA64" s="438"/>
      <c r="AB64" s="438"/>
      <c r="AC64" s="438"/>
      <c r="AD64" s="439"/>
      <c r="AE64" s="439"/>
      <c r="AF64" s="439"/>
      <c r="AG64" s="439"/>
      <c r="AH64" s="439"/>
      <c r="AI64" s="439"/>
      <c r="AJ64" s="439"/>
      <c r="AK64" s="439"/>
      <c r="AL64" s="440">
        <f t="shared" si="8"/>
        <v>0</v>
      </c>
      <c r="AM64" s="440"/>
      <c r="AN64" s="440"/>
      <c r="AO64" s="440"/>
      <c r="AP64" s="440"/>
      <c r="AQ64" s="440"/>
      <c r="AR64" s="440"/>
      <c r="AS64" s="440"/>
      <c r="AT64" s="440">
        <f t="shared" si="9"/>
        <v>0</v>
      </c>
      <c r="AU64" s="440"/>
      <c r="AV64" s="440"/>
      <c r="AW64" s="440"/>
      <c r="AX64" s="440"/>
      <c r="AY64" s="440"/>
      <c r="AZ64" s="440"/>
      <c r="BA64" s="440"/>
    </row>
    <row r="65" spans="1:111" s="248" customFormat="1">
      <c r="A65" s="432">
        <v>38</v>
      </c>
      <c r="B65" s="432"/>
      <c r="C65" s="432"/>
      <c r="D65" s="433"/>
      <c r="E65" s="434"/>
      <c r="F65" s="434"/>
      <c r="G65" s="434"/>
      <c r="H65" s="434"/>
      <c r="I65" s="434"/>
      <c r="J65" s="434"/>
      <c r="K65" s="434"/>
      <c r="L65" s="434"/>
      <c r="M65" s="434"/>
      <c r="N65" s="434"/>
      <c r="O65" s="434"/>
      <c r="P65" s="434"/>
      <c r="Q65" s="435"/>
      <c r="R65" s="436"/>
      <c r="S65" s="436"/>
      <c r="T65" s="436"/>
      <c r="U65" s="436"/>
      <c r="V65" s="436"/>
      <c r="W65" s="436"/>
      <c r="X65" s="436"/>
      <c r="Y65" s="437"/>
      <c r="Z65" s="438"/>
      <c r="AA65" s="438"/>
      <c r="AB65" s="438"/>
      <c r="AC65" s="438"/>
      <c r="AD65" s="439"/>
      <c r="AE65" s="439"/>
      <c r="AF65" s="439"/>
      <c r="AG65" s="439"/>
      <c r="AH65" s="439"/>
      <c r="AI65" s="439"/>
      <c r="AJ65" s="439"/>
      <c r="AK65" s="439"/>
      <c r="AL65" s="440">
        <f t="shared" si="8"/>
        <v>0</v>
      </c>
      <c r="AM65" s="440"/>
      <c r="AN65" s="440"/>
      <c r="AO65" s="440"/>
      <c r="AP65" s="440"/>
      <c r="AQ65" s="440"/>
      <c r="AR65" s="440"/>
      <c r="AS65" s="440"/>
      <c r="AT65" s="440">
        <f t="shared" si="9"/>
        <v>0</v>
      </c>
      <c r="AU65" s="440"/>
      <c r="AV65" s="440"/>
      <c r="AW65" s="440"/>
      <c r="AX65" s="440"/>
      <c r="AY65" s="440"/>
      <c r="AZ65" s="440"/>
      <c r="BA65" s="440"/>
    </row>
    <row r="66" spans="1:111" s="248" customFormat="1">
      <c r="A66" s="432">
        <v>39</v>
      </c>
      <c r="B66" s="432"/>
      <c r="C66" s="432"/>
      <c r="D66" s="433"/>
      <c r="E66" s="434"/>
      <c r="F66" s="434"/>
      <c r="G66" s="434"/>
      <c r="H66" s="434"/>
      <c r="I66" s="434"/>
      <c r="J66" s="434"/>
      <c r="K66" s="434"/>
      <c r="L66" s="434"/>
      <c r="M66" s="434"/>
      <c r="N66" s="434"/>
      <c r="O66" s="434"/>
      <c r="P66" s="434"/>
      <c r="Q66" s="435"/>
      <c r="R66" s="436"/>
      <c r="S66" s="436"/>
      <c r="T66" s="436"/>
      <c r="U66" s="436"/>
      <c r="V66" s="436"/>
      <c r="W66" s="436"/>
      <c r="X66" s="436"/>
      <c r="Y66" s="437"/>
      <c r="Z66" s="438"/>
      <c r="AA66" s="438"/>
      <c r="AB66" s="438"/>
      <c r="AC66" s="438"/>
      <c r="AD66" s="439"/>
      <c r="AE66" s="439"/>
      <c r="AF66" s="439"/>
      <c r="AG66" s="439"/>
      <c r="AH66" s="439"/>
      <c r="AI66" s="439"/>
      <c r="AJ66" s="439"/>
      <c r="AK66" s="439"/>
      <c r="AL66" s="440">
        <f t="shared" si="8"/>
        <v>0</v>
      </c>
      <c r="AM66" s="440"/>
      <c r="AN66" s="440"/>
      <c r="AO66" s="440"/>
      <c r="AP66" s="440"/>
      <c r="AQ66" s="440"/>
      <c r="AR66" s="440"/>
      <c r="AS66" s="440"/>
      <c r="AT66" s="440">
        <f t="shared" si="9"/>
        <v>0</v>
      </c>
      <c r="AU66" s="440"/>
      <c r="AV66" s="440"/>
      <c r="AW66" s="440"/>
      <c r="AX66" s="440"/>
      <c r="AY66" s="440"/>
      <c r="AZ66" s="440"/>
      <c r="BA66" s="440"/>
    </row>
    <row r="67" spans="1:111" s="248" customFormat="1">
      <c r="A67" s="432">
        <v>40</v>
      </c>
      <c r="B67" s="432"/>
      <c r="C67" s="432"/>
      <c r="D67" s="433"/>
      <c r="E67" s="434"/>
      <c r="F67" s="434"/>
      <c r="G67" s="434"/>
      <c r="H67" s="434"/>
      <c r="I67" s="434"/>
      <c r="J67" s="434"/>
      <c r="K67" s="434"/>
      <c r="L67" s="434"/>
      <c r="M67" s="434"/>
      <c r="N67" s="434"/>
      <c r="O67" s="434"/>
      <c r="P67" s="434"/>
      <c r="Q67" s="435"/>
      <c r="R67" s="436"/>
      <c r="S67" s="436"/>
      <c r="T67" s="436"/>
      <c r="U67" s="436"/>
      <c r="V67" s="436"/>
      <c r="W67" s="436"/>
      <c r="X67" s="436"/>
      <c r="Y67" s="437"/>
      <c r="Z67" s="438"/>
      <c r="AA67" s="438"/>
      <c r="AB67" s="438"/>
      <c r="AC67" s="438"/>
      <c r="AD67" s="439"/>
      <c r="AE67" s="439"/>
      <c r="AF67" s="439"/>
      <c r="AG67" s="439"/>
      <c r="AH67" s="439"/>
      <c r="AI67" s="439"/>
      <c r="AJ67" s="439"/>
      <c r="AK67" s="439"/>
      <c r="AL67" s="440">
        <f t="shared" si="8"/>
        <v>0</v>
      </c>
      <c r="AM67" s="440"/>
      <c r="AN67" s="440"/>
      <c r="AO67" s="440"/>
      <c r="AP67" s="440"/>
      <c r="AQ67" s="440"/>
      <c r="AR67" s="440"/>
      <c r="AS67" s="440"/>
      <c r="AT67" s="440">
        <f t="shared" si="9"/>
        <v>0</v>
      </c>
      <c r="AU67" s="440"/>
      <c r="AV67" s="440"/>
      <c r="AW67" s="440"/>
      <c r="AX67" s="440"/>
      <c r="AY67" s="440"/>
      <c r="AZ67" s="440"/>
      <c r="BA67" s="440"/>
    </row>
    <row r="68" spans="1:111" s="248" customFormat="1">
      <c r="A68" s="432">
        <v>41</v>
      </c>
      <c r="B68" s="432"/>
      <c r="C68" s="432"/>
      <c r="D68" s="433"/>
      <c r="E68" s="434"/>
      <c r="F68" s="434"/>
      <c r="G68" s="434"/>
      <c r="H68" s="434"/>
      <c r="I68" s="434"/>
      <c r="J68" s="434"/>
      <c r="K68" s="434"/>
      <c r="L68" s="434"/>
      <c r="M68" s="434"/>
      <c r="N68" s="434"/>
      <c r="O68" s="434"/>
      <c r="P68" s="434"/>
      <c r="Q68" s="435"/>
      <c r="R68" s="436"/>
      <c r="S68" s="436"/>
      <c r="T68" s="436"/>
      <c r="U68" s="436"/>
      <c r="V68" s="436"/>
      <c r="W68" s="436"/>
      <c r="X68" s="436"/>
      <c r="Y68" s="437"/>
      <c r="Z68" s="438"/>
      <c r="AA68" s="438"/>
      <c r="AB68" s="438"/>
      <c r="AC68" s="438"/>
      <c r="AD68" s="439"/>
      <c r="AE68" s="439"/>
      <c r="AF68" s="439"/>
      <c r="AG68" s="439"/>
      <c r="AH68" s="439"/>
      <c r="AI68" s="439"/>
      <c r="AJ68" s="439"/>
      <c r="AK68" s="439"/>
      <c r="AL68" s="440">
        <f t="shared" si="8"/>
        <v>0</v>
      </c>
      <c r="AM68" s="440"/>
      <c r="AN68" s="440"/>
      <c r="AO68" s="440"/>
      <c r="AP68" s="440"/>
      <c r="AQ68" s="440"/>
      <c r="AR68" s="440"/>
      <c r="AS68" s="440"/>
      <c r="AT68" s="440">
        <f t="shared" si="9"/>
        <v>0</v>
      </c>
      <c r="AU68" s="440"/>
      <c r="AV68" s="440"/>
      <c r="AW68" s="440"/>
      <c r="AX68" s="440"/>
      <c r="AY68" s="440"/>
      <c r="AZ68" s="440"/>
      <c r="BA68" s="440"/>
    </row>
    <row r="69" spans="1:111" s="248" customFormat="1">
      <c r="A69" s="432">
        <v>42</v>
      </c>
      <c r="B69" s="432"/>
      <c r="C69" s="432"/>
      <c r="D69" s="433"/>
      <c r="E69" s="434"/>
      <c r="F69" s="434"/>
      <c r="G69" s="434"/>
      <c r="H69" s="434"/>
      <c r="I69" s="434"/>
      <c r="J69" s="434"/>
      <c r="K69" s="434"/>
      <c r="L69" s="434"/>
      <c r="M69" s="434"/>
      <c r="N69" s="434"/>
      <c r="O69" s="434"/>
      <c r="P69" s="434"/>
      <c r="Q69" s="435"/>
      <c r="R69" s="436"/>
      <c r="S69" s="436"/>
      <c r="T69" s="436"/>
      <c r="U69" s="436"/>
      <c r="V69" s="436"/>
      <c r="W69" s="436"/>
      <c r="X69" s="436"/>
      <c r="Y69" s="438"/>
      <c r="Z69" s="438"/>
      <c r="AA69" s="438"/>
      <c r="AB69" s="438"/>
      <c r="AC69" s="438"/>
      <c r="AD69" s="439"/>
      <c r="AE69" s="439"/>
      <c r="AF69" s="439"/>
      <c r="AG69" s="439"/>
      <c r="AH69" s="439"/>
      <c r="AI69" s="439"/>
      <c r="AJ69" s="439"/>
      <c r="AK69" s="439"/>
      <c r="AL69" s="440">
        <f t="shared" si="8"/>
        <v>0</v>
      </c>
      <c r="AM69" s="440"/>
      <c r="AN69" s="440"/>
      <c r="AO69" s="440"/>
      <c r="AP69" s="440"/>
      <c r="AQ69" s="440"/>
      <c r="AR69" s="440"/>
      <c r="AS69" s="440"/>
      <c r="AT69" s="440">
        <f t="shared" si="9"/>
        <v>0</v>
      </c>
      <c r="AU69" s="440"/>
      <c r="AV69" s="440"/>
      <c r="AW69" s="440"/>
      <c r="AX69" s="440"/>
      <c r="AY69" s="440"/>
      <c r="AZ69" s="440"/>
      <c r="BA69" s="440"/>
    </row>
    <row r="70" spans="1:111" s="248" customFormat="1">
      <c r="A70" s="432">
        <v>43</v>
      </c>
      <c r="B70" s="432"/>
      <c r="C70" s="432"/>
      <c r="D70" s="433"/>
      <c r="E70" s="434"/>
      <c r="F70" s="434"/>
      <c r="G70" s="434"/>
      <c r="H70" s="434"/>
      <c r="I70" s="434"/>
      <c r="J70" s="434"/>
      <c r="K70" s="434"/>
      <c r="L70" s="434"/>
      <c r="M70" s="434"/>
      <c r="N70" s="434"/>
      <c r="O70" s="434"/>
      <c r="P70" s="434"/>
      <c r="Q70" s="435"/>
      <c r="R70" s="436"/>
      <c r="S70" s="436"/>
      <c r="T70" s="436"/>
      <c r="U70" s="436"/>
      <c r="V70" s="436"/>
      <c r="W70" s="436"/>
      <c r="X70" s="436"/>
      <c r="Y70" s="437"/>
      <c r="Z70" s="438"/>
      <c r="AA70" s="438"/>
      <c r="AB70" s="438"/>
      <c r="AC70" s="438"/>
      <c r="AD70" s="439"/>
      <c r="AE70" s="439"/>
      <c r="AF70" s="439"/>
      <c r="AG70" s="439"/>
      <c r="AH70" s="439"/>
      <c r="AI70" s="439"/>
      <c r="AJ70" s="439"/>
      <c r="AK70" s="439"/>
      <c r="AL70" s="440">
        <f t="shared" si="8"/>
        <v>0</v>
      </c>
      <c r="AM70" s="440"/>
      <c r="AN70" s="440"/>
      <c r="AO70" s="440"/>
      <c r="AP70" s="440"/>
      <c r="AQ70" s="440"/>
      <c r="AR70" s="440"/>
      <c r="AS70" s="440"/>
      <c r="AT70" s="440">
        <f t="shared" si="9"/>
        <v>0</v>
      </c>
      <c r="AU70" s="440"/>
      <c r="AV70" s="440"/>
      <c r="AW70" s="440"/>
      <c r="AX70" s="440"/>
      <c r="AY70" s="440"/>
      <c r="AZ70" s="440"/>
      <c r="BA70" s="440"/>
    </row>
    <row r="71" spans="1:111">
      <c r="A71" s="432">
        <v>44</v>
      </c>
      <c r="B71" s="432"/>
      <c r="C71" s="432"/>
      <c r="D71" s="433"/>
      <c r="E71" s="434"/>
      <c r="F71" s="434"/>
      <c r="G71" s="434"/>
      <c r="H71" s="434"/>
      <c r="I71" s="434"/>
      <c r="J71" s="434"/>
      <c r="K71" s="434"/>
      <c r="L71" s="434"/>
      <c r="M71" s="434"/>
      <c r="N71" s="434"/>
      <c r="O71" s="434"/>
      <c r="P71" s="434"/>
      <c r="Q71" s="435"/>
      <c r="R71" s="436"/>
      <c r="S71" s="436"/>
      <c r="T71" s="436"/>
      <c r="U71" s="436"/>
      <c r="V71" s="436"/>
      <c r="W71" s="436"/>
      <c r="X71" s="436"/>
      <c r="Y71" s="438"/>
      <c r="Z71" s="438"/>
      <c r="AA71" s="438"/>
      <c r="AB71" s="438"/>
      <c r="AC71" s="438"/>
      <c r="AD71" s="439"/>
      <c r="AE71" s="439"/>
      <c r="AF71" s="439"/>
      <c r="AG71" s="439"/>
      <c r="AH71" s="439"/>
      <c r="AI71" s="439"/>
      <c r="AJ71" s="439"/>
      <c r="AK71" s="439"/>
      <c r="AL71" s="440">
        <f t="shared" si="0"/>
        <v>0</v>
      </c>
      <c r="AM71" s="440"/>
      <c r="AN71" s="440"/>
      <c r="AO71" s="440"/>
      <c r="AP71" s="440"/>
      <c r="AQ71" s="440"/>
      <c r="AR71" s="440"/>
      <c r="AS71" s="440"/>
      <c r="AT71" s="440">
        <f t="shared" si="1"/>
        <v>0</v>
      </c>
      <c r="AU71" s="440"/>
      <c r="AV71" s="440"/>
      <c r="AW71" s="440"/>
      <c r="AX71" s="440"/>
      <c r="AY71" s="440"/>
      <c r="AZ71" s="440"/>
      <c r="BA71" s="440"/>
      <c r="BI71" s="248"/>
      <c r="BJ71" s="248"/>
      <c r="BK71" s="248"/>
      <c r="BL71" s="248"/>
      <c r="BM71" s="248"/>
      <c r="BN71" s="248"/>
      <c r="BO71" s="248"/>
      <c r="BP71" s="248"/>
      <c r="BQ71" s="248"/>
      <c r="BR71" s="248"/>
      <c r="BS71" s="248"/>
      <c r="BT71" s="248"/>
      <c r="BU71" s="248"/>
      <c r="BV71" s="248"/>
      <c r="BW71" s="248"/>
      <c r="BX71" s="248"/>
      <c r="BY71" s="248"/>
      <c r="BZ71" s="248"/>
      <c r="CA71" s="248"/>
      <c r="CB71" s="248"/>
      <c r="CC71" s="248"/>
      <c r="CD71" s="248"/>
      <c r="CE71" s="248"/>
      <c r="CF71" s="248"/>
      <c r="CG71" s="248"/>
      <c r="CH71" s="248"/>
      <c r="CI71" s="248"/>
      <c r="CJ71" s="248"/>
      <c r="CK71" s="248"/>
      <c r="CL71" s="248"/>
      <c r="CM71" s="248"/>
      <c r="CN71" s="248"/>
      <c r="CO71" s="248"/>
      <c r="CP71" s="248"/>
      <c r="CQ71" s="248"/>
      <c r="CR71" s="248"/>
      <c r="CS71" s="248"/>
      <c r="CT71" s="248"/>
      <c r="CU71" s="248"/>
      <c r="CV71" s="248"/>
      <c r="CW71" s="248"/>
      <c r="CX71" s="248"/>
      <c r="CY71" s="248"/>
      <c r="CZ71" s="248"/>
      <c r="DA71" s="248"/>
      <c r="DB71" s="248"/>
      <c r="DC71" s="248"/>
      <c r="DD71" s="248"/>
      <c r="DE71" s="248"/>
      <c r="DF71" s="248"/>
      <c r="DG71" s="248"/>
    </row>
    <row r="72" spans="1:111">
      <c r="A72" s="432">
        <v>45</v>
      </c>
      <c r="B72" s="432"/>
      <c r="C72" s="432"/>
      <c r="D72" s="433"/>
      <c r="E72" s="434"/>
      <c r="F72" s="434"/>
      <c r="G72" s="434"/>
      <c r="H72" s="434"/>
      <c r="I72" s="434"/>
      <c r="J72" s="434"/>
      <c r="K72" s="434"/>
      <c r="L72" s="434"/>
      <c r="M72" s="434"/>
      <c r="N72" s="434"/>
      <c r="O72" s="434"/>
      <c r="P72" s="434"/>
      <c r="Q72" s="435"/>
      <c r="R72" s="436"/>
      <c r="S72" s="436"/>
      <c r="T72" s="436"/>
      <c r="U72" s="436"/>
      <c r="V72" s="436"/>
      <c r="W72" s="436"/>
      <c r="X72" s="436"/>
      <c r="Y72" s="437"/>
      <c r="Z72" s="438"/>
      <c r="AA72" s="438"/>
      <c r="AB72" s="438"/>
      <c r="AC72" s="438"/>
      <c r="AD72" s="439"/>
      <c r="AE72" s="439"/>
      <c r="AF72" s="439"/>
      <c r="AG72" s="439"/>
      <c r="AH72" s="439"/>
      <c r="AI72" s="439"/>
      <c r="AJ72" s="439"/>
      <c r="AK72" s="439"/>
      <c r="AL72" s="440">
        <f t="shared" si="0"/>
        <v>0</v>
      </c>
      <c r="AM72" s="440"/>
      <c r="AN72" s="440"/>
      <c r="AO72" s="440"/>
      <c r="AP72" s="440"/>
      <c r="AQ72" s="440"/>
      <c r="AR72" s="440"/>
      <c r="AS72" s="440"/>
      <c r="AT72" s="440">
        <f t="shared" si="1"/>
        <v>0</v>
      </c>
      <c r="AU72" s="440"/>
      <c r="AV72" s="440"/>
      <c r="AW72" s="440"/>
      <c r="AX72" s="440"/>
      <c r="AY72" s="440"/>
      <c r="AZ72" s="440"/>
      <c r="BA72" s="440"/>
      <c r="BI72" s="248"/>
      <c r="BJ72" s="248"/>
      <c r="BK72" s="248"/>
      <c r="BL72" s="248"/>
      <c r="BM72" s="248"/>
      <c r="BN72" s="248"/>
      <c r="BO72" s="248"/>
      <c r="BP72" s="248"/>
      <c r="BQ72" s="248"/>
      <c r="BR72" s="248"/>
      <c r="BS72" s="248"/>
      <c r="BT72" s="248"/>
      <c r="BU72" s="248"/>
      <c r="BV72" s="248"/>
      <c r="BW72" s="248"/>
      <c r="BX72" s="248"/>
      <c r="BY72" s="248"/>
      <c r="BZ72" s="248"/>
      <c r="CA72" s="248"/>
      <c r="CB72" s="248"/>
      <c r="CC72" s="248"/>
      <c r="CD72" s="248"/>
      <c r="CE72" s="248"/>
      <c r="CF72" s="248"/>
      <c r="CG72" s="248"/>
      <c r="CH72" s="248"/>
      <c r="CI72" s="248"/>
      <c r="CJ72" s="248"/>
      <c r="CK72" s="248"/>
      <c r="CL72" s="248"/>
      <c r="CM72" s="248"/>
      <c r="CN72" s="248"/>
      <c r="CO72" s="248"/>
      <c r="CP72" s="248"/>
      <c r="CQ72" s="248"/>
      <c r="CR72" s="248"/>
      <c r="CS72" s="248"/>
      <c r="CT72" s="248"/>
      <c r="CU72" s="248"/>
      <c r="CV72" s="248"/>
      <c r="CW72" s="248"/>
      <c r="CX72" s="248"/>
      <c r="CY72" s="248"/>
      <c r="CZ72" s="248"/>
      <c r="DA72" s="248"/>
      <c r="DB72" s="248"/>
      <c r="DC72" s="248"/>
      <c r="DD72" s="248"/>
      <c r="DE72" s="248"/>
      <c r="DF72" s="248"/>
      <c r="DG72" s="248"/>
    </row>
    <row r="73" spans="1:111">
      <c r="A73" s="432">
        <v>46</v>
      </c>
      <c r="B73" s="432"/>
      <c r="C73" s="432"/>
      <c r="D73" s="433"/>
      <c r="E73" s="434"/>
      <c r="F73" s="434"/>
      <c r="G73" s="434"/>
      <c r="H73" s="434"/>
      <c r="I73" s="434"/>
      <c r="J73" s="434"/>
      <c r="K73" s="434"/>
      <c r="L73" s="434"/>
      <c r="M73" s="434"/>
      <c r="N73" s="434"/>
      <c r="O73" s="434"/>
      <c r="P73" s="434"/>
      <c r="Q73" s="435"/>
      <c r="R73" s="436"/>
      <c r="S73" s="436"/>
      <c r="T73" s="436"/>
      <c r="U73" s="436"/>
      <c r="V73" s="436"/>
      <c r="W73" s="436"/>
      <c r="X73" s="436"/>
      <c r="Y73" s="437"/>
      <c r="Z73" s="438"/>
      <c r="AA73" s="438"/>
      <c r="AB73" s="438"/>
      <c r="AC73" s="438"/>
      <c r="AD73" s="439"/>
      <c r="AE73" s="439"/>
      <c r="AF73" s="439"/>
      <c r="AG73" s="439"/>
      <c r="AH73" s="439"/>
      <c r="AI73" s="439"/>
      <c r="AJ73" s="439"/>
      <c r="AK73" s="439"/>
      <c r="AL73" s="440">
        <f t="shared" si="0"/>
        <v>0</v>
      </c>
      <c r="AM73" s="440"/>
      <c r="AN73" s="440"/>
      <c r="AO73" s="440"/>
      <c r="AP73" s="440"/>
      <c r="AQ73" s="440"/>
      <c r="AR73" s="440"/>
      <c r="AS73" s="440"/>
      <c r="AT73" s="440">
        <f t="shared" si="1"/>
        <v>0</v>
      </c>
      <c r="AU73" s="440"/>
      <c r="AV73" s="440"/>
      <c r="AW73" s="440"/>
      <c r="AX73" s="440"/>
      <c r="AY73" s="440"/>
      <c r="AZ73" s="440"/>
      <c r="BA73" s="440"/>
    </row>
    <row r="74" spans="1:111">
      <c r="A74" s="432">
        <v>47</v>
      </c>
      <c r="B74" s="432"/>
      <c r="C74" s="432"/>
      <c r="D74" s="433"/>
      <c r="E74" s="434"/>
      <c r="F74" s="434"/>
      <c r="G74" s="434"/>
      <c r="H74" s="434"/>
      <c r="I74" s="434"/>
      <c r="J74" s="434"/>
      <c r="K74" s="434"/>
      <c r="L74" s="434"/>
      <c r="M74" s="434"/>
      <c r="N74" s="434"/>
      <c r="O74" s="434"/>
      <c r="P74" s="434"/>
      <c r="Q74" s="435"/>
      <c r="R74" s="436"/>
      <c r="S74" s="436"/>
      <c r="T74" s="436"/>
      <c r="U74" s="436"/>
      <c r="V74" s="436"/>
      <c r="W74" s="436"/>
      <c r="X74" s="436"/>
      <c r="Y74" s="438"/>
      <c r="Z74" s="438"/>
      <c r="AA74" s="438"/>
      <c r="AB74" s="438"/>
      <c r="AC74" s="438"/>
      <c r="AD74" s="439"/>
      <c r="AE74" s="439"/>
      <c r="AF74" s="439"/>
      <c r="AG74" s="439"/>
      <c r="AH74" s="439"/>
      <c r="AI74" s="439"/>
      <c r="AJ74" s="439"/>
      <c r="AK74" s="439"/>
      <c r="AL74" s="440">
        <f t="shared" si="0"/>
        <v>0</v>
      </c>
      <c r="AM74" s="440"/>
      <c r="AN74" s="440"/>
      <c r="AO74" s="440"/>
      <c r="AP74" s="440"/>
      <c r="AQ74" s="440"/>
      <c r="AR74" s="440"/>
      <c r="AS74" s="440"/>
      <c r="AT74" s="440">
        <f t="shared" si="1"/>
        <v>0</v>
      </c>
      <c r="AU74" s="440"/>
      <c r="AV74" s="440"/>
      <c r="AW74" s="440"/>
      <c r="AX74" s="440"/>
      <c r="AY74" s="440"/>
      <c r="AZ74" s="440"/>
      <c r="BA74" s="440"/>
    </row>
    <row r="75" spans="1:111">
      <c r="A75" s="432">
        <v>48</v>
      </c>
      <c r="B75" s="432"/>
      <c r="C75" s="432"/>
      <c r="D75" s="433"/>
      <c r="E75" s="434"/>
      <c r="F75" s="434"/>
      <c r="G75" s="434"/>
      <c r="H75" s="434"/>
      <c r="I75" s="434"/>
      <c r="J75" s="434"/>
      <c r="K75" s="434"/>
      <c r="L75" s="434"/>
      <c r="M75" s="434"/>
      <c r="N75" s="434"/>
      <c r="O75" s="434"/>
      <c r="P75" s="434"/>
      <c r="Q75" s="435"/>
      <c r="R75" s="436"/>
      <c r="S75" s="436"/>
      <c r="T75" s="436"/>
      <c r="U75" s="436"/>
      <c r="V75" s="436"/>
      <c r="W75" s="436"/>
      <c r="X75" s="436"/>
      <c r="Y75" s="437"/>
      <c r="Z75" s="438"/>
      <c r="AA75" s="438"/>
      <c r="AB75" s="438"/>
      <c r="AC75" s="438"/>
      <c r="AD75" s="439"/>
      <c r="AE75" s="439"/>
      <c r="AF75" s="439"/>
      <c r="AG75" s="439"/>
      <c r="AH75" s="439"/>
      <c r="AI75" s="439"/>
      <c r="AJ75" s="439"/>
      <c r="AK75" s="439"/>
      <c r="AL75" s="440">
        <f t="shared" si="0"/>
        <v>0</v>
      </c>
      <c r="AM75" s="440"/>
      <c r="AN75" s="440"/>
      <c r="AO75" s="440"/>
      <c r="AP75" s="440"/>
      <c r="AQ75" s="440"/>
      <c r="AR75" s="440"/>
      <c r="AS75" s="440"/>
      <c r="AT75" s="440">
        <f t="shared" si="1"/>
        <v>0</v>
      </c>
      <c r="AU75" s="440"/>
      <c r="AV75" s="440"/>
      <c r="AW75" s="440"/>
      <c r="AX75" s="440"/>
      <c r="AY75" s="440"/>
      <c r="AZ75" s="440"/>
      <c r="BA75" s="440"/>
    </row>
    <row r="76" spans="1:111">
      <c r="A76" s="432">
        <v>49</v>
      </c>
      <c r="B76" s="432"/>
      <c r="C76" s="432"/>
      <c r="D76" s="433"/>
      <c r="E76" s="434"/>
      <c r="F76" s="434"/>
      <c r="G76" s="434"/>
      <c r="H76" s="434"/>
      <c r="I76" s="434"/>
      <c r="J76" s="434"/>
      <c r="K76" s="434"/>
      <c r="L76" s="434"/>
      <c r="M76" s="434"/>
      <c r="N76" s="434"/>
      <c r="O76" s="434"/>
      <c r="P76" s="434"/>
      <c r="Q76" s="435"/>
      <c r="R76" s="436"/>
      <c r="S76" s="436"/>
      <c r="T76" s="436"/>
      <c r="U76" s="436"/>
      <c r="V76" s="436"/>
      <c r="W76" s="436"/>
      <c r="X76" s="436"/>
      <c r="Y76" s="437"/>
      <c r="Z76" s="438"/>
      <c r="AA76" s="438"/>
      <c r="AB76" s="438"/>
      <c r="AC76" s="438"/>
      <c r="AD76" s="439"/>
      <c r="AE76" s="439"/>
      <c r="AF76" s="439"/>
      <c r="AG76" s="439"/>
      <c r="AH76" s="439"/>
      <c r="AI76" s="439"/>
      <c r="AJ76" s="439"/>
      <c r="AK76" s="439"/>
      <c r="AL76" s="440">
        <f t="shared" si="0"/>
        <v>0</v>
      </c>
      <c r="AM76" s="440"/>
      <c r="AN76" s="440"/>
      <c r="AO76" s="440"/>
      <c r="AP76" s="440"/>
      <c r="AQ76" s="440"/>
      <c r="AR76" s="440"/>
      <c r="AS76" s="440"/>
      <c r="AT76" s="440">
        <f t="shared" si="1"/>
        <v>0</v>
      </c>
      <c r="AU76" s="440"/>
      <c r="AV76" s="440"/>
      <c r="AW76" s="440"/>
      <c r="AX76" s="440"/>
      <c r="AY76" s="440"/>
      <c r="AZ76" s="440"/>
      <c r="BA76" s="440"/>
    </row>
    <row r="77" spans="1:111">
      <c r="A77" s="432">
        <v>50</v>
      </c>
      <c r="B77" s="432"/>
      <c r="C77" s="432"/>
      <c r="D77" s="433"/>
      <c r="E77" s="434"/>
      <c r="F77" s="434"/>
      <c r="G77" s="434"/>
      <c r="H77" s="434"/>
      <c r="I77" s="434"/>
      <c r="J77" s="434"/>
      <c r="K77" s="434"/>
      <c r="L77" s="434"/>
      <c r="M77" s="434"/>
      <c r="N77" s="434"/>
      <c r="O77" s="434"/>
      <c r="P77" s="434"/>
      <c r="Q77" s="435"/>
      <c r="R77" s="436"/>
      <c r="S77" s="436"/>
      <c r="T77" s="436"/>
      <c r="U77" s="436"/>
      <c r="V77" s="436"/>
      <c r="W77" s="436"/>
      <c r="X77" s="436"/>
      <c r="Y77" s="437"/>
      <c r="Z77" s="438"/>
      <c r="AA77" s="438"/>
      <c r="AB77" s="438"/>
      <c r="AC77" s="438"/>
      <c r="AD77" s="439"/>
      <c r="AE77" s="439"/>
      <c r="AF77" s="439"/>
      <c r="AG77" s="439"/>
      <c r="AH77" s="439"/>
      <c r="AI77" s="439"/>
      <c r="AJ77" s="439"/>
      <c r="AK77" s="439"/>
      <c r="AL77" s="440">
        <f t="shared" si="0"/>
        <v>0</v>
      </c>
      <c r="AM77" s="440"/>
      <c r="AN77" s="440"/>
      <c r="AO77" s="440"/>
      <c r="AP77" s="440"/>
      <c r="AQ77" s="440"/>
      <c r="AR77" s="440"/>
      <c r="AS77" s="440"/>
      <c r="AT77" s="440">
        <f t="shared" si="1"/>
        <v>0</v>
      </c>
      <c r="AU77" s="440"/>
      <c r="AV77" s="440"/>
      <c r="AW77" s="440"/>
      <c r="AX77" s="440"/>
      <c r="AY77" s="440"/>
      <c r="AZ77" s="440"/>
      <c r="BA77" s="440"/>
    </row>
    <row r="78" spans="1:111">
      <c r="A78" s="432">
        <v>51</v>
      </c>
      <c r="B78" s="432"/>
      <c r="C78" s="432"/>
      <c r="D78" s="433"/>
      <c r="E78" s="434"/>
      <c r="F78" s="434"/>
      <c r="G78" s="434"/>
      <c r="H78" s="434"/>
      <c r="I78" s="434"/>
      <c r="J78" s="434"/>
      <c r="K78" s="434"/>
      <c r="L78" s="434"/>
      <c r="M78" s="434"/>
      <c r="N78" s="434"/>
      <c r="O78" s="434"/>
      <c r="P78" s="434"/>
      <c r="Q78" s="435"/>
      <c r="R78" s="436"/>
      <c r="S78" s="436"/>
      <c r="T78" s="436"/>
      <c r="U78" s="436"/>
      <c r="V78" s="436"/>
      <c r="W78" s="436"/>
      <c r="X78" s="436"/>
      <c r="Y78" s="437"/>
      <c r="Z78" s="438"/>
      <c r="AA78" s="438"/>
      <c r="AB78" s="438"/>
      <c r="AC78" s="438"/>
      <c r="AD78" s="439"/>
      <c r="AE78" s="439"/>
      <c r="AF78" s="439"/>
      <c r="AG78" s="439"/>
      <c r="AH78" s="439"/>
      <c r="AI78" s="439"/>
      <c r="AJ78" s="439"/>
      <c r="AK78" s="439"/>
      <c r="AL78" s="440">
        <f t="shared" si="0"/>
        <v>0</v>
      </c>
      <c r="AM78" s="440"/>
      <c r="AN78" s="440"/>
      <c r="AO78" s="440"/>
      <c r="AP78" s="440"/>
      <c r="AQ78" s="440"/>
      <c r="AR78" s="440"/>
      <c r="AS78" s="440"/>
      <c r="AT78" s="440">
        <f t="shared" si="1"/>
        <v>0</v>
      </c>
      <c r="AU78" s="440"/>
      <c r="AV78" s="440"/>
      <c r="AW78" s="440"/>
      <c r="AX78" s="440"/>
      <c r="AY78" s="440"/>
      <c r="AZ78" s="440"/>
      <c r="BA78" s="440"/>
    </row>
    <row r="79" spans="1:111">
      <c r="A79" s="432">
        <v>52</v>
      </c>
      <c r="B79" s="432"/>
      <c r="C79" s="432"/>
      <c r="D79" s="433"/>
      <c r="E79" s="434"/>
      <c r="F79" s="434"/>
      <c r="G79" s="434"/>
      <c r="H79" s="434"/>
      <c r="I79" s="434"/>
      <c r="J79" s="434"/>
      <c r="K79" s="434"/>
      <c r="L79" s="434"/>
      <c r="M79" s="434"/>
      <c r="N79" s="434"/>
      <c r="O79" s="434"/>
      <c r="P79" s="434"/>
      <c r="Q79" s="435"/>
      <c r="R79" s="436"/>
      <c r="S79" s="436"/>
      <c r="T79" s="436"/>
      <c r="U79" s="436"/>
      <c r="V79" s="436"/>
      <c r="W79" s="436"/>
      <c r="X79" s="436"/>
      <c r="Y79" s="438"/>
      <c r="Z79" s="438"/>
      <c r="AA79" s="438"/>
      <c r="AB79" s="438"/>
      <c r="AC79" s="438"/>
      <c r="AD79" s="439"/>
      <c r="AE79" s="439"/>
      <c r="AF79" s="439"/>
      <c r="AG79" s="439"/>
      <c r="AH79" s="439"/>
      <c r="AI79" s="439"/>
      <c r="AJ79" s="439"/>
      <c r="AK79" s="439"/>
      <c r="AL79" s="440">
        <f t="shared" si="0"/>
        <v>0</v>
      </c>
      <c r="AM79" s="440"/>
      <c r="AN79" s="440"/>
      <c r="AO79" s="440"/>
      <c r="AP79" s="440"/>
      <c r="AQ79" s="440"/>
      <c r="AR79" s="440"/>
      <c r="AS79" s="440"/>
      <c r="AT79" s="440">
        <f t="shared" si="1"/>
        <v>0</v>
      </c>
      <c r="AU79" s="440"/>
      <c r="AV79" s="440"/>
      <c r="AW79" s="440"/>
      <c r="AX79" s="440"/>
      <c r="AY79" s="440"/>
      <c r="AZ79" s="440"/>
      <c r="BA79" s="440"/>
    </row>
    <row r="80" spans="1:111">
      <c r="A80" s="432">
        <v>53</v>
      </c>
      <c r="B80" s="432"/>
      <c r="C80" s="432"/>
      <c r="D80" s="433"/>
      <c r="E80" s="434"/>
      <c r="F80" s="434"/>
      <c r="G80" s="434"/>
      <c r="H80" s="434"/>
      <c r="I80" s="434"/>
      <c r="J80" s="434"/>
      <c r="K80" s="434"/>
      <c r="L80" s="434"/>
      <c r="M80" s="434"/>
      <c r="N80" s="434"/>
      <c r="O80" s="434"/>
      <c r="P80" s="434"/>
      <c r="Q80" s="435"/>
      <c r="R80" s="436"/>
      <c r="S80" s="436"/>
      <c r="T80" s="436"/>
      <c r="U80" s="436"/>
      <c r="V80" s="436"/>
      <c r="W80" s="436"/>
      <c r="X80" s="436"/>
      <c r="Y80" s="437"/>
      <c r="Z80" s="438"/>
      <c r="AA80" s="438"/>
      <c r="AB80" s="438"/>
      <c r="AC80" s="438"/>
      <c r="AD80" s="439"/>
      <c r="AE80" s="439"/>
      <c r="AF80" s="439"/>
      <c r="AG80" s="439"/>
      <c r="AH80" s="439"/>
      <c r="AI80" s="439"/>
      <c r="AJ80" s="439"/>
      <c r="AK80" s="439"/>
      <c r="AL80" s="440">
        <f t="shared" si="0"/>
        <v>0</v>
      </c>
      <c r="AM80" s="440"/>
      <c r="AN80" s="440"/>
      <c r="AO80" s="440"/>
      <c r="AP80" s="440"/>
      <c r="AQ80" s="440"/>
      <c r="AR80" s="440"/>
      <c r="AS80" s="440"/>
      <c r="AT80" s="440">
        <f t="shared" si="1"/>
        <v>0</v>
      </c>
      <c r="AU80" s="440"/>
      <c r="AV80" s="440"/>
      <c r="AW80" s="440"/>
      <c r="AX80" s="440"/>
      <c r="AY80" s="440"/>
      <c r="AZ80" s="440"/>
      <c r="BA80" s="440"/>
    </row>
    <row r="81" spans="1:111">
      <c r="A81" s="432">
        <v>54</v>
      </c>
      <c r="B81" s="432"/>
      <c r="C81" s="432"/>
      <c r="D81" s="433"/>
      <c r="E81" s="434"/>
      <c r="F81" s="434"/>
      <c r="G81" s="434"/>
      <c r="H81" s="434"/>
      <c r="I81" s="434"/>
      <c r="J81" s="434"/>
      <c r="K81" s="434"/>
      <c r="L81" s="434"/>
      <c r="M81" s="434"/>
      <c r="N81" s="434"/>
      <c r="O81" s="434"/>
      <c r="P81" s="434"/>
      <c r="Q81" s="435"/>
      <c r="R81" s="436"/>
      <c r="S81" s="436"/>
      <c r="T81" s="436"/>
      <c r="U81" s="436"/>
      <c r="V81" s="436"/>
      <c r="W81" s="436"/>
      <c r="X81" s="436"/>
      <c r="Y81" s="437"/>
      <c r="Z81" s="438"/>
      <c r="AA81" s="438"/>
      <c r="AB81" s="438"/>
      <c r="AC81" s="438"/>
      <c r="AD81" s="439"/>
      <c r="AE81" s="439"/>
      <c r="AF81" s="439"/>
      <c r="AG81" s="439"/>
      <c r="AH81" s="439"/>
      <c r="AI81" s="439"/>
      <c r="AJ81" s="439"/>
      <c r="AK81" s="439"/>
      <c r="AL81" s="440">
        <f t="shared" si="0"/>
        <v>0</v>
      </c>
      <c r="AM81" s="440"/>
      <c r="AN81" s="440"/>
      <c r="AO81" s="440"/>
      <c r="AP81" s="440"/>
      <c r="AQ81" s="440"/>
      <c r="AR81" s="440"/>
      <c r="AS81" s="440"/>
      <c r="AT81" s="440">
        <f t="shared" si="1"/>
        <v>0</v>
      </c>
      <c r="AU81" s="440"/>
      <c r="AV81" s="440"/>
      <c r="AW81" s="440"/>
      <c r="AX81" s="440"/>
      <c r="AY81" s="440"/>
      <c r="AZ81" s="440"/>
      <c r="BA81" s="440"/>
    </row>
    <row r="82" spans="1:111">
      <c r="A82" s="432">
        <v>55</v>
      </c>
      <c r="B82" s="432"/>
      <c r="C82" s="432"/>
      <c r="D82" s="433"/>
      <c r="E82" s="434"/>
      <c r="F82" s="434"/>
      <c r="G82" s="434"/>
      <c r="H82" s="434"/>
      <c r="I82" s="434"/>
      <c r="J82" s="434"/>
      <c r="K82" s="434"/>
      <c r="L82" s="434"/>
      <c r="M82" s="434"/>
      <c r="N82" s="434"/>
      <c r="O82" s="434"/>
      <c r="P82" s="434"/>
      <c r="Q82" s="435"/>
      <c r="R82" s="436"/>
      <c r="S82" s="436"/>
      <c r="T82" s="436"/>
      <c r="U82" s="436"/>
      <c r="V82" s="436"/>
      <c r="W82" s="436"/>
      <c r="X82" s="436"/>
      <c r="Y82" s="437"/>
      <c r="Z82" s="438"/>
      <c r="AA82" s="438"/>
      <c r="AB82" s="438"/>
      <c r="AC82" s="438"/>
      <c r="AD82" s="439"/>
      <c r="AE82" s="439"/>
      <c r="AF82" s="439"/>
      <c r="AG82" s="439"/>
      <c r="AH82" s="439"/>
      <c r="AI82" s="439"/>
      <c r="AJ82" s="439"/>
      <c r="AK82" s="439"/>
      <c r="AL82" s="440">
        <f t="shared" si="0"/>
        <v>0</v>
      </c>
      <c r="AM82" s="440"/>
      <c r="AN82" s="440"/>
      <c r="AO82" s="440"/>
      <c r="AP82" s="440"/>
      <c r="AQ82" s="440"/>
      <c r="AR82" s="440"/>
      <c r="AS82" s="440"/>
      <c r="AT82" s="440">
        <f t="shared" si="1"/>
        <v>0</v>
      </c>
      <c r="AU82" s="440"/>
      <c r="AV82" s="440"/>
      <c r="AW82" s="440"/>
      <c r="AX82" s="440"/>
      <c r="AY82" s="440"/>
      <c r="AZ82" s="440"/>
      <c r="BA82" s="440"/>
    </row>
    <row r="83" spans="1:111">
      <c r="A83" s="432">
        <v>56</v>
      </c>
      <c r="B83" s="432"/>
      <c r="C83" s="432"/>
      <c r="D83" s="433"/>
      <c r="E83" s="434"/>
      <c r="F83" s="434"/>
      <c r="G83" s="434"/>
      <c r="H83" s="434"/>
      <c r="I83" s="434"/>
      <c r="J83" s="434"/>
      <c r="K83" s="434"/>
      <c r="L83" s="434"/>
      <c r="M83" s="434"/>
      <c r="N83" s="434"/>
      <c r="O83" s="434"/>
      <c r="P83" s="434"/>
      <c r="Q83" s="435"/>
      <c r="R83" s="436"/>
      <c r="S83" s="436"/>
      <c r="T83" s="436"/>
      <c r="U83" s="436"/>
      <c r="V83" s="436"/>
      <c r="W83" s="436"/>
      <c r="X83" s="436"/>
      <c r="Y83" s="437"/>
      <c r="Z83" s="438"/>
      <c r="AA83" s="438"/>
      <c r="AB83" s="438"/>
      <c r="AC83" s="438"/>
      <c r="AD83" s="439"/>
      <c r="AE83" s="439"/>
      <c r="AF83" s="439"/>
      <c r="AG83" s="439"/>
      <c r="AH83" s="439"/>
      <c r="AI83" s="439"/>
      <c r="AJ83" s="439"/>
      <c r="AK83" s="439"/>
      <c r="AL83" s="440">
        <f t="shared" si="0"/>
        <v>0</v>
      </c>
      <c r="AM83" s="440"/>
      <c r="AN83" s="440"/>
      <c r="AO83" s="440"/>
      <c r="AP83" s="440"/>
      <c r="AQ83" s="440"/>
      <c r="AR83" s="440"/>
      <c r="AS83" s="440"/>
      <c r="AT83" s="440">
        <f t="shared" si="1"/>
        <v>0</v>
      </c>
      <c r="AU83" s="440"/>
      <c r="AV83" s="440"/>
      <c r="AW83" s="440"/>
      <c r="AX83" s="440"/>
      <c r="AY83" s="440"/>
      <c r="AZ83" s="440"/>
      <c r="BA83" s="440"/>
    </row>
    <row r="84" spans="1:111" s="120" customFormat="1">
      <c r="A84" s="432">
        <v>57</v>
      </c>
      <c r="B84" s="432"/>
      <c r="C84" s="432"/>
      <c r="D84" s="433"/>
      <c r="E84" s="434"/>
      <c r="F84" s="434"/>
      <c r="G84" s="434"/>
      <c r="H84" s="434"/>
      <c r="I84" s="434"/>
      <c r="J84" s="434"/>
      <c r="K84" s="434"/>
      <c r="L84" s="434"/>
      <c r="M84" s="434"/>
      <c r="N84" s="434"/>
      <c r="O84" s="434"/>
      <c r="P84" s="434"/>
      <c r="Q84" s="435"/>
      <c r="R84" s="436"/>
      <c r="S84" s="436"/>
      <c r="T84" s="436"/>
      <c r="U84" s="436"/>
      <c r="V84" s="436"/>
      <c r="W84" s="436"/>
      <c r="X84" s="436"/>
      <c r="Y84" s="437"/>
      <c r="Z84" s="438"/>
      <c r="AA84" s="438"/>
      <c r="AB84" s="438"/>
      <c r="AC84" s="438"/>
      <c r="AD84" s="439"/>
      <c r="AE84" s="439"/>
      <c r="AF84" s="439"/>
      <c r="AG84" s="439"/>
      <c r="AH84" s="439"/>
      <c r="AI84" s="439"/>
      <c r="AJ84" s="439"/>
      <c r="AK84" s="439"/>
      <c r="AL84" s="440">
        <f t="shared" si="0"/>
        <v>0</v>
      </c>
      <c r="AM84" s="440"/>
      <c r="AN84" s="440"/>
      <c r="AO84" s="440"/>
      <c r="AP84" s="440"/>
      <c r="AQ84" s="440"/>
      <c r="AR84" s="440"/>
      <c r="AS84" s="440"/>
      <c r="AT84" s="440">
        <f t="shared" si="1"/>
        <v>0</v>
      </c>
      <c r="AU84" s="440"/>
      <c r="AV84" s="440"/>
      <c r="AW84" s="440"/>
      <c r="AX84" s="440"/>
      <c r="AY84" s="440"/>
      <c r="AZ84" s="440"/>
      <c r="BA84" s="440"/>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row>
    <row r="85" spans="1:111" s="120" customFormat="1">
      <c r="A85" s="432">
        <v>58</v>
      </c>
      <c r="B85" s="432"/>
      <c r="C85" s="432"/>
      <c r="D85" s="433"/>
      <c r="E85" s="434"/>
      <c r="F85" s="434"/>
      <c r="G85" s="434"/>
      <c r="H85" s="434"/>
      <c r="I85" s="434"/>
      <c r="J85" s="434"/>
      <c r="K85" s="434"/>
      <c r="L85" s="434"/>
      <c r="M85" s="434"/>
      <c r="N85" s="434"/>
      <c r="O85" s="434"/>
      <c r="P85" s="434"/>
      <c r="Q85" s="435"/>
      <c r="R85" s="436"/>
      <c r="S85" s="436"/>
      <c r="T85" s="436"/>
      <c r="U85" s="436"/>
      <c r="V85" s="436"/>
      <c r="W85" s="436"/>
      <c r="X85" s="436"/>
      <c r="Y85" s="437"/>
      <c r="Z85" s="438"/>
      <c r="AA85" s="438"/>
      <c r="AB85" s="438"/>
      <c r="AC85" s="438"/>
      <c r="AD85" s="439"/>
      <c r="AE85" s="439"/>
      <c r="AF85" s="439"/>
      <c r="AG85" s="439"/>
      <c r="AH85" s="439"/>
      <c r="AI85" s="439"/>
      <c r="AJ85" s="439"/>
      <c r="AK85" s="439"/>
      <c r="AL85" s="440">
        <f t="shared" si="0"/>
        <v>0</v>
      </c>
      <c r="AM85" s="440"/>
      <c r="AN85" s="440"/>
      <c r="AO85" s="440"/>
      <c r="AP85" s="440"/>
      <c r="AQ85" s="440"/>
      <c r="AR85" s="440"/>
      <c r="AS85" s="440"/>
      <c r="AT85" s="440">
        <f t="shared" si="1"/>
        <v>0</v>
      </c>
      <c r="AU85" s="440"/>
      <c r="AV85" s="440"/>
      <c r="AW85" s="440"/>
      <c r="AX85" s="440"/>
      <c r="AY85" s="440"/>
      <c r="AZ85" s="440"/>
      <c r="BA85" s="440"/>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row>
    <row r="86" spans="1:111">
      <c r="A86" s="432">
        <v>59</v>
      </c>
      <c r="B86" s="432"/>
      <c r="C86" s="432"/>
      <c r="D86" s="433"/>
      <c r="E86" s="434"/>
      <c r="F86" s="434"/>
      <c r="G86" s="434"/>
      <c r="H86" s="434"/>
      <c r="I86" s="434"/>
      <c r="J86" s="434"/>
      <c r="K86" s="434"/>
      <c r="L86" s="434"/>
      <c r="M86" s="434"/>
      <c r="N86" s="434"/>
      <c r="O86" s="434"/>
      <c r="P86" s="434"/>
      <c r="Q86" s="435"/>
      <c r="R86" s="436"/>
      <c r="S86" s="436"/>
      <c r="T86" s="436"/>
      <c r="U86" s="436"/>
      <c r="V86" s="436"/>
      <c r="W86" s="436"/>
      <c r="X86" s="436"/>
      <c r="Y86" s="437"/>
      <c r="Z86" s="438"/>
      <c r="AA86" s="438"/>
      <c r="AB86" s="438"/>
      <c r="AC86" s="438"/>
      <c r="AD86" s="439"/>
      <c r="AE86" s="439"/>
      <c r="AF86" s="439"/>
      <c r="AG86" s="439"/>
      <c r="AH86" s="439"/>
      <c r="AI86" s="439"/>
      <c r="AJ86" s="439"/>
      <c r="AK86" s="439"/>
      <c r="AL86" s="440">
        <f t="shared" si="0"/>
        <v>0</v>
      </c>
      <c r="AM86" s="440"/>
      <c r="AN86" s="440"/>
      <c r="AO86" s="440"/>
      <c r="AP86" s="440"/>
      <c r="AQ86" s="440"/>
      <c r="AR86" s="440"/>
      <c r="AS86" s="440"/>
      <c r="AT86" s="440">
        <f t="shared" si="1"/>
        <v>0</v>
      </c>
      <c r="AU86" s="440"/>
      <c r="AV86" s="440"/>
      <c r="AW86" s="440"/>
      <c r="AX86" s="440"/>
      <c r="AY86" s="440"/>
      <c r="AZ86" s="440"/>
      <c r="BA86" s="44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120"/>
      <c r="DF86" s="120"/>
      <c r="DG86" s="120"/>
    </row>
    <row r="87" spans="1:111">
      <c r="A87" s="432">
        <v>60</v>
      </c>
      <c r="B87" s="432"/>
      <c r="C87" s="432"/>
      <c r="D87" s="433"/>
      <c r="E87" s="434"/>
      <c r="F87" s="434"/>
      <c r="G87" s="434"/>
      <c r="H87" s="434"/>
      <c r="I87" s="434"/>
      <c r="J87" s="434"/>
      <c r="K87" s="434"/>
      <c r="L87" s="434"/>
      <c r="M87" s="434"/>
      <c r="N87" s="434"/>
      <c r="O87" s="434"/>
      <c r="P87" s="434"/>
      <c r="Q87" s="435"/>
      <c r="R87" s="436"/>
      <c r="S87" s="436"/>
      <c r="T87" s="436"/>
      <c r="U87" s="436"/>
      <c r="V87" s="436"/>
      <c r="W87" s="436"/>
      <c r="X87" s="436"/>
      <c r="Y87" s="437"/>
      <c r="Z87" s="438"/>
      <c r="AA87" s="438"/>
      <c r="AB87" s="438"/>
      <c r="AC87" s="438"/>
      <c r="AD87" s="439"/>
      <c r="AE87" s="439"/>
      <c r="AF87" s="439"/>
      <c r="AG87" s="439"/>
      <c r="AH87" s="439"/>
      <c r="AI87" s="439"/>
      <c r="AJ87" s="439"/>
      <c r="AK87" s="439"/>
      <c r="AL87" s="440">
        <f t="shared" si="0"/>
        <v>0</v>
      </c>
      <c r="AM87" s="440"/>
      <c r="AN87" s="440"/>
      <c r="AO87" s="440"/>
      <c r="AP87" s="440"/>
      <c r="AQ87" s="440"/>
      <c r="AR87" s="440"/>
      <c r="AS87" s="440"/>
      <c r="AT87" s="440">
        <f t="shared" si="1"/>
        <v>0</v>
      </c>
      <c r="AU87" s="440"/>
      <c r="AV87" s="440"/>
      <c r="AW87" s="440"/>
      <c r="AX87" s="440"/>
      <c r="AY87" s="440"/>
      <c r="AZ87" s="440"/>
      <c r="BA87" s="44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120"/>
      <c r="CP87" s="120"/>
      <c r="CQ87" s="120"/>
      <c r="CR87" s="120"/>
      <c r="CS87" s="120"/>
      <c r="CT87" s="120"/>
      <c r="CU87" s="120"/>
      <c r="CV87" s="120"/>
      <c r="CW87" s="120"/>
      <c r="CX87" s="120"/>
      <c r="CY87" s="120"/>
      <c r="CZ87" s="120"/>
      <c r="DA87" s="120"/>
      <c r="DB87" s="120"/>
      <c r="DC87" s="120"/>
      <c r="DD87" s="120"/>
      <c r="DE87" s="120"/>
      <c r="DF87" s="120"/>
      <c r="DG87" s="120"/>
    </row>
    <row r="88" spans="1:111">
      <c r="AD88" s="511">
        <f>SUM(AD28:AK87)</f>
        <v>0</v>
      </c>
      <c r="AE88" s="512"/>
      <c r="AF88" s="512"/>
      <c r="AG88" s="512"/>
      <c r="AH88" s="512"/>
      <c r="AI88" s="512"/>
      <c r="AJ88" s="512"/>
      <c r="AK88" s="512"/>
    </row>
    <row r="89" spans="1:111">
      <c r="BA89" s="61"/>
      <c r="BB89" s="61"/>
      <c r="BC89" s="61"/>
      <c r="BD89" s="61"/>
      <c r="BE89" s="61"/>
      <c r="BF89" s="61"/>
      <c r="BG89" s="61"/>
      <c r="BH89" s="61"/>
      <c r="CK89" s="26"/>
      <c r="CL89" s="26"/>
      <c r="CM89" s="26"/>
      <c r="CN89" s="26"/>
      <c r="CO89" s="26"/>
      <c r="CP89" s="26"/>
      <c r="CQ89" s="26"/>
      <c r="CR89" s="26"/>
    </row>
    <row r="90" spans="1:111" s="113" customFormat="1">
      <c r="A90" s="113" t="s">
        <v>44</v>
      </c>
      <c r="Q90" s="110"/>
      <c r="R90" s="110"/>
      <c r="S90" s="110"/>
      <c r="T90" s="110"/>
      <c r="U90" s="110"/>
      <c r="V90" s="106"/>
      <c r="W90" s="107"/>
      <c r="X90" s="107"/>
      <c r="Y90" s="107"/>
      <c r="Z90" s="107"/>
      <c r="AA90" s="107"/>
      <c r="AB90" s="107"/>
      <c r="AC90" s="107"/>
      <c r="AD90" s="108"/>
      <c r="AE90" s="47"/>
      <c r="AF90" s="47"/>
      <c r="AG90" s="47"/>
      <c r="AH90" s="47"/>
      <c r="AI90" s="47"/>
      <c r="AJ90" s="47"/>
      <c r="AK90" s="47"/>
      <c r="BI90"/>
      <c r="BJ90"/>
      <c r="BK90"/>
      <c r="BL90"/>
      <c r="BM90"/>
      <c r="BN90"/>
      <c r="BO90"/>
      <c r="BP90"/>
      <c r="BQ90"/>
      <c r="BR90"/>
      <c r="BS90"/>
      <c r="BT90"/>
      <c r="BU90"/>
      <c r="BV90"/>
      <c r="BW90"/>
      <c r="BX90"/>
      <c r="BY90"/>
      <c r="BZ90"/>
      <c r="CA90"/>
      <c r="CB90"/>
      <c r="CC90"/>
      <c r="CD90"/>
      <c r="CE90"/>
      <c r="CF90"/>
      <c r="CG90"/>
      <c r="CH90"/>
      <c r="CI90"/>
      <c r="CJ90"/>
      <c r="CK90" s="553"/>
      <c r="CL90" s="554"/>
      <c r="CM90" s="554"/>
      <c r="CN90" s="554"/>
      <c r="CO90" s="554"/>
      <c r="CP90" s="554"/>
      <c r="CQ90" s="554"/>
      <c r="CR90" s="554"/>
      <c r="CS90"/>
      <c r="CT90"/>
      <c r="CU90"/>
      <c r="CV90"/>
      <c r="CW90"/>
      <c r="CX90"/>
      <c r="CY90"/>
      <c r="CZ90"/>
      <c r="DA90"/>
      <c r="DB90"/>
      <c r="DC90"/>
      <c r="DD90"/>
      <c r="DE90"/>
      <c r="DF90"/>
      <c r="DG90"/>
    </row>
    <row r="91" spans="1:111" s="113" customFormat="1">
      <c r="A91" s="456"/>
      <c r="B91" s="457"/>
      <c r="C91" s="457"/>
      <c r="D91" s="457"/>
      <c r="E91" s="457"/>
      <c r="F91" s="457"/>
      <c r="G91" s="457"/>
      <c r="H91" s="457"/>
      <c r="I91" s="457"/>
      <c r="J91" s="457"/>
      <c r="K91" s="457"/>
      <c r="L91" s="457"/>
      <c r="M91" s="458"/>
      <c r="N91" s="432" t="s">
        <v>232</v>
      </c>
      <c r="O91" s="432"/>
      <c r="P91" s="432"/>
      <c r="Q91" s="432"/>
      <c r="R91" s="432"/>
      <c r="S91" s="432" t="s">
        <v>236</v>
      </c>
      <c r="T91" s="432"/>
      <c r="U91" s="432"/>
      <c r="V91" s="432"/>
      <c r="W91" s="432"/>
      <c r="X91" s="432"/>
      <c r="Y91" s="432"/>
      <c r="Z91" s="432" t="s">
        <v>237</v>
      </c>
      <c r="AA91" s="432"/>
      <c r="AB91" s="432"/>
      <c r="AC91" s="432"/>
      <c r="AD91" s="432"/>
      <c r="AE91" s="432"/>
      <c r="AF91" s="432"/>
      <c r="AG91" s="432" t="s">
        <v>95</v>
      </c>
      <c r="AH91" s="432"/>
      <c r="AI91" s="432"/>
      <c r="AJ91" s="432"/>
      <c r="AK91" s="432"/>
      <c r="AL91" s="432"/>
      <c r="AM91" s="432"/>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c r="CZ91"/>
      <c r="DA91"/>
      <c r="DB91"/>
      <c r="DC91"/>
      <c r="DD91"/>
      <c r="DE91"/>
      <c r="DF91"/>
      <c r="DG91"/>
    </row>
    <row r="92" spans="1:111" s="113" customFormat="1">
      <c r="A92" s="476" t="s">
        <v>231</v>
      </c>
      <c r="B92" s="477"/>
      <c r="C92" s="477"/>
      <c r="D92" s="477"/>
      <c r="E92" s="477"/>
      <c r="F92" s="477"/>
      <c r="G92" s="477"/>
      <c r="H92" s="477"/>
      <c r="I92" s="477"/>
      <c r="J92" s="477"/>
      <c r="K92" s="477"/>
      <c r="L92" s="477"/>
      <c r="M92" s="478"/>
      <c r="N92" s="482">
        <v>0.4</v>
      </c>
      <c r="O92" s="432"/>
      <c r="P92" s="432"/>
      <c r="Q92" s="432"/>
      <c r="R92" s="432"/>
      <c r="S92" s="441">
        <f>内訳!J67</f>
        <v>0</v>
      </c>
      <c r="T92" s="441"/>
      <c r="U92" s="441"/>
      <c r="V92" s="441"/>
      <c r="W92" s="441"/>
      <c r="X92" s="441"/>
      <c r="Y92" s="441"/>
      <c r="Z92" s="441">
        <f>内訳!K67</f>
        <v>0</v>
      </c>
      <c r="AA92" s="441"/>
      <c r="AB92" s="441"/>
      <c r="AC92" s="441"/>
      <c r="AD92" s="441"/>
      <c r="AE92" s="441"/>
      <c r="AF92" s="441"/>
      <c r="AG92" s="441">
        <f>内訳!M67</f>
        <v>0</v>
      </c>
      <c r="AH92" s="441"/>
      <c r="AI92" s="441"/>
      <c r="AJ92" s="441"/>
      <c r="AK92" s="441"/>
      <c r="AL92" s="441"/>
      <c r="AM92" s="441"/>
      <c r="BI92" s="110"/>
      <c r="BJ92" s="110"/>
      <c r="BK92" s="110"/>
      <c r="BL92" s="110"/>
      <c r="BM92" s="110"/>
      <c r="BN92" s="106"/>
      <c r="BO92" s="107"/>
      <c r="BP92" s="107"/>
      <c r="BQ92" s="107"/>
      <c r="BR92" s="107"/>
      <c r="BS92" s="107"/>
      <c r="BT92" s="107"/>
      <c r="BU92" s="107"/>
      <c r="BV92" s="108"/>
      <c r="BW92" s="47"/>
      <c r="BX92" s="47"/>
      <c r="BY92" s="47"/>
      <c r="BZ92" s="47"/>
      <c r="CA92" s="47"/>
      <c r="CB92" s="47"/>
      <c r="CC92" s="47"/>
    </row>
    <row r="93" spans="1:111" s="113" customFormat="1">
      <c r="A93" s="479"/>
      <c r="B93" s="480"/>
      <c r="C93" s="480"/>
      <c r="D93" s="480"/>
      <c r="E93" s="480"/>
      <c r="F93" s="480"/>
      <c r="G93" s="480"/>
      <c r="H93" s="480"/>
      <c r="I93" s="480"/>
      <c r="J93" s="480"/>
      <c r="K93" s="480"/>
      <c r="L93" s="480"/>
      <c r="M93" s="481"/>
      <c r="N93" s="482">
        <v>0.2</v>
      </c>
      <c r="O93" s="432"/>
      <c r="P93" s="432"/>
      <c r="Q93" s="432"/>
      <c r="R93" s="432"/>
      <c r="S93" s="441">
        <f>内訳!J68</f>
        <v>0</v>
      </c>
      <c r="T93" s="441"/>
      <c r="U93" s="441"/>
      <c r="V93" s="441"/>
      <c r="W93" s="441"/>
      <c r="X93" s="441"/>
      <c r="Y93" s="441"/>
      <c r="Z93" s="441">
        <f>内訳!K68</f>
        <v>0</v>
      </c>
      <c r="AA93" s="441"/>
      <c r="AB93" s="441"/>
      <c r="AC93" s="441"/>
      <c r="AD93" s="441"/>
      <c r="AE93" s="441"/>
      <c r="AF93" s="441"/>
      <c r="AG93" s="441">
        <f>内訳!M68</f>
        <v>0</v>
      </c>
      <c r="AH93" s="441"/>
      <c r="AI93" s="441"/>
      <c r="AJ93" s="441"/>
      <c r="AK93" s="441"/>
      <c r="AL93" s="441"/>
      <c r="AM93" s="441"/>
    </row>
    <row r="94" spans="1:111" s="113" customFormat="1">
      <c r="A94" s="442" t="s">
        <v>233</v>
      </c>
      <c r="B94" s="443"/>
      <c r="C94" s="443"/>
      <c r="D94" s="443"/>
      <c r="E94" s="443"/>
      <c r="F94" s="443"/>
      <c r="G94" s="443"/>
      <c r="H94" s="443"/>
      <c r="I94" s="443"/>
      <c r="J94" s="443"/>
      <c r="K94" s="443"/>
      <c r="L94" s="443"/>
      <c r="M94" s="444"/>
      <c r="N94" s="482">
        <v>0.4</v>
      </c>
      <c r="O94" s="432"/>
      <c r="P94" s="432"/>
      <c r="Q94" s="432"/>
      <c r="R94" s="432"/>
      <c r="S94" s="441">
        <f>内訳!J69</f>
        <v>0</v>
      </c>
      <c r="T94" s="441"/>
      <c r="U94" s="441"/>
      <c r="V94" s="441"/>
      <c r="W94" s="441"/>
      <c r="X94" s="441"/>
      <c r="Y94" s="441"/>
      <c r="Z94" s="441">
        <f>内訳!K69</f>
        <v>0</v>
      </c>
      <c r="AA94" s="441"/>
      <c r="AB94" s="441"/>
      <c r="AC94" s="441"/>
      <c r="AD94" s="441"/>
      <c r="AE94" s="441"/>
      <c r="AF94" s="441"/>
      <c r="AG94" s="441">
        <f>内訳!M69</f>
        <v>0</v>
      </c>
      <c r="AH94" s="441"/>
      <c r="AI94" s="441"/>
      <c r="AJ94" s="441"/>
      <c r="AK94" s="441"/>
      <c r="AL94" s="441"/>
      <c r="AM94" s="441"/>
    </row>
    <row r="95" spans="1:111" s="113" customFormat="1">
      <c r="A95" s="442" t="s">
        <v>234</v>
      </c>
      <c r="B95" s="443"/>
      <c r="C95" s="443"/>
      <c r="D95" s="443"/>
      <c r="E95" s="443"/>
      <c r="F95" s="443"/>
      <c r="G95" s="443"/>
      <c r="H95" s="443"/>
      <c r="I95" s="443"/>
      <c r="J95" s="443"/>
      <c r="K95" s="443"/>
      <c r="L95" s="443"/>
      <c r="M95" s="444"/>
      <c r="N95" s="468"/>
      <c r="O95" s="468"/>
      <c r="P95" s="468"/>
      <c r="Q95" s="468"/>
      <c r="R95" s="468"/>
      <c r="S95" s="441">
        <f>内訳!J70</f>
        <v>0</v>
      </c>
      <c r="T95" s="441"/>
      <c r="U95" s="441"/>
      <c r="V95" s="441"/>
      <c r="W95" s="441"/>
      <c r="X95" s="441"/>
      <c r="Y95" s="441"/>
      <c r="Z95" s="441">
        <f>内訳!K70</f>
        <v>0</v>
      </c>
      <c r="AA95" s="441"/>
      <c r="AB95" s="441"/>
      <c r="AC95" s="441"/>
      <c r="AD95" s="441"/>
      <c r="AE95" s="441"/>
      <c r="AF95" s="441"/>
      <c r="AG95" s="441">
        <f>内訳!M70</f>
        <v>0</v>
      </c>
      <c r="AH95" s="441"/>
      <c r="AI95" s="441"/>
      <c r="AJ95" s="441"/>
      <c r="AK95" s="441"/>
      <c r="AL95" s="441"/>
      <c r="AM95" s="441"/>
    </row>
    <row r="96" spans="1:111" s="113" customFormat="1">
      <c r="A96" s="442" t="s">
        <v>235</v>
      </c>
      <c r="B96" s="443"/>
      <c r="C96" s="443"/>
      <c r="D96" s="443"/>
      <c r="E96" s="443"/>
      <c r="F96" s="443"/>
      <c r="G96" s="443"/>
      <c r="H96" s="443"/>
      <c r="I96" s="443"/>
      <c r="J96" s="443"/>
      <c r="K96" s="443"/>
      <c r="L96" s="443"/>
      <c r="M96" s="444"/>
      <c r="N96" s="445"/>
      <c r="O96" s="446"/>
      <c r="P96" s="446"/>
      <c r="Q96" s="446"/>
      <c r="R96" s="447"/>
      <c r="S96" s="441">
        <f>内訳!J71</f>
        <v>0</v>
      </c>
      <c r="T96" s="441"/>
      <c r="U96" s="441"/>
      <c r="V96" s="441"/>
      <c r="W96" s="441"/>
      <c r="X96" s="441"/>
      <c r="Y96" s="441"/>
      <c r="Z96" s="448"/>
      <c r="AA96" s="449"/>
      <c r="AB96" s="449"/>
      <c r="AC96" s="449"/>
      <c r="AD96" s="449"/>
      <c r="AE96" s="449"/>
      <c r="AF96" s="450"/>
      <c r="AG96" s="448"/>
      <c r="AH96" s="449"/>
      <c r="AI96" s="449"/>
      <c r="AJ96" s="449"/>
      <c r="AK96" s="449"/>
      <c r="AL96" s="449"/>
      <c r="AM96" s="450"/>
    </row>
    <row r="97" spans="1:111" s="61" customFormat="1">
      <c r="BI97" s="113"/>
      <c r="BJ97" s="113"/>
      <c r="BK97" s="113"/>
      <c r="BL97" s="113"/>
      <c r="BM97" s="113"/>
      <c r="BN97" s="113"/>
      <c r="BO97" s="113"/>
      <c r="BP97" s="113"/>
      <c r="BQ97" s="113"/>
      <c r="BR97" s="113"/>
      <c r="BS97" s="113"/>
      <c r="BT97" s="113"/>
      <c r="BU97" s="113"/>
      <c r="BV97" s="113"/>
      <c r="BW97" s="113"/>
      <c r="BX97" s="113"/>
      <c r="BY97" s="113"/>
      <c r="BZ97" s="113"/>
      <c r="CA97" s="113"/>
      <c r="CB97" s="113"/>
      <c r="CC97" s="113"/>
      <c r="CD97" s="113"/>
      <c r="CE97" s="113"/>
      <c r="CF97" s="113"/>
      <c r="CG97" s="113"/>
      <c r="CH97" s="113"/>
      <c r="CI97" s="113"/>
      <c r="CJ97" s="113"/>
      <c r="CK97" s="113"/>
      <c r="CL97" s="113"/>
      <c r="CM97" s="113"/>
      <c r="CN97" s="113"/>
      <c r="CO97" s="113"/>
      <c r="CP97" s="113"/>
      <c r="CQ97" s="113"/>
      <c r="CR97" s="113"/>
      <c r="CS97" s="113"/>
      <c r="CT97" s="113"/>
      <c r="CU97" s="113"/>
      <c r="CV97" s="113"/>
      <c r="CW97" s="113"/>
      <c r="CX97" s="113"/>
      <c r="CY97" s="113"/>
      <c r="CZ97" s="113"/>
      <c r="DA97" s="113"/>
      <c r="DB97" s="113"/>
      <c r="DC97" s="113"/>
      <c r="DD97" s="113"/>
      <c r="DE97" s="113"/>
      <c r="DF97" s="113"/>
      <c r="DG97" s="113"/>
    </row>
    <row r="98" spans="1:111" s="113" customFormat="1">
      <c r="A98" s="58" t="s">
        <v>96</v>
      </c>
    </row>
    <row r="99" spans="1:111" s="113" customFormat="1" ht="18.5" thickBot="1">
      <c r="A99" s="475" t="s">
        <v>99</v>
      </c>
      <c r="B99" s="475"/>
      <c r="C99" s="475"/>
      <c r="D99" s="475"/>
      <c r="E99" s="475"/>
      <c r="F99" s="475"/>
      <c r="G99" s="475"/>
      <c r="H99" s="475"/>
      <c r="I99" s="475"/>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row>
    <row r="100" spans="1:111" s="113" customFormat="1" ht="18.5" thickBot="1">
      <c r="A100" s="483">
        <f>Z92+Z94</f>
        <v>0</v>
      </c>
      <c r="B100" s="483"/>
      <c r="C100" s="483"/>
      <c r="D100" s="483"/>
      <c r="E100" s="483"/>
      <c r="F100" s="483"/>
      <c r="G100" s="483"/>
      <c r="H100" s="483"/>
      <c r="I100" s="483"/>
      <c r="J100" s="452" t="s">
        <v>97</v>
      </c>
      <c r="K100" s="452"/>
      <c r="L100" s="471">
        <v>0.4</v>
      </c>
      <c r="M100" s="471"/>
      <c r="N100" s="471"/>
      <c r="O100" s="471"/>
      <c r="Q100" s="452" t="s">
        <v>98</v>
      </c>
      <c r="R100" s="452"/>
      <c r="S100" s="472">
        <f>ROUNDDOWN(A100*L100,0)</f>
        <v>0</v>
      </c>
      <c r="T100" s="473"/>
      <c r="U100" s="473"/>
      <c r="V100" s="473"/>
      <c r="W100" s="473"/>
      <c r="X100" s="474"/>
      <c r="AF100" s="454">
        <f>ROUNDDOWN(S100+S104,-3)</f>
        <v>0</v>
      </c>
      <c r="AG100" s="455"/>
      <c r="AH100" s="455"/>
      <c r="AI100" s="455"/>
      <c r="AJ100" s="455"/>
      <c r="AK100" s="455"/>
      <c r="AL100" s="455"/>
    </row>
    <row r="101" spans="1:111" s="113" customFormat="1" ht="18.5" thickBot="1">
      <c r="A101" s="109"/>
      <c r="B101" s="109"/>
      <c r="C101" s="109"/>
      <c r="D101" s="109"/>
      <c r="E101" s="109"/>
      <c r="F101" s="109"/>
      <c r="G101" s="109"/>
      <c r="H101" s="109"/>
      <c r="I101" s="109"/>
      <c r="J101" s="111"/>
      <c r="K101" s="111"/>
      <c r="L101" s="112"/>
      <c r="M101" s="112"/>
      <c r="N101" s="112"/>
      <c r="O101" s="112"/>
      <c r="Q101" s="111"/>
      <c r="R101" s="111"/>
      <c r="S101" s="51"/>
      <c r="T101" s="51"/>
      <c r="U101" s="51"/>
      <c r="V101" s="51"/>
      <c r="W101" s="51"/>
      <c r="X101" s="51"/>
      <c r="AF101" s="113" t="s">
        <v>101</v>
      </c>
    </row>
    <row r="102" spans="1:111" s="113" customFormat="1" ht="18.5" thickBot="1">
      <c r="A102" s="109"/>
      <c r="B102" s="109"/>
      <c r="C102" s="109"/>
      <c r="D102" s="109"/>
      <c r="E102" s="109"/>
      <c r="F102" s="109"/>
      <c r="G102" s="109"/>
      <c r="H102" s="109"/>
      <c r="I102" s="109"/>
      <c r="J102" s="111"/>
      <c r="K102" s="111"/>
      <c r="L102" s="112"/>
      <c r="M102" s="112"/>
      <c r="N102" s="112"/>
      <c r="O102" s="112"/>
      <c r="Q102" s="111"/>
      <c r="R102" s="111"/>
      <c r="S102" s="109"/>
      <c r="T102" s="109"/>
      <c r="U102" s="109"/>
      <c r="V102" s="109"/>
      <c r="W102" s="109"/>
      <c r="X102" s="109"/>
      <c r="AF102" s="472">
        <f>MIN(AF100,AQ102)</f>
        <v>0</v>
      </c>
      <c r="AG102" s="493"/>
      <c r="AH102" s="493"/>
      <c r="AI102" s="493"/>
      <c r="AJ102" s="493"/>
      <c r="AK102" s="493"/>
      <c r="AL102" s="494"/>
      <c r="AM102" s="451" t="s">
        <v>340</v>
      </c>
      <c r="AN102" s="452"/>
      <c r="AO102" s="452"/>
      <c r="AP102" s="452"/>
      <c r="AQ102" s="453">
        <v>5000000</v>
      </c>
      <c r="AR102" s="453"/>
      <c r="AS102" s="453"/>
      <c r="AT102" s="453"/>
      <c r="AU102" s="453"/>
      <c r="AV102" s="453"/>
      <c r="AW102" s="113" t="s">
        <v>341</v>
      </c>
      <c r="BA102" s="555" t="s">
        <v>624</v>
      </c>
      <c r="BB102" s="556"/>
      <c r="BC102" s="556"/>
      <c r="BD102" s="556"/>
      <c r="BE102" s="556"/>
      <c r="BF102" s="556"/>
      <c r="BG102" s="556"/>
      <c r="BH102" s="556"/>
      <c r="BI102" s="556"/>
      <c r="BJ102" s="556"/>
      <c r="BK102" s="556"/>
      <c r="BL102" s="556"/>
      <c r="BM102" s="556"/>
      <c r="BN102" s="556"/>
      <c r="BO102" s="556" t="str">
        <f>IF(AF102&gt;=1900000,"〇","×")</f>
        <v>×</v>
      </c>
      <c r="BP102" s="556"/>
      <c r="BQ102" s="557"/>
    </row>
    <row r="103" spans="1:111" s="113" customFormat="1" ht="18.5" thickBot="1">
      <c r="A103" s="475" t="s">
        <v>100</v>
      </c>
      <c r="B103" s="475"/>
      <c r="C103" s="475"/>
      <c r="D103" s="475"/>
      <c r="E103" s="475"/>
      <c r="F103" s="475"/>
      <c r="G103" s="475"/>
      <c r="H103" s="475"/>
      <c r="I103" s="475"/>
      <c r="BA103" s="113" t="s">
        <v>625</v>
      </c>
    </row>
    <row r="104" spans="1:111" s="113" customFormat="1" ht="18.5" thickBot="1">
      <c r="A104" s="483">
        <f>Z93</f>
        <v>0</v>
      </c>
      <c r="B104" s="483"/>
      <c r="C104" s="483"/>
      <c r="D104" s="483"/>
      <c r="E104" s="483"/>
      <c r="F104" s="483"/>
      <c r="G104" s="483"/>
      <c r="H104" s="483"/>
      <c r="I104" s="483"/>
      <c r="J104" s="452" t="s">
        <v>97</v>
      </c>
      <c r="K104" s="452"/>
      <c r="L104" s="471">
        <v>0.2</v>
      </c>
      <c r="M104" s="471"/>
      <c r="N104" s="471"/>
      <c r="O104" s="471"/>
      <c r="Q104" s="452" t="s">
        <v>98</v>
      </c>
      <c r="R104" s="452"/>
      <c r="S104" s="472">
        <f>A104*L104</f>
        <v>0</v>
      </c>
      <c r="T104" s="473"/>
      <c r="U104" s="473"/>
      <c r="V104" s="473"/>
      <c r="W104" s="473"/>
      <c r="X104" s="474"/>
      <c r="AF104" s="455"/>
      <c r="AG104" s="455"/>
      <c r="AH104" s="455"/>
      <c r="AI104" s="455"/>
      <c r="AJ104" s="455"/>
      <c r="AK104" s="455"/>
      <c r="AL104" s="455"/>
      <c r="AM104" s="455"/>
      <c r="AN104" s="455"/>
      <c r="AO104" s="455"/>
      <c r="AP104" s="455"/>
      <c r="AQ104" s="455"/>
      <c r="AR104" s="455"/>
      <c r="AS104" s="455"/>
    </row>
    <row r="105" spans="1:111">
      <c r="BI105" s="113"/>
      <c r="BJ105" s="113"/>
      <c r="BK105" s="113"/>
      <c r="BL105" s="113"/>
      <c r="BM105" s="113"/>
      <c r="BN105" s="113"/>
      <c r="BO105" s="113"/>
      <c r="BP105" s="113"/>
      <c r="BQ105" s="113"/>
      <c r="BR105" s="113"/>
      <c r="BS105" s="113"/>
      <c r="BT105" s="113"/>
      <c r="BU105" s="113"/>
      <c r="BV105" s="113"/>
      <c r="BW105" s="113"/>
      <c r="BX105" s="113"/>
      <c r="BY105" s="113"/>
      <c r="BZ105" s="113"/>
      <c r="CA105" s="113"/>
      <c r="CB105" s="113"/>
      <c r="CC105" s="113"/>
      <c r="CD105" s="113"/>
      <c r="CE105" s="113"/>
      <c r="CF105" s="113"/>
      <c r="CG105" s="113"/>
      <c r="CH105" s="113"/>
      <c r="CI105" s="113"/>
      <c r="CJ105" s="113"/>
      <c r="CK105" s="113"/>
      <c r="CL105" s="113"/>
      <c r="CM105" s="113"/>
      <c r="CN105" s="113"/>
      <c r="CO105" s="113"/>
      <c r="CP105" s="113"/>
      <c r="CQ105" s="113"/>
      <c r="CR105" s="113"/>
      <c r="CS105" s="113"/>
      <c r="CT105" s="113"/>
      <c r="CU105" s="113"/>
      <c r="CV105" s="113"/>
      <c r="CW105" s="113"/>
      <c r="CX105" s="113"/>
      <c r="CY105" s="113"/>
      <c r="CZ105" s="113"/>
      <c r="DA105" s="113"/>
      <c r="DB105" s="113"/>
      <c r="DC105" s="113"/>
      <c r="DD105" s="113"/>
      <c r="DE105" s="113"/>
      <c r="DF105" s="113"/>
      <c r="DG105" s="113"/>
    </row>
    <row r="106" spans="1:111">
      <c r="A106" s="75" t="s">
        <v>108</v>
      </c>
      <c r="B106" s="26"/>
      <c r="C106" s="26"/>
      <c r="D106" s="26"/>
      <c r="E106" s="26"/>
      <c r="F106" s="26"/>
      <c r="G106" s="26"/>
      <c r="H106" s="26"/>
      <c r="I106" s="26"/>
      <c r="J106" s="26"/>
      <c r="K106" s="26"/>
      <c r="L106" s="26"/>
      <c r="M106" s="26"/>
      <c r="O106" s="334" t="s">
        <v>603</v>
      </c>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R106" s="334"/>
      <c r="AS106" s="334"/>
      <c r="AT106" s="334"/>
      <c r="AU106" s="523" t="s">
        <v>604</v>
      </c>
      <c r="AV106" s="523"/>
      <c r="AW106" s="523"/>
      <c r="AX106" s="523"/>
      <c r="AY106" s="523"/>
      <c r="AZ106" s="523"/>
      <c r="BI106" s="113"/>
      <c r="BJ106" s="113"/>
      <c r="BK106" s="113"/>
      <c r="BL106" s="113"/>
      <c r="BM106" s="113"/>
      <c r="BN106" s="113"/>
      <c r="BO106" s="113"/>
      <c r="BP106" s="113"/>
      <c r="BQ106" s="113"/>
      <c r="BR106" s="113"/>
      <c r="BS106" s="113"/>
      <c r="BT106" s="113"/>
      <c r="BU106" s="113"/>
      <c r="BV106" s="113"/>
      <c r="BW106" s="113"/>
      <c r="BX106" s="113"/>
      <c r="BY106" s="113"/>
      <c r="BZ106" s="113"/>
      <c r="CA106" s="113"/>
      <c r="CB106" s="113"/>
      <c r="CC106" s="113"/>
      <c r="CD106" s="113"/>
      <c r="CE106" s="113"/>
      <c r="CF106" s="113"/>
      <c r="CG106" s="113"/>
      <c r="CH106" s="113"/>
      <c r="CI106" s="113"/>
      <c r="CJ106" s="113"/>
      <c r="CK106" s="113"/>
      <c r="CL106" s="113"/>
      <c r="CM106" s="113"/>
      <c r="CN106" s="113"/>
      <c r="CO106" s="113"/>
      <c r="CP106" s="113"/>
      <c r="CQ106" s="113"/>
      <c r="CR106" s="113"/>
      <c r="CS106" s="113"/>
      <c r="CT106" s="113"/>
      <c r="CU106" s="113"/>
      <c r="CV106" s="113"/>
      <c r="CW106" s="113"/>
      <c r="CX106" s="113"/>
      <c r="CY106" s="113"/>
      <c r="CZ106" s="113"/>
      <c r="DA106" s="113"/>
      <c r="DB106" s="113"/>
      <c r="DC106" s="113"/>
      <c r="DD106" s="113"/>
      <c r="DE106" s="113"/>
      <c r="DF106" s="113"/>
      <c r="DG106" s="113"/>
    </row>
    <row r="107" spans="1:111">
      <c r="A107" s="58" t="s">
        <v>111</v>
      </c>
    </row>
    <row r="108" spans="1:111">
      <c r="A108" s="456" t="s">
        <v>109</v>
      </c>
      <c r="B108" s="457"/>
      <c r="C108" s="457"/>
      <c r="D108" s="457"/>
      <c r="E108" s="457"/>
      <c r="F108" s="457"/>
      <c r="G108" s="457"/>
      <c r="H108" s="458"/>
      <c r="I108" s="456" t="s">
        <v>110</v>
      </c>
      <c r="J108" s="457"/>
      <c r="K108" s="457"/>
      <c r="L108" s="457"/>
      <c r="M108" s="457"/>
      <c r="N108" s="457"/>
      <c r="O108" s="457"/>
      <c r="P108" s="457"/>
      <c r="Q108" s="457"/>
      <c r="R108" s="457"/>
      <c r="S108" s="456" t="s">
        <v>376</v>
      </c>
      <c r="T108" s="457"/>
      <c r="U108" s="457"/>
      <c r="V108" s="457"/>
      <c r="W108" s="457"/>
      <c r="X108" s="457"/>
      <c r="Y108" s="457"/>
      <c r="Z108" s="457"/>
      <c r="AA108" s="457"/>
      <c r="AB108" s="457"/>
      <c r="AC108" s="457"/>
      <c r="AD108" s="457"/>
      <c r="AE108" s="457"/>
      <c r="AF108" s="457"/>
      <c r="AG108" s="457"/>
      <c r="AH108" s="457"/>
      <c r="AI108" s="457"/>
      <c r="AJ108" s="457"/>
      <c r="AK108" s="458"/>
    </row>
    <row r="109" spans="1:111">
      <c r="A109" s="459" t="s">
        <v>112</v>
      </c>
      <c r="B109" s="460"/>
      <c r="C109" s="460"/>
      <c r="D109" s="460"/>
      <c r="E109" s="460"/>
      <c r="F109" s="460"/>
      <c r="G109" s="460"/>
      <c r="H109" s="461"/>
      <c r="I109" s="488"/>
      <c r="J109" s="488"/>
      <c r="K109" s="488"/>
      <c r="L109" s="488"/>
      <c r="M109" s="488"/>
      <c r="N109" s="488"/>
      <c r="O109" s="488"/>
      <c r="P109" s="488"/>
      <c r="Q109" s="488"/>
      <c r="R109" s="488"/>
      <c r="S109" s="489"/>
      <c r="T109" s="489"/>
      <c r="U109" s="489"/>
      <c r="V109" s="489"/>
      <c r="W109" s="489"/>
      <c r="X109" s="489"/>
      <c r="Y109" s="489"/>
      <c r="Z109" s="489"/>
      <c r="AA109" s="489"/>
      <c r="AB109" s="489"/>
      <c r="AC109" s="489"/>
      <c r="AD109" s="489"/>
      <c r="AE109" s="489"/>
      <c r="AF109" s="489"/>
      <c r="AG109" s="489"/>
      <c r="AH109" s="489"/>
      <c r="AI109" s="489"/>
      <c r="AJ109" s="489"/>
      <c r="AK109" s="490"/>
    </row>
    <row r="110" spans="1:111">
      <c r="A110" s="462" t="s">
        <v>113</v>
      </c>
      <c r="B110" s="463"/>
      <c r="C110" s="463"/>
      <c r="D110" s="463"/>
      <c r="E110" s="463"/>
      <c r="F110" s="463"/>
      <c r="G110" s="463"/>
      <c r="H110" s="464"/>
      <c r="I110" s="486"/>
      <c r="J110" s="486"/>
      <c r="K110" s="486"/>
      <c r="L110" s="486"/>
      <c r="M110" s="486"/>
      <c r="N110" s="486"/>
      <c r="O110" s="486"/>
      <c r="P110" s="486"/>
      <c r="Q110" s="486"/>
      <c r="R110" s="486"/>
      <c r="S110" s="491"/>
      <c r="T110" s="491"/>
      <c r="U110" s="491"/>
      <c r="V110" s="491"/>
      <c r="W110" s="491"/>
      <c r="X110" s="491"/>
      <c r="Y110" s="491"/>
      <c r="Z110" s="491"/>
      <c r="AA110" s="491"/>
      <c r="AB110" s="491"/>
      <c r="AC110" s="491"/>
      <c r="AD110" s="491"/>
      <c r="AE110" s="491"/>
      <c r="AF110" s="491"/>
      <c r="AG110" s="491"/>
      <c r="AH110" s="491"/>
      <c r="AI110" s="491"/>
      <c r="AJ110" s="491"/>
      <c r="AK110" s="492"/>
    </row>
    <row r="111" spans="1:111">
      <c r="A111" s="462" t="s">
        <v>114</v>
      </c>
      <c r="B111" s="463"/>
      <c r="C111" s="463"/>
      <c r="D111" s="463"/>
      <c r="E111" s="463"/>
      <c r="F111" s="463"/>
      <c r="G111" s="463"/>
      <c r="H111" s="464"/>
      <c r="I111" s="486"/>
      <c r="J111" s="486"/>
      <c r="K111" s="486"/>
      <c r="L111" s="486"/>
      <c r="M111" s="486"/>
      <c r="N111" s="486"/>
      <c r="O111" s="486"/>
      <c r="P111" s="486"/>
      <c r="Q111" s="486"/>
      <c r="R111" s="486"/>
      <c r="S111" s="491"/>
      <c r="T111" s="491"/>
      <c r="U111" s="491"/>
      <c r="V111" s="491"/>
      <c r="W111" s="491"/>
      <c r="X111" s="491"/>
      <c r="Y111" s="491"/>
      <c r="Z111" s="491"/>
      <c r="AA111" s="491"/>
      <c r="AB111" s="491"/>
      <c r="AC111" s="491"/>
      <c r="AD111" s="491"/>
      <c r="AE111" s="491"/>
      <c r="AF111" s="491"/>
      <c r="AG111" s="491"/>
      <c r="AH111" s="491"/>
      <c r="AI111" s="491"/>
      <c r="AJ111" s="491"/>
      <c r="AK111" s="492"/>
    </row>
    <row r="112" spans="1:111">
      <c r="A112" s="465" t="s">
        <v>115</v>
      </c>
      <c r="B112" s="466"/>
      <c r="C112" s="466"/>
      <c r="D112" s="466"/>
      <c r="E112" s="466"/>
      <c r="F112" s="466"/>
      <c r="G112" s="466"/>
      <c r="H112" s="467"/>
      <c r="I112" s="487"/>
      <c r="J112" s="487"/>
      <c r="K112" s="487"/>
      <c r="L112" s="487"/>
      <c r="M112" s="487"/>
      <c r="N112" s="487"/>
      <c r="O112" s="487"/>
      <c r="P112" s="487"/>
      <c r="Q112" s="487"/>
      <c r="R112" s="487"/>
      <c r="S112" s="469"/>
      <c r="T112" s="469"/>
      <c r="U112" s="469"/>
      <c r="V112" s="469"/>
      <c r="W112" s="469"/>
      <c r="X112" s="469"/>
      <c r="Y112" s="469"/>
      <c r="Z112" s="469"/>
      <c r="AA112" s="469"/>
      <c r="AB112" s="469"/>
      <c r="AC112" s="469"/>
      <c r="AD112" s="469"/>
      <c r="AE112" s="469"/>
      <c r="AF112" s="469"/>
      <c r="AG112" s="469"/>
      <c r="AH112" s="469"/>
      <c r="AI112" s="469"/>
      <c r="AJ112" s="469"/>
      <c r="AK112" s="470"/>
    </row>
    <row r="113" spans="1:37">
      <c r="I113" s="59"/>
      <c r="J113" s="59"/>
      <c r="K113" s="59"/>
      <c r="L113" s="59"/>
      <c r="M113" s="59"/>
      <c r="N113" s="59"/>
      <c r="O113" s="59"/>
      <c r="P113" s="59"/>
      <c r="Q113" s="59"/>
      <c r="R113" s="59"/>
    </row>
    <row r="114" spans="1:37">
      <c r="A114" s="58" t="s">
        <v>116</v>
      </c>
      <c r="B114" s="58"/>
      <c r="C114" s="58"/>
      <c r="D114" s="58"/>
      <c r="I114" s="59"/>
      <c r="J114" s="59"/>
      <c r="K114" s="59"/>
      <c r="L114" s="59"/>
      <c r="M114" s="59"/>
      <c r="N114" s="59"/>
      <c r="O114" s="59"/>
      <c r="P114" s="59"/>
      <c r="Q114" s="59"/>
      <c r="R114" s="59"/>
    </row>
    <row r="115" spans="1:37">
      <c r="A115" s="456" t="s">
        <v>109</v>
      </c>
      <c r="B115" s="457"/>
      <c r="C115" s="457"/>
      <c r="D115" s="457"/>
      <c r="E115" s="457"/>
      <c r="F115" s="457"/>
      <c r="G115" s="457"/>
      <c r="H115" s="458"/>
      <c r="I115" s="484" t="s">
        <v>110</v>
      </c>
      <c r="J115" s="485"/>
      <c r="K115" s="485"/>
      <c r="L115" s="485"/>
      <c r="M115" s="485"/>
      <c r="N115" s="485"/>
      <c r="O115" s="485"/>
      <c r="P115" s="485"/>
      <c r="Q115" s="485"/>
      <c r="R115" s="485"/>
      <c r="S115" s="456" t="s">
        <v>376</v>
      </c>
      <c r="T115" s="457"/>
      <c r="U115" s="457"/>
      <c r="V115" s="457"/>
      <c r="W115" s="457"/>
      <c r="X115" s="457"/>
      <c r="Y115" s="457"/>
      <c r="Z115" s="457"/>
      <c r="AA115" s="457"/>
      <c r="AB115" s="457"/>
      <c r="AC115" s="457"/>
      <c r="AD115" s="457"/>
      <c r="AE115" s="457"/>
      <c r="AF115" s="457"/>
      <c r="AG115" s="457"/>
      <c r="AH115" s="457"/>
      <c r="AI115" s="457"/>
      <c r="AJ115" s="457"/>
      <c r="AK115" s="458"/>
    </row>
    <row r="116" spans="1:37">
      <c r="A116" s="459" t="s">
        <v>117</v>
      </c>
      <c r="B116" s="460"/>
      <c r="C116" s="460"/>
      <c r="D116" s="460"/>
      <c r="E116" s="460"/>
      <c r="F116" s="460"/>
      <c r="G116" s="460"/>
      <c r="H116" s="461"/>
      <c r="I116" s="488"/>
      <c r="J116" s="488"/>
      <c r="K116" s="488"/>
      <c r="L116" s="488"/>
      <c r="M116" s="488"/>
      <c r="N116" s="488"/>
      <c r="O116" s="488"/>
      <c r="P116" s="488"/>
      <c r="Q116" s="488"/>
      <c r="R116" s="488"/>
      <c r="S116" s="489"/>
      <c r="T116" s="489"/>
      <c r="U116" s="489"/>
      <c r="V116" s="489"/>
      <c r="W116" s="489"/>
      <c r="X116" s="489"/>
      <c r="Y116" s="489"/>
      <c r="Z116" s="489"/>
      <c r="AA116" s="489"/>
      <c r="AB116" s="489"/>
      <c r="AC116" s="489"/>
      <c r="AD116" s="489"/>
      <c r="AE116" s="489"/>
      <c r="AF116" s="489"/>
      <c r="AG116" s="489"/>
      <c r="AH116" s="489"/>
      <c r="AI116" s="489"/>
      <c r="AJ116" s="489"/>
      <c r="AK116" s="490"/>
    </row>
    <row r="117" spans="1:37">
      <c r="A117" s="462" t="s">
        <v>118</v>
      </c>
      <c r="B117" s="463"/>
      <c r="C117" s="463"/>
      <c r="D117" s="463"/>
      <c r="E117" s="463"/>
      <c r="F117" s="463"/>
      <c r="G117" s="463"/>
      <c r="H117" s="464"/>
      <c r="I117" s="499">
        <f>+AF102</f>
        <v>0</v>
      </c>
      <c r="J117" s="499"/>
      <c r="K117" s="499"/>
      <c r="L117" s="499"/>
      <c r="M117" s="499"/>
      <c r="N117" s="499"/>
      <c r="O117" s="499"/>
      <c r="P117" s="499"/>
      <c r="Q117" s="499"/>
      <c r="R117" s="499"/>
      <c r="S117" s="500" t="s">
        <v>119</v>
      </c>
      <c r="T117" s="500"/>
      <c r="U117" s="500"/>
      <c r="V117" s="500"/>
      <c r="W117" s="500"/>
      <c r="X117" s="500"/>
      <c r="Y117" s="500"/>
      <c r="Z117" s="500"/>
      <c r="AA117" s="500"/>
      <c r="AB117" s="500"/>
      <c r="AC117" s="500"/>
      <c r="AD117" s="500"/>
      <c r="AE117" s="500"/>
      <c r="AF117" s="500"/>
      <c r="AG117" s="500"/>
      <c r="AH117" s="500"/>
      <c r="AI117" s="500"/>
      <c r="AJ117" s="500"/>
      <c r="AK117" s="501"/>
    </row>
    <row r="118" spans="1:37">
      <c r="A118" s="465" t="s">
        <v>115</v>
      </c>
      <c r="B118" s="466"/>
      <c r="C118" s="466"/>
      <c r="D118" s="466"/>
      <c r="E118" s="466"/>
      <c r="F118" s="466"/>
      <c r="G118" s="466"/>
      <c r="H118" s="467"/>
      <c r="I118" s="487"/>
      <c r="J118" s="487"/>
      <c r="K118" s="487"/>
      <c r="L118" s="487"/>
      <c r="M118" s="487"/>
      <c r="N118" s="487"/>
      <c r="O118" s="487"/>
      <c r="P118" s="487"/>
      <c r="Q118" s="487"/>
      <c r="R118" s="487"/>
      <c r="S118" s="469"/>
      <c r="T118" s="469"/>
      <c r="U118" s="469"/>
      <c r="V118" s="469"/>
      <c r="W118" s="469"/>
      <c r="X118" s="469"/>
      <c r="Y118" s="469"/>
      <c r="Z118" s="469"/>
      <c r="AA118" s="469"/>
      <c r="AB118" s="469"/>
      <c r="AC118" s="469"/>
      <c r="AD118" s="469"/>
      <c r="AE118" s="469"/>
      <c r="AF118" s="469"/>
      <c r="AG118" s="469"/>
      <c r="AH118" s="469"/>
      <c r="AI118" s="469"/>
      <c r="AJ118" s="469"/>
      <c r="AK118" s="470"/>
    </row>
    <row r="119" spans="1:37">
      <c r="I119" s="59"/>
      <c r="J119" s="59"/>
      <c r="K119" s="59"/>
      <c r="L119" s="59"/>
      <c r="M119" s="59"/>
      <c r="N119" s="59"/>
      <c r="O119" s="59"/>
      <c r="P119" s="59"/>
      <c r="Q119" s="59"/>
      <c r="R119" s="59"/>
    </row>
    <row r="120" spans="1:37">
      <c r="A120" s="58" t="s">
        <v>120</v>
      </c>
      <c r="B120" s="58"/>
      <c r="C120" s="58"/>
      <c r="D120" s="58"/>
      <c r="E120" s="57"/>
      <c r="F120" s="57"/>
      <c r="G120" s="57"/>
      <c r="H120" s="57"/>
      <c r="I120" s="59"/>
      <c r="J120" s="59"/>
      <c r="K120" s="59"/>
      <c r="L120" s="59"/>
      <c r="M120" s="59"/>
      <c r="N120" s="59"/>
      <c r="O120" s="59"/>
      <c r="P120" s="59"/>
      <c r="Q120" s="59"/>
      <c r="R120" s="59"/>
      <c r="S120" s="57"/>
      <c r="T120" s="57"/>
      <c r="U120" s="57"/>
      <c r="V120" s="57"/>
      <c r="W120" s="57"/>
      <c r="X120" s="57"/>
      <c r="Y120" s="57"/>
      <c r="Z120" s="57"/>
      <c r="AA120" s="57"/>
      <c r="AB120" s="57"/>
      <c r="AC120" s="57"/>
      <c r="AD120" s="57"/>
      <c r="AE120" s="57"/>
      <c r="AF120" s="57"/>
      <c r="AG120" s="57"/>
      <c r="AH120" s="57"/>
      <c r="AI120" s="57"/>
      <c r="AJ120" s="57"/>
      <c r="AK120" s="57"/>
    </row>
    <row r="121" spans="1:37">
      <c r="A121" s="456" t="s">
        <v>94</v>
      </c>
      <c r="B121" s="457"/>
      <c r="C121" s="457"/>
      <c r="D121" s="457"/>
      <c r="E121" s="457"/>
      <c r="F121" s="457"/>
      <c r="G121" s="457"/>
      <c r="H121" s="458"/>
      <c r="I121" s="484" t="s">
        <v>110</v>
      </c>
      <c r="J121" s="485"/>
      <c r="K121" s="485"/>
      <c r="L121" s="485"/>
      <c r="M121" s="485"/>
      <c r="N121" s="485"/>
      <c r="O121" s="485"/>
      <c r="P121" s="485"/>
      <c r="Q121" s="485"/>
      <c r="R121" s="485"/>
      <c r="S121" s="456" t="s">
        <v>376</v>
      </c>
      <c r="T121" s="457"/>
      <c r="U121" s="457"/>
      <c r="V121" s="457"/>
      <c r="W121" s="457"/>
      <c r="X121" s="457"/>
      <c r="Y121" s="457"/>
      <c r="Z121" s="457"/>
      <c r="AA121" s="457"/>
      <c r="AB121" s="457"/>
      <c r="AC121" s="457"/>
      <c r="AD121" s="457"/>
      <c r="AE121" s="457"/>
      <c r="AF121" s="457"/>
      <c r="AG121" s="457"/>
      <c r="AH121" s="457"/>
      <c r="AI121" s="457"/>
      <c r="AJ121" s="457"/>
      <c r="AK121" s="458"/>
    </row>
    <row r="122" spans="1:37">
      <c r="A122" s="456" t="s">
        <v>120</v>
      </c>
      <c r="B122" s="457"/>
      <c r="C122" s="457"/>
      <c r="D122" s="457"/>
      <c r="E122" s="457"/>
      <c r="F122" s="457"/>
      <c r="G122" s="457"/>
      <c r="H122" s="495"/>
      <c r="I122" s="496"/>
      <c r="J122" s="496"/>
      <c r="K122" s="496"/>
      <c r="L122" s="496"/>
      <c r="M122" s="496"/>
      <c r="N122" s="496"/>
      <c r="O122" s="496"/>
      <c r="P122" s="496"/>
      <c r="Q122" s="496"/>
      <c r="R122" s="496"/>
      <c r="S122" s="497"/>
      <c r="T122" s="497"/>
      <c r="U122" s="497"/>
      <c r="V122" s="497"/>
      <c r="W122" s="497"/>
      <c r="X122" s="497"/>
      <c r="Y122" s="497"/>
      <c r="Z122" s="497"/>
      <c r="AA122" s="497"/>
      <c r="AB122" s="497"/>
      <c r="AC122" s="497"/>
      <c r="AD122" s="497"/>
      <c r="AE122" s="497"/>
      <c r="AF122" s="497"/>
      <c r="AG122" s="497"/>
      <c r="AH122" s="497"/>
      <c r="AI122" s="497"/>
      <c r="AJ122" s="497"/>
      <c r="AK122" s="498"/>
    </row>
    <row r="123" spans="1:37">
      <c r="I123" s="59"/>
      <c r="J123" s="59"/>
      <c r="K123" s="59"/>
      <c r="L123" s="59"/>
      <c r="M123" s="59"/>
      <c r="N123" s="59"/>
      <c r="O123" s="59"/>
      <c r="P123" s="59"/>
      <c r="Q123" s="59"/>
      <c r="R123" s="59"/>
    </row>
    <row r="124" spans="1:37">
      <c r="A124" s="58" t="s">
        <v>121</v>
      </c>
      <c r="B124" s="57"/>
      <c r="C124" s="57"/>
      <c r="D124" s="57"/>
      <c r="E124" s="57"/>
      <c r="F124" s="57"/>
      <c r="G124" s="57"/>
      <c r="H124" s="57"/>
      <c r="I124" s="59"/>
      <c r="J124" s="59"/>
      <c r="K124" s="59"/>
      <c r="L124" s="59"/>
      <c r="M124" s="59"/>
      <c r="N124" s="59"/>
      <c r="O124" s="59"/>
      <c r="P124" s="59"/>
      <c r="Q124" s="59"/>
      <c r="R124" s="59"/>
      <c r="S124" s="57"/>
      <c r="T124" s="57"/>
      <c r="U124" s="57"/>
      <c r="V124" s="57"/>
      <c r="W124" s="57"/>
      <c r="X124" s="57"/>
      <c r="Y124" s="57"/>
      <c r="Z124" s="57"/>
      <c r="AA124" s="57"/>
      <c r="AB124" s="57"/>
      <c r="AC124" s="57"/>
      <c r="AD124" s="57"/>
      <c r="AE124" s="57"/>
      <c r="AF124" s="57"/>
      <c r="AG124" s="57"/>
      <c r="AH124" s="57"/>
      <c r="AI124" s="57"/>
      <c r="AJ124" s="57"/>
      <c r="AK124" s="57"/>
    </row>
    <row r="125" spans="1:37">
      <c r="A125" s="456" t="s">
        <v>94</v>
      </c>
      <c r="B125" s="457"/>
      <c r="C125" s="457"/>
      <c r="D125" s="457"/>
      <c r="E125" s="457"/>
      <c r="F125" s="457"/>
      <c r="G125" s="457"/>
      <c r="H125" s="458"/>
      <c r="I125" s="484" t="s">
        <v>110</v>
      </c>
      <c r="J125" s="485"/>
      <c r="K125" s="485"/>
      <c r="L125" s="485"/>
      <c r="M125" s="485"/>
      <c r="N125" s="485"/>
      <c r="O125" s="485"/>
      <c r="P125" s="485"/>
      <c r="Q125" s="485"/>
      <c r="R125" s="485"/>
      <c r="S125" s="456" t="s">
        <v>376</v>
      </c>
      <c r="T125" s="457"/>
      <c r="U125" s="457"/>
      <c r="V125" s="457"/>
      <c r="W125" s="457"/>
      <c r="X125" s="457"/>
      <c r="Y125" s="457"/>
      <c r="Z125" s="457"/>
      <c r="AA125" s="457"/>
      <c r="AB125" s="457"/>
      <c r="AC125" s="457"/>
      <c r="AD125" s="457"/>
      <c r="AE125" s="457"/>
      <c r="AF125" s="457"/>
      <c r="AG125" s="457"/>
      <c r="AH125" s="457"/>
      <c r="AI125" s="457"/>
      <c r="AJ125" s="457"/>
      <c r="AK125" s="458"/>
    </row>
    <row r="126" spans="1:37">
      <c r="A126" s="459" t="s">
        <v>122</v>
      </c>
      <c r="B126" s="460"/>
      <c r="C126" s="460"/>
      <c r="D126" s="460"/>
      <c r="E126" s="460"/>
      <c r="F126" s="460"/>
      <c r="G126" s="460"/>
      <c r="H126" s="461"/>
      <c r="I126" s="488"/>
      <c r="J126" s="488"/>
      <c r="K126" s="488"/>
      <c r="L126" s="488"/>
      <c r="M126" s="488"/>
      <c r="N126" s="488"/>
      <c r="O126" s="488"/>
      <c r="P126" s="488"/>
      <c r="Q126" s="488"/>
      <c r="R126" s="488"/>
      <c r="S126" s="489"/>
      <c r="T126" s="489"/>
      <c r="U126" s="489"/>
      <c r="V126" s="489"/>
      <c r="W126" s="489"/>
      <c r="X126" s="489"/>
      <c r="Y126" s="489"/>
      <c r="Z126" s="489"/>
      <c r="AA126" s="489"/>
      <c r="AB126" s="489"/>
      <c r="AC126" s="489"/>
      <c r="AD126" s="489"/>
      <c r="AE126" s="489"/>
      <c r="AF126" s="489"/>
      <c r="AG126" s="489"/>
      <c r="AH126" s="489"/>
      <c r="AI126" s="489"/>
      <c r="AJ126" s="489"/>
      <c r="AK126" s="490"/>
    </row>
    <row r="127" spans="1:37">
      <c r="A127" s="462" t="s">
        <v>123</v>
      </c>
      <c r="B127" s="463"/>
      <c r="C127" s="463"/>
      <c r="D127" s="463"/>
      <c r="E127" s="463"/>
      <c r="F127" s="463"/>
      <c r="G127" s="463"/>
      <c r="H127" s="464"/>
      <c r="I127" s="486"/>
      <c r="J127" s="486"/>
      <c r="K127" s="486"/>
      <c r="L127" s="486"/>
      <c r="M127" s="486"/>
      <c r="N127" s="486"/>
      <c r="O127" s="486"/>
      <c r="P127" s="486"/>
      <c r="Q127" s="486"/>
      <c r="R127" s="486"/>
      <c r="S127" s="491"/>
      <c r="T127" s="491"/>
      <c r="U127" s="491"/>
      <c r="V127" s="491"/>
      <c r="W127" s="491"/>
      <c r="X127" s="491"/>
      <c r="Y127" s="491"/>
      <c r="Z127" s="491"/>
      <c r="AA127" s="491"/>
      <c r="AB127" s="491"/>
      <c r="AC127" s="491"/>
      <c r="AD127" s="491"/>
      <c r="AE127" s="491"/>
      <c r="AF127" s="491"/>
      <c r="AG127" s="491"/>
      <c r="AH127" s="491"/>
      <c r="AI127" s="491"/>
      <c r="AJ127" s="491"/>
      <c r="AK127" s="492"/>
    </row>
    <row r="128" spans="1:37">
      <c r="A128" s="462" t="s">
        <v>124</v>
      </c>
      <c r="B128" s="463"/>
      <c r="C128" s="463"/>
      <c r="D128" s="463"/>
      <c r="E128" s="463"/>
      <c r="F128" s="463"/>
      <c r="G128" s="463"/>
      <c r="H128" s="464"/>
      <c r="I128" s="486"/>
      <c r="J128" s="486"/>
      <c r="K128" s="486"/>
      <c r="L128" s="486"/>
      <c r="M128" s="486"/>
      <c r="N128" s="486"/>
      <c r="O128" s="486"/>
      <c r="P128" s="486"/>
      <c r="Q128" s="486"/>
      <c r="R128" s="486"/>
      <c r="S128" s="491"/>
      <c r="T128" s="491"/>
      <c r="U128" s="491"/>
      <c r="V128" s="491"/>
      <c r="W128" s="491"/>
      <c r="X128" s="491"/>
      <c r="Y128" s="491"/>
      <c r="Z128" s="491"/>
      <c r="AA128" s="491"/>
      <c r="AB128" s="491"/>
      <c r="AC128" s="491"/>
      <c r="AD128" s="491"/>
      <c r="AE128" s="491"/>
      <c r="AF128" s="491"/>
      <c r="AG128" s="491"/>
      <c r="AH128" s="491"/>
      <c r="AI128" s="491"/>
      <c r="AJ128" s="491"/>
      <c r="AK128" s="492"/>
    </row>
    <row r="129" spans="1:74">
      <c r="A129" s="465" t="s">
        <v>125</v>
      </c>
      <c r="B129" s="466"/>
      <c r="C129" s="466"/>
      <c r="D129" s="466"/>
      <c r="E129" s="466"/>
      <c r="F129" s="466"/>
      <c r="G129" s="466"/>
      <c r="H129" s="467"/>
      <c r="I129" s="487"/>
      <c r="J129" s="487"/>
      <c r="K129" s="487"/>
      <c r="L129" s="487"/>
      <c r="M129" s="487"/>
      <c r="N129" s="487"/>
      <c r="O129" s="487"/>
      <c r="P129" s="487"/>
      <c r="Q129" s="487"/>
      <c r="R129" s="487"/>
      <c r="S129" s="469"/>
      <c r="T129" s="469"/>
      <c r="U129" s="469"/>
      <c r="V129" s="469"/>
      <c r="W129" s="469"/>
      <c r="X129" s="469"/>
      <c r="Y129" s="469"/>
      <c r="Z129" s="469"/>
      <c r="AA129" s="469"/>
      <c r="AB129" s="469"/>
      <c r="AC129" s="469"/>
      <c r="AD129" s="469"/>
      <c r="AE129" s="469"/>
      <c r="AF129" s="469"/>
      <c r="AG129" s="469"/>
      <c r="AH129" s="469"/>
      <c r="AI129" s="469"/>
      <c r="AJ129" s="469"/>
      <c r="AK129" s="470"/>
    </row>
    <row r="130" spans="1:74">
      <c r="I130" s="59"/>
      <c r="J130" s="59"/>
      <c r="K130" s="59"/>
      <c r="L130" s="59"/>
      <c r="M130" s="59"/>
      <c r="N130" s="59"/>
      <c r="O130" s="59"/>
      <c r="P130" s="59"/>
      <c r="Q130" s="59"/>
      <c r="R130" s="59"/>
    </row>
    <row r="131" spans="1:74">
      <c r="A131" s="58" t="s">
        <v>126</v>
      </c>
      <c r="B131" s="58"/>
      <c r="C131" s="58"/>
      <c r="D131" s="58"/>
      <c r="E131" s="57"/>
      <c r="F131" s="57"/>
      <c r="G131" s="57"/>
      <c r="H131" s="57"/>
      <c r="I131" s="59"/>
      <c r="J131" s="59"/>
      <c r="K131" s="59"/>
      <c r="L131" s="59"/>
      <c r="M131" s="59"/>
      <c r="N131" s="59"/>
      <c r="O131" s="59"/>
      <c r="P131" s="59"/>
      <c r="Q131" s="59"/>
      <c r="R131" s="59"/>
      <c r="S131" s="57"/>
      <c r="T131" s="57"/>
      <c r="U131" s="57"/>
      <c r="V131" s="57"/>
      <c r="W131" s="57"/>
      <c r="X131" s="57"/>
      <c r="Y131" s="57"/>
      <c r="Z131" s="57"/>
      <c r="AA131" s="57"/>
      <c r="AB131" s="57"/>
      <c r="AC131" s="57"/>
      <c r="AD131" s="57"/>
      <c r="AE131" s="57"/>
      <c r="AF131" s="57"/>
      <c r="AG131" s="57"/>
      <c r="AH131" s="57"/>
      <c r="AI131" s="57"/>
      <c r="AJ131" s="57"/>
      <c r="AK131" s="57"/>
    </row>
    <row r="132" spans="1:74">
      <c r="A132" s="456" t="s">
        <v>94</v>
      </c>
      <c r="B132" s="457"/>
      <c r="C132" s="457"/>
      <c r="D132" s="457"/>
      <c r="E132" s="457"/>
      <c r="F132" s="457"/>
      <c r="G132" s="457"/>
      <c r="H132" s="458"/>
      <c r="I132" s="484" t="s">
        <v>110</v>
      </c>
      <c r="J132" s="485"/>
      <c r="K132" s="485"/>
      <c r="L132" s="485"/>
      <c r="M132" s="485"/>
      <c r="N132" s="485"/>
      <c r="O132" s="485"/>
      <c r="P132" s="485"/>
      <c r="Q132" s="485"/>
      <c r="R132" s="485"/>
      <c r="S132" s="456" t="s">
        <v>376</v>
      </c>
      <c r="T132" s="457"/>
      <c r="U132" s="457"/>
      <c r="V132" s="457"/>
      <c r="W132" s="457"/>
      <c r="X132" s="457"/>
      <c r="Y132" s="457"/>
      <c r="Z132" s="457"/>
      <c r="AA132" s="457"/>
      <c r="AB132" s="457"/>
      <c r="AC132" s="457"/>
      <c r="AD132" s="457"/>
      <c r="AE132" s="457"/>
      <c r="AF132" s="457"/>
      <c r="AG132" s="457"/>
      <c r="AH132" s="457"/>
      <c r="AI132" s="457"/>
      <c r="AJ132" s="457"/>
      <c r="AK132" s="458"/>
    </row>
    <row r="133" spans="1:74">
      <c r="A133" s="456" t="s">
        <v>126</v>
      </c>
      <c r="B133" s="457"/>
      <c r="C133" s="457"/>
      <c r="D133" s="457"/>
      <c r="E133" s="457"/>
      <c r="F133" s="457"/>
      <c r="G133" s="457"/>
      <c r="H133" s="495"/>
      <c r="I133" s="496"/>
      <c r="J133" s="496"/>
      <c r="K133" s="496"/>
      <c r="L133" s="496"/>
      <c r="M133" s="496"/>
      <c r="N133" s="496"/>
      <c r="O133" s="496"/>
      <c r="P133" s="496"/>
      <c r="Q133" s="496"/>
      <c r="R133" s="496"/>
      <c r="S133" s="497"/>
      <c r="T133" s="497"/>
      <c r="U133" s="497"/>
      <c r="V133" s="497"/>
      <c r="W133" s="497"/>
      <c r="X133" s="497"/>
      <c r="Y133" s="497"/>
      <c r="Z133" s="497"/>
      <c r="AA133" s="497"/>
      <c r="AB133" s="497"/>
      <c r="AC133" s="497"/>
      <c r="AD133" s="497"/>
      <c r="AE133" s="497"/>
      <c r="AF133" s="497"/>
      <c r="AG133" s="497"/>
      <c r="AH133" s="497"/>
      <c r="AI133" s="497"/>
      <c r="AJ133" s="497"/>
      <c r="AK133" s="498"/>
    </row>
    <row r="134" spans="1:74" ht="18.5" thickBot="1">
      <c r="I134" s="59"/>
      <c r="J134" s="59"/>
      <c r="K134" s="59"/>
      <c r="L134" s="59"/>
      <c r="M134" s="59"/>
      <c r="N134" s="59"/>
      <c r="O134" s="59"/>
      <c r="P134" s="59"/>
      <c r="Q134" s="59"/>
      <c r="R134" s="59"/>
    </row>
    <row r="135" spans="1:74" ht="18.5" thickBot="1">
      <c r="A135" s="502" t="s">
        <v>127</v>
      </c>
      <c r="B135" s="493"/>
      <c r="C135" s="493"/>
      <c r="D135" s="493"/>
      <c r="E135" s="493"/>
      <c r="F135" s="493"/>
      <c r="G135" s="493"/>
      <c r="H135" s="503"/>
      <c r="I135" s="504">
        <f>SUM(I109:R133)</f>
        <v>0</v>
      </c>
      <c r="J135" s="505"/>
      <c r="K135" s="505"/>
      <c r="L135" s="505"/>
      <c r="M135" s="505"/>
      <c r="N135" s="505"/>
      <c r="O135" s="505"/>
      <c r="P135" s="505"/>
      <c r="Q135" s="505"/>
      <c r="R135" s="506"/>
      <c r="V135" s="502" t="s">
        <v>128</v>
      </c>
      <c r="W135" s="493"/>
      <c r="X135" s="493"/>
      <c r="Y135" s="493"/>
      <c r="Z135" s="493"/>
      <c r="AA135" s="493"/>
      <c r="AB135" s="493"/>
      <c r="AC135" s="493"/>
      <c r="AD135" s="493"/>
      <c r="AE135" s="493"/>
      <c r="AF135" s="493"/>
      <c r="AG135" s="507" t="str">
        <f>IF(S96=I135,"〇","×")</f>
        <v>〇</v>
      </c>
      <c r="AH135" s="493"/>
      <c r="AI135" s="493"/>
      <c r="AJ135" s="494"/>
      <c r="AK135" t="s">
        <v>381</v>
      </c>
    </row>
    <row r="137" spans="1:74">
      <c r="A137" s="429" t="s">
        <v>502</v>
      </c>
      <c r="B137" s="429"/>
      <c r="C137" s="429"/>
      <c r="D137" s="429"/>
      <c r="E137" s="429"/>
      <c r="F137" s="429"/>
      <c r="G137" s="429"/>
      <c r="H137" s="429"/>
      <c r="AM137" t="s">
        <v>577</v>
      </c>
    </row>
    <row r="138" spans="1:74">
      <c r="AM138" s="334" t="s">
        <v>578</v>
      </c>
      <c r="BK138" s="547" t="s">
        <v>579</v>
      </c>
      <c r="BL138" s="547"/>
      <c r="BM138" s="547"/>
      <c r="BN138" s="547"/>
      <c r="BO138" s="547"/>
      <c r="BP138" s="547"/>
      <c r="BQ138" s="547"/>
      <c r="BR138" s="547"/>
      <c r="BS138" s="547"/>
      <c r="BT138" s="547"/>
      <c r="BU138" s="547"/>
      <c r="BV138" s="547"/>
    </row>
  </sheetData>
  <mergeCells count="614">
    <mergeCell ref="AD31:AK31"/>
    <mergeCell ref="D32:Q32"/>
    <mergeCell ref="R32:X32"/>
    <mergeCell ref="Y32:AC32"/>
    <mergeCell ref="AD32:AK32"/>
    <mergeCell ref="D30:Q30"/>
    <mergeCell ref="R30:X30"/>
    <mergeCell ref="Y30:AC30"/>
    <mergeCell ref="AD30:AK30"/>
    <mergeCell ref="BK138:BV138"/>
    <mergeCell ref="AU106:AZ106"/>
    <mergeCell ref="BI34:BK34"/>
    <mergeCell ref="BL34:BV34"/>
    <mergeCell ref="BW34:CC34"/>
    <mergeCell ref="CD34:CK34"/>
    <mergeCell ref="CL34:CQ34"/>
    <mergeCell ref="CR34:CW34"/>
    <mergeCell ref="CX34:DC34"/>
    <mergeCell ref="BW35:CC35"/>
    <mergeCell ref="CD35:CK35"/>
    <mergeCell ref="CX35:DC35"/>
    <mergeCell ref="CK90:CR90"/>
    <mergeCell ref="AT61:BA61"/>
    <mergeCell ref="AT68:BA68"/>
    <mergeCell ref="AT58:BA58"/>
    <mergeCell ref="AT47:BA47"/>
    <mergeCell ref="AT50:BA50"/>
    <mergeCell ref="BA102:BN102"/>
    <mergeCell ref="BO102:BQ102"/>
    <mergeCell ref="CR32:CW32"/>
    <mergeCell ref="CX32:DC32"/>
    <mergeCell ref="BI33:BK33"/>
    <mergeCell ref="BL33:BV33"/>
    <mergeCell ref="BW33:CC33"/>
    <mergeCell ref="CD33:CK33"/>
    <mergeCell ref="CL33:CQ33"/>
    <mergeCell ref="CR33:CW33"/>
    <mergeCell ref="CX33:DC33"/>
    <mergeCell ref="AD33:AK33"/>
    <mergeCell ref="D31:Q31"/>
    <mergeCell ref="R31:X31"/>
    <mergeCell ref="Y31:AC31"/>
    <mergeCell ref="CX29:DC29"/>
    <mergeCell ref="BI30:BK30"/>
    <mergeCell ref="BL30:BV30"/>
    <mergeCell ref="BW30:CC30"/>
    <mergeCell ref="CD30:CK30"/>
    <mergeCell ref="CL30:CQ30"/>
    <mergeCell ref="CR30:CW30"/>
    <mergeCell ref="CX30:DC30"/>
    <mergeCell ref="BI31:BK31"/>
    <mergeCell ref="BL31:BV31"/>
    <mergeCell ref="BW31:CC31"/>
    <mergeCell ref="CD31:CK31"/>
    <mergeCell ref="CL31:CQ31"/>
    <mergeCell ref="CR31:CW31"/>
    <mergeCell ref="CX31:DC31"/>
    <mergeCell ref="BI32:BK32"/>
    <mergeCell ref="BL32:BV32"/>
    <mergeCell ref="BW32:CC32"/>
    <mergeCell ref="CD32:CK32"/>
    <mergeCell ref="CL32:CQ32"/>
    <mergeCell ref="BI27:BO27"/>
    <mergeCell ref="BP27:BV27"/>
    <mergeCell ref="BW27:CA27"/>
    <mergeCell ref="CB27:CG27"/>
    <mergeCell ref="CJ27:CO27"/>
    <mergeCell ref="CP27:CR27"/>
    <mergeCell ref="BI28:BN28"/>
    <mergeCell ref="BI29:BK29"/>
    <mergeCell ref="BL29:BV29"/>
    <mergeCell ref="BW29:CC29"/>
    <mergeCell ref="CD29:CK29"/>
    <mergeCell ref="CL29:CQ29"/>
    <mergeCell ref="CR29:CW29"/>
    <mergeCell ref="AL87:AS87"/>
    <mergeCell ref="AT87:BA87"/>
    <mergeCell ref="A84:C84"/>
    <mergeCell ref="D84:Q84"/>
    <mergeCell ref="R84:X84"/>
    <mergeCell ref="Y84:AC84"/>
    <mergeCell ref="AD84:AK84"/>
    <mergeCell ref="AL84:AS84"/>
    <mergeCell ref="AT84:BA84"/>
    <mergeCell ref="A85:C85"/>
    <mergeCell ref="D85:Q85"/>
    <mergeCell ref="R85:X85"/>
    <mergeCell ref="Y85:AC85"/>
    <mergeCell ref="AD85:AK85"/>
    <mergeCell ref="AL85:AS85"/>
    <mergeCell ref="AT85:BA85"/>
    <mergeCell ref="A87:C87"/>
    <mergeCell ref="D87:Q87"/>
    <mergeCell ref="R87:X87"/>
    <mergeCell ref="Y87:AC87"/>
    <mergeCell ref="AD87:AK87"/>
    <mergeCell ref="AL83:AS83"/>
    <mergeCell ref="AT83:BA83"/>
    <mergeCell ref="A86:C86"/>
    <mergeCell ref="D86:Q86"/>
    <mergeCell ref="R86:X86"/>
    <mergeCell ref="Y86:AC86"/>
    <mergeCell ref="AD86:AK86"/>
    <mergeCell ref="AL86:AS86"/>
    <mergeCell ref="AT86:BA86"/>
    <mergeCell ref="A83:C83"/>
    <mergeCell ref="D83:Q83"/>
    <mergeCell ref="R83:X83"/>
    <mergeCell ref="Y83:AC83"/>
    <mergeCell ref="AD83:AK83"/>
    <mergeCell ref="R81:X81"/>
    <mergeCell ref="Y81:AC81"/>
    <mergeCell ref="AD81:AK81"/>
    <mergeCell ref="AL81:AS81"/>
    <mergeCell ref="AT81:BA81"/>
    <mergeCell ref="A82:C82"/>
    <mergeCell ref="D82:Q82"/>
    <mergeCell ref="AT82:BA82"/>
    <mergeCell ref="A79:C79"/>
    <mergeCell ref="D79:Q79"/>
    <mergeCell ref="R79:X79"/>
    <mergeCell ref="Y79:AC79"/>
    <mergeCell ref="AD79:AK79"/>
    <mergeCell ref="AL79:AS79"/>
    <mergeCell ref="AT79:BA79"/>
    <mergeCell ref="A80:C80"/>
    <mergeCell ref="D80:Q80"/>
    <mergeCell ref="R80:X80"/>
    <mergeCell ref="Y80:AC80"/>
    <mergeCell ref="AD80:AK80"/>
    <mergeCell ref="AL80:AS80"/>
    <mergeCell ref="AT80:BA80"/>
    <mergeCell ref="A81:C81"/>
    <mergeCell ref="D81:Q81"/>
    <mergeCell ref="A77:C77"/>
    <mergeCell ref="D77:Q77"/>
    <mergeCell ref="R77:X77"/>
    <mergeCell ref="Y77:AC77"/>
    <mergeCell ref="AD77:AK77"/>
    <mergeCell ref="AL77:AS77"/>
    <mergeCell ref="AT77:BA77"/>
    <mergeCell ref="A78:C78"/>
    <mergeCell ref="D78:Q78"/>
    <mergeCell ref="AT78:BA78"/>
    <mergeCell ref="R78:X78"/>
    <mergeCell ref="Y78:AC78"/>
    <mergeCell ref="AD78:AK78"/>
    <mergeCell ref="A75:C75"/>
    <mergeCell ref="D75:Q75"/>
    <mergeCell ref="R75:X75"/>
    <mergeCell ref="Y75:AC75"/>
    <mergeCell ref="AD75:AK75"/>
    <mergeCell ref="AL75:AS75"/>
    <mergeCell ref="AT75:BA75"/>
    <mergeCell ref="A76:C76"/>
    <mergeCell ref="D76:Q76"/>
    <mergeCell ref="R76:X76"/>
    <mergeCell ref="Y76:AC76"/>
    <mergeCell ref="AD76:AK76"/>
    <mergeCell ref="AL76:AS76"/>
    <mergeCell ref="AT76:BA76"/>
    <mergeCell ref="A73:C73"/>
    <mergeCell ref="D73:Q73"/>
    <mergeCell ref="R73:X73"/>
    <mergeCell ref="Y73:AC73"/>
    <mergeCell ref="AD73:AK73"/>
    <mergeCell ref="AL73:AS73"/>
    <mergeCell ref="AT73:BA73"/>
    <mergeCell ref="A74:C74"/>
    <mergeCell ref="D74:Q74"/>
    <mergeCell ref="AT74:BA74"/>
    <mergeCell ref="R74:X74"/>
    <mergeCell ref="Y74:AC74"/>
    <mergeCell ref="AD74:AK74"/>
    <mergeCell ref="A71:C71"/>
    <mergeCell ref="D71:Q71"/>
    <mergeCell ref="R71:X71"/>
    <mergeCell ref="Y71:AC71"/>
    <mergeCell ref="AD71:AK71"/>
    <mergeCell ref="AL71:AS71"/>
    <mergeCell ref="AT71:BA71"/>
    <mergeCell ref="A72:C72"/>
    <mergeCell ref="D72:Q72"/>
    <mergeCell ref="R72:X72"/>
    <mergeCell ref="Y72:AC72"/>
    <mergeCell ref="AD72:AK72"/>
    <mergeCell ref="AL72:AS72"/>
    <mergeCell ref="AT72:BA72"/>
    <mergeCell ref="A39:C39"/>
    <mergeCell ref="D39:Q39"/>
    <mergeCell ref="R39:X39"/>
    <mergeCell ref="Y39:AC39"/>
    <mergeCell ref="AD39:AK39"/>
    <mergeCell ref="AL39:AS39"/>
    <mergeCell ref="AT39:BA39"/>
    <mergeCell ref="A40:C40"/>
    <mergeCell ref="D40:Q40"/>
    <mergeCell ref="AT40:BA40"/>
    <mergeCell ref="R37:X37"/>
    <mergeCell ref="Y37:AC37"/>
    <mergeCell ref="AD37:AK37"/>
    <mergeCell ref="AL37:AS37"/>
    <mergeCell ref="AT37:BA37"/>
    <mergeCell ref="A38:C38"/>
    <mergeCell ref="D38:Q38"/>
    <mergeCell ref="R38:X38"/>
    <mergeCell ref="Y38:AC38"/>
    <mergeCell ref="AD38:AK38"/>
    <mergeCell ref="AL38:AS38"/>
    <mergeCell ref="AT38:BA38"/>
    <mergeCell ref="A37:C37"/>
    <mergeCell ref="I109:R109"/>
    <mergeCell ref="A30:C30"/>
    <mergeCell ref="AL30:AS30"/>
    <mergeCell ref="AT30:BA30"/>
    <mergeCell ref="A34:C34"/>
    <mergeCell ref="AL34:AS34"/>
    <mergeCell ref="AT34:BA34"/>
    <mergeCell ref="A36:C36"/>
    <mergeCell ref="D36:Q36"/>
    <mergeCell ref="AT36:BA36"/>
    <mergeCell ref="R36:X36"/>
    <mergeCell ref="Y36:AC36"/>
    <mergeCell ref="AD36:AK36"/>
    <mergeCell ref="R40:X40"/>
    <mergeCell ref="Y40:AC40"/>
    <mergeCell ref="AD40:AK40"/>
    <mergeCell ref="AT35:BA35"/>
    <mergeCell ref="S104:X104"/>
    <mergeCell ref="A103:I103"/>
    <mergeCell ref="A100:I100"/>
    <mergeCell ref="J100:K100"/>
    <mergeCell ref="A94:M94"/>
    <mergeCell ref="N94:R94"/>
    <mergeCell ref="S94:Y94"/>
    <mergeCell ref="AL29:AS29"/>
    <mergeCell ref="A33:C33"/>
    <mergeCell ref="AL33:AS33"/>
    <mergeCell ref="A31:C31"/>
    <mergeCell ref="AL31:AS31"/>
    <mergeCell ref="A32:C32"/>
    <mergeCell ref="AL32:AS32"/>
    <mergeCell ref="AL35:AS35"/>
    <mergeCell ref="A35:C35"/>
    <mergeCell ref="D34:Q34"/>
    <mergeCell ref="R34:X34"/>
    <mergeCell ref="Y34:AC34"/>
    <mergeCell ref="AD34:AK34"/>
    <mergeCell ref="D35:Q35"/>
    <mergeCell ref="R35:X35"/>
    <mergeCell ref="Y35:AC35"/>
    <mergeCell ref="AD35:AK35"/>
    <mergeCell ref="D29:Q29"/>
    <mergeCell ref="R29:X29"/>
    <mergeCell ref="Y29:AC29"/>
    <mergeCell ref="AD29:AK29"/>
    <mergeCell ref="D33:Q33"/>
    <mergeCell ref="R33:X33"/>
    <mergeCell ref="Y33:AC33"/>
    <mergeCell ref="AT29:BA29"/>
    <mergeCell ref="AT28:BA28"/>
    <mergeCell ref="AT33:BA33"/>
    <mergeCell ref="AT31:BA31"/>
    <mergeCell ref="AT32:BA32"/>
    <mergeCell ref="K11:AH11"/>
    <mergeCell ref="A5:J5"/>
    <mergeCell ref="A6:J6"/>
    <mergeCell ref="A7:J7"/>
    <mergeCell ref="A8:J8"/>
    <mergeCell ref="A9:J9"/>
    <mergeCell ref="A10:J10"/>
    <mergeCell ref="A11:J11"/>
    <mergeCell ref="K5:AH5"/>
    <mergeCell ref="K6:AH6"/>
    <mergeCell ref="K7:AH7"/>
    <mergeCell ref="K8:AH8"/>
    <mergeCell ref="K9:AH9"/>
    <mergeCell ref="K10:AH10"/>
    <mergeCell ref="A20:B20"/>
    <mergeCell ref="R27:X27"/>
    <mergeCell ref="Y27:AC27"/>
    <mergeCell ref="AD27:AK27"/>
    <mergeCell ref="A29:C29"/>
    <mergeCell ref="AL27:AS27"/>
    <mergeCell ref="AT27:BA27"/>
    <mergeCell ref="K12:Z12"/>
    <mergeCell ref="AA12:AB12"/>
    <mergeCell ref="A19:B19"/>
    <mergeCell ref="A24:K25"/>
    <mergeCell ref="AP25:AV25"/>
    <mergeCell ref="A28:C28"/>
    <mergeCell ref="A27:C27"/>
    <mergeCell ref="D27:Q27"/>
    <mergeCell ref="AL28:AS28"/>
    <mergeCell ref="D28:Q28"/>
    <mergeCell ref="R28:X28"/>
    <mergeCell ref="Y28:AC28"/>
    <mergeCell ref="AD28:AK28"/>
    <mergeCell ref="A61:C61"/>
    <mergeCell ref="A70:C70"/>
    <mergeCell ref="D70:Q70"/>
    <mergeCell ref="R70:X70"/>
    <mergeCell ref="Y70:AC70"/>
    <mergeCell ref="Y41:AC41"/>
    <mergeCell ref="A43:C43"/>
    <mergeCell ref="D43:Q43"/>
    <mergeCell ref="R43:X43"/>
    <mergeCell ref="Y43:AC43"/>
    <mergeCell ref="D64:Q64"/>
    <mergeCell ref="R64:X64"/>
    <mergeCell ref="Y64:AC64"/>
    <mergeCell ref="A67:C67"/>
    <mergeCell ref="D67:Q67"/>
    <mergeCell ref="R67:X67"/>
    <mergeCell ref="Y67:AC67"/>
    <mergeCell ref="A68:C68"/>
    <mergeCell ref="D68:Q68"/>
    <mergeCell ref="R68:X68"/>
    <mergeCell ref="A57:C57"/>
    <mergeCell ref="D57:Q57"/>
    <mergeCell ref="R57:X57"/>
    <mergeCell ref="Y57:AC57"/>
    <mergeCell ref="AL36:AS36"/>
    <mergeCell ref="AL40:AS40"/>
    <mergeCell ref="AL74:AS74"/>
    <mergeCell ref="AL78:AS78"/>
    <mergeCell ref="R82:X82"/>
    <mergeCell ref="Y82:AC82"/>
    <mergeCell ref="AD82:AK82"/>
    <mergeCell ref="AL82:AS82"/>
    <mergeCell ref="N93:R93"/>
    <mergeCell ref="S93:Y93"/>
    <mergeCell ref="Z93:AF93"/>
    <mergeCell ref="AG93:AM93"/>
    <mergeCell ref="Z91:AF91"/>
    <mergeCell ref="AG91:AM91"/>
    <mergeCell ref="AD88:AK88"/>
    <mergeCell ref="D37:Q37"/>
    <mergeCell ref="D61:Q61"/>
    <mergeCell ref="R61:X61"/>
    <mergeCell ref="Y61:AC61"/>
    <mergeCell ref="AD61:AK61"/>
    <mergeCell ref="AL61:AS61"/>
    <mergeCell ref="Y68:AC68"/>
    <mergeCell ref="AD68:AK68"/>
    <mergeCell ref="AL68:AS68"/>
    <mergeCell ref="A135:H135"/>
    <mergeCell ref="I135:R135"/>
    <mergeCell ref="V135:AF135"/>
    <mergeCell ref="AG135:AJ135"/>
    <mergeCell ref="S128:AK128"/>
    <mergeCell ref="S3:W3"/>
    <mergeCell ref="X3:AH3"/>
    <mergeCell ref="A129:H129"/>
    <mergeCell ref="I129:R129"/>
    <mergeCell ref="S129:AK129"/>
    <mergeCell ref="A132:H132"/>
    <mergeCell ref="I132:R132"/>
    <mergeCell ref="S132:AK132"/>
    <mergeCell ref="A133:H133"/>
    <mergeCell ref="I133:R133"/>
    <mergeCell ref="S133:AK133"/>
    <mergeCell ref="A126:H126"/>
    <mergeCell ref="I126:R126"/>
    <mergeCell ref="S126:AK126"/>
    <mergeCell ref="A127:H127"/>
    <mergeCell ref="I127:R127"/>
    <mergeCell ref="J104:K104"/>
    <mergeCell ref="L104:O104"/>
    <mergeCell ref="Q104:R104"/>
    <mergeCell ref="S127:AK127"/>
    <mergeCell ref="A128:H128"/>
    <mergeCell ref="I128:R128"/>
    <mergeCell ref="A117:H117"/>
    <mergeCell ref="AF102:AL102"/>
    <mergeCell ref="A121:H121"/>
    <mergeCell ref="I121:R121"/>
    <mergeCell ref="S121:AK121"/>
    <mergeCell ref="A122:H122"/>
    <mergeCell ref="I122:R122"/>
    <mergeCell ref="S122:AK122"/>
    <mergeCell ref="AF104:AS104"/>
    <mergeCell ref="I117:R117"/>
    <mergeCell ref="S117:AK117"/>
    <mergeCell ref="A118:H118"/>
    <mergeCell ref="I118:R118"/>
    <mergeCell ref="S118:AK118"/>
    <mergeCell ref="S108:AK108"/>
    <mergeCell ref="S109:AK109"/>
    <mergeCell ref="S110:AK110"/>
    <mergeCell ref="S111:AK111"/>
    <mergeCell ref="A125:H125"/>
    <mergeCell ref="I125:R125"/>
    <mergeCell ref="S125:AK125"/>
    <mergeCell ref="A115:H115"/>
    <mergeCell ref="I115:R115"/>
    <mergeCell ref="S115:AK115"/>
    <mergeCell ref="A116:H116"/>
    <mergeCell ref="I111:R111"/>
    <mergeCell ref="I112:R112"/>
    <mergeCell ref="I110:R110"/>
    <mergeCell ref="I116:R116"/>
    <mergeCell ref="S116:AK116"/>
    <mergeCell ref="A108:H108"/>
    <mergeCell ref="A109:H109"/>
    <mergeCell ref="A110:H110"/>
    <mergeCell ref="A111:H111"/>
    <mergeCell ref="A112:H112"/>
    <mergeCell ref="I108:R108"/>
    <mergeCell ref="A91:M91"/>
    <mergeCell ref="N91:R91"/>
    <mergeCell ref="S91:Y91"/>
    <mergeCell ref="A95:M95"/>
    <mergeCell ref="N95:R95"/>
    <mergeCell ref="S95:Y95"/>
    <mergeCell ref="S112:AK112"/>
    <mergeCell ref="Z94:AF94"/>
    <mergeCell ref="L100:O100"/>
    <mergeCell ref="Q100:R100"/>
    <mergeCell ref="S100:X100"/>
    <mergeCell ref="A99:I99"/>
    <mergeCell ref="A92:M93"/>
    <mergeCell ref="N92:R92"/>
    <mergeCell ref="S92:Y92"/>
    <mergeCell ref="Z92:AF92"/>
    <mergeCell ref="Z95:AF95"/>
    <mergeCell ref="A104:I104"/>
    <mergeCell ref="AG95:AM95"/>
    <mergeCell ref="A96:M96"/>
    <mergeCell ref="N96:R96"/>
    <mergeCell ref="S96:Y96"/>
    <mergeCell ref="Z96:AF96"/>
    <mergeCell ref="AG96:AM96"/>
    <mergeCell ref="AM102:AP102"/>
    <mergeCell ref="AQ102:AV102"/>
    <mergeCell ref="AF100:AL100"/>
    <mergeCell ref="AG94:AM94"/>
    <mergeCell ref="AG92:AM92"/>
    <mergeCell ref="A62:C62"/>
    <mergeCell ref="D62:Q62"/>
    <mergeCell ref="R62:X62"/>
    <mergeCell ref="Y62:AC62"/>
    <mergeCell ref="AD62:AK62"/>
    <mergeCell ref="AL62:AS62"/>
    <mergeCell ref="AT62:BA62"/>
    <mergeCell ref="A66:C66"/>
    <mergeCell ref="D66:Q66"/>
    <mergeCell ref="R66:X66"/>
    <mergeCell ref="Y66:AC66"/>
    <mergeCell ref="AD66:AK66"/>
    <mergeCell ref="AL66:AS66"/>
    <mergeCell ref="AT66:BA66"/>
    <mergeCell ref="A65:C65"/>
    <mergeCell ref="D65:Q65"/>
    <mergeCell ref="R65:X65"/>
    <mergeCell ref="Y65:AC65"/>
    <mergeCell ref="AD65:AK65"/>
    <mergeCell ref="AL65:AS65"/>
    <mergeCell ref="AT65:BA65"/>
    <mergeCell ref="A64:C64"/>
    <mergeCell ref="AD64:AK64"/>
    <mergeCell ref="AL64:AS64"/>
    <mergeCell ref="AT64:BA64"/>
    <mergeCell ref="A63:C63"/>
    <mergeCell ref="D63:Q63"/>
    <mergeCell ref="R63:X63"/>
    <mergeCell ref="Y63:AC63"/>
    <mergeCell ref="AD63:AK63"/>
    <mergeCell ref="AL63:AS63"/>
    <mergeCell ref="AT63:BA63"/>
    <mergeCell ref="AD67:AK67"/>
    <mergeCell ref="AL67:AS67"/>
    <mergeCell ref="AT67:BA67"/>
    <mergeCell ref="A51:C51"/>
    <mergeCell ref="D51:Q51"/>
    <mergeCell ref="R51:X51"/>
    <mergeCell ref="Y51:AC51"/>
    <mergeCell ref="AD51:AK51"/>
    <mergeCell ref="AL51:AS51"/>
    <mergeCell ref="AT51:BA51"/>
    <mergeCell ref="AT53:BA53"/>
    <mergeCell ref="A52:C52"/>
    <mergeCell ref="D52:Q52"/>
    <mergeCell ref="R52:X52"/>
    <mergeCell ref="Y52:AC52"/>
    <mergeCell ref="AD52:AK52"/>
    <mergeCell ref="AL52:AS52"/>
    <mergeCell ref="AT52:BA52"/>
    <mergeCell ref="AT55:BA55"/>
    <mergeCell ref="AT54:BA54"/>
    <mergeCell ref="A53:C53"/>
    <mergeCell ref="D53:Q53"/>
    <mergeCell ref="R53:X53"/>
    <mergeCell ref="Y53:AC53"/>
    <mergeCell ref="AD53:AK53"/>
    <mergeCell ref="AL53:AS53"/>
    <mergeCell ref="A55:C55"/>
    <mergeCell ref="D55:Q55"/>
    <mergeCell ref="R55:X55"/>
    <mergeCell ref="Y55:AC55"/>
    <mergeCell ref="AD55:AK55"/>
    <mergeCell ref="AL55:AS55"/>
    <mergeCell ref="A54:C54"/>
    <mergeCell ref="D54:Q54"/>
    <mergeCell ref="R54:X54"/>
    <mergeCell ref="Y54:AC54"/>
    <mergeCell ref="AD54:AK54"/>
    <mergeCell ref="AL54:AS54"/>
    <mergeCell ref="AD70:AK70"/>
    <mergeCell ref="AL70:AS70"/>
    <mergeCell ref="AT70:BA70"/>
    <mergeCell ref="A69:C69"/>
    <mergeCell ref="D69:Q69"/>
    <mergeCell ref="R69:X69"/>
    <mergeCell ref="Y69:AC69"/>
    <mergeCell ref="AD69:AK69"/>
    <mergeCell ref="AL69:AS69"/>
    <mergeCell ref="AT69:BA69"/>
    <mergeCell ref="AD57:AK57"/>
    <mergeCell ref="AL57:AS57"/>
    <mergeCell ref="AT57:BA57"/>
    <mergeCell ref="A56:C56"/>
    <mergeCell ref="D56:Q56"/>
    <mergeCell ref="R56:X56"/>
    <mergeCell ref="Y56:AC56"/>
    <mergeCell ref="AD56:AK56"/>
    <mergeCell ref="AL56:AS56"/>
    <mergeCell ref="AT56:BA56"/>
    <mergeCell ref="AD41:AK41"/>
    <mergeCell ref="AL41:AS41"/>
    <mergeCell ref="AT41:BA41"/>
    <mergeCell ref="A60:C60"/>
    <mergeCell ref="D60:Q60"/>
    <mergeCell ref="R60:X60"/>
    <mergeCell ref="Y60:AC60"/>
    <mergeCell ref="AD60:AK60"/>
    <mergeCell ref="AL60:AS60"/>
    <mergeCell ref="AT60:BA60"/>
    <mergeCell ref="A59:C59"/>
    <mergeCell ref="D59:Q59"/>
    <mergeCell ref="R59:X59"/>
    <mergeCell ref="Y59:AC59"/>
    <mergeCell ref="AD59:AK59"/>
    <mergeCell ref="AL59:AS59"/>
    <mergeCell ref="AT59:BA59"/>
    <mergeCell ref="A58:C58"/>
    <mergeCell ref="D58:Q58"/>
    <mergeCell ref="R58:X58"/>
    <mergeCell ref="Y58:AC58"/>
    <mergeCell ref="AD58:AK58"/>
    <mergeCell ref="AL58:AS58"/>
    <mergeCell ref="AT44:BA44"/>
    <mergeCell ref="AD43:AK43"/>
    <mergeCell ref="AL43:AS43"/>
    <mergeCell ref="AT43:BA43"/>
    <mergeCell ref="A42:C42"/>
    <mergeCell ref="D42:Q42"/>
    <mergeCell ref="R42:X42"/>
    <mergeCell ref="Y42:AC42"/>
    <mergeCell ref="AD42:AK42"/>
    <mergeCell ref="AL42:AS42"/>
    <mergeCell ref="AT42:BA42"/>
    <mergeCell ref="A46:C46"/>
    <mergeCell ref="D46:Q46"/>
    <mergeCell ref="R46:X46"/>
    <mergeCell ref="Y46:AC46"/>
    <mergeCell ref="AD46:AK46"/>
    <mergeCell ref="AL46:AS46"/>
    <mergeCell ref="AT46:BA46"/>
    <mergeCell ref="A45:C45"/>
    <mergeCell ref="D45:Q45"/>
    <mergeCell ref="R45:X45"/>
    <mergeCell ref="Y45:AC45"/>
    <mergeCell ref="AD45:AK45"/>
    <mergeCell ref="AL45:AS45"/>
    <mergeCell ref="AT45:BA45"/>
    <mergeCell ref="A49:C49"/>
    <mergeCell ref="D49:Q49"/>
    <mergeCell ref="R49:X49"/>
    <mergeCell ref="Y49:AC49"/>
    <mergeCell ref="AD49:AK49"/>
    <mergeCell ref="AL49:AS49"/>
    <mergeCell ref="AT49:BA49"/>
    <mergeCell ref="A48:C48"/>
    <mergeCell ref="D48:Q48"/>
    <mergeCell ref="R48:X48"/>
    <mergeCell ref="Y48:AC48"/>
    <mergeCell ref="AD48:AK48"/>
    <mergeCell ref="AL48:AS48"/>
    <mergeCell ref="AT48:BA48"/>
    <mergeCell ref="A137:H137"/>
    <mergeCell ref="C19:K19"/>
    <mergeCell ref="C20:K20"/>
    <mergeCell ref="A50:C50"/>
    <mergeCell ref="D50:Q50"/>
    <mergeCell ref="R50:X50"/>
    <mergeCell ref="Y50:AC50"/>
    <mergeCell ref="AD50:AK50"/>
    <mergeCell ref="AL50:AS50"/>
    <mergeCell ref="A47:C47"/>
    <mergeCell ref="D47:Q47"/>
    <mergeCell ref="R47:X47"/>
    <mergeCell ref="Y47:AC47"/>
    <mergeCell ref="AD47:AK47"/>
    <mergeCell ref="AL47:AS47"/>
    <mergeCell ref="A44:C44"/>
    <mergeCell ref="D44:Q44"/>
    <mergeCell ref="R44:X44"/>
    <mergeCell ref="Y44:AC44"/>
    <mergeCell ref="AD44:AK44"/>
    <mergeCell ref="AL44:AS44"/>
    <mergeCell ref="A41:C41"/>
    <mergeCell ref="D41:Q41"/>
    <mergeCell ref="R41:X41"/>
  </mergeCells>
  <phoneticPr fontId="23"/>
  <dataValidations count="2">
    <dataValidation type="list" allowBlank="1" showInputMessage="1" showErrorMessage="1" sqref="R28:X87">
      <formula1>"会場借上料,装飾設備費,委託料,印刷製本費,人件費,海外通信費,施設整備費,内外装整備費,家賃賃借料,補助対象外"</formula1>
    </dataValidation>
    <dataValidation type="list" allowBlank="1" showInputMessage="1" showErrorMessage="1" sqref="Y28:AC87">
      <formula1>"非課税,10%,8%"</formula1>
    </dataValidation>
  </dataValidations>
  <hyperlinks>
    <hyperlink ref="C19:I19" location="団体の概要!A1" display="団体の概要"/>
    <hyperlink ref="C20:I20" location="事業計画書!A1" display="事業計画書"/>
    <hyperlink ref="A137:H137" location="【交付申請】入力シート!A1" display="▲先頭に戻る"/>
    <hyperlink ref="AP25:AV25" location="【参考】経費費目!A1" display="経費の費目"/>
    <hyperlink ref="BK138:BV138" location="添付書類!A1" display="【交付申請】添付書類"/>
    <hyperlink ref="AU106:AZ106" location="'収入　記入事項'!A1" display="記入方法"/>
  </hyperlinks>
  <pageMargins left="0.7" right="0.7" top="0.75" bottom="0.75" header="0.3" footer="0.3"/>
  <pageSetup paperSize="9" orientation="portrait" r:id="rId1"/>
  <drawing r:id="rId2"/>
  <legacyDrawing r:id="rId3"/>
  <mc:AlternateContent xmlns:mc="http://schemas.openxmlformats.org/markup-compatibility/2006">
    <mc:Choice Requires="x14"/>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F0"/>
    <pageSetUpPr fitToPage="1"/>
  </sheetPr>
  <dimension ref="A1:U93"/>
  <sheetViews>
    <sheetView showZeros="0" view="pageBreakPreview" zoomScaleNormal="100" zoomScaleSheetLayoutView="100" workbookViewId="0">
      <selection activeCell="B4" sqref="B4"/>
    </sheetView>
  </sheetViews>
  <sheetFormatPr defaultColWidth="9.58203125" defaultRowHeight="11"/>
  <cols>
    <col min="1" max="1" width="5.83203125" style="157" customWidth="1"/>
    <col min="2" max="2" width="10.75" style="158" customWidth="1"/>
    <col min="3" max="3" width="10" style="158" customWidth="1"/>
    <col min="4" max="4" width="10" style="69" customWidth="1"/>
    <col min="5" max="5" width="8.08203125" style="69" customWidth="1"/>
    <col min="6" max="7" width="10" style="69" customWidth="1"/>
    <col min="8" max="8" width="7.5" style="69" customWidth="1"/>
    <col min="9" max="9" width="5.33203125" style="69" customWidth="1"/>
    <col min="10" max="10" width="10" style="69" customWidth="1"/>
    <col min="11" max="11" width="6.25" style="69" customWidth="1"/>
    <col min="12" max="12" width="3.75" style="69" customWidth="1"/>
    <col min="13" max="13" width="7.5" style="69" customWidth="1"/>
    <col min="14" max="14" width="11.75" style="69" customWidth="1"/>
    <col min="15" max="15" width="8.5" style="69" customWidth="1"/>
    <col min="16" max="16" width="8.08203125" style="69" customWidth="1"/>
    <col min="17" max="18" width="10" style="69" customWidth="1"/>
    <col min="19" max="19" width="7.5" style="69" customWidth="1"/>
    <col min="20" max="20" width="11.58203125" style="69" customWidth="1"/>
    <col min="21" max="256" width="9.58203125" style="69"/>
    <col min="257" max="257" width="5.83203125" style="69" customWidth="1"/>
    <col min="258" max="258" width="10.75" style="69" customWidth="1"/>
    <col min="259" max="260" width="10" style="69" customWidth="1"/>
    <col min="261" max="261" width="8.08203125" style="69" customWidth="1"/>
    <col min="262" max="263" width="10" style="69" customWidth="1"/>
    <col min="264" max="264" width="7.5" style="69" customWidth="1"/>
    <col min="265" max="265" width="5.33203125" style="69" customWidth="1"/>
    <col min="266" max="266" width="10" style="69" customWidth="1"/>
    <col min="267" max="267" width="6.25" style="69" customWidth="1"/>
    <col min="268" max="268" width="3.75" style="69" customWidth="1"/>
    <col min="269" max="269" width="7.5" style="69" customWidth="1"/>
    <col min="270" max="270" width="11.75" style="69" customWidth="1"/>
    <col min="271" max="271" width="8.5" style="69" customWidth="1"/>
    <col min="272" max="272" width="8.08203125" style="69" customWidth="1"/>
    <col min="273" max="274" width="10" style="69" customWidth="1"/>
    <col min="275" max="275" width="7.5" style="69" customWidth="1"/>
    <col min="276" max="276" width="11.58203125" style="69" customWidth="1"/>
    <col min="277" max="512" width="9.58203125" style="69"/>
    <col min="513" max="513" width="5.83203125" style="69" customWidth="1"/>
    <col min="514" max="514" width="10.75" style="69" customWidth="1"/>
    <col min="515" max="516" width="10" style="69" customWidth="1"/>
    <col min="517" max="517" width="8.08203125" style="69" customWidth="1"/>
    <col min="518" max="519" width="10" style="69" customWidth="1"/>
    <col min="520" max="520" width="7.5" style="69" customWidth="1"/>
    <col min="521" max="521" width="5.33203125" style="69" customWidth="1"/>
    <col min="522" max="522" width="10" style="69" customWidth="1"/>
    <col min="523" max="523" width="6.25" style="69" customWidth="1"/>
    <col min="524" max="524" width="3.75" style="69" customWidth="1"/>
    <col min="525" max="525" width="7.5" style="69" customWidth="1"/>
    <col min="526" max="526" width="11.75" style="69" customWidth="1"/>
    <col min="527" max="527" width="8.5" style="69" customWidth="1"/>
    <col min="528" max="528" width="8.08203125" style="69" customWidth="1"/>
    <col min="529" max="530" width="10" style="69" customWidth="1"/>
    <col min="531" max="531" width="7.5" style="69" customWidth="1"/>
    <col min="532" max="532" width="11.58203125" style="69" customWidth="1"/>
    <col min="533" max="768" width="9.58203125" style="69"/>
    <col min="769" max="769" width="5.83203125" style="69" customWidth="1"/>
    <col min="770" max="770" width="10.75" style="69" customWidth="1"/>
    <col min="771" max="772" width="10" style="69" customWidth="1"/>
    <col min="773" max="773" width="8.08203125" style="69" customWidth="1"/>
    <col min="774" max="775" width="10" style="69" customWidth="1"/>
    <col min="776" max="776" width="7.5" style="69" customWidth="1"/>
    <col min="777" max="777" width="5.33203125" style="69" customWidth="1"/>
    <col min="778" max="778" width="10" style="69" customWidth="1"/>
    <col min="779" max="779" width="6.25" style="69" customWidth="1"/>
    <col min="780" max="780" width="3.75" style="69" customWidth="1"/>
    <col min="781" max="781" width="7.5" style="69" customWidth="1"/>
    <col min="782" max="782" width="11.75" style="69" customWidth="1"/>
    <col min="783" max="783" width="8.5" style="69" customWidth="1"/>
    <col min="784" max="784" width="8.08203125" style="69" customWidth="1"/>
    <col min="785" max="786" width="10" style="69" customWidth="1"/>
    <col min="787" max="787" width="7.5" style="69" customWidth="1"/>
    <col min="788" max="788" width="11.58203125" style="69" customWidth="1"/>
    <col min="789" max="1024" width="9.58203125" style="69"/>
    <col min="1025" max="1025" width="5.83203125" style="69" customWidth="1"/>
    <col min="1026" max="1026" width="10.75" style="69" customWidth="1"/>
    <col min="1027" max="1028" width="10" style="69" customWidth="1"/>
    <col min="1029" max="1029" width="8.08203125" style="69" customWidth="1"/>
    <col min="1030" max="1031" width="10" style="69" customWidth="1"/>
    <col min="1032" max="1032" width="7.5" style="69" customWidth="1"/>
    <col min="1033" max="1033" width="5.33203125" style="69" customWidth="1"/>
    <col min="1034" max="1034" width="10" style="69" customWidth="1"/>
    <col min="1035" max="1035" width="6.25" style="69" customWidth="1"/>
    <col min="1036" max="1036" width="3.75" style="69" customWidth="1"/>
    <col min="1037" max="1037" width="7.5" style="69" customWidth="1"/>
    <col min="1038" max="1038" width="11.75" style="69" customWidth="1"/>
    <col min="1039" max="1039" width="8.5" style="69" customWidth="1"/>
    <col min="1040" max="1040" width="8.08203125" style="69" customWidth="1"/>
    <col min="1041" max="1042" width="10" style="69" customWidth="1"/>
    <col min="1043" max="1043" width="7.5" style="69" customWidth="1"/>
    <col min="1044" max="1044" width="11.58203125" style="69" customWidth="1"/>
    <col min="1045" max="1280" width="9.58203125" style="69"/>
    <col min="1281" max="1281" width="5.83203125" style="69" customWidth="1"/>
    <col min="1282" max="1282" width="10.75" style="69" customWidth="1"/>
    <col min="1283" max="1284" width="10" style="69" customWidth="1"/>
    <col min="1285" max="1285" width="8.08203125" style="69" customWidth="1"/>
    <col min="1286" max="1287" width="10" style="69" customWidth="1"/>
    <col min="1288" max="1288" width="7.5" style="69" customWidth="1"/>
    <col min="1289" max="1289" width="5.33203125" style="69" customWidth="1"/>
    <col min="1290" max="1290" width="10" style="69" customWidth="1"/>
    <col min="1291" max="1291" width="6.25" style="69" customWidth="1"/>
    <col min="1292" max="1292" width="3.75" style="69" customWidth="1"/>
    <col min="1293" max="1293" width="7.5" style="69" customWidth="1"/>
    <col min="1294" max="1294" width="11.75" style="69" customWidth="1"/>
    <col min="1295" max="1295" width="8.5" style="69" customWidth="1"/>
    <col min="1296" max="1296" width="8.08203125" style="69" customWidth="1"/>
    <col min="1297" max="1298" width="10" style="69" customWidth="1"/>
    <col min="1299" max="1299" width="7.5" style="69" customWidth="1"/>
    <col min="1300" max="1300" width="11.58203125" style="69" customWidth="1"/>
    <col min="1301" max="1536" width="9.58203125" style="69"/>
    <col min="1537" max="1537" width="5.83203125" style="69" customWidth="1"/>
    <col min="1538" max="1538" width="10.75" style="69" customWidth="1"/>
    <col min="1539" max="1540" width="10" style="69" customWidth="1"/>
    <col min="1541" max="1541" width="8.08203125" style="69" customWidth="1"/>
    <col min="1542" max="1543" width="10" style="69" customWidth="1"/>
    <col min="1544" max="1544" width="7.5" style="69" customWidth="1"/>
    <col min="1545" max="1545" width="5.33203125" style="69" customWidth="1"/>
    <col min="1546" max="1546" width="10" style="69" customWidth="1"/>
    <col min="1547" max="1547" width="6.25" style="69" customWidth="1"/>
    <col min="1548" max="1548" width="3.75" style="69" customWidth="1"/>
    <col min="1549" max="1549" width="7.5" style="69" customWidth="1"/>
    <col min="1550" max="1550" width="11.75" style="69" customWidth="1"/>
    <col min="1551" max="1551" width="8.5" style="69" customWidth="1"/>
    <col min="1552" max="1552" width="8.08203125" style="69" customWidth="1"/>
    <col min="1553" max="1554" width="10" style="69" customWidth="1"/>
    <col min="1555" max="1555" width="7.5" style="69" customWidth="1"/>
    <col min="1556" max="1556" width="11.58203125" style="69" customWidth="1"/>
    <col min="1557" max="1792" width="9.58203125" style="69"/>
    <col min="1793" max="1793" width="5.83203125" style="69" customWidth="1"/>
    <col min="1794" max="1794" width="10.75" style="69" customWidth="1"/>
    <col min="1795" max="1796" width="10" style="69" customWidth="1"/>
    <col min="1797" max="1797" width="8.08203125" style="69" customWidth="1"/>
    <col min="1798" max="1799" width="10" style="69" customWidth="1"/>
    <col min="1800" max="1800" width="7.5" style="69" customWidth="1"/>
    <col min="1801" max="1801" width="5.33203125" style="69" customWidth="1"/>
    <col min="1802" max="1802" width="10" style="69" customWidth="1"/>
    <col min="1803" max="1803" width="6.25" style="69" customWidth="1"/>
    <col min="1804" max="1804" width="3.75" style="69" customWidth="1"/>
    <col min="1805" max="1805" width="7.5" style="69" customWidth="1"/>
    <col min="1806" max="1806" width="11.75" style="69" customWidth="1"/>
    <col min="1807" max="1807" width="8.5" style="69" customWidth="1"/>
    <col min="1808" max="1808" width="8.08203125" style="69" customWidth="1"/>
    <col min="1809" max="1810" width="10" style="69" customWidth="1"/>
    <col min="1811" max="1811" width="7.5" style="69" customWidth="1"/>
    <col min="1812" max="1812" width="11.58203125" style="69" customWidth="1"/>
    <col min="1813" max="2048" width="9.58203125" style="69"/>
    <col min="2049" max="2049" width="5.83203125" style="69" customWidth="1"/>
    <col min="2050" max="2050" width="10.75" style="69" customWidth="1"/>
    <col min="2051" max="2052" width="10" style="69" customWidth="1"/>
    <col min="2053" max="2053" width="8.08203125" style="69" customWidth="1"/>
    <col min="2054" max="2055" width="10" style="69" customWidth="1"/>
    <col min="2056" max="2056" width="7.5" style="69" customWidth="1"/>
    <col min="2057" max="2057" width="5.33203125" style="69" customWidth="1"/>
    <col min="2058" max="2058" width="10" style="69" customWidth="1"/>
    <col min="2059" max="2059" width="6.25" style="69" customWidth="1"/>
    <col min="2060" max="2060" width="3.75" style="69" customWidth="1"/>
    <col min="2061" max="2061" width="7.5" style="69" customWidth="1"/>
    <col min="2062" max="2062" width="11.75" style="69" customWidth="1"/>
    <col min="2063" max="2063" width="8.5" style="69" customWidth="1"/>
    <col min="2064" max="2064" width="8.08203125" style="69" customWidth="1"/>
    <col min="2065" max="2066" width="10" style="69" customWidth="1"/>
    <col min="2067" max="2067" width="7.5" style="69" customWidth="1"/>
    <col min="2068" max="2068" width="11.58203125" style="69" customWidth="1"/>
    <col min="2069" max="2304" width="9.58203125" style="69"/>
    <col min="2305" max="2305" width="5.83203125" style="69" customWidth="1"/>
    <col min="2306" max="2306" width="10.75" style="69" customWidth="1"/>
    <col min="2307" max="2308" width="10" style="69" customWidth="1"/>
    <col min="2309" max="2309" width="8.08203125" style="69" customWidth="1"/>
    <col min="2310" max="2311" width="10" style="69" customWidth="1"/>
    <col min="2312" max="2312" width="7.5" style="69" customWidth="1"/>
    <col min="2313" max="2313" width="5.33203125" style="69" customWidth="1"/>
    <col min="2314" max="2314" width="10" style="69" customWidth="1"/>
    <col min="2315" max="2315" width="6.25" style="69" customWidth="1"/>
    <col min="2316" max="2316" width="3.75" style="69" customWidth="1"/>
    <col min="2317" max="2317" width="7.5" style="69" customWidth="1"/>
    <col min="2318" max="2318" width="11.75" style="69" customWidth="1"/>
    <col min="2319" max="2319" width="8.5" style="69" customWidth="1"/>
    <col min="2320" max="2320" width="8.08203125" style="69" customWidth="1"/>
    <col min="2321" max="2322" width="10" style="69" customWidth="1"/>
    <col min="2323" max="2323" width="7.5" style="69" customWidth="1"/>
    <col min="2324" max="2324" width="11.58203125" style="69" customWidth="1"/>
    <col min="2325" max="2560" width="9.58203125" style="69"/>
    <col min="2561" max="2561" width="5.83203125" style="69" customWidth="1"/>
    <col min="2562" max="2562" width="10.75" style="69" customWidth="1"/>
    <col min="2563" max="2564" width="10" style="69" customWidth="1"/>
    <col min="2565" max="2565" width="8.08203125" style="69" customWidth="1"/>
    <col min="2566" max="2567" width="10" style="69" customWidth="1"/>
    <col min="2568" max="2568" width="7.5" style="69" customWidth="1"/>
    <col min="2569" max="2569" width="5.33203125" style="69" customWidth="1"/>
    <col min="2570" max="2570" width="10" style="69" customWidth="1"/>
    <col min="2571" max="2571" width="6.25" style="69" customWidth="1"/>
    <col min="2572" max="2572" width="3.75" style="69" customWidth="1"/>
    <col min="2573" max="2573" width="7.5" style="69" customWidth="1"/>
    <col min="2574" max="2574" width="11.75" style="69" customWidth="1"/>
    <col min="2575" max="2575" width="8.5" style="69" customWidth="1"/>
    <col min="2576" max="2576" width="8.08203125" style="69" customWidth="1"/>
    <col min="2577" max="2578" width="10" style="69" customWidth="1"/>
    <col min="2579" max="2579" width="7.5" style="69" customWidth="1"/>
    <col min="2580" max="2580" width="11.58203125" style="69" customWidth="1"/>
    <col min="2581" max="2816" width="9.58203125" style="69"/>
    <col min="2817" max="2817" width="5.83203125" style="69" customWidth="1"/>
    <col min="2818" max="2818" width="10.75" style="69" customWidth="1"/>
    <col min="2819" max="2820" width="10" style="69" customWidth="1"/>
    <col min="2821" max="2821" width="8.08203125" style="69" customWidth="1"/>
    <col min="2822" max="2823" width="10" style="69" customWidth="1"/>
    <col min="2824" max="2824" width="7.5" style="69" customWidth="1"/>
    <col min="2825" max="2825" width="5.33203125" style="69" customWidth="1"/>
    <col min="2826" max="2826" width="10" style="69" customWidth="1"/>
    <col min="2827" max="2827" width="6.25" style="69" customWidth="1"/>
    <col min="2828" max="2828" width="3.75" style="69" customWidth="1"/>
    <col min="2829" max="2829" width="7.5" style="69" customWidth="1"/>
    <col min="2830" max="2830" width="11.75" style="69" customWidth="1"/>
    <col min="2831" max="2831" width="8.5" style="69" customWidth="1"/>
    <col min="2832" max="2832" width="8.08203125" style="69" customWidth="1"/>
    <col min="2833" max="2834" width="10" style="69" customWidth="1"/>
    <col min="2835" max="2835" width="7.5" style="69" customWidth="1"/>
    <col min="2836" max="2836" width="11.58203125" style="69" customWidth="1"/>
    <col min="2837" max="3072" width="9.58203125" style="69"/>
    <col min="3073" max="3073" width="5.83203125" style="69" customWidth="1"/>
    <col min="3074" max="3074" width="10.75" style="69" customWidth="1"/>
    <col min="3075" max="3076" width="10" style="69" customWidth="1"/>
    <col min="3077" max="3077" width="8.08203125" style="69" customWidth="1"/>
    <col min="3078" max="3079" width="10" style="69" customWidth="1"/>
    <col min="3080" max="3080" width="7.5" style="69" customWidth="1"/>
    <col min="3081" max="3081" width="5.33203125" style="69" customWidth="1"/>
    <col min="3082" max="3082" width="10" style="69" customWidth="1"/>
    <col min="3083" max="3083" width="6.25" style="69" customWidth="1"/>
    <col min="3084" max="3084" width="3.75" style="69" customWidth="1"/>
    <col min="3085" max="3085" width="7.5" style="69" customWidth="1"/>
    <col min="3086" max="3086" width="11.75" style="69" customWidth="1"/>
    <col min="3087" max="3087" width="8.5" style="69" customWidth="1"/>
    <col min="3088" max="3088" width="8.08203125" style="69" customWidth="1"/>
    <col min="3089" max="3090" width="10" style="69" customWidth="1"/>
    <col min="3091" max="3091" width="7.5" style="69" customWidth="1"/>
    <col min="3092" max="3092" width="11.58203125" style="69" customWidth="1"/>
    <col min="3093" max="3328" width="9.58203125" style="69"/>
    <col min="3329" max="3329" width="5.83203125" style="69" customWidth="1"/>
    <col min="3330" max="3330" width="10.75" style="69" customWidth="1"/>
    <col min="3331" max="3332" width="10" style="69" customWidth="1"/>
    <col min="3333" max="3333" width="8.08203125" style="69" customWidth="1"/>
    <col min="3334" max="3335" width="10" style="69" customWidth="1"/>
    <col min="3336" max="3336" width="7.5" style="69" customWidth="1"/>
    <col min="3337" max="3337" width="5.33203125" style="69" customWidth="1"/>
    <col min="3338" max="3338" width="10" style="69" customWidth="1"/>
    <col min="3339" max="3339" width="6.25" style="69" customWidth="1"/>
    <col min="3340" max="3340" width="3.75" style="69" customWidth="1"/>
    <col min="3341" max="3341" width="7.5" style="69" customWidth="1"/>
    <col min="3342" max="3342" width="11.75" style="69" customWidth="1"/>
    <col min="3343" max="3343" width="8.5" style="69" customWidth="1"/>
    <col min="3344" max="3344" width="8.08203125" style="69" customWidth="1"/>
    <col min="3345" max="3346" width="10" style="69" customWidth="1"/>
    <col min="3347" max="3347" width="7.5" style="69" customWidth="1"/>
    <col min="3348" max="3348" width="11.58203125" style="69" customWidth="1"/>
    <col min="3349" max="3584" width="9.58203125" style="69"/>
    <col min="3585" max="3585" width="5.83203125" style="69" customWidth="1"/>
    <col min="3586" max="3586" width="10.75" style="69" customWidth="1"/>
    <col min="3587" max="3588" width="10" style="69" customWidth="1"/>
    <col min="3589" max="3589" width="8.08203125" style="69" customWidth="1"/>
    <col min="3590" max="3591" width="10" style="69" customWidth="1"/>
    <col min="3592" max="3592" width="7.5" style="69" customWidth="1"/>
    <col min="3593" max="3593" width="5.33203125" style="69" customWidth="1"/>
    <col min="3594" max="3594" width="10" style="69" customWidth="1"/>
    <col min="3595" max="3595" width="6.25" style="69" customWidth="1"/>
    <col min="3596" max="3596" width="3.75" style="69" customWidth="1"/>
    <col min="3597" max="3597" width="7.5" style="69" customWidth="1"/>
    <col min="3598" max="3598" width="11.75" style="69" customWidth="1"/>
    <col min="3599" max="3599" width="8.5" style="69" customWidth="1"/>
    <col min="3600" max="3600" width="8.08203125" style="69" customWidth="1"/>
    <col min="3601" max="3602" width="10" style="69" customWidth="1"/>
    <col min="3603" max="3603" width="7.5" style="69" customWidth="1"/>
    <col min="3604" max="3604" width="11.58203125" style="69" customWidth="1"/>
    <col min="3605" max="3840" width="9.58203125" style="69"/>
    <col min="3841" max="3841" width="5.83203125" style="69" customWidth="1"/>
    <col min="3842" max="3842" width="10.75" style="69" customWidth="1"/>
    <col min="3843" max="3844" width="10" style="69" customWidth="1"/>
    <col min="3845" max="3845" width="8.08203125" style="69" customWidth="1"/>
    <col min="3846" max="3847" width="10" style="69" customWidth="1"/>
    <col min="3848" max="3848" width="7.5" style="69" customWidth="1"/>
    <col min="3849" max="3849" width="5.33203125" style="69" customWidth="1"/>
    <col min="3850" max="3850" width="10" style="69" customWidth="1"/>
    <col min="3851" max="3851" width="6.25" style="69" customWidth="1"/>
    <col min="3852" max="3852" width="3.75" style="69" customWidth="1"/>
    <col min="3853" max="3853" width="7.5" style="69" customWidth="1"/>
    <col min="3854" max="3854" width="11.75" style="69" customWidth="1"/>
    <col min="3855" max="3855" width="8.5" style="69" customWidth="1"/>
    <col min="3856" max="3856" width="8.08203125" style="69" customWidth="1"/>
    <col min="3857" max="3858" width="10" style="69" customWidth="1"/>
    <col min="3859" max="3859" width="7.5" style="69" customWidth="1"/>
    <col min="3860" max="3860" width="11.58203125" style="69" customWidth="1"/>
    <col min="3861" max="4096" width="9.58203125" style="69"/>
    <col min="4097" max="4097" width="5.83203125" style="69" customWidth="1"/>
    <col min="4098" max="4098" width="10.75" style="69" customWidth="1"/>
    <col min="4099" max="4100" width="10" style="69" customWidth="1"/>
    <col min="4101" max="4101" width="8.08203125" style="69" customWidth="1"/>
    <col min="4102" max="4103" width="10" style="69" customWidth="1"/>
    <col min="4104" max="4104" width="7.5" style="69" customWidth="1"/>
    <col min="4105" max="4105" width="5.33203125" style="69" customWidth="1"/>
    <col min="4106" max="4106" width="10" style="69" customWidth="1"/>
    <col min="4107" max="4107" width="6.25" style="69" customWidth="1"/>
    <col min="4108" max="4108" width="3.75" style="69" customWidth="1"/>
    <col min="4109" max="4109" width="7.5" style="69" customWidth="1"/>
    <col min="4110" max="4110" width="11.75" style="69" customWidth="1"/>
    <col min="4111" max="4111" width="8.5" style="69" customWidth="1"/>
    <col min="4112" max="4112" width="8.08203125" style="69" customWidth="1"/>
    <col min="4113" max="4114" width="10" style="69" customWidth="1"/>
    <col min="4115" max="4115" width="7.5" style="69" customWidth="1"/>
    <col min="4116" max="4116" width="11.58203125" style="69" customWidth="1"/>
    <col min="4117" max="4352" width="9.58203125" style="69"/>
    <col min="4353" max="4353" width="5.83203125" style="69" customWidth="1"/>
    <col min="4354" max="4354" width="10.75" style="69" customWidth="1"/>
    <col min="4355" max="4356" width="10" style="69" customWidth="1"/>
    <col min="4357" max="4357" width="8.08203125" style="69" customWidth="1"/>
    <col min="4358" max="4359" width="10" style="69" customWidth="1"/>
    <col min="4360" max="4360" width="7.5" style="69" customWidth="1"/>
    <col min="4361" max="4361" width="5.33203125" style="69" customWidth="1"/>
    <col min="4362" max="4362" width="10" style="69" customWidth="1"/>
    <col min="4363" max="4363" width="6.25" style="69" customWidth="1"/>
    <col min="4364" max="4364" width="3.75" style="69" customWidth="1"/>
    <col min="4365" max="4365" width="7.5" style="69" customWidth="1"/>
    <col min="4366" max="4366" width="11.75" style="69" customWidth="1"/>
    <col min="4367" max="4367" width="8.5" style="69" customWidth="1"/>
    <col min="4368" max="4368" width="8.08203125" style="69" customWidth="1"/>
    <col min="4369" max="4370" width="10" style="69" customWidth="1"/>
    <col min="4371" max="4371" width="7.5" style="69" customWidth="1"/>
    <col min="4372" max="4372" width="11.58203125" style="69" customWidth="1"/>
    <col min="4373" max="4608" width="9.58203125" style="69"/>
    <col min="4609" max="4609" width="5.83203125" style="69" customWidth="1"/>
    <col min="4610" max="4610" width="10.75" style="69" customWidth="1"/>
    <col min="4611" max="4612" width="10" style="69" customWidth="1"/>
    <col min="4613" max="4613" width="8.08203125" style="69" customWidth="1"/>
    <col min="4614" max="4615" width="10" style="69" customWidth="1"/>
    <col min="4616" max="4616" width="7.5" style="69" customWidth="1"/>
    <col min="4617" max="4617" width="5.33203125" style="69" customWidth="1"/>
    <col min="4618" max="4618" width="10" style="69" customWidth="1"/>
    <col min="4619" max="4619" width="6.25" style="69" customWidth="1"/>
    <col min="4620" max="4620" width="3.75" style="69" customWidth="1"/>
    <col min="4621" max="4621" width="7.5" style="69" customWidth="1"/>
    <col min="4622" max="4622" width="11.75" style="69" customWidth="1"/>
    <col min="4623" max="4623" width="8.5" style="69" customWidth="1"/>
    <col min="4624" max="4624" width="8.08203125" style="69" customWidth="1"/>
    <col min="4625" max="4626" width="10" style="69" customWidth="1"/>
    <col min="4627" max="4627" width="7.5" style="69" customWidth="1"/>
    <col min="4628" max="4628" width="11.58203125" style="69" customWidth="1"/>
    <col min="4629" max="4864" width="9.58203125" style="69"/>
    <col min="4865" max="4865" width="5.83203125" style="69" customWidth="1"/>
    <col min="4866" max="4866" width="10.75" style="69" customWidth="1"/>
    <col min="4867" max="4868" width="10" style="69" customWidth="1"/>
    <col min="4869" max="4869" width="8.08203125" style="69" customWidth="1"/>
    <col min="4870" max="4871" width="10" style="69" customWidth="1"/>
    <col min="4872" max="4872" width="7.5" style="69" customWidth="1"/>
    <col min="4873" max="4873" width="5.33203125" style="69" customWidth="1"/>
    <col min="4874" max="4874" width="10" style="69" customWidth="1"/>
    <col min="4875" max="4875" width="6.25" style="69" customWidth="1"/>
    <col min="4876" max="4876" width="3.75" style="69" customWidth="1"/>
    <col min="4877" max="4877" width="7.5" style="69" customWidth="1"/>
    <col min="4878" max="4878" width="11.75" style="69" customWidth="1"/>
    <col min="4879" max="4879" width="8.5" style="69" customWidth="1"/>
    <col min="4880" max="4880" width="8.08203125" style="69" customWidth="1"/>
    <col min="4881" max="4882" width="10" style="69" customWidth="1"/>
    <col min="4883" max="4883" width="7.5" style="69" customWidth="1"/>
    <col min="4884" max="4884" width="11.58203125" style="69" customWidth="1"/>
    <col min="4885" max="5120" width="9.58203125" style="69"/>
    <col min="5121" max="5121" width="5.83203125" style="69" customWidth="1"/>
    <col min="5122" max="5122" width="10.75" style="69" customWidth="1"/>
    <col min="5123" max="5124" width="10" style="69" customWidth="1"/>
    <col min="5125" max="5125" width="8.08203125" style="69" customWidth="1"/>
    <col min="5126" max="5127" width="10" style="69" customWidth="1"/>
    <col min="5128" max="5128" width="7.5" style="69" customWidth="1"/>
    <col min="5129" max="5129" width="5.33203125" style="69" customWidth="1"/>
    <col min="5130" max="5130" width="10" style="69" customWidth="1"/>
    <col min="5131" max="5131" width="6.25" style="69" customWidth="1"/>
    <col min="5132" max="5132" width="3.75" style="69" customWidth="1"/>
    <col min="5133" max="5133" width="7.5" style="69" customWidth="1"/>
    <col min="5134" max="5134" width="11.75" style="69" customWidth="1"/>
    <col min="5135" max="5135" width="8.5" style="69" customWidth="1"/>
    <col min="5136" max="5136" width="8.08203125" style="69" customWidth="1"/>
    <col min="5137" max="5138" width="10" style="69" customWidth="1"/>
    <col min="5139" max="5139" width="7.5" style="69" customWidth="1"/>
    <col min="5140" max="5140" width="11.58203125" style="69" customWidth="1"/>
    <col min="5141" max="5376" width="9.58203125" style="69"/>
    <col min="5377" max="5377" width="5.83203125" style="69" customWidth="1"/>
    <col min="5378" max="5378" width="10.75" style="69" customWidth="1"/>
    <col min="5379" max="5380" width="10" style="69" customWidth="1"/>
    <col min="5381" max="5381" width="8.08203125" style="69" customWidth="1"/>
    <col min="5382" max="5383" width="10" style="69" customWidth="1"/>
    <col min="5384" max="5384" width="7.5" style="69" customWidth="1"/>
    <col min="5385" max="5385" width="5.33203125" style="69" customWidth="1"/>
    <col min="5386" max="5386" width="10" style="69" customWidth="1"/>
    <col min="5387" max="5387" width="6.25" style="69" customWidth="1"/>
    <col min="5388" max="5388" width="3.75" style="69" customWidth="1"/>
    <col min="5389" max="5389" width="7.5" style="69" customWidth="1"/>
    <col min="5390" max="5390" width="11.75" style="69" customWidth="1"/>
    <col min="5391" max="5391" width="8.5" style="69" customWidth="1"/>
    <col min="5392" max="5392" width="8.08203125" style="69" customWidth="1"/>
    <col min="5393" max="5394" width="10" style="69" customWidth="1"/>
    <col min="5395" max="5395" width="7.5" style="69" customWidth="1"/>
    <col min="5396" max="5396" width="11.58203125" style="69" customWidth="1"/>
    <col min="5397" max="5632" width="9.58203125" style="69"/>
    <col min="5633" max="5633" width="5.83203125" style="69" customWidth="1"/>
    <col min="5634" max="5634" width="10.75" style="69" customWidth="1"/>
    <col min="5635" max="5636" width="10" style="69" customWidth="1"/>
    <col min="5637" max="5637" width="8.08203125" style="69" customWidth="1"/>
    <col min="5638" max="5639" width="10" style="69" customWidth="1"/>
    <col min="5640" max="5640" width="7.5" style="69" customWidth="1"/>
    <col min="5641" max="5641" width="5.33203125" style="69" customWidth="1"/>
    <col min="5642" max="5642" width="10" style="69" customWidth="1"/>
    <col min="5643" max="5643" width="6.25" style="69" customWidth="1"/>
    <col min="5644" max="5644" width="3.75" style="69" customWidth="1"/>
    <col min="5645" max="5645" width="7.5" style="69" customWidth="1"/>
    <col min="5646" max="5646" width="11.75" style="69" customWidth="1"/>
    <col min="5647" max="5647" width="8.5" style="69" customWidth="1"/>
    <col min="5648" max="5648" width="8.08203125" style="69" customWidth="1"/>
    <col min="5649" max="5650" width="10" style="69" customWidth="1"/>
    <col min="5651" max="5651" width="7.5" style="69" customWidth="1"/>
    <col min="5652" max="5652" width="11.58203125" style="69" customWidth="1"/>
    <col min="5653" max="5888" width="9.58203125" style="69"/>
    <col min="5889" max="5889" width="5.83203125" style="69" customWidth="1"/>
    <col min="5890" max="5890" width="10.75" style="69" customWidth="1"/>
    <col min="5891" max="5892" width="10" style="69" customWidth="1"/>
    <col min="5893" max="5893" width="8.08203125" style="69" customWidth="1"/>
    <col min="5894" max="5895" width="10" style="69" customWidth="1"/>
    <col min="5896" max="5896" width="7.5" style="69" customWidth="1"/>
    <col min="5897" max="5897" width="5.33203125" style="69" customWidth="1"/>
    <col min="5898" max="5898" width="10" style="69" customWidth="1"/>
    <col min="5899" max="5899" width="6.25" style="69" customWidth="1"/>
    <col min="5900" max="5900" width="3.75" style="69" customWidth="1"/>
    <col min="5901" max="5901" width="7.5" style="69" customWidth="1"/>
    <col min="5902" max="5902" width="11.75" style="69" customWidth="1"/>
    <col min="5903" max="5903" width="8.5" style="69" customWidth="1"/>
    <col min="5904" max="5904" width="8.08203125" style="69" customWidth="1"/>
    <col min="5905" max="5906" width="10" style="69" customWidth="1"/>
    <col min="5907" max="5907" width="7.5" style="69" customWidth="1"/>
    <col min="5908" max="5908" width="11.58203125" style="69" customWidth="1"/>
    <col min="5909" max="6144" width="9.58203125" style="69"/>
    <col min="6145" max="6145" width="5.83203125" style="69" customWidth="1"/>
    <col min="6146" max="6146" width="10.75" style="69" customWidth="1"/>
    <col min="6147" max="6148" width="10" style="69" customWidth="1"/>
    <col min="6149" max="6149" width="8.08203125" style="69" customWidth="1"/>
    <col min="6150" max="6151" width="10" style="69" customWidth="1"/>
    <col min="6152" max="6152" width="7.5" style="69" customWidth="1"/>
    <col min="6153" max="6153" width="5.33203125" style="69" customWidth="1"/>
    <col min="6154" max="6154" width="10" style="69" customWidth="1"/>
    <col min="6155" max="6155" width="6.25" style="69" customWidth="1"/>
    <col min="6156" max="6156" width="3.75" style="69" customWidth="1"/>
    <col min="6157" max="6157" width="7.5" style="69" customWidth="1"/>
    <col min="6158" max="6158" width="11.75" style="69" customWidth="1"/>
    <col min="6159" max="6159" width="8.5" style="69" customWidth="1"/>
    <col min="6160" max="6160" width="8.08203125" style="69" customWidth="1"/>
    <col min="6161" max="6162" width="10" style="69" customWidth="1"/>
    <col min="6163" max="6163" width="7.5" style="69" customWidth="1"/>
    <col min="6164" max="6164" width="11.58203125" style="69" customWidth="1"/>
    <col min="6165" max="6400" width="9.58203125" style="69"/>
    <col min="6401" max="6401" width="5.83203125" style="69" customWidth="1"/>
    <col min="6402" max="6402" width="10.75" style="69" customWidth="1"/>
    <col min="6403" max="6404" width="10" style="69" customWidth="1"/>
    <col min="6405" max="6405" width="8.08203125" style="69" customWidth="1"/>
    <col min="6406" max="6407" width="10" style="69" customWidth="1"/>
    <col min="6408" max="6408" width="7.5" style="69" customWidth="1"/>
    <col min="6409" max="6409" width="5.33203125" style="69" customWidth="1"/>
    <col min="6410" max="6410" width="10" style="69" customWidth="1"/>
    <col min="6411" max="6411" width="6.25" style="69" customWidth="1"/>
    <col min="6412" max="6412" width="3.75" style="69" customWidth="1"/>
    <col min="6413" max="6413" width="7.5" style="69" customWidth="1"/>
    <col min="6414" max="6414" width="11.75" style="69" customWidth="1"/>
    <col min="6415" max="6415" width="8.5" style="69" customWidth="1"/>
    <col min="6416" max="6416" width="8.08203125" style="69" customWidth="1"/>
    <col min="6417" max="6418" width="10" style="69" customWidth="1"/>
    <col min="6419" max="6419" width="7.5" style="69" customWidth="1"/>
    <col min="6420" max="6420" width="11.58203125" style="69" customWidth="1"/>
    <col min="6421" max="6656" width="9.58203125" style="69"/>
    <col min="6657" max="6657" width="5.83203125" style="69" customWidth="1"/>
    <col min="6658" max="6658" width="10.75" style="69" customWidth="1"/>
    <col min="6659" max="6660" width="10" style="69" customWidth="1"/>
    <col min="6661" max="6661" width="8.08203125" style="69" customWidth="1"/>
    <col min="6662" max="6663" width="10" style="69" customWidth="1"/>
    <col min="6664" max="6664" width="7.5" style="69" customWidth="1"/>
    <col min="6665" max="6665" width="5.33203125" style="69" customWidth="1"/>
    <col min="6666" max="6666" width="10" style="69" customWidth="1"/>
    <col min="6667" max="6667" width="6.25" style="69" customWidth="1"/>
    <col min="6668" max="6668" width="3.75" style="69" customWidth="1"/>
    <col min="6669" max="6669" width="7.5" style="69" customWidth="1"/>
    <col min="6670" max="6670" width="11.75" style="69" customWidth="1"/>
    <col min="6671" max="6671" width="8.5" style="69" customWidth="1"/>
    <col min="6672" max="6672" width="8.08203125" style="69" customWidth="1"/>
    <col min="6673" max="6674" width="10" style="69" customWidth="1"/>
    <col min="6675" max="6675" width="7.5" style="69" customWidth="1"/>
    <col min="6676" max="6676" width="11.58203125" style="69" customWidth="1"/>
    <col min="6677" max="6912" width="9.58203125" style="69"/>
    <col min="6913" max="6913" width="5.83203125" style="69" customWidth="1"/>
    <col min="6914" max="6914" width="10.75" style="69" customWidth="1"/>
    <col min="6915" max="6916" width="10" style="69" customWidth="1"/>
    <col min="6917" max="6917" width="8.08203125" style="69" customWidth="1"/>
    <col min="6918" max="6919" width="10" style="69" customWidth="1"/>
    <col min="6920" max="6920" width="7.5" style="69" customWidth="1"/>
    <col min="6921" max="6921" width="5.33203125" style="69" customWidth="1"/>
    <col min="6922" max="6922" width="10" style="69" customWidth="1"/>
    <col min="6923" max="6923" width="6.25" style="69" customWidth="1"/>
    <col min="6924" max="6924" width="3.75" style="69" customWidth="1"/>
    <col min="6925" max="6925" width="7.5" style="69" customWidth="1"/>
    <col min="6926" max="6926" width="11.75" style="69" customWidth="1"/>
    <col min="6927" max="6927" width="8.5" style="69" customWidth="1"/>
    <col min="6928" max="6928" width="8.08203125" style="69" customWidth="1"/>
    <col min="6929" max="6930" width="10" style="69" customWidth="1"/>
    <col min="6931" max="6931" width="7.5" style="69" customWidth="1"/>
    <col min="6932" max="6932" width="11.58203125" style="69" customWidth="1"/>
    <col min="6933" max="7168" width="9.58203125" style="69"/>
    <col min="7169" max="7169" width="5.83203125" style="69" customWidth="1"/>
    <col min="7170" max="7170" width="10.75" style="69" customWidth="1"/>
    <col min="7171" max="7172" width="10" style="69" customWidth="1"/>
    <col min="7173" max="7173" width="8.08203125" style="69" customWidth="1"/>
    <col min="7174" max="7175" width="10" style="69" customWidth="1"/>
    <col min="7176" max="7176" width="7.5" style="69" customWidth="1"/>
    <col min="7177" max="7177" width="5.33203125" style="69" customWidth="1"/>
    <col min="7178" max="7178" width="10" style="69" customWidth="1"/>
    <col min="7179" max="7179" width="6.25" style="69" customWidth="1"/>
    <col min="7180" max="7180" width="3.75" style="69" customWidth="1"/>
    <col min="7181" max="7181" width="7.5" style="69" customWidth="1"/>
    <col min="7182" max="7182" width="11.75" style="69" customWidth="1"/>
    <col min="7183" max="7183" width="8.5" style="69" customWidth="1"/>
    <col min="7184" max="7184" width="8.08203125" style="69" customWidth="1"/>
    <col min="7185" max="7186" width="10" style="69" customWidth="1"/>
    <col min="7187" max="7187" width="7.5" style="69" customWidth="1"/>
    <col min="7188" max="7188" width="11.58203125" style="69" customWidth="1"/>
    <col min="7189" max="7424" width="9.58203125" style="69"/>
    <col min="7425" max="7425" width="5.83203125" style="69" customWidth="1"/>
    <col min="7426" max="7426" width="10.75" style="69" customWidth="1"/>
    <col min="7427" max="7428" width="10" style="69" customWidth="1"/>
    <col min="7429" max="7429" width="8.08203125" style="69" customWidth="1"/>
    <col min="7430" max="7431" width="10" style="69" customWidth="1"/>
    <col min="7432" max="7432" width="7.5" style="69" customWidth="1"/>
    <col min="7433" max="7433" width="5.33203125" style="69" customWidth="1"/>
    <col min="7434" max="7434" width="10" style="69" customWidth="1"/>
    <col min="7435" max="7435" width="6.25" style="69" customWidth="1"/>
    <col min="7436" max="7436" width="3.75" style="69" customWidth="1"/>
    <col min="7437" max="7437" width="7.5" style="69" customWidth="1"/>
    <col min="7438" max="7438" width="11.75" style="69" customWidth="1"/>
    <col min="7439" max="7439" width="8.5" style="69" customWidth="1"/>
    <col min="7440" max="7440" width="8.08203125" style="69" customWidth="1"/>
    <col min="7441" max="7442" width="10" style="69" customWidth="1"/>
    <col min="7443" max="7443" width="7.5" style="69" customWidth="1"/>
    <col min="7444" max="7444" width="11.58203125" style="69" customWidth="1"/>
    <col min="7445" max="7680" width="9.58203125" style="69"/>
    <col min="7681" max="7681" width="5.83203125" style="69" customWidth="1"/>
    <col min="7682" max="7682" width="10.75" style="69" customWidth="1"/>
    <col min="7683" max="7684" width="10" style="69" customWidth="1"/>
    <col min="7685" max="7685" width="8.08203125" style="69" customWidth="1"/>
    <col min="7686" max="7687" width="10" style="69" customWidth="1"/>
    <col min="7688" max="7688" width="7.5" style="69" customWidth="1"/>
    <col min="7689" max="7689" width="5.33203125" style="69" customWidth="1"/>
    <col min="7690" max="7690" width="10" style="69" customWidth="1"/>
    <col min="7691" max="7691" width="6.25" style="69" customWidth="1"/>
    <col min="7692" max="7692" width="3.75" style="69" customWidth="1"/>
    <col min="7693" max="7693" width="7.5" style="69" customWidth="1"/>
    <col min="7694" max="7694" width="11.75" style="69" customWidth="1"/>
    <col min="7695" max="7695" width="8.5" style="69" customWidth="1"/>
    <col min="7696" max="7696" width="8.08203125" style="69" customWidth="1"/>
    <col min="7697" max="7698" width="10" style="69" customWidth="1"/>
    <col min="7699" max="7699" width="7.5" style="69" customWidth="1"/>
    <col min="7700" max="7700" width="11.58203125" style="69" customWidth="1"/>
    <col min="7701" max="7936" width="9.58203125" style="69"/>
    <col min="7937" max="7937" width="5.83203125" style="69" customWidth="1"/>
    <col min="7938" max="7938" width="10.75" style="69" customWidth="1"/>
    <col min="7939" max="7940" width="10" style="69" customWidth="1"/>
    <col min="7941" max="7941" width="8.08203125" style="69" customWidth="1"/>
    <col min="7942" max="7943" width="10" style="69" customWidth="1"/>
    <col min="7944" max="7944" width="7.5" style="69" customWidth="1"/>
    <col min="7945" max="7945" width="5.33203125" style="69" customWidth="1"/>
    <col min="7946" max="7946" width="10" style="69" customWidth="1"/>
    <col min="7947" max="7947" width="6.25" style="69" customWidth="1"/>
    <col min="7948" max="7948" width="3.75" style="69" customWidth="1"/>
    <col min="7949" max="7949" width="7.5" style="69" customWidth="1"/>
    <col min="7950" max="7950" width="11.75" style="69" customWidth="1"/>
    <col min="7951" max="7951" width="8.5" style="69" customWidth="1"/>
    <col min="7952" max="7952" width="8.08203125" style="69" customWidth="1"/>
    <col min="7953" max="7954" width="10" style="69" customWidth="1"/>
    <col min="7955" max="7955" width="7.5" style="69" customWidth="1"/>
    <col min="7956" max="7956" width="11.58203125" style="69" customWidth="1"/>
    <col min="7957" max="8192" width="9.58203125" style="69"/>
    <col min="8193" max="8193" width="5.83203125" style="69" customWidth="1"/>
    <col min="8194" max="8194" width="10.75" style="69" customWidth="1"/>
    <col min="8195" max="8196" width="10" style="69" customWidth="1"/>
    <col min="8197" max="8197" width="8.08203125" style="69" customWidth="1"/>
    <col min="8198" max="8199" width="10" style="69" customWidth="1"/>
    <col min="8200" max="8200" width="7.5" style="69" customWidth="1"/>
    <col min="8201" max="8201" width="5.33203125" style="69" customWidth="1"/>
    <col min="8202" max="8202" width="10" style="69" customWidth="1"/>
    <col min="8203" max="8203" width="6.25" style="69" customWidth="1"/>
    <col min="8204" max="8204" width="3.75" style="69" customWidth="1"/>
    <col min="8205" max="8205" width="7.5" style="69" customWidth="1"/>
    <col min="8206" max="8206" width="11.75" style="69" customWidth="1"/>
    <col min="8207" max="8207" width="8.5" style="69" customWidth="1"/>
    <col min="8208" max="8208" width="8.08203125" style="69" customWidth="1"/>
    <col min="8209" max="8210" width="10" style="69" customWidth="1"/>
    <col min="8211" max="8211" width="7.5" style="69" customWidth="1"/>
    <col min="8212" max="8212" width="11.58203125" style="69" customWidth="1"/>
    <col min="8213" max="8448" width="9.58203125" style="69"/>
    <col min="8449" max="8449" width="5.83203125" style="69" customWidth="1"/>
    <col min="8450" max="8450" width="10.75" style="69" customWidth="1"/>
    <col min="8451" max="8452" width="10" style="69" customWidth="1"/>
    <col min="8453" max="8453" width="8.08203125" style="69" customWidth="1"/>
    <col min="8454" max="8455" width="10" style="69" customWidth="1"/>
    <col min="8456" max="8456" width="7.5" style="69" customWidth="1"/>
    <col min="8457" max="8457" width="5.33203125" style="69" customWidth="1"/>
    <col min="8458" max="8458" width="10" style="69" customWidth="1"/>
    <col min="8459" max="8459" width="6.25" style="69" customWidth="1"/>
    <col min="8460" max="8460" width="3.75" style="69" customWidth="1"/>
    <col min="8461" max="8461" width="7.5" style="69" customWidth="1"/>
    <col min="8462" max="8462" width="11.75" style="69" customWidth="1"/>
    <col min="8463" max="8463" width="8.5" style="69" customWidth="1"/>
    <col min="8464" max="8464" width="8.08203125" style="69" customWidth="1"/>
    <col min="8465" max="8466" width="10" style="69" customWidth="1"/>
    <col min="8467" max="8467" width="7.5" style="69" customWidth="1"/>
    <col min="8468" max="8468" width="11.58203125" style="69" customWidth="1"/>
    <col min="8469" max="8704" width="9.58203125" style="69"/>
    <col min="8705" max="8705" width="5.83203125" style="69" customWidth="1"/>
    <col min="8706" max="8706" width="10.75" style="69" customWidth="1"/>
    <col min="8707" max="8708" width="10" style="69" customWidth="1"/>
    <col min="8709" max="8709" width="8.08203125" style="69" customWidth="1"/>
    <col min="8710" max="8711" width="10" style="69" customWidth="1"/>
    <col min="8712" max="8712" width="7.5" style="69" customWidth="1"/>
    <col min="8713" max="8713" width="5.33203125" style="69" customWidth="1"/>
    <col min="8714" max="8714" width="10" style="69" customWidth="1"/>
    <col min="8715" max="8715" width="6.25" style="69" customWidth="1"/>
    <col min="8716" max="8716" width="3.75" style="69" customWidth="1"/>
    <col min="8717" max="8717" width="7.5" style="69" customWidth="1"/>
    <col min="8718" max="8718" width="11.75" style="69" customWidth="1"/>
    <col min="8719" max="8719" width="8.5" style="69" customWidth="1"/>
    <col min="8720" max="8720" width="8.08203125" style="69" customWidth="1"/>
    <col min="8721" max="8722" width="10" style="69" customWidth="1"/>
    <col min="8723" max="8723" width="7.5" style="69" customWidth="1"/>
    <col min="8724" max="8724" width="11.58203125" style="69" customWidth="1"/>
    <col min="8725" max="8960" width="9.58203125" style="69"/>
    <col min="8961" max="8961" width="5.83203125" style="69" customWidth="1"/>
    <col min="8962" max="8962" width="10.75" style="69" customWidth="1"/>
    <col min="8963" max="8964" width="10" style="69" customWidth="1"/>
    <col min="8965" max="8965" width="8.08203125" style="69" customWidth="1"/>
    <col min="8966" max="8967" width="10" style="69" customWidth="1"/>
    <col min="8968" max="8968" width="7.5" style="69" customWidth="1"/>
    <col min="8969" max="8969" width="5.33203125" style="69" customWidth="1"/>
    <col min="8970" max="8970" width="10" style="69" customWidth="1"/>
    <col min="8971" max="8971" width="6.25" style="69" customWidth="1"/>
    <col min="8972" max="8972" width="3.75" style="69" customWidth="1"/>
    <col min="8973" max="8973" width="7.5" style="69" customWidth="1"/>
    <col min="8974" max="8974" width="11.75" style="69" customWidth="1"/>
    <col min="8975" max="8975" width="8.5" style="69" customWidth="1"/>
    <col min="8976" max="8976" width="8.08203125" style="69" customWidth="1"/>
    <col min="8977" max="8978" width="10" style="69" customWidth="1"/>
    <col min="8979" max="8979" width="7.5" style="69" customWidth="1"/>
    <col min="8980" max="8980" width="11.58203125" style="69" customWidth="1"/>
    <col min="8981" max="9216" width="9.58203125" style="69"/>
    <col min="9217" max="9217" width="5.83203125" style="69" customWidth="1"/>
    <col min="9218" max="9218" width="10.75" style="69" customWidth="1"/>
    <col min="9219" max="9220" width="10" style="69" customWidth="1"/>
    <col min="9221" max="9221" width="8.08203125" style="69" customWidth="1"/>
    <col min="9222" max="9223" width="10" style="69" customWidth="1"/>
    <col min="9224" max="9224" width="7.5" style="69" customWidth="1"/>
    <col min="9225" max="9225" width="5.33203125" style="69" customWidth="1"/>
    <col min="9226" max="9226" width="10" style="69" customWidth="1"/>
    <col min="9227" max="9227" width="6.25" style="69" customWidth="1"/>
    <col min="9228" max="9228" width="3.75" style="69" customWidth="1"/>
    <col min="9229" max="9229" width="7.5" style="69" customWidth="1"/>
    <col min="9230" max="9230" width="11.75" style="69" customWidth="1"/>
    <col min="9231" max="9231" width="8.5" style="69" customWidth="1"/>
    <col min="9232" max="9232" width="8.08203125" style="69" customWidth="1"/>
    <col min="9233" max="9234" width="10" style="69" customWidth="1"/>
    <col min="9235" max="9235" width="7.5" style="69" customWidth="1"/>
    <col min="9236" max="9236" width="11.58203125" style="69" customWidth="1"/>
    <col min="9237" max="9472" width="9.58203125" style="69"/>
    <col min="9473" max="9473" width="5.83203125" style="69" customWidth="1"/>
    <col min="9474" max="9474" width="10.75" style="69" customWidth="1"/>
    <col min="9475" max="9476" width="10" style="69" customWidth="1"/>
    <col min="9477" max="9477" width="8.08203125" style="69" customWidth="1"/>
    <col min="9478" max="9479" width="10" style="69" customWidth="1"/>
    <col min="9480" max="9480" width="7.5" style="69" customWidth="1"/>
    <col min="9481" max="9481" width="5.33203125" style="69" customWidth="1"/>
    <col min="9482" max="9482" width="10" style="69" customWidth="1"/>
    <col min="9483" max="9483" width="6.25" style="69" customWidth="1"/>
    <col min="9484" max="9484" width="3.75" style="69" customWidth="1"/>
    <col min="9485" max="9485" width="7.5" style="69" customWidth="1"/>
    <col min="9486" max="9486" width="11.75" style="69" customWidth="1"/>
    <col min="9487" max="9487" width="8.5" style="69" customWidth="1"/>
    <col min="9488" max="9488" width="8.08203125" style="69" customWidth="1"/>
    <col min="9489" max="9490" width="10" style="69" customWidth="1"/>
    <col min="9491" max="9491" width="7.5" style="69" customWidth="1"/>
    <col min="9492" max="9492" width="11.58203125" style="69" customWidth="1"/>
    <col min="9493" max="9728" width="9.58203125" style="69"/>
    <col min="9729" max="9729" width="5.83203125" style="69" customWidth="1"/>
    <col min="9730" max="9730" width="10.75" style="69" customWidth="1"/>
    <col min="9731" max="9732" width="10" style="69" customWidth="1"/>
    <col min="9733" max="9733" width="8.08203125" style="69" customWidth="1"/>
    <col min="9734" max="9735" width="10" style="69" customWidth="1"/>
    <col min="9736" max="9736" width="7.5" style="69" customWidth="1"/>
    <col min="9737" max="9737" width="5.33203125" style="69" customWidth="1"/>
    <col min="9738" max="9738" width="10" style="69" customWidth="1"/>
    <col min="9739" max="9739" width="6.25" style="69" customWidth="1"/>
    <col min="9740" max="9740" width="3.75" style="69" customWidth="1"/>
    <col min="9741" max="9741" width="7.5" style="69" customWidth="1"/>
    <col min="9742" max="9742" width="11.75" style="69" customWidth="1"/>
    <col min="9743" max="9743" width="8.5" style="69" customWidth="1"/>
    <col min="9744" max="9744" width="8.08203125" style="69" customWidth="1"/>
    <col min="9745" max="9746" width="10" style="69" customWidth="1"/>
    <col min="9747" max="9747" width="7.5" style="69" customWidth="1"/>
    <col min="9748" max="9748" width="11.58203125" style="69" customWidth="1"/>
    <col min="9749" max="9984" width="9.58203125" style="69"/>
    <col min="9985" max="9985" width="5.83203125" style="69" customWidth="1"/>
    <col min="9986" max="9986" width="10.75" style="69" customWidth="1"/>
    <col min="9987" max="9988" width="10" style="69" customWidth="1"/>
    <col min="9989" max="9989" width="8.08203125" style="69" customWidth="1"/>
    <col min="9990" max="9991" width="10" style="69" customWidth="1"/>
    <col min="9992" max="9992" width="7.5" style="69" customWidth="1"/>
    <col min="9993" max="9993" width="5.33203125" style="69" customWidth="1"/>
    <col min="9994" max="9994" width="10" style="69" customWidth="1"/>
    <col min="9995" max="9995" width="6.25" style="69" customWidth="1"/>
    <col min="9996" max="9996" width="3.75" style="69" customWidth="1"/>
    <col min="9997" max="9997" width="7.5" style="69" customWidth="1"/>
    <col min="9998" max="9998" width="11.75" style="69" customWidth="1"/>
    <col min="9999" max="9999" width="8.5" style="69" customWidth="1"/>
    <col min="10000" max="10000" width="8.08203125" style="69" customWidth="1"/>
    <col min="10001" max="10002" width="10" style="69" customWidth="1"/>
    <col min="10003" max="10003" width="7.5" style="69" customWidth="1"/>
    <col min="10004" max="10004" width="11.58203125" style="69" customWidth="1"/>
    <col min="10005" max="10240" width="9.58203125" style="69"/>
    <col min="10241" max="10241" width="5.83203125" style="69" customWidth="1"/>
    <col min="10242" max="10242" width="10.75" style="69" customWidth="1"/>
    <col min="10243" max="10244" width="10" style="69" customWidth="1"/>
    <col min="10245" max="10245" width="8.08203125" style="69" customWidth="1"/>
    <col min="10246" max="10247" width="10" style="69" customWidth="1"/>
    <col min="10248" max="10248" width="7.5" style="69" customWidth="1"/>
    <col min="10249" max="10249" width="5.33203125" style="69" customWidth="1"/>
    <col min="10250" max="10250" width="10" style="69" customWidth="1"/>
    <col min="10251" max="10251" width="6.25" style="69" customWidth="1"/>
    <col min="10252" max="10252" width="3.75" style="69" customWidth="1"/>
    <col min="10253" max="10253" width="7.5" style="69" customWidth="1"/>
    <col min="10254" max="10254" width="11.75" style="69" customWidth="1"/>
    <col min="10255" max="10255" width="8.5" style="69" customWidth="1"/>
    <col min="10256" max="10256" width="8.08203125" style="69" customWidth="1"/>
    <col min="10257" max="10258" width="10" style="69" customWidth="1"/>
    <col min="10259" max="10259" width="7.5" style="69" customWidth="1"/>
    <col min="10260" max="10260" width="11.58203125" style="69" customWidth="1"/>
    <col min="10261" max="10496" width="9.58203125" style="69"/>
    <col min="10497" max="10497" width="5.83203125" style="69" customWidth="1"/>
    <col min="10498" max="10498" width="10.75" style="69" customWidth="1"/>
    <col min="10499" max="10500" width="10" style="69" customWidth="1"/>
    <col min="10501" max="10501" width="8.08203125" style="69" customWidth="1"/>
    <col min="10502" max="10503" width="10" style="69" customWidth="1"/>
    <col min="10504" max="10504" width="7.5" style="69" customWidth="1"/>
    <col min="10505" max="10505" width="5.33203125" style="69" customWidth="1"/>
    <col min="10506" max="10506" width="10" style="69" customWidth="1"/>
    <col min="10507" max="10507" width="6.25" style="69" customWidth="1"/>
    <col min="10508" max="10508" width="3.75" style="69" customWidth="1"/>
    <col min="10509" max="10509" width="7.5" style="69" customWidth="1"/>
    <col min="10510" max="10510" width="11.75" style="69" customWidth="1"/>
    <col min="10511" max="10511" width="8.5" style="69" customWidth="1"/>
    <col min="10512" max="10512" width="8.08203125" style="69" customWidth="1"/>
    <col min="10513" max="10514" width="10" style="69" customWidth="1"/>
    <col min="10515" max="10515" width="7.5" style="69" customWidth="1"/>
    <col min="10516" max="10516" width="11.58203125" style="69" customWidth="1"/>
    <col min="10517" max="10752" width="9.58203125" style="69"/>
    <col min="10753" max="10753" width="5.83203125" style="69" customWidth="1"/>
    <col min="10754" max="10754" width="10.75" style="69" customWidth="1"/>
    <col min="10755" max="10756" width="10" style="69" customWidth="1"/>
    <col min="10757" max="10757" width="8.08203125" style="69" customWidth="1"/>
    <col min="10758" max="10759" width="10" style="69" customWidth="1"/>
    <col min="10760" max="10760" width="7.5" style="69" customWidth="1"/>
    <col min="10761" max="10761" width="5.33203125" style="69" customWidth="1"/>
    <col min="10762" max="10762" width="10" style="69" customWidth="1"/>
    <col min="10763" max="10763" width="6.25" style="69" customWidth="1"/>
    <col min="10764" max="10764" width="3.75" style="69" customWidth="1"/>
    <col min="10765" max="10765" width="7.5" style="69" customWidth="1"/>
    <col min="10766" max="10766" width="11.75" style="69" customWidth="1"/>
    <col min="10767" max="10767" width="8.5" style="69" customWidth="1"/>
    <col min="10768" max="10768" width="8.08203125" style="69" customWidth="1"/>
    <col min="10769" max="10770" width="10" style="69" customWidth="1"/>
    <col min="10771" max="10771" width="7.5" style="69" customWidth="1"/>
    <col min="10772" max="10772" width="11.58203125" style="69" customWidth="1"/>
    <col min="10773" max="11008" width="9.58203125" style="69"/>
    <col min="11009" max="11009" width="5.83203125" style="69" customWidth="1"/>
    <col min="11010" max="11010" width="10.75" style="69" customWidth="1"/>
    <col min="11011" max="11012" width="10" style="69" customWidth="1"/>
    <col min="11013" max="11013" width="8.08203125" style="69" customWidth="1"/>
    <col min="11014" max="11015" width="10" style="69" customWidth="1"/>
    <col min="11016" max="11016" width="7.5" style="69" customWidth="1"/>
    <col min="11017" max="11017" width="5.33203125" style="69" customWidth="1"/>
    <col min="11018" max="11018" width="10" style="69" customWidth="1"/>
    <col min="11019" max="11019" width="6.25" style="69" customWidth="1"/>
    <col min="11020" max="11020" width="3.75" style="69" customWidth="1"/>
    <col min="11021" max="11021" width="7.5" style="69" customWidth="1"/>
    <col min="11022" max="11022" width="11.75" style="69" customWidth="1"/>
    <col min="11023" max="11023" width="8.5" style="69" customWidth="1"/>
    <col min="11024" max="11024" width="8.08203125" style="69" customWidth="1"/>
    <col min="11025" max="11026" width="10" style="69" customWidth="1"/>
    <col min="11027" max="11027" width="7.5" style="69" customWidth="1"/>
    <col min="11028" max="11028" width="11.58203125" style="69" customWidth="1"/>
    <col min="11029" max="11264" width="9.58203125" style="69"/>
    <col min="11265" max="11265" width="5.83203125" style="69" customWidth="1"/>
    <col min="11266" max="11266" width="10.75" style="69" customWidth="1"/>
    <col min="11267" max="11268" width="10" style="69" customWidth="1"/>
    <col min="11269" max="11269" width="8.08203125" style="69" customWidth="1"/>
    <col min="11270" max="11271" width="10" style="69" customWidth="1"/>
    <col min="11272" max="11272" width="7.5" style="69" customWidth="1"/>
    <col min="11273" max="11273" width="5.33203125" style="69" customWidth="1"/>
    <col min="11274" max="11274" width="10" style="69" customWidth="1"/>
    <col min="11275" max="11275" width="6.25" style="69" customWidth="1"/>
    <col min="11276" max="11276" width="3.75" style="69" customWidth="1"/>
    <col min="11277" max="11277" width="7.5" style="69" customWidth="1"/>
    <col min="11278" max="11278" width="11.75" style="69" customWidth="1"/>
    <col min="11279" max="11279" width="8.5" style="69" customWidth="1"/>
    <col min="11280" max="11280" width="8.08203125" style="69" customWidth="1"/>
    <col min="11281" max="11282" width="10" style="69" customWidth="1"/>
    <col min="11283" max="11283" width="7.5" style="69" customWidth="1"/>
    <col min="11284" max="11284" width="11.58203125" style="69" customWidth="1"/>
    <col min="11285" max="11520" width="9.58203125" style="69"/>
    <col min="11521" max="11521" width="5.83203125" style="69" customWidth="1"/>
    <col min="11522" max="11522" width="10.75" style="69" customWidth="1"/>
    <col min="11523" max="11524" width="10" style="69" customWidth="1"/>
    <col min="11525" max="11525" width="8.08203125" style="69" customWidth="1"/>
    <col min="11526" max="11527" width="10" style="69" customWidth="1"/>
    <col min="11528" max="11528" width="7.5" style="69" customWidth="1"/>
    <col min="11529" max="11529" width="5.33203125" style="69" customWidth="1"/>
    <col min="11530" max="11530" width="10" style="69" customWidth="1"/>
    <col min="11531" max="11531" width="6.25" style="69" customWidth="1"/>
    <col min="11532" max="11532" width="3.75" style="69" customWidth="1"/>
    <col min="11533" max="11533" width="7.5" style="69" customWidth="1"/>
    <col min="11534" max="11534" width="11.75" style="69" customWidth="1"/>
    <col min="11535" max="11535" width="8.5" style="69" customWidth="1"/>
    <col min="11536" max="11536" width="8.08203125" style="69" customWidth="1"/>
    <col min="11537" max="11538" width="10" style="69" customWidth="1"/>
    <col min="11539" max="11539" width="7.5" style="69" customWidth="1"/>
    <col min="11540" max="11540" width="11.58203125" style="69" customWidth="1"/>
    <col min="11541" max="11776" width="9.58203125" style="69"/>
    <col min="11777" max="11777" width="5.83203125" style="69" customWidth="1"/>
    <col min="11778" max="11778" width="10.75" style="69" customWidth="1"/>
    <col min="11779" max="11780" width="10" style="69" customWidth="1"/>
    <col min="11781" max="11781" width="8.08203125" style="69" customWidth="1"/>
    <col min="11782" max="11783" width="10" style="69" customWidth="1"/>
    <col min="11784" max="11784" width="7.5" style="69" customWidth="1"/>
    <col min="11785" max="11785" width="5.33203125" style="69" customWidth="1"/>
    <col min="11786" max="11786" width="10" style="69" customWidth="1"/>
    <col min="11787" max="11787" width="6.25" style="69" customWidth="1"/>
    <col min="11788" max="11788" width="3.75" style="69" customWidth="1"/>
    <col min="11789" max="11789" width="7.5" style="69" customWidth="1"/>
    <col min="11790" max="11790" width="11.75" style="69" customWidth="1"/>
    <col min="11791" max="11791" width="8.5" style="69" customWidth="1"/>
    <col min="11792" max="11792" width="8.08203125" style="69" customWidth="1"/>
    <col min="11793" max="11794" width="10" style="69" customWidth="1"/>
    <col min="11795" max="11795" width="7.5" style="69" customWidth="1"/>
    <col min="11796" max="11796" width="11.58203125" style="69" customWidth="1"/>
    <col min="11797" max="12032" width="9.58203125" style="69"/>
    <col min="12033" max="12033" width="5.83203125" style="69" customWidth="1"/>
    <col min="12034" max="12034" width="10.75" style="69" customWidth="1"/>
    <col min="12035" max="12036" width="10" style="69" customWidth="1"/>
    <col min="12037" max="12037" width="8.08203125" style="69" customWidth="1"/>
    <col min="12038" max="12039" width="10" style="69" customWidth="1"/>
    <col min="12040" max="12040" width="7.5" style="69" customWidth="1"/>
    <col min="12041" max="12041" width="5.33203125" style="69" customWidth="1"/>
    <col min="12042" max="12042" width="10" style="69" customWidth="1"/>
    <col min="12043" max="12043" width="6.25" style="69" customWidth="1"/>
    <col min="12044" max="12044" width="3.75" style="69" customWidth="1"/>
    <col min="12045" max="12045" width="7.5" style="69" customWidth="1"/>
    <col min="12046" max="12046" width="11.75" style="69" customWidth="1"/>
    <col min="12047" max="12047" width="8.5" style="69" customWidth="1"/>
    <col min="12048" max="12048" width="8.08203125" style="69" customWidth="1"/>
    <col min="12049" max="12050" width="10" style="69" customWidth="1"/>
    <col min="12051" max="12051" width="7.5" style="69" customWidth="1"/>
    <col min="12052" max="12052" width="11.58203125" style="69" customWidth="1"/>
    <col min="12053" max="12288" width="9.58203125" style="69"/>
    <col min="12289" max="12289" width="5.83203125" style="69" customWidth="1"/>
    <col min="12290" max="12290" width="10.75" style="69" customWidth="1"/>
    <col min="12291" max="12292" width="10" style="69" customWidth="1"/>
    <col min="12293" max="12293" width="8.08203125" style="69" customWidth="1"/>
    <col min="12294" max="12295" width="10" style="69" customWidth="1"/>
    <col min="12296" max="12296" width="7.5" style="69" customWidth="1"/>
    <col min="12297" max="12297" width="5.33203125" style="69" customWidth="1"/>
    <col min="12298" max="12298" width="10" style="69" customWidth="1"/>
    <col min="12299" max="12299" width="6.25" style="69" customWidth="1"/>
    <col min="12300" max="12300" width="3.75" style="69" customWidth="1"/>
    <col min="12301" max="12301" width="7.5" style="69" customWidth="1"/>
    <col min="12302" max="12302" width="11.75" style="69" customWidth="1"/>
    <col min="12303" max="12303" width="8.5" style="69" customWidth="1"/>
    <col min="12304" max="12304" width="8.08203125" style="69" customWidth="1"/>
    <col min="12305" max="12306" width="10" style="69" customWidth="1"/>
    <col min="12307" max="12307" width="7.5" style="69" customWidth="1"/>
    <col min="12308" max="12308" width="11.58203125" style="69" customWidth="1"/>
    <col min="12309" max="12544" width="9.58203125" style="69"/>
    <col min="12545" max="12545" width="5.83203125" style="69" customWidth="1"/>
    <col min="12546" max="12546" width="10.75" style="69" customWidth="1"/>
    <col min="12547" max="12548" width="10" style="69" customWidth="1"/>
    <col min="12549" max="12549" width="8.08203125" style="69" customWidth="1"/>
    <col min="12550" max="12551" width="10" style="69" customWidth="1"/>
    <col min="12552" max="12552" width="7.5" style="69" customWidth="1"/>
    <col min="12553" max="12553" width="5.33203125" style="69" customWidth="1"/>
    <col min="12554" max="12554" width="10" style="69" customWidth="1"/>
    <col min="12555" max="12555" width="6.25" style="69" customWidth="1"/>
    <col min="12556" max="12556" width="3.75" style="69" customWidth="1"/>
    <col min="12557" max="12557" width="7.5" style="69" customWidth="1"/>
    <col min="12558" max="12558" width="11.75" style="69" customWidth="1"/>
    <col min="12559" max="12559" width="8.5" style="69" customWidth="1"/>
    <col min="12560" max="12560" width="8.08203125" style="69" customWidth="1"/>
    <col min="12561" max="12562" width="10" style="69" customWidth="1"/>
    <col min="12563" max="12563" width="7.5" style="69" customWidth="1"/>
    <col min="12564" max="12564" width="11.58203125" style="69" customWidth="1"/>
    <col min="12565" max="12800" width="9.58203125" style="69"/>
    <col min="12801" max="12801" width="5.83203125" style="69" customWidth="1"/>
    <col min="12802" max="12802" width="10.75" style="69" customWidth="1"/>
    <col min="12803" max="12804" width="10" style="69" customWidth="1"/>
    <col min="12805" max="12805" width="8.08203125" style="69" customWidth="1"/>
    <col min="12806" max="12807" width="10" style="69" customWidth="1"/>
    <col min="12808" max="12808" width="7.5" style="69" customWidth="1"/>
    <col min="12809" max="12809" width="5.33203125" style="69" customWidth="1"/>
    <col min="12810" max="12810" width="10" style="69" customWidth="1"/>
    <col min="12811" max="12811" width="6.25" style="69" customWidth="1"/>
    <col min="12812" max="12812" width="3.75" style="69" customWidth="1"/>
    <col min="12813" max="12813" width="7.5" style="69" customWidth="1"/>
    <col min="12814" max="12814" width="11.75" style="69" customWidth="1"/>
    <col min="12815" max="12815" width="8.5" style="69" customWidth="1"/>
    <col min="12816" max="12816" width="8.08203125" style="69" customWidth="1"/>
    <col min="12817" max="12818" width="10" style="69" customWidth="1"/>
    <col min="12819" max="12819" width="7.5" style="69" customWidth="1"/>
    <col min="12820" max="12820" width="11.58203125" style="69" customWidth="1"/>
    <col min="12821" max="13056" width="9.58203125" style="69"/>
    <col min="13057" max="13057" width="5.83203125" style="69" customWidth="1"/>
    <col min="13058" max="13058" width="10.75" style="69" customWidth="1"/>
    <col min="13059" max="13060" width="10" style="69" customWidth="1"/>
    <col min="13061" max="13061" width="8.08203125" style="69" customWidth="1"/>
    <col min="13062" max="13063" width="10" style="69" customWidth="1"/>
    <col min="13064" max="13064" width="7.5" style="69" customWidth="1"/>
    <col min="13065" max="13065" width="5.33203125" style="69" customWidth="1"/>
    <col min="13066" max="13066" width="10" style="69" customWidth="1"/>
    <col min="13067" max="13067" width="6.25" style="69" customWidth="1"/>
    <col min="13068" max="13068" width="3.75" style="69" customWidth="1"/>
    <col min="13069" max="13069" width="7.5" style="69" customWidth="1"/>
    <col min="13070" max="13070" width="11.75" style="69" customWidth="1"/>
    <col min="13071" max="13071" width="8.5" style="69" customWidth="1"/>
    <col min="13072" max="13072" width="8.08203125" style="69" customWidth="1"/>
    <col min="13073" max="13074" width="10" style="69" customWidth="1"/>
    <col min="13075" max="13075" width="7.5" style="69" customWidth="1"/>
    <col min="13076" max="13076" width="11.58203125" style="69" customWidth="1"/>
    <col min="13077" max="13312" width="9.58203125" style="69"/>
    <col min="13313" max="13313" width="5.83203125" style="69" customWidth="1"/>
    <col min="13314" max="13314" width="10.75" style="69" customWidth="1"/>
    <col min="13315" max="13316" width="10" style="69" customWidth="1"/>
    <col min="13317" max="13317" width="8.08203125" style="69" customWidth="1"/>
    <col min="13318" max="13319" width="10" style="69" customWidth="1"/>
    <col min="13320" max="13320" width="7.5" style="69" customWidth="1"/>
    <col min="13321" max="13321" width="5.33203125" style="69" customWidth="1"/>
    <col min="13322" max="13322" width="10" style="69" customWidth="1"/>
    <col min="13323" max="13323" width="6.25" style="69" customWidth="1"/>
    <col min="13324" max="13324" width="3.75" style="69" customWidth="1"/>
    <col min="13325" max="13325" width="7.5" style="69" customWidth="1"/>
    <col min="13326" max="13326" width="11.75" style="69" customWidth="1"/>
    <col min="13327" max="13327" width="8.5" style="69" customWidth="1"/>
    <col min="13328" max="13328" width="8.08203125" style="69" customWidth="1"/>
    <col min="13329" max="13330" width="10" style="69" customWidth="1"/>
    <col min="13331" max="13331" width="7.5" style="69" customWidth="1"/>
    <col min="13332" max="13332" width="11.58203125" style="69" customWidth="1"/>
    <col min="13333" max="13568" width="9.58203125" style="69"/>
    <col min="13569" max="13569" width="5.83203125" style="69" customWidth="1"/>
    <col min="13570" max="13570" width="10.75" style="69" customWidth="1"/>
    <col min="13571" max="13572" width="10" style="69" customWidth="1"/>
    <col min="13573" max="13573" width="8.08203125" style="69" customWidth="1"/>
    <col min="13574" max="13575" width="10" style="69" customWidth="1"/>
    <col min="13576" max="13576" width="7.5" style="69" customWidth="1"/>
    <col min="13577" max="13577" width="5.33203125" style="69" customWidth="1"/>
    <col min="13578" max="13578" width="10" style="69" customWidth="1"/>
    <col min="13579" max="13579" width="6.25" style="69" customWidth="1"/>
    <col min="13580" max="13580" width="3.75" style="69" customWidth="1"/>
    <col min="13581" max="13581" width="7.5" style="69" customWidth="1"/>
    <col min="13582" max="13582" width="11.75" style="69" customWidth="1"/>
    <col min="13583" max="13583" width="8.5" style="69" customWidth="1"/>
    <col min="13584" max="13584" width="8.08203125" style="69" customWidth="1"/>
    <col min="13585" max="13586" width="10" style="69" customWidth="1"/>
    <col min="13587" max="13587" width="7.5" style="69" customWidth="1"/>
    <col min="13588" max="13588" width="11.58203125" style="69" customWidth="1"/>
    <col min="13589" max="13824" width="9.58203125" style="69"/>
    <col min="13825" max="13825" width="5.83203125" style="69" customWidth="1"/>
    <col min="13826" max="13826" width="10.75" style="69" customWidth="1"/>
    <col min="13827" max="13828" width="10" style="69" customWidth="1"/>
    <col min="13829" max="13829" width="8.08203125" style="69" customWidth="1"/>
    <col min="13830" max="13831" width="10" style="69" customWidth="1"/>
    <col min="13832" max="13832" width="7.5" style="69" customWidth="1"/>
    <col min="13833" max="13833" width="5.33203125" style="69" customWidth="1"/>
    <col min="13834" max="13834" width="10" style="69" customWidth="1"/>
    <col min="13835" max="13835" width="6.25" style="69" customWidth="1"/>
    <col min="13836" max="13836" width="3.75" style="69" customWidth="1"/>
    <col min="13837" max="13837" width="7.5" style="69" customWidth="1"/>
    <col min="13838" max="13838" width="11.75" style="69" customWidth="1"/>
    <col min="13839" max="13839" width="8.5" style="69" customWidth="1"/>
    <col min="13840" max="13840" width="8.08203125" style="69" customWidth="1"/>
    <col min="13841" max="13842" width="10" style="69" customWidth="1"/>
    <col min="13843" max="13843" width="7.5" style="69" customWidth="1"/>
    <col min="13844" max="13844" width="11.58203125" style="69" customWidth="1"/>
    <col min="13845" max="14080" width="9.58203125" style="69"/>
    <col min="14081" max="14081" width="5.83203125" style="69" customWidth="1"/>
    <col min="14082" max="14082" width="10.75" style="69" customWidth="1"/>
    <col min="14083" max="14084" width="10" style="69" customWidth="1"/>
    <col min="14085" max="14085" width="8.08203125" style="69" customWidth="1"/>
    <col min="14086" max="14087" width="10" style="69" customWidth="1"/>
    <col min="14088" max="14088" width="7.5" style="69" customWidth="1"/>
    <col min="14089" max="14089" width="5.33203125" style="69" customWidth="1"/>
    <col min="14090" max="14090" width="10" style="69" customWidth="1"/>
    <col min="14091" max="14091" width="6.25" style="69" customWidth="1"/>
    <col min="14092" max="14092" width="3.75" style="69" customWidth="1"/>
    <col min="14093" max="14093" width="7.5" style="69" customWidth="1"/>
    <col min="14094" max="14094" width="11.75" style="69" customWidth="1"/>
    <col min="14095" max="14095" width="8.5" style="69" customWidth="1"/>
    <col min="14096" max="14096" width="8.08203125" style="69" customWidth="1"/>
    <col min="14097" max="14098" width="10" style="69" customWidth="1"/>
    <col min="14099" max="14099" width="7.5" style="69" customWidth="1"/>
    <col min="14100" max="14100" width="11.58203125" style="69" customWidth="1"/>
    <col min="14101" max="14336" width="9.58203125" style="69"/>
    <col min="14337" max="14337" width="5.83203125" style="69" customWidth="1"/>
    <col min="14338" max="14338" width="10.75" style="69" customWidth="1"/>
    <col min="14339" max="14340" width="10" style="69" customWidth="1"/>
    <col min="14341" max="14341" width="8.08203125" style="69" customWidth="1"/>
    <col min="14342" max="14343" width="10" style="69" customWidth="1"/>
    <col min="14344" max="14344" width="7.5" style="69" customWidth="1"/>
    <col min="14345" max="14345" width="5.33203125" style="69" customWidth="1"/>
    <col min="14346" max="14346" width="10" style="69" customWidth="1"/>
    <col min="14347" max="14347" width="6.25" style="69" customWidth="1"/>
    <col min="14348" max="14348" width="3.75" style="69" customWidth="1"/>
    <col min="14349" max="14349" width="7.5" style="69" customWidth="1"/>
    <col min="14350" max="14350" width="11.75" style="69" customWidth="1"/>
    <col min="14351" max="14351" width="8.5" style="69" customWidth="1"/>
    <col min="14352" max="14352" width="8.08203125" style="69" customWidth="1"/>
    <col min="14353" max="14354" width="10" style="69" customWidth="1"/>
    <col min="14355" max="14355" width="7.5" style="69" customWidth="1"/>
    <col min="14356" max="14356" width="11.58203125" style="69" customWidth="1"/>
    <col min="14357" max="14592" width="9.58203125" style="69"/>
    <col min="14593" max="14593" width="5.83203125" style="69" customWidth="1"/>
    <col min="14594" max="14594" width="10.75" style="69" customWidth="1"/>
    <col min="14595" max="14596" width="10" style="69" customWidth="1"/>
    <col min="14597" max="14597" width="8.08203125" style="69" customWidth="1"/>
    <col min="14598" max="14599" width="10" style="69" customWidth="1"/>
    <col min="14600" max="14600" width="7.5" style="69" customWidth="1"/>
    <col min="14601" max="14601" width="5.33203125" style="69" customWidth="1"/>
    <col min="14602" max="14602" width="10" style="69" customWidth="1"/>
    <col min="14603" max="14603" width="6.25" style="69" customWidth="1"/>
    <col min="14604" max="14604" width="3.75" style="69" customWidth="1"/>
    <col min="14605" max="14605" width="7.5" style="69" customWidth="1"/>
    <col min="14606" max="14606" width="11.75" style="69" customWidth="1"/>
    <col min="14607" max="14607" width="8.5" style="69" customWidth="1"/>
    <col min="14608" max="14608" width="8.08203125" style="69" customWidth="1"/>
    <col min="14609" max="14610" width="10" style="69" customWidth="1"/>
    <col min="14611" max="14611" width="7.5" style="69" customWidth="1"/>
    <col min="14612" max="14612" width="11.58203125" style="69" customWidth="1"/>
    <col min="14613" max="14848" width="9.58203125" style="69"/>
    <col min="14849" max="14849" width="5.83203125" style="69" customWidth="1"/>
    <col min="14850" max="14850" width="10.75" style="69" customWidth="1"/>
    <col min="14851" max="14852" width="10" style="69" customWidth="1"/>
    <col min="14853" max="14853" width="8.08203125" style="69" customWidth="1"/>
    <col min="14854" max="14855" width="10" style="69" customWidth="1"/>
    <col min="14856" max="14856" width="7.5" style="69" customWidth="1"/>
    <col min="14857" max="14857" width="5.33203125" style="69" customWidth="1"/>
    <col min="14858" max="14858" width="10" style="69" customWidth="1"/>
    <col min="14859" max="14859" width="6.25" style="69" customWidth="1"/>
    <col min="14860" max="14860" width="3.75" style="69" customWidth="1"/>
    <col min="14861" max="14861" width="7.5" style="69" customWidth="1"/>
    <col min="14862" max="14862" width="11.75" style="69" customWidth="1"/>
    <col min="14863" max="14863" width="8.5" style="69" customWidth="1"/>
    <col min="14864" max="14864" width="8.08203125" style="69" customWidth="1"/>
    <col min="14865" max="14866" width="10" style="69" customWidth="1"/>
    <col min="14867" max="14867" width="7.5" style="69" customWidth="1"/>
    <col min="14868" max="14868" width="11.58203125" style="69" customWidth="1"/>
    <col min="14869" max="15104" width="9.58203125" style="69"/>
    <col min="15105" max="15105" width="5.83203125" style="69" customWidth="1"/>
    <col min="15106" max="15106" width="10.75" style="69" customWidth="1"/>
    <col min="15107" max="15108" width="10" style="69" customWidth="1"/>
    <col min="15109" max="15109" width="8.08203125" style="69" customWidth="1"/>
    <col min="15110" max="15111" width="10" style="69" customWidth="1"/>
    <col min="15112" max="15112" width="7.5" style="69" customWidth="1"/>
    <col min="15113" max="15113" width="5.33203125" style="69" customWidth="1"/>
    <col min="15114" max="15114" width="10" style="69" customWidth="1"/>
    <col min="15115" max="15115" width="6.25" style="69" customWidth="1"/>
    <col min="15116" max="15116" width="3.75" style="69" customWidth="1"/>
    <col min="15117" max="15117" width="7.5" style="69" customWidth="1"/>
    <col min="15118" max="15118" width="11.75" style="69" customWidth="1"/>
    <col min="15119" max="15119" width="8.5" style="69" customWidth="1"/>
    <col min="15120" max="15120" width="8.08203125" style="69" customWidth="1"/>
    <col min="15121" max="15122" width="10" style="69" customWidth="1"/>
    <col min="15123" max="15123" width="7.5" style="69" customWidth="1"/>
    <col min="15124" max="15124" width="11.58203125" style="69" customWidth="1"/>
    <col min="15125" max="15360" width="9.58203125" style="69"/>
    <col min="15361" max="15361" width="5.83203125" style="69" customWidth="1"/>
    <col min="15362" max="15362" width="10.75" style="69" customWidth="1"/>
    <col min="15363" max="15364" width="10" style="69" customWidth="1"/>
    <col min="15365" max="15365" width="8.08203125" style="69" customWidth="1"/>
    <col min="15366" max="15367" width="10" style="69" customWidth="1"/>
    <col min="15368" max="15368" width="7.5" style="69" customWidth="1"/>
    <col min="15369" max="15369" width="5.33203125" style="69" customWidth="1"/>
    <col min="15370" max="15370" width="10" style="69" customWidth="1"/>
    <col min="15371" max="15371" width="6.25" style="69" customWidth="1"/>
    <col min="15372" max="15372" width="3.75" style="69" customWidth="1"/>
    <col min="15373" max="15373" width="7.5" style="69" customWidth="1"/>
    <col min="15374" max="15374" width="11.75" style="69" customWidth="1"/>
    <col min="15375" max="15375" width="8.5" style="69" customWidth="1"/>
    <col min="15376" max="15376" width="8.08203125" style="69" customWidth="1"/>
    <col min="15377" max="15378" width="10" style="69" customWidth="1"/>
    <col min="15379" max="15379" width="7.5" style="69" customWidth="1"/>
    <col min="15380" max="15380" width="11.58203125" style="69" customWidth="1"/>
    <col min="15381" max="15616" width="9.58203125" style="69"/>
    <col min="15617" max="15617" width="5.83203125" style="69" customWidth="1"/>
    <col min="15618" max="15618" width="10.75" style="69" customWidth="1"/>
    <col min="15619" max="15620" width="10" style="69" customWidth="1"/>
    <col min="15621" max="15621" width="8.08203125" style="69" customWidth="1"/>
    <col min="15622" max="15623" width="10" style="69" customWidth="1"/>
    <col min="15624" max="15624" width="7.5" style="69" customWidth="1"/>
    <col min="15625" max="15625" width="5.33203125" style="69" customWidth="1"/>
    <col min="15626" max="15626" width="10" style="69" customWidth="1"/>
    <col min="15627" max="15627" width="6.25" style="69" customWidth="1"/>
    <col min="15628" max="15628" width="3.75" style="69" customWidth="1"/>
    <col min="15629" max="15629" width="7.5" style="69" customWidth="1"/>
    <col min="15630" max="15630" width="11.75" style="69" customWidth="1"/>
    <col min="15631" max="15631" width="8.5" style="69" customWidth="1"/>
    <col min="15632" max="15632" width="8.08203125" style="69" customWidth="1"/>
    <col min="15633" max="15634" width="10" style="69" customWidth="1"/>
    <col min="15635" max="15635" width="7.5" style="69" customWidth="1"/>
    <col min="15636" max="15636" width="11.58203125" style="69" customWidth="1"/>
    <col min="15637" max="15872" width="9.58203125" style="69"/>
    <col min="15873" max="15873" width="5.83203125" style="69" customWidth="1"/>
    <col min="15874" max="15874" width="10.75" style="69" customWidth="1"/>
    <col min="15875" max="15876" width="10" style="69" customWidth="1"/>
    <col min="15877" max="15877" width="8.08203125" style="69" customWidth="1"/>
    <col min="15878" max="15879" width="10" style="69" customWidth="1"/>
    <col min="15880" max="15880" width="7.5" style="69" customWidth="1"/>
    <col min="15881" max="15881" width="5.33203125" style="69" customWidth="1"/>
    <col min="15882" max="15882" width="10" style="69" customWidth="1"/>
    <col min="15883" max="15883" width="6.25" style="69" customWidth="1"/>
    <col min="15884" max="15884" width="3.75" style="69" customWidth="1"/>
    <col min="15885" max="15885" width="7.5" style="69" customWidth="1"/>
    <col min="15886" max="15886" width="11.75" style="69" customWidth="1"/>
    <col min="15887" max="15887" width="8.5" style="69" customWidth="1"/>
    <col min="15888" max="15888" width="8.08203125" style="69" customWidth="1"/>
    <col min="15889" max="15890" width="10" style="69" customWidth="1"/>
    <col min="15891" max="15891" width="7.5" style="69" customWidth="1"/>
    <col min="15892" max="15892" width="11.58203125" style="69" customWidth="1"/>
    <col min="15893" max="16128" width="9.58203125" style="69"/>
    <col min="16129" max="16129" width="5.83203125" style="69" customWidth="1"/>
    <col min="16130" max="16130" width="10.75" style="69" customWidth="1"/>
    <col min="16131" max="16132" width="10" style="69" customWidth="1"/>
    <col min="16133" max="16133" width="8.08203125" style="69" customWidth="1"/>
    <col min="16134" max="16135" width="10" style="69" customWidth="1"/>
    <col min="16136" max="16136" width="7.5" style="69" customWidth="1"/>
    <col min="16137" max="16137" width="5.33203125" style="69" customWidth="1"/>
    <col min="16138" max="16138" width="10" style="69" customWidth="1"/>
    <col min="16139" max="16139" width="6.25" style="69" customWidth="1"/>
    <col min="16140" max="16140" width="3.75" style="69" customWidth="1"/>
    <col min="16141" max="16141" width="7.5" style="69" customWidth="1"/>
    <col min="16142" max="16142" width="11.75" style="69" customWidth="1"/>
    <col min="16143" max="16143" width="8.5" style="69" customWidth="1"/>
    <col min="16144" max="16144" width="8.08203125" style="69" customWidth="1"/>
    <col min="16145" max="16146" width="10" style="69" customWidth="1"/>
    <col min="16147" max="16147" width="7.5" style="69" customWidth="1"/>
    <col min="16148" max="16148" width="11.58203125" style="69" customWidth="1"/>
    <col min="16149" max="16384" width="9.58203125" style="69"/>
  </cols>
  <sheetData>
    <row r="1" spans="1:20" s="74" customFormat="1" ht="20.149999999999999" customHeight="1">
      <c r="A1" s="121" t="s">
        <v>632</v>
      </c>
      <c r="B1" s="122"/>
      <c r="C1" s="122"/>
      <c r="D1" s="123"/>
      <c r="E1" s="123"/>
      <c r="F1" s="123"/>
      <c r="G1" s="123"/>
      <c r="H1" s="123"/>
      <c r="I1" s="123"/>
      <c r="J1" s="718"/>
      <c r="K1" s="718"/>
      <c r="L1" s="718"/>
      <c r="M1" s="176"/>
      <c r="N1" s="124"/>
      <c r="O1" s="124"/>
      <c r="P1" s="124"/>
      <c r="Q1" s="124"/>
      <c r="R1" s="124"/>
      <c r="S1" s="124"/>
      <c r="T1" s="124"/>
    </row>
    <row r="2" spans="1:20" s="125" customFormat="1" ht="14.15" customHeight="1">
      <c r="A2" s="126"/>
      <c r="B2" s="127"/>
      <c r="C2" s="127"/>
      <c r="D2" s="128"/>
      <c r="E2" s="128"/>
      <c r="F2" s="128"/>
      <c r="G2" s="128"/>
      <c r="H2" s="128"/>
      <c r="I2" s="128"/>
      <c r="J2" s="128"/>
      <c r="K2" s="128"/>
      <c r="L2" s="128"/>
      <c r="M2" s="128"/>
      <c r="N2" s="129"/>
      <c r="O2" s="129"/>
      <c r="P2" s="129"/>
      <c r="Q2" s="129"/>
      <c r="R2" s="129"/>
      <c r="S2" s="129"/>
      <c r="T2" s="129"/>
    </row>
    <row r="3" spans="1:20" s="125" customFormat="1" ht="22.5" customHeight="1">
      <c r="A3" s="130" t="s">
        <v>247</v>
      </c>
      <c r="B3" s="719" t="s">
        <v>248</v>
      </c>
      <c r="C3" s="720"/>
      <c r="D3" s="131" t="s">
        <v>249</v>
      </c>
      <c r="E3" s="132" t="s">
        <v>250</v>
      </c>
      <c r="F3" s="133" t="s">
        <v>251</v>
      </c>
      <c r="G3" s="134" t="s">
        <v>252</v>
      </c>
      <c r="H3" s="135" t="s">
        <v>253</v>
      </c>
      <c r="I3" s="721" t="s">
        <v>254</v>
      </c>
      <c r="J3" s="722"/>
      <c r="K3" s="135" t="s">
        <v>255</v>
      </c>
      <c r="L3" s="173"/>
      <c r="M3" s="174"/>
      <c r="N3" s="136"/>
      <c r="O3" s="137"/>
      <c r="P3" s="137"/>
      <c r="Q3" s="137"/>
      <c r="R3" s="137"/>
      <c r="S3" s="138"/>
      <c r="T3" s="138"/>
    </row>
    <row r="4" spans="1:20" s="125" customFormat="1" ht="16.5" customHeight="1">
      <c r="A4" s="178">
        <v>1</v>
      </c>
      <c r="B4" s="357">
        <f>【交付申請】入力シート!D28</f>
        <v>0</v>
      </c>
      <c r="C4" s="356"/>
      <c r="D4" s="159">
        <f>【交付申請】入力シート!R28</f>
        <v>0</v>
      </c>
      <c r="E4" s="172">
        <f>【交付申請】入力シート!Y28</f>
        <v>0</v>
      </c>
      <c r="F4" s="143">
        <f>【交付申請】入力シート!AD28</f>
        <v>0</v>
      </c>
      <c r="G4" s="139">
        <f t="shared" ref="G4:G35" si="0">IF(E4=10%,ROUNDUP(F4*100/110,0),IF(E4=8%,ROUNDUP(F4*100/108,0),IF(E4="非課税",F4,0)))</f>
        <v>0</v>
      </c>
      <c r="H4" s="139">
        <f t="shared" ref="H4:H35" si="1">F4-G4</f>
        <v>0</v>
      </c>
      <c r="I4" s="162"/>
      <c r="J4" s="163"/>
      <c r="K4" s="130"/>
      <c r="L4" s="177" t="e">
        <f>VLOOKUP(D4,$P$4:$Q$14,2,FALSE)</f>
        <v>#N/A</v>
      </c>
      <c r="M4" s="175"/>
      <c r="N4" s="140"/>
      <c r="O4" s="141"/>
      <c r="P4" s="167" t="s">
        <v>87</v>
      </c>
      <c r="Q4" s="168">
        <v>1</v>
      </c>
      <c r="R4" s="137"/>
      <c r="S4" s="138"/>
      <c r="T4" s="138"/>
    </row>
    <row r="5" spans="1:20" s="125" customFormat="1" ht="16.5" customHeight="1">
      <c r="A5" s="178">
        <v>2</v>
      </c>
      <c r="B5" s="357">
        <f>【交付申請】入力シート!D29</f>
        <v>0</v>
      </c>
      <c r="C5" s="356"/>
      <c r="D5" s="159">
        <f>【交付申請】入力シート!R29</f>
        <v>0</v>
      </c>
      <c r="E5" s="172">
        <f>【交付申請】入力シート!Y29</f>
        <v>0</v>
      </c>
      <c r="F5" s="143">
        <f>【交付申請】入力シート!AD29</f>
        <v>0</v>
      </c>
      <c r="G5" s="139">
        <f t="shared" si="0"/>
        <v>0</v>
      </c>
      <c r="H5" s="139">
        <f t="shared" si="1"/>
        <v>0</v>
      </c>
      <c r="I5" s="162"/>
      <c r="J5" s="163"/>
      <c r="K5" s="130"/>
      <c r="L5" s="177" t="e">
        <f t="shared" ref="L5:L35" si="2">VLOOKUP(D5,$P$4:$Q$14,2,FALSE)</f>
        <v>#N/A</v>
      </c>
      <c r="M5" s="175"/>
      <c r="N5" s="140"/>
      <c r="O5" s="141"/>
      <c r="P5" s="167" t="s">
        <v>86</v>
      </c>
      <c r="Q5" s="168">
        <v>2</v>
      </c>
      <c r="R5" s="137"/>
      <c r="S5" s="138"/>
      <c r="T5" s="138"/>
    </row>
    <row r="6" spans="1:20" s="125" customFormat="1" ht="16.5" customHeight="1">
      <c r="A6" s="178">
        <v>3</v>
      </c>
      <c r="B6" s="357">
        <f>【交付申請】入力シート!D30</f>
        <v>0</v>
      </c>
      <c r="C6" s="356"/>
      <c r="D6" s="159">
        <f>【交付申請】入力シート!R30</f>
        <v>0</v>
      </c>
      <c r="E6" s="172">
        <f>【交付申請】入力シート!Y30</f>
        <v>0</v>
      </c>
      <c r="F6" s="143">
        <f>【交付申請】入力シート!AD30</f>
        <v>0</v>
      </c>
      <c r="G6" s="139">
        <f t="shared" si="0"/>
        <v>0</v>
      </c>
      <c r="H6" s="139">
        <f t="shared" si="1"/>
        <v>0</v>
      </c>
      <c r="I6" s="162"/>
      <c r="J6" s="163"/>
      <c r="K6" s="130"/>
      <c r="L6" s="177" t="e">
        <f t="shared" si="2"/>
        <v>#N/A</v>
      </c>
      <c r="M6" s="175"/>
      <c r="N6" s="140"/>
      <c r="O6" s="141"/>
      <c r="P6" s="167" t="s">
        <v>85</v>
      </c>
      <c r="Q6" s="168">
        <v>3</v>
      </c>
      <c r="R6" s="137"/>
      <c r="S6" s="138"/>
      <c r="T6" s="138"/>
    </row>
    <row r="7" spans="1:20" s="125" customFormat="1" ht="16.5" customHeight="1">
      <c r="A7" s="178">
        <v>4</v>
      </c>
      <c r="B7" s="357">
        <f>【交付申請】入力シート!D31</f>
        <v>0</v>
      </c>
      <c r="C7" s="356"/>
      <c r="D7" s="159">
        <f>【交付申請】入力シート!R31</f>
        <v>0</v>
      </c>
      <c r="E7" s="172">
        <f>【交付申請】入力シート!Y31</f>
        <v>0</v>
      </c>
      <c r="F7" s="143">
        <f>【交付申請】入力シート!AD31</f>
        <v>0</v>
      </c>
      <c r="G7" s="139">
        <f t="shared" si="0"/>
        <v>0</v>
      </c>
      <c r="H7" s="139">
        <f t="shared" si="1"/>
        <v>0</v>
      </c>
      <c r="I7" s="162"/>
      <c r="J7" s="163"/>
      <c r="K7" s="130"/>
      <c r="L7" s="177" t="e">
        <f t="shared" si="2"/>
        <v>#N/A</v>
      </c>
      <c r="M7" s="175"/>
      <c r="N7" s="140"/>
      <c r="O7" s="141"/>
      <c r="P7" s="167" t="s">
        <v>83</v>
      </c>
      <c r="Q7" s="168">
        <v>4</v>
      </c>
      <c r="R7" s="137"/>
      <c r="S7" s="138"/>
      <c r="T7" s="138"/>
    </row>
    <row r="8" spans="1:20" s="125" customFormat="1" ht="16.5" customHeight="1">
      <c r="A8" s="178">
        <v>5</v>
      </c>
      <c r="B8" s="357">
        <f>【交付申請】入力シート!D32</f>
        <v>0</v>
      </c>
      <c r="C8" s="356"/>
      <c r="D8" s="159">
        <f>【交付申請】入力シート!R32</f>
        <v>0</v>
      </c>
      <c r="E8" s="172">
        <f>【交付申請】入力シート!Y32</f>
        <v>0</v>
      </c>
      <c r="F8" s="143">
        <f>【交付申請】入力シート!AD32</f>
        <v>0</v>
      </c>
      <c r="G8" s="139">
        <f t="shared" si="0"/>
        <v>0</v>
      </c>
      <c r="H8" s="139">
        <f t="shared" si="1"/>
        <v>0</v>
      </c>
      <c r="I8" s="162"/>
      <c r="J8" s="163"/>
      <c r="K8" s="130"/>
      <c r="L8" s="177" t="e">
        <f t="shared" si="2"/>
        <v>#N/A</v>
      </c>
      <c r="M8" s="175"/>
      <c r="N8" s="140"/>
      <c r="O8" s="141"/>
      <c r="P8" s="167" t="s">
        <v>263</v>
      </c>
      <c r="Q8" s="168">
        <v>5</v>
      </c>
      <c r="R8" s="137"/>
      <c r="S8" s="138"/>
      <c r="T8" s="138"/>
    </row>
    <row r="9" spans="1:20" s="125" customFormat="1" ht="16.5" customHeight="1">
      <c r="A9" s="178">
        <v>6</v>
      </c>
      <c r="B9" s="357">
        <f>【交付申請】入力シート!D33</f>
        <v>0</v>
      </c>
      <c r="C9" s="356"/>
      <c r="D9" s="159">
        <f>【交付申請】入力シート!R33</f>
        <v>0</v>
      </c>
      <c r="E9" s="172">
        <f>【交付申請】入力シート!Y33</f>
        <v>0</v>
      </c>
      <c r="F9" s="143">
        <f>【交付申請】入力シート!AD33</f>
        <v>0</v>
      </c>
      <c r="G9" s="139">
        <f t="shared" si="0"/>
        <v>0</v>
      </c>
      <c r="H9" s="139">
        <f t="shared" si="1"/>
        <v>0</v>
      </c>
      <c r="I9" s="162"/>
      <c r="J9" s="163"/>
      <c r="K9" s="130"/>
      <c r="L9" s="177" t="e">
        <f t="shared" si="2"/>
        <v>#N/A</v>
      </c>
      <c r="M9" s="175"/>
      <c r="N9" s="140"/>
      <c r="O9" s="141"/>
      <c r="P9" s="167" t="s">
        <v>264</v>
      </c>
      <c r="Q9" s="168">
        <v>6</v>
      </c>
      <c r="R9" s="137"/>
      <c r="S9" s="138"/>
      <c r="T9" s="138"/>
    </row>
    <row r="10" spans="1:20" s="125" customFormat="1" ht="16.5" customHeight="1">
      <c r="A10" s="178">
        <v>7</v>
      </c>
      <c r="B10" s="357">
        <f>【交付申請】入力シート!D34</f>
        <v>0</v>
      </c>
      <c r="C10" s="356"/>
      <c r="D10" s="159">
        <f>【交付申請】入力シート!R34</f>
        <v>0</v>
      </c>
      <c r="E10" s="172">
        <f>【交付申請】入力シート!Y34</f>
        <v>0</v>
      </c>
      <c r="F10" s="143">
        <f>【交付申請】入力シート!AD34</f>
        <v>0</v>
      </c>
      <c r="G10" s="139">
        <f t="shared" si="0"/>
        <v>0</v>
      </c>
      <c r="H10" s="139">
        <f t="shared" si="1"/>
        <v>0</v>
      </c>
      <c r="I10" s="162"/>
      <c r="J10" s="163"/>
      <c r="K10" s="130"/>
      <c r="L10" s="177" t="e">
        <f t="shared" si="2"/>
        <v>#N/A</v>
      </c>
      <c r="M10" s="175"/>
      <c r="N10" s="140"/>
      <c r="O10" s="141"/>
      <c r="P10" s="167" t="s">
        <v>81</v>
      </c>
      <c r="Q10" s="168">
        <v>7</v>
      </c>
      <c r="R10" s="137"/>
      <c r="S10" s="138"/>
      <c r="T10" s="138"/>
    </row>
    <row r="11" spans="1:20" s="125" customFormat="1" ht="16.5" customHeight="1">
      <c r="A11" s="178">
        <v>8</v>
      </c>
      <c r="B11" s="357">
        <f>【交付申請】入力シート!D35</f>
        <v>0</v>
      </c>
      <c r="C11" s="356"/>
      <c r="D11" s="159">
        <f>【交付申請】入力シート!R35</f>
        <v>0</v>
      </c>
      <c r="E11" s="172">
        <f>【交付申請】入力シート!Y35</f>
        <v>0</v>
      </c>
      <c r="F11" s="143">
        <f>【交付申請】入力シート!AD35</f>
        <v>0</v>
      </c>
      <c r="G11" s="139">
        <f t="shared" si="0"/>
        <v>0</v>
      </c>
      <c r="H11" s="139">
        <f t="shared" si="1"/>
        <v>0</v>
      </c>
      <c r="I11" s="162"/>
      <c r="J11" s="163"/>
      <c r="K11" s="130"/>
      <c r="L11" s="177" t="e">
        <f t="shared" si="2"/>
        <v>#N/A</v>
      </c>
      <c r="M11" s="175"/>
      <c r="N11" s="140"/>
      <c r="O11" s="141"/>
      <c r="P11" s="167" t="s">
        <v>256</v>
      </c>
      <c r="Q11" s="168">
        <v>8</v>
      </c>
      <c r="R11" s="137"/>
      <c r="S11" s="138"/>
      <c r="T11" s="138"/>
    </row>
    <row r="12" spans="1:20" s="125" customFormat="1" ht="16.5" customHeight="1">
      <c r="A12" s="178">
        <v>9</v>
      </c>
      <c r="B12" s="357">
        <f>【交付申請】入力シート!D36</f>
        <v>0</v>
      </c>
      <c r="C12" s="356"/>
      <c r="D12" s="159">
        <f>【交付申請】入力シート!R36</f>
        <v>0</v>
      </c>
      <c r="E12" s="172">
        <f>【交付申請】入力シート!Y36</f>
        <v>0</v>
      </c>
      <c r="F12" s="143">
        <f>【交付申請】入力シート!AD36</f>
        <v>0</v>
      </c>
      <c r="G12" s="139">
        <f t="shared" si="0"/>
        <v>0</v>
      </c>
      <c r="H12" s="139">
        <f t="shared" si="1"/>
        <v>0</v>
      </c>
      <c r="I12" s="162"/>
      <c r="J12" s="163"/>
      <c r="K12" s="130"/>
      <c r="L12" s="177" t="e">
        <f t="shared" si="2"/>
        <v>#N/A</v>
      </c>
      <c r="M12" s="175"/>
      <c r="N12" s="140"/>
      <c r="O12" s="141"/>
      <c r="P12" s="167" t="s">
        <v>78</v>
      </c>
      <c r="Q12" s="168">
        <v>9</v>
      </c>
      <c r="R12" s="137"/>
      <c r="S12" s="138"/>
      <c r="T12" s="138"/>
    </row>
    <row r="13" spans="1:20" s="125" customFormat="1" ht="16.5" customHeight="1">
      <c r="A13" s="178">
        <v>10</v>
      </c>
      <c r="B13" s="357">
        <f>【交付申請】入力シート!D37</f>
        <v>0</v>
      </c>
      <c r="C13" s="356"/>
      <c r="D13" s="159">
        <f>【交付申請】入力シート!R37</f>
        <v>0</v>
      </c>
      <c r="E13" s="172">
        <f>【交付申請】入力シート!Y37</f>
        <v>0</v>
      </c>
      <c r="F13" s="143">
        <f>【交付申請】入力シート!AD37</f>
        <v>0</v>
      </c>
      <c r="G13" s="139">
        <f t="shared" si="0"/>
        <v>0</v>
      </c>
      <c r="H13" s="139">
        <f t="shared" si="1"/>
        <v>0</v>
      </c>
      <c r="I13" s="162"/>
      <c r="J13" s="163"/>
      <c r="K13" s="130"/>
      <c r="L13" s="177" t="e">
        <f t="shared" si="2"/>
        <v>#N/A</v>
      </c>
      <c r="M13" s="175"/>
      <c r="N13" s="140"/>
      <c r="O13" s="141"/>
      <c r="P13" s="167" t="s">
        <v>77</v>
      </c>
      <c r="Q13" s="168">
        <v>10</v>
      </c>
      <c r="R13" s="137"/>
      <c r="S13" s="138"/>
      <c r="T13" s="138"/>
    </row>
    <row r="14" spans="1:20" s="125" customFormat="1" ht="16.5" customHeight="1">
      <c r="A14" s="178">
        <v>11</v>
      </c>
      <c r="B14" s="357">
        <f>【交付申請】入力シート!D38</f>
        <v>0</v>
      </c>
      <c r="C14" s="356"/>
      <c r="D14" s="159">
        <f>【交付申請】入力シート!R38</f>
        <v>0</v>
      </c>
      <c r="E14" s="172">
        <f>【交付申請】入力シート!Y38</f>
        <v>0</v>
      </c>
      <c r="F14" s="143">
        <f>【交付申請】入力シート!AD38</f>
        <v>0</v>
      </c>
      <c r="G14" s="139">
        <f t="shared" si="0"/>
        <v>0</v>
      </c>
      <c r="H14" s="139">
        <f t="shared" si="1"/>
        <v>0</v>
      </c>
      <c r="I14" s="162"/>
      <c r="J14" s="163"/>
      <c r="K14" s="130"/>
      <c r="L14" s="177" t="e">
        <f t="shared" si="2"/>
        <v>#N/A</v>
      </c>
      <c r="M14" s="175"/>
      <c r="N14" s="140"/>
      <c r="O14" s="141"/>
      <c r="P14" s="168" t="s">
        <v>271</v>
      </c>
      <c r="Q14" s="168">
        <v>11</v>
      </c>
      <c r="R14" s="137"/>
      <c r="S14" s="138"/>
      <c r="T14" s="138"/>
    </row>
    <row r="15" spans="1:20" s="125" customFormat="1" ht="16.5" customHeight="1">
      <c r="A15" s="178">
        <v>12</v>
      </c>
      <c r="B15" s="357">
        <f>【交付申請】入力シート!D39</f>
        <v>0</v>
      </c>
      <c r="C15" s="356"/>
      <c r="D15" s="159">
        <f>【交付申請】入力シート!R39</f>
        <v>0</v>
      </c>
      <c r="E15" s="172">
        <f>【交付申請】入力シート!Y39</f>
        <v>0</v>
      </c>
      <c r="F15" s="143">
        <f>【交付申請】入力シート!AD39</f>
        <v>0</v>
      </c>
      <c r="G15" s="139">
        <f t="shared" si="0"/>
        <v>0</v>
      </c>
      <c r="H15" s="139">
        <f t="shared" si="1"/>
        <v>0</v>
      </c>
      <c r="I15" s="162"/>
      <c r="J15" s="163"/>
      <c r="K15" s="130"/>
      <c r="L15" s="177" t="e">
        <f t="shared" si="2"/>
        <v>#N/A</v>
      </c>
      <c r="M15" s="175"/>
      <c r="N15" s="140"/>
      <c r="O15" s="141"/>
      <c r="P15" s="167"/>
      <c r="Q15" s="168"/>
      <c r="R15" s="137"/>
      <c r="S15" s="138"/>
      <c r="T15" s="138"/>
    </row>
    <row r="16" spans="1:20" s="125" customFormat="1" ht="16.5" customHeight="1">
      <c r="A16" s="178">
        <v>13</v>
      </c>
      <c r="B16" s="357">
        <f>【交付申請】入力シート!D40</f>
        <v>0</v>
      </c>
      <c r="C16" s="356"/>
      <c r="D16" s="159">
        <f>【交付申請】入力シート!R40</f>
        <v>0</v>
      </c>
      <c r="E16" s="172">
        <f>【交付申請】入力シート!Y40</f>
        <v>0</v>
      </c>
      <c r="F16" s="143">
        <f>【交付申請】入力シート!AD40</f>
        <v>0</v>
      </c>
      <c r="G16" s="139">
        <f t="shared" si="0"/>
        <v>0</v>
      </c>
      <c r="H16" s="139">
        <f t="shared" si="1"/>
        <v>0</v>
      </c>
      <c r="I16" s="162"/>
      <c r="J16" s="163"/>
      <c r="K16" s="130"/>
      <c r="L16" s="177" t="e">
        <f t="shared" si="2"/>
        <v>#N/A</v>
      </c>
      <c r="M16" s="175"/>
      <c r="N16" s="140"/>
      <c r="O16" s="141"/>
      <c r="P16" s="167"/>
      <c r="Q16" s="168"/>
      <c r="R16" s="137"/>
      <c r="S16" s="138"/>
      <c r="T16" s="138"/>
    </row>
    <row r="17" spans="1:20" s="125" customFormat="1" ht="16.5" customHeight="1">
      <c r="A17" s="178">
        <v>14</v>
      </c>
      <c r="B17" s="357">
        <f>【交付申請】入力シート!D41</f>
        <v>0</v>
      </c>
      <c r="C17" s="356"/>
      <c r="D17" s="159">
        <f>【交付申請】入力シート!R41</f>
        <v>0</v>
      </c>
      <c r="E17" s="172">
        <f>【交付申請】入力シート!Y41</f>
        <v>0</v>
      </c>
      <c r="F17" s="143">
        <f>【交付申請】入力シート!AD41</f>
        <v>0</v>
      </c>
      <c r="G17" s="139">
        <f t="shared" si="0"/>
        <v>0</v>
      </c>
      <c r="H17" s="139">
        <f t="shared" si="1"/>
        <v>0</v>
      </c>
      <c r="I17" s="162"/>
      <c r="J17" s="163"/>
      <c r="K17" s="130"/>
      <c r="L17" s="177" t="e">
        <f t="shared" si="2"/>
        <v>#N/A</v>
      </c>
      <c r="M17" s="175"/>
      <c r="N17" s="140"/>
      <c r="O17" s="141"/>
      <c r="P17" s="137"/>
      <c r="Q17" s="168"/>
      <c r="R17" s="137"/>
      <c r="S17" s="138"/>
      <c r="T17" s="138"/>
    </row>
    <row r="18" spans="1:20" s="125" customFormat="1" ht="16.5" customHeight="1">
      <c r="A18" s="178">
        <v>15</v>
      </c>
      <c r="B18" s="357">
        <f>【交付申請】入力シート!D42</f>
        <v>0</v>
      </c>
      <c r="C18" s="356"/>
      <c r="D18" s="159">
        <f>【交付申請】入力シート!R42</f>
        <v>0</v>
      </c>
      <c r="E18" s="172">
        <f>【交付申請】入力シート!Y42</f>
        <v>0</v>
      </c>
      <c r="F18" s="143">
        <f>【交付申請】入力シート!AD42</f>
        <v>0</v>
      </c>
      <c r="G18" s="139">
        <f t="shared" si="0"/>
        <v>0</v>
      </c>
      <c r="H18" s="139">
        <f t="shared" si="1"/>
        <v>0</v>
      </c>
      <c r="I18" s="162"/>
      <c r="J18" s="163"/>
      <c r="K18" s="130"/>
      <c r="L18" s="177" t="e">
        <f t="shared" si="2"/>
        <v>#N/A</v>
      </c>
      <c r="M18" s="175"/>
      <c r="N18" s="140"/>
      <c r="O18" s="137"/>
      <c r="P18" s="137"/>
      <c r="Q18" s="137"/>
      <c r="R18" s="137"/>
      <c r="S18" s="138"/>
      <c r="T18" s="138"/>
    </row>
    <row r="19" spans="1:20" s="125" customFormat="1" ht="16.5" customHeight="1">
      <c r="A19" s="178">
        <v>16</v>
      </c>
      <c r="B19" s="357">
        <f>【交付申請】入力シート!D43</f>
        <v>0</v>
      </c>
      <c r="C19" s="356"/>
      <c r="D19" s="159">
        <f>【交付申請】入力シート!R43</f>
        <v>0</v>
      </c>
      <c r="E19" s="172">
        <f>【交付申請】入力シート!Y43</f>
        <v>0</v>
      </c>
      <c r="F19" s="143">
        <f>【交付申請】入力シート!AD43</f>
        <v>0</v>
      </c>
      <c r="G19" s="139">
        <f t="shared" si="0"/>
        <v>0</v>
      </c>
      <c r="H19" s="139">
        <f t="shared" si="1"/>
        <v>0</v>
      </c>
      <c r="I19" s="162"/>
      <c r="J19" s="163"/>
      <c r="K19" s="130"/>
      <c r="L19" s="177" t="e">
        <f t="shared" si="2"/>
        <v>#N/A</v>
      </c>
      <c r="M19" s="175"/>
      <c r="N19" s="140"/>
      <c r="O19" s="142"/>
      <c r="P19" s="142"/>
      <c r="Q19" s="142"/>
      <c r="R19" s="142"/>
    </row>
    <row r="20" spans="1:20" s="125" customFormat="1" ht="16.5" customHeight="1">
      <c r="A20" s="178">
        <v>17</v>
      </c>
      <c r="B20" s="357">
        <f>【交付申請】入力シート!D44</f>
        <v>0</v>
      </c>
      <c r="C20" s="356"/>
      <c r="D20" s="159">
        <f>【交付申請】入力シート!R44</f>
        <v>0</v>
      </c>
      <c r="E20" s="172">
        <f>【交付申請】入力シート!Y44</f>
        <v>0</v>
      </c>
      <c r="F20" s="143">
        <f>【交付申請】入力シート!AD44</f>
        <v>0</v>
      </c>
      <c r="G20" s="139">
        <f t="shared" si="0"/>
        <v>0</v>
      </c>
      <c r="H20" s="139">
        <f t="shared" si="1"/>
        <v>0</v>
      </c>
      <c r="I20" s="162"/>
      <c r="J20" s="163"/>
      <c r="K20" s="130"/>
      <c r="L20" s="177" t="e">
        <f t="shared" si="2"/>
        <v>#N/A</v>
      </c>
      <c r="M20" s="175"/>
      <c r="N20" s="140"/>
      <c r="O20" s="140"/>
      <c r="P20" s="140"/>
      <c r="Q20" s="140"/>
      <c r="R20" s="142"/>
      <c r="S20" s="140"/>
      <c r="T20" s="140"/>
    </row>
    <row r="21" spans="1:20" s="125" customFormat="1" ht="16.5" customHeight="1">
      <c r="A21" s="178">
        <v>18</v>
      </c>
      <c r="B21" s="357">
        <f>【交付申請】入力シート!D45</f>
        <v>0</v>
      </c>
      <c r="C21" s="356"/>
      <c r="D21" s="159">
        <f>【交付申請】入力シート!R45</f>
        <v>0</v>
      </c>
      <c r="E21" s="172">
        <f>【交付申請】入力シート!Y45</f>
        <v>0</v>
      </c>
      <c r="F21" s="143">
        <f>【交付申請】入力シート!AD45</f>
        <v>0</v>
      </c>
      <c r="G21" s="139">
        <f t="shared" si="0"/>
        <v>0</v>
      </c>
      <c r="H21" s="139">
        <f t="shared" si="1"/>
        <v>0</v>
      </c>
      <c r="I21" s="162"/>
      <c r="J21" s="163"/>
      <c r="K21" s="130"/>
      <c r="L21" s="177" t="e">
        <f t="shared" si="2"/>
        <v>#N/A</v>
      </c>
      <c r="M21" s="175"/>
      <c r="N21" s="140"/>
      <c r="O21" s="140"/>
      <c r="P21" s="140"/>
      <c r="Q21" s="140"/>
      <c r="R21" s="142"/>
      <c r="S21" s="140"/>
      <c r="T21" s="140"/>
    </row>
    <row r="22" spans="1:20" s="125" customFormat="1" ht="16.5" customHeight="1">
      <c r="A22" s="178">
        <v>19</v>
      </c>
      <c r="B22" s="357">
        <f>【交付申請】入力シート!D46</f>
        <v>0</v>
      </c>
      <c r="C22" s="356"/>
      <c r="D22" s="159">
        <f>【交付申請】入力シート!R46</f>
        <v>0</v>
      </c>
      <c r="E22" s="172">
        <f>【交付申請】入力シート!Y46</f>
        <v>0</v>
      </c>
      <c r="F22" s="143">
        <f>【交付申請】入力シート!AD46</f>
        <v>0</v>
      </c>
      <c r="G22" s="139">
        <f t="shared" si="0"/>
        <v>0</v>
      </c>
      <c r="H22" s="139">
        <f t="shared" si="1"/>
        <v>0</v>
      </c>
      <c r="I22" s="162"/>
      <c r="J22" s="163"/>
      <c r="K22" s="130"/>
      <c r="L22" s="177" t="e">
        <f t="shared" si="2"/>
        <v>#N/A</v>
      </c>
      <c r="M22" s="165"/>
      <c r="N22" s="140"/>
      <c r="O22" s="140"/>
      <c r="P22" s="140"/>
      <c r="Q22" s="140"/>
      <c r="R22" s="142"/>
      <c r="S22" s="140"/>
      <c r="T22" s="140"/>
    </row>
    <row r="23" spans="1:20" s="125" customFormat="1" ht="16.5" customHeight="1">
      <c r="A23" s="178">
        <v>20</v>
      </c>
      <c r="B23" s="357">
        <f>【交付申請】入力シート!D47</f>
        <v>0</v>
      </c>
      <c r="C23" s="356"/>
      <c r="D23" s="159">
        <f>【交付申請】入力シート!R47</f>
        <v>0</v>
      </c>
      <c r="E23" s="172">
        <f>【交付申請】入力シート!Y47</f>
        <v>0</v>
      </c>
      <c r="F23" s="143">
        <f>【交付申請】入力シート!AD47</f>
        <v>0</v>
      </c>
      <c r="G23" s="139">
        <f t="shared" si="0"/>
        <v>0</v>
      </c>
      <c r="H23" s="139">
        <f t="shared" si="1"/>
        <v>0</v>
      </c>
      <c r="I23" s="162"/>
      <c r="J23" s="163"/>
      <c r="K23" s="130"/>
      <c r="L23" s="177" t="e">
        <f t="shared" si="2"/>
        <v>#N/A</v>
      </c>
      <c r="M23" s="165"/>
      <c r="N23" s="140"/>
      <c r="O23" s="140"/>
      <c r="P23" s="140"/>
      <c r="Q23" s="140"/>
      <c r="R23" s="142"/>
      <c r="S23" s="140"/>
      <c r="T23" s="140"/>
    </row>
    <row r="24" spans="1:20" s="125" customFormat="1" ht="16.5" customHeight="1">
      <c r="A24" s="178">
        <v>21</v>
      </c>
      <c r="B24" s="357">
        <f>【交付申請】入力シート!D48</f>
        <v>0</v>
      </c>
      <c r="C24" s="356"/>
      <c r="D24" s="159">
        <f>【交付申請】入力シート!R48</f>
        <v>0</v>
      </c>
      <c r="E24" s="172">
        <f>【交付申請】入力シート!Y48</f>
        <v>0</v>
      </c>
      <c r="F24" s="143">
        <f>【交付申請】入力シート!AD48</f>
        <v>0</v>
      </c>
      <c r="G24" s="139">
        <f t="shared" si="0"/>
        <v>0</v>
      </c>
      <c r="H24" s="139">
        <f t="shared" si="1"/>
        <v>0</v>
      </c>
      <c r="I24" s="162"/>
      <c r="J24" s="163"/>
      <c r="K24" s="130"/>
      <c r="L24" s="177" t="e">
        <f t="shared" si="2"/>
        <v>#N/A</v>
      </c>
      <c r="M24" s="165"/>
      <c r="N24" s="140"/>
      <c r="O24" s="140"/>
      <c r="P24" s="140"/>
      <c r="Q24" s="140"/>
      <c r="R24" s="142"/>
      <c r="S24" s="140"/>
      <c r="T24" s="140"/>
    </row>
    <row r="25" spans="1:20" s="125" customFormat="1" ht="16.5" customHeight="1">
      <c r="A25" s="178">
        <v>22</v>
      </c>
      <c r="B25" s="357">
        <f>【交付申請】入力シート!D49</f>
        <v>0</v>
      </c>
      <c r="C25" s="356"/>
      <c r="D25" s="159">
        <f>【交付申請】入力シート!R49</f>
        <v>0</v>
      </c>
      <c r="E25" s="172">
        <f>【交付申請】入力シート!Y49</f>
        <v>0</v>
      </c>
      <c r="F25" s="143">
        <f>【交付申請】入力シート!AD49</f>
        <v>0</v>
      </c>
      <c r="G25" s="139">
        <f t="shared" si="0"/>
        <v>0</v>
      </c>
      <c r="H25" s="139">
        <f t="shared" si="1"/>
        <v>0</v>
      </c>
      <c r="I25" s="162"/>
      <c r="J25" s="163"/>
      <c r="K25" s="130"/>
      <c r="L25" s="177" t="e">
        <f t="shared" si="2"/>
        <v>#N/A</v>
      </c>
      <c r="M25" s="165"/>
      <c r="N25" s="140"/>
      <c r="O25" s="140"/>
      <c r="P25" s="140"/>
      <c r="Q25" s="140"/>
      <c r="R25" s="142"/>
      <c r="S25" s="140"/>
      <c r="T25" s="140"/>
    </row>
    <row r="26" spans="1:20" s="125" customFormat="1" ht="16.5" customHeight="1">
      <c r="A26" s="178">
        <v>23</v>
      </c>
      <c r="B26" s="357">
        <f>【交付申請】入力シート!D50</f>
        <v>0</v>
      </c>
      <c r="C26" s="356"/>
      <c r="D26" s="159">
        <f>【交付申請】入力シート!R50</f>
        <v>0</v>
      </c>
      <c r="E26" s="172">
        <f>【交付申請】入力シート!Y50</f>
        <v>0</v>
      </c>
      <c r="F26" s="143">
        <f>【交付申請】入力シート!AD50</f>
        <v>0</v>
      </c>
      <c r="G26" s="139">
        <f t="shared" si="0"/>
        <v>0</v>
      </c>
      <c r="H26" s="139">
        <f t="shared" si="1"/>
        <v>0</v>
      </c>
      <c r="I26" s="162"/>
      <c r="J26" s="163"/>
      <c r="K26" s="130"/>
      <c r="L26" s="177" t="e">
        <f t="shared" si="2"/>
        <v>#N/A</v>
      </c>
      <c r="M26" s="165"/>
      <c r="N26" s="140"/>
      <c r="O26" s="140"/>
      <c r="P26" s="140"/>
      <c r="Q26" s="140"/>
      <c r="R26" s="142"/>
      <c r="S26" s="140"/>
      <c r="T26" s="140"/>
    </row>
    <row r="27" spans="1:20" s="125" customFormat="1" ht="16.5" customHeight="1">
      <c r="A27" s="178">
        <v>24</v>
      </c>
      <c r="B27" s="357">
        <f>【交付申請】入力シート!D51</f>
        <v>0</v>
      </c>
      <c r="C27" s="356"/>
      <c r="D27" s="159">
        <f>【交付申請】入力シート!R51</f>
        <v>0</v>
      </c>
      <c r="E27" s="172">
        <f>【交付申請】入力シート!Y51</f>
        <v>0</v>
      </c>
      <c r="F27" s="143">
        <f>【交付申請】入力シート!AD51</f>
        <v>0</v>
      </c>
      <c r="G27" s="139">
        <f t="shared" si="0"/>
        <v>0</v>
      </c>
      <c r="H27" s="139">
        <f t="shared" si="1"/>
        <v>0</v>
      </c>
      <c r="I27" s="162"/>
      <c r="J27" s="163"/>
      <c r="K27" s="130"/>
      <c r="L27" s="177" t="e">
        <f t="shared" si="2"/>
        <v>#N/A</v>
      </c>
      <c r="M27" s="175"/>
      <c r="N27" s="140"/>
      <c r="O27" s="140"/>
      <c r="P27" s="140"/>
      <c r="Q27" s="140"/>
      <c r="R27" s="142"/>
      <c r="S27" s="140"/>
      <c r="T27" s="140"/>
    </row>
    <row r="28" spans="1:20" s="125" customFormat="1" ht="16.5" customHeight="1">
      <c r="A28" s="178">
        <v>25</v>
      </c>
      <c r="B28" s="357">
        <f>【交付申請】入力シート!D52</f>
        <v>0</v>
      </c>
      <c r="C28" s="356"/>
      <c r="D28" s="159">
        <f>【交付申請】入力シート!R52</f>
        <v>0</v>
      </c>
      <c r="E28" s="172">
        <f>【交付申請】入力シート!Y52</f>
        <v>0</v>
      </c>
      <c r="F28" s="143">
        <f>【交付申請】入力シート!AD52</f>
        <v>0</v>
      </c>
      <c r="G28" s="139">
        <f t="shared" si="0"/>
        <v>0</v>
      </c>
      <c r="H28" s="139">
        <f t="shared" si="1"/>
        <v>0</v>
      </c>
      <c r="I28" s="162"/>
      <c r="J28" s="163"/>
      <c r="K28" s="130"/>
      <c r="L28" s="177" t="e">
        <f t="shared" si="2"/>
        <v>#N/A</v>
      </c>
      <c r="M28" s="175"/>
      <c r="N28" s="140"/>
      <c r="O28" s="140"/>
      <c r="P28" s="140"/>
      <c r="Q28" s="140"/>
      <c r="R28" s="142"/>
      <c r="S28" s="140"/>
      <c r="T28" s="140"/>
    </row>
    <row r="29" spans="1:20" s="125" customFormat="1" ht="16.5" customHeight="1">
      <c r="A29" s="178">
        <v>26</v>
      </c>
      <c r="B29" s="357">
        <f>【交付申請】入力シート!D53</f>
        <v>0</v>
      </c>
      <c r="C29" s="356"/>
      <c r="D29" s="159">
        <f>【交付申請】入力シート!R53</f>
        <v>0</v>
      </c>
      <c r="E29" s="172">
        <f>【交付申請】入力シート!Y53</f>
        <v>0</v>
      </c>
      <c r="F29" s="143">
        <f>【交付申請】入力シート!AD53</f>
        <v>0</v>
      </c>
      <c r="G29" s="139">
        <f t="shared" si="0"/>
        <v>0</v>
      </c>
      <c r="H29" s="139">
        <f t="shared" si="1"/>
        <v>0</v>
      </c>
      <c r="I29" s="162"/>
      <c r="J29" s="163"/>
      <c r="K29" s="130"/>
      <c r="L29" s="177" t="e">
        <f t="shared" si="2"/>
        <v>#N/A</v>
      </c>
      <c r="M29" s="165"/>
      <c r="N29" s="140"/>
      <c r="O29" s="140"/>
      <c r="P29" s="140"/>
      <c r="Q29" s="140"/>
      <c r="R29" s="142"/>
      <c r="S29" s="140"/>
      <c r="T29" s="140"/>
    </row>
    <row r="30" spans="1:20" s="125" customFormat="1" ht="16.5" customHeight="1">
      <c r="A30" s="178">
        <v>27</v>
      </c>
      <c r="B30" s="357">
        <f>【交付申請】入力シート!D54</f>
        <v>0</v>
      </c>
      <c r="C30" s="356"/>
      <c r="D30" s="159">
        <f>【交付申請】入力シート!R54</f>
        <v>0</v>
      </c>
      <c r="E30" s="172">
        <f>【交付申請】入力シート!Y54</f>
        <v>0</v>
      </c>
      <c r="F30" s="143">
        <f>【交付申請】入力シート!AD54</f>
        <v>0</v>
      </c>
      <c r="G30" s="139">
        <f t="shared" si="0"/>
        <v>0</v>
      </c>
      <c r="H30" s="139">
        <f t="shared" si="1"/>
        <v>0</v>
      </c>
      <c r="I30" s="162"/>
      <c r="J30" s="163"/>
      <c r="K30" s="130"/>
      <c r="L30" s="177" t="e">
        <f t="shared" si="2"/>
        <v>#N/A</v>
      </c>
      <c r="M30" s="165"/>
      <c r="N30" s="140"/>
      <c r="O30" s="140"/>
      <c r="P30" s="140"/>
      <c r="Q30" s="140"/>
      <c r="R30" s="142"/>
      <c r="S30" s="140"/>
      <c r="T30" s="140"/>
    </row>
    <row r="31" spans="1:20" s="125" customFormat="1" ht="16.5" customHeight="1">
      <c r="A31" s="178">
        <v>28</v>
      </c>
      <c r="B31" s="357">
        <f>【交付申請】入力シート!D55</f>
        <v>0</v>
      </c>
      <c r="C31" s="356"/>
      <c r="D31" s="159">
        <f>【交付申請】入力シート!R55</f>
        <v>0</v>
      </c>
      <c r="E31" s="172">
        <f>【交付申請】入力シート!Y55</f>
        <v>0</v>
      </c>
      <c r="F31" s="143">
        <f>【交付申請】入力シート!AD55</f>
        <v>0</v>
      </c>
      <c r="G31" s="139">
        <f t="shared" si="0"/>
        <v>0</v>
      </c>
      <c r="H31" s="139">
        <f t="shared" si="1"/>
        <v>0</v>
      </c>
      <c r="I31" s="162"/>
      <c r="J31" s="163"/>
      <c r="K31" s="130"/>
      <c r="L31" s="177" t="e">
        <f t="shared" si="2"/>
        <v>#N/A</v>
      </c>
      <c r="M31" s="165"/>
      <c r="N31" s="140"/>
      <c r="O31" s="140"/>
      <c r="P31" s="140"/>
      <c r="Q31" s="140"/>
      <c r="R31" s="142"/>
      <c r="S31" s="140"/>
      <c r="T31" s="140"/>
    </row>
    <row r="32" spans="1:20" s="125" customFormat="1" ht="16.5" customHeight="1">
      <c r="A32" s="178">
        <v>29</v>
      </c>
      <c r="B32" s="357">
        <f>【交付申請】入力シート!D56</f>
        <v>0</v>
      </c>
      <c r="C32" s="356"/>
      <c r="D32" s="159">
        <f>【交付申請】入力シート!R56</f>
        <v>0</v>
      </c>
      <c r="E32" s="172">
        <f>【交付申請】入力シート!Y56</f>
        <v>0</v>
      </c>
      <c r="F32" s="143">
        <f>【交付申請】入力シート!AD56</f>
        <v>0</v>
      </c>
      <c r="G32" s="139">
        <f t="shared" si="0"/>
        <v>0</v>
      </c>
      <c r="H32" s="139">
        <f t="shared" si="1"/>
        <v>0</v>
      </c>
      <c r="I32" s="162"/>
      <c r="J32" s="163"/>
      <c r="K32" s="130"/>
      <c r="L32" s="177" t="e">
        <f t="shared" si="2"/>
        <v>#N/A</v>
      </c>
      <c r="M32" s="165"/>
      <c r="N32" s="140"/>
      <c r="O32" s="140"/>
      <c r="P32" s="140"/>
      <c r="Q32" s="140"/>
      <c r="R32" s="142"/>
      <c r="S32" s="140"/>
      <c r="T32" s="140"/>
    </row>
    <row r="33" spans="1:20" s="125" customFormat="1" ht="16.5" customHeight="1">
      <c r="A33" s="178">
        <v>30</v>
      </c>
      <c r="B33" s="357">
        <f>【交付申請】入力シート!D57</f>
        <v>0</v>
      </c>
      <c r="C33" s="356"/>
      <c r="D33" s="159">
        <f>【交付申請】入力シート!R57</f>
        <v>0</v>
      </c>
      <c r="E33" s="172">
        <f>【交付申請】入力シート!Y57</f>
        <v>0</v>
      </c>
      <c r="F33" s="143">
        <f>【交付申請】入力シート!AD57</f>
        <v>0</v>
      </c>
      <c r="G33" s="139">
        <f t="shared" si="0"/>
        <v>0</v>
      </c>
      <c r="H33" s="139">
        <f t="shared" si="1"/>
        <v>0</v>
      </c>
      <c r="I33" s="162"/>
      <c r="J33" s="163"/>
      <c r="K33" s="130"/>
      <c r="L33" s="177" t="e">
        <f t="shared" si="2"/>
        <v>#N/A</v>
      </c>
      <c r="M33" s="165"/>
      <c r="N33" s="140"/>
      <c r="O33" s="140"/>
      <c r="P33" s="140"/>
      <c r="Q33" s="140"/>
      <c r="R33" s="142"/>
      <c r="S33" s="140"/>
      <c r="T33" s="140"/>
    </row>
    <row r="34" spans="1:20" s="125" customFormat="1" ht="16.5" customHeight="1">
      <c r="A34" s="178">
        <v>31</v>
      </c>
      <c r="B34" s="357">
        <f>【交付申請】入力シート!D58</f>
        <v>0</v>
      </c>
      <c r="C34" s="356"/>
      <c r="D34" s="159">
        <f>【交付申請】入力シート!R58</f>
        <v>0</v>
      </c>
      <c r="E34" s="172">
        <f>【交付申請】入力シート!Y58</f>
        <v>0</v>
      </c>
      <c r="F34" s="143">
        <f>【交付申請】入力シート!AD58</f>
        <v>0</v>
      </c>
      <c r="G34" s="139">
        <f t="shared" si="0"/>
        <v>0</v>
      </c>
      <c r="H34" s="139">
        <f t="shared" si="1"/>
        <v>0</v>
      </c>
      <c r="I34" s="249"/>
      <c r="J34" s="250"/>
      <c r="K34" s="130"/>
      <c r="L34" s="177" t="e">
        <f t="shared" si="2"/>
        <v>#N/A</v>
      </c>
      <c r="M34" s="175"/>
      <c r="N34" s="251"/>
      <c r="O34" s="141"/>
      <c r="P34" s="251"/>
      <c r="Q34" s="252"/>
      <c r="R34" s="252"/>
      <c r="S34" s="138"/>
      <c r="T34" s="138"/>
    </row>
    <row r="35" spans="1:20" s="125" customFormat="1" ht="16.5" customHeight="1">
      <c r="A35" s="178">
        <v>32</v>
      </c>
      <c r="B35" s="357">
        <f>【交付申請】入力シート!D59</f>
        <v>0</v>
      </c>
      <c r="C35" s="356"/>
      <c r="D35" s="159">
        <f>【交付申請】入力シート!R59</f>
        <v>0</v>
      </c>
      <c r="E35" s="172">
        <f>【交付申請】入力シート!Y59</f>
        <v>0</v>
      </c>
      <c r="F35" s="143">
        <f>【交付申請】入力シート!AD59</f>
        <v>0</v>
      </c>
      <c r="G35" s="139">
        <f t="shared" si="0"/>
        <v>0</v>
      </c>
      <c r="H35" s="139">
        <f t="shared" si="1"/>
        <v>0</v>
      </c>
      <c r="I35" s="249"/>
      <c r="J35" s="250"/>
      <c r="K35" s="130"/>
      <c r="L35" s="177" t="e">
        <f t="shared" si="2"/>
        <v>#N/A</v>
      </c>
      <c r="M35" s="175"/>
      <c r="N35" s="251"/>
      <c r="O35" s="141"/>
      <c r="P35" s="251"/>
      <c r="Q35" s="252"/>
      <c r="R35" s="252"/>
      <c r="S35" s="138"/>
      <c r="T35" s="138"/>
    </row>
    <row r="36" spans="1:20" s="125" customFormat="1" ht="16.5" customHeight="1">
      <c r="A36" s="178">
        <v>33</v>
      </c>
      <c r="B36" s="357">
        <f>【交付申請】入力シート!D60</f>
        <v>0</v>
      </c>
      <c r="C36" s="356"/>
      <c r="D36" s="159">
        <f>【交付申請】入力シート!R60</f>
        <v>0</v>
      </c>
      <c r="E36" s="172">
        <f>【交付申請】入力シート!Y60</f>
        <v>0</v>
      </c>
      <c r="F36" s="143">
        <f>【交付申請】入力シート!AD60</f>
        <v>0</v>
      </c>
      <c r="G36" s="139">
        <f t="shared" ref="G36:G63" si="3">IF(E36=10%,ROUNDUP(F36*100/110,0),IF(E36=8%,ROUNDUP(F36*100/108,0),IF(E36="非課税",F36,0)))</f>
        <v>0</v>
      </c>
      <c r="H36" s="139">
        <f t="shared" ref="H36:H63" si="4">F36-G36</f>
        <v>0</v>
      </c>
      <c r="I36" s="249"/>
      <c r="J36" s="250"/>
      <c r="K36" s="130"/>
      <c r="L36" s="177" t="e">
        <f t="shared" ref="L36:L63" si="5">VLOOKUP(D36,$P$4:$Q$14,2,FALSE)</f>
        <v>#N/A</v>
      </c>
      <c r="M36" s="175"/>
      <c r="N36" s="251"/>
      <c r="O36" s="141"/>
      <c r="P36" s="251"/>
      <c r="Q36" s="252"/>
      <c r="R36" s="252"/>
      <c r="S36" s="138"/>
      <c r="T36" s="138"/>
    </row>
    <row r="37" spans="1:20" s="125" customFormat="1" ht="16.5" customHeight="1">
      <c r="A37" s="178">
        <v>34</v>
      </c>
      <c r="B37" s="357">
        <f>【交付申請】入力シート!D61</f>
        <v>0</v>
      </c>
      <c r="C37" s="356"/>
      <c r="D37" s="159">
        <f>【交付申請】入力シート!R61</f>
        <v>0</v>
      </c>
      <c r="E37" s="172">
        <f>【交付申請】入力シート!Y61</f>
        <v>0</v>
      </c>
      <c r="F37" s="143">
        <f>【交付申請】入力シート!AD61</f>
        <v>0</v>
      </c>
      <c r="G37" s="139">
        <f t="shared" si="3"/>
        <v>0</v>
      </c>
      <c r="H37" s="139">
        <f t="shared" si="4"/>
        <v>0</v>
      </c>
      <c r="I37" s="249"/>
      <c r="J37" s="250"/>
      <c r="K37" s="130"/>
      <c r="L37" s="177" t="e">
        <f t="shared" si="5"/>
        <v>#N/A</v>
      </c>
      <c r="M37" s="175"/>
      <c r="N37" s="251"/>
      <c r="O37" s="141"/>
      <c r="P37" s="251"/>
      <c r="Q37" s="252"/>
      <c r="R37" s="252"/>
      <c r="S37" s="138"/>
      <c r="T37" s="138"/>
    </row>
    <row r="38" spans="1:20" s="125" customFormat="1" ht="16.5" customHeight="1">
      <c r="A38" s="178">
        <v>35</v>
      </c>
      <c r="B38" s="357">
        <f>【交付申請】入力シート!D62</f>
        <v>0</v>
      </c>
      <c r="C38" s="356"/>
      <c r="D38" s="159">
        <f>【交付申請】入力シート!R62</f>
        <v>0</v>
      </c>
      <c r="E38" s="172">
        <f>【交付申請】入力シート!Y62</f>
        <v>0</v>
      </c>
      <c r="F38" s="143">
        <f>【交付申請】入力シート!AD62</f>
        <v>0</v>
      </c>
      <c r="G38" s="139">
        <f t="shared" si="3"/>
        <v>0</v>
      </c>
      <c r="H38" s="139">
        <f t="shared" si="4"/>
        <v>0</v>
      </c>
      <c r="I38" s="249"/>
      <c r="J38" s="250"/>
      <c r="K38" s="130"/>
      <c r="L38" s="177" t="e">
        <f t="shared" si="5"/>
        <v>#N/A</v>
      </c>
      <c r="M38" s="175"/>
      <c r="N38" s="251"/>
      <c r="O38" s="141"/>
      <c r="P38" s="251"/>
      <c r="Q38" s="252"/>
      <c r="R38" s="252"/>
      <c r="S38" s="138"/>
      <c r="T38" s="138"/>
    </row>
    <row r="39" spans="1:20" s="125" customFormat="1" ht="16.5" customHeight="1">
      <c r="A39" s="178">
        <v>36</v>
      </c>
      <c r="B39" s="357">
        <f>【交付申請】入力シート!D63</f>
        <v>0</v>
      </c>
      <c r="C39" s="356"/>
      <c r="D39" s="159">
        <f>【交付申請】入力シート!R63</f>
        <v>0</v>
      </c>
      <c r="E39" s="172">
        <f>【交付申請】入力シート!Y63</f>
        <v>0</v>
      </c>
      <c r="F39" s="143">
        <f>【交付申請】入力シート!AD63</f>
        <v>0</v>
      </c>
      <c r="G39" s="139">
        <f t="shared" si="3"/>
        <v>0</v>
      </c>
      <c r="H39" s="139">
        <f t="shared" si="4"/>
        <v>0</v>
      </c>
      <c r="I39" s="249"/>
      <c r="J39" s="250"/>
      <c r="K39" s="130"/>
      <c r="L39" s="177" t="e">
        <f t="shared" si="5"/>
        <v>#N/A</v>
      </c>
      <c r="M39" s="175"/>
      <c r="N39" s="251"/>
      <c r="O39" s="141"/>
      <c r="P39" s="251"/>
      <c r="Q39" s="252"/>
      <c r="R39" s="252"/>
      <c r="S39" s="138"/>
      <c r="T39" s="138"/>
    </row>
    <row r="40" spans="1:20" s="125" customFormat="1" ht="16.5" customHeight="1">
      <c r="A40" s="178">
        <v>37</v>
      </c>
      <c r="B40" s="357">
        <f>【交付申請】入力シート!D64</f>
        <v>0</v>
      </c>
      <c r="C40" s="356"/>
      <c r="D40" s="159">
        <f>【交付申請】入力シート!R64</f>
        <v>0</v>
      </c>
      <c r="E40" s="172">
        <f>【交付申請】入力シート!Y64</f>
        <v>0</v>
      </c>
      <c r="F40" s="143">
        <f>【交付申請】入力シート!AD64</f>
        <v>0</v>
      </c>
      <c r="G40" s="139">
        <f t="shared" si="3"/>
        <v>0</v>
      </c>
      <c r="H40" s="139">
        <f t="shared" si="4"/>
        <v>0</v>
      </c>
      <c r="I40" s="249"/>
      <c r="J40" s="250"/>
      <c r="K40" s="130"/>
      <c r="L40" s="177" t="e">
        <f t="shared" si="5"/>
        <v>#N/A</v>
      </c>
      <c r="M40" s="175"/>
      <c r="N40" s="251"/>
      <c r="O40" s="141"/>
      <c r="P40" s="251"/>
      <c r="Q40" s="252"/>
      <c r="R40" s="252"/>
      <c r="S40" s="138"/>
      <c r="T40" s="138"/>
    </row>
    <row r="41" spans="1:20" s="125" customFormat="1" ht="16.5" customHeight="1">
      <c r="A41" s="178">
        <v>38</v>
      </c>
      <c r="B41" s="357">
        <f>【交付申請】入力シート!D65</f>
        <v>0</v>
      </c>
      <c r="C41" s="356"/>
      <c r="D41" s="159">
        <f>【交付申請】入力シート!R65</f>
        <v>0</v>
      </c>
      <c r="E41" s="172">
        <f>【交付申請】入力シート!Y65</f>
        <v>0</v>
      </c>
      <c r="F41" s="143">
        <f>【交付申請】入力シート!AD65</f>
        <v>0</v>
      </c>
      <c r="G41" s="139">
        <f t="shared" si="3"/>
        <v>0</v>
      </c>
      <c r="H41" s="139">
        <f t="shared" si="4"/>
        <v>0</v>
      </c>
      <c r="I41" s="249"/>
      <c r="J41" s="250"/>
      <c r="K41" s="130"/>
      <c r="L41" s="177" t="e">
        <f t="shared" si="5"/>
        <v>#N/A</v>
      </c>
      <c r="M41" s="175"/>
      <c r="N41" s="251"/>
      <c r="O41" s="141"/>
      <c r="P41" s="251"/>
      <c r="Q41" s="252"/>
      <c r="R41" s="252"/>
      <c r="S41" s="138"/>
      <c r="T41" s="138"/>
    </row>
    <row r="42" spans="1:20" s="125" customFormat="1" ht="16.5" customHeight="1">
      <c r="A42" s="178">
        <v>39</v>
      </c>
      <c r="B42" s="357">
        <f>【交付申請】入力シート!D66</f>
        <v>0</v>
      </c>
      <c r="C42" s="356"/>
      <c r="D42" s="159">
        <f>【交付申請】入力シート!R66</f>
        <v>0</v>
      </c>
      <c r="E42" s="172">
        <f>【交付申請】入力シート!Y66</f>
        <v>0</v>
      </c>
      <c r="F42" s="143">
        <f>【交付申請】入力シート!AD66</f>
        <v>0</v>
      </c>
      <c r="G42" s="139">
        <f t="shared" si="3"/>
        <v>0</v>
      </c>
      <c r="H42" s="139">
        <f t="shared" si="4"/>
        <v>0</v>
      </c>
      <c r="I42" s="249"/>
      <c r="J42" s="250"/>
      <c r="K42" s="130"/>
      <c r="L42" s="177" t="e">
        <f t="shared" si="5"/>
        <v>#N/A</v>
      </c>
      <c r="M42" s="175"/>
      <c r="N42" s="251"/>
      <c r="O42" s="141"/>
      <c r="P42" s="251"/>
      <c r="Q42" s="252"/>
      <c r="R42" s="252"/>
      <c r="S42" s="138"/>
      <c r="T42" s="138"/>
    </row>
    <row r="43" spans="1:20" s="125" customFormat="1" ht="16.5" customHeight="1">
      <c r="A43" s="178">
        <v>40</v>
      </c>
      <c r="B43" s="357">
        <f>【交付申請】入力シート!D67</f>
        <v>0</v>
      </c>
      <c r="C43" s="356"/>
      <c r="D43" s="159">
        <f>【交付申請】入力シート!R67</f>
        <v>0</v>
      </c>
      <c r="E43" s="172">
        <f>【交付申請】入力シート!Y67</f>
        <v>0</v>
      </c>
      <c r="F43" s="143">
        <f>【交付申請】入力シート!AD67</f>
        <v>0</v>
      </c>
      <c r="G43" s="139">
        <f t="shared" si="3"/>
        <v>0</v>
      </c>
      <c r="H43" s="139">
        <f t="shared" si="4"/>
        <v>0</v>
      </c>
      <c r="I43" s="249"/>
      <c r="J43" s="250"/>
      <c r="K43" s="130"/>
      <c r="L43" s="177" t="e">
        <f t="shared" si="5"/>
        <v>#N/A</v>
      </c>
      <c r="M43" s="175"/>
      <c r="N43" s="251"/>
      <c r="O43" s="141"/>
      <c r="P43" s="251"/>
      <c r="Q43" s="252"/>
      <c r="R43" s="252"/>
      <c r="S43" s="138"/>
      <c r="T43" s="138"/>
    </row>
    <row r="44" spans="1:20" s="125" customFormat="1" ht="16.5" customHeight="1">
      <c r="A44" s="178">
        <v>41</v>
      </c>
      <c r="B44" s="357">
        <f>【交付申請】入力シート!D68</f>
        <v>0</v>
      </c>
      <c r="C44" s="356"/>
      <c r="D44" s="159">
        <f>【交付申請】入力シート!R68</f>
        <v>0</v>
      </c>
      <c r="E44" s="172">
        <f>【交付申請】入力シート!Y68</f>
        <v>0</v>
      </c>
      <c r="F44" s="143">
        <f>【交付申請】入力シート!AD68</f>
        <v>0</v>
      </c>
      <c r="G44" s="139">
        <f t="shared" si="3"/>
        <v>0</v>
      </c>
      <c r="H44" s="139">
        <f t="shared" si="4"/>
        <v>0</v>
      </c>
      <c r="I44" s="249"/>
      <c r="J44" s="250"/>
      <c r="K44" s="130"/>
      <c r="L44" s="177" t="e">
        <f t="shared" si="5"/>
        <v>#N/A</v>
      </c>
      <c r="M44" s="175"/>
      <c r="N44" s="251"/>
      <c r="O44" s="141"/>
      <c r="P44" s="252"/>
      <c r="Q44" s="252"/>
      <c r="R44" s="252"/>
      <c r="S44" s="138"/>
      <c r="T44" s="138"/>
    </row>
    <row r="45" spans="1:20" s="125" customFormat="1" ht="16.5" customHeight="1">
      <c r="A45" s="178">
        <v>42</v>
      </c>
      <c r="B45" s="357">
        <f>【交付申請】入力シート!D69</f>
        <v>0</v>
      </c>
      <c r="C45" s="356"/>
      <c r="D45" s="159">
        <f>【交付申請】入力シート!R69</f>
        <v>0</v>
      </c>
      <c r="E45" s="172">
        <f>【交付申請】入力シート!Y69</f>
        <v>0</v>
      </c>
      <c r="F45" s="143">
        <f>【交付申請】入力シート!AD69</f>
        <v>0</v>
      </c>
      <c r="G45" s="139">
        <f t="shared" si="3"/>
        <v>0</v>
      </c>
      <c r="H45" s="139">
        <f t="shared" si="4"/>
        <v>0</v>
      </c>
      <c r="I45" s="249"/>
      <c r="J45" s="250"/>
      <c r="K45" s="130"/>
      <c r="L45" s="177" t="e">
        <f t="shared" si="5"/>
        <v>#N/A</v>
      </c>
      <c r="M45" s="175"/>
      <c r="N45" s="251"/>
      <c r="O45" s="141"/>
      <c r="P45" s="251"/>
      <c r="Q45" s="252"/>
      <c r="R45" s="252"/>
      <c r="S45" s="138"/>
      <c r="T45" s="138"/>
    </row>
    <row r="46" spans="1:20" s="125" customFormat="1" ht="16.5" customHeight="1">
      <c r="A46" s="178">
        <v>43</v>
      </c>
      <c r="B46" s="357">
        <f>【交付申請】入力シート!D70</f>
        <v>0</v>
      </c>
      <c r="C46" s="356"/>
      <c r="D46" s="159">
        <f>【交付申請】入力シート!R70</f>
        <v>0</v>
      </c>
      <c r="E46" s="172">
        <f>【交付申請】入力シート!Y70</f>
        <v>0</v>
      </c>
      <c r="F46" s="143">
        <f>【交付申請】入力シート!AD70</f>
        <v>0</v>
      </c>
      <c r="G46" s="139">
        <f t="shared" si="3"/>
        <v>0</v>
      </c>
      <c r="H46" s="139">
        <f t="shared" si="4"/>
        <v>0</v>
      </c>
      <c r="I46" s="249"/>
      <c r="J46" s="250"/>
      <c r="K46" s="130"/>
      <c r="L46" s="177" t="e">
        <f t="shared" si="5"/>
        <v>#N/A</v>
      </c>
      <c r="M46" s="175"/>
      <c r="N46" s="251"/>
      <c r="O46" s="141"/>
      <c r="P46" s="251"/>
      <c r="Q46" s="252"/>
      <c r="R46" s="252"/>
      <c r="S46" s="138"/>
      <c r="T46" s="138"/>
    </row>
    <row r="47" spans="1:20" s="125" customFormat="1" ht="16.5" customHeight="1">
      <c r="A47" s="178">
        <v>44</v>
      </c>
      <c r="B47" s="357">
        <f>【交付申請】入力シート!D71</f>
        <v>0</v>
      </c>
      <c r="C47" s="356"/>
      <c r="D47" s="159">
        <f>【交付申請】入力シート!R71</f>
        <v>0</v>
      </c>
      <c r="E47" s="172">
        <f>【交付申請】入力シート!Y71</f>
        <v>0</v>
      </c>
      <c r="F47" s="143">
        <f>【交付申請】入力シート!AD71</f>
        <v>0</v>
      </c>
      <c r="G47" s="139">
        <f t="shared" si="3"/>
        <v>0</v>
      </c>
      <c r="H47" s="139">
        <f t="shared" si="4"/>
        <v>0</v>
      </c>
      <c r="I47" s="249"/>
      <c r="J47" s="250"/>
      <c r="K47" s="130"/>
      <c r="L47" s="177" t="e">
        <f t="shared" si="5"/>
        <v>#N/A</v>
      </c>
      <c r="M47" s="175"/>
      <c r="N47" s="251"/>
      <c r="O47" s="141"/>
      <c r="P47" s="252"/>
      <c r="Q47" s="252"/>
      <c r="R47" s="252"/>
      <c r="S47" s="138"/>
      <c r="T47" s="138"/>
    </row>
    <row r="48" spans="1:20" s="125" customFormat="1" ht="16.5" customHeight="1">
      <c r="A48" s="178">
        <v>45</v>
      </c>
      <c r="B48" s="357">
        <f>【交付申請】入力シート!D72</f>
        <v>0</v>
      </c>
      <c r="C48" s="356"/>
      <c r="D48" s="159">
        <f>【交付申請】入力シート!R72</f>
        <v>0</v>
      </c>
      <c r="E48" s="172">
        <f>【交付申請】入力シート!Y72</f>
        <v>0</v>
      </c>
      <c r="F48" s="143">
        <f>【交付申請】入力シート!AD72</f>
        <v>0</v>
      </c>
      <c r="G48" s="139">
        <f t="shared" si="3"/>
        <v>0</v>
      </c>
      <c r="H48" s="139">
        <f t="shared" si="4"/>
        <v>0</v>
      </c>
      <c r="I48" s="249"/>
      <c r="J48" s="250"/>
      <c r="K48" s="130"/>
      <c r="L48" s="177" t="e">
        <f t="shared" si="5"/>
        <v>#N/A</v>
      </c>
      <c r="M48" s="175"/>
      <c r="N48" s="251"/>
      <c r="O48" s="252"/>
      <c r="P48" s="252"/>
      <c r="Q48" s="252"/>
      <c r="R48" s="252"/>
      <c r="S48" s="138"/>
      <c r="T48" s="138"/>
    </row>
    <row r="49" spans="1:21" s="125" customFormat="1" ht="16.5" customHeight="1">
      <c r="A49" s="178">
        <v>46</v>
      </c>
      <c r="B49" s="357">
        <f>【交付申請】入力シート!D73</f>
        <v>0</v>
      </c>
      <c r="C49" s="356"/>
      <c r="D49" s="159">
        <f>【交付申請】入力シート!R73</f>
        <v>0</v>
      </c>
      <c r="E49" s="172">
        <f>【交付申請】入力シート!Y73</f>
        <v>0</v>
      </c>
      <c r="F49" s="143">
        <f>【交付申請】入力シート!AD73</f>
        <v>0</v>
      </c>
      <c r="G49" s="139">
        <f t="shared" si="3"/>
        <v>0</v>
      </c>
      <c r="H49" s="139">
        <f t="shared" si="4"/>
        <v>0</v>
      </c>
      <c r="I49" s="249"/>
      <c r="J49" s="250"/>
      <c r="K49" s="130"/>
      <c r="L49" s="177" t="e">
        <f t="shared" si="5"/>
        <v>#N/A</v>
      </c>
      <c r="M49" s="175"/>
      <c r="N49" s="251"/>
      <c r="O49" s="142"/>
      <c r="P49" s="142"/>
      <c r="Q49" s="142"/>
      <c r="R49" s="142"/>
    </row>
    <row r="50" spans="1:21" s="125" customFormat="1" ht="16.5" customHeight="1">
      <c r="A50" s="178">
        <v>47</v>
      </c>
      <c r="B50" s="357">
        <f>【交付申請】入力シート!D74</f>
        <v>0</v>
      </c>
      <c r="C50" s="356"/>
      <c r="D50" s="159">
        <f>【交付申請】入力シート!R74</f>
        <v>0</v>
      </c>
      <c r="E50" s="172">
        <f>【交付申請】入力シート!Y74</f>
        <v>0</v>
      </c>
      <c r="F50" s="143">
        <f>【交付申請】入力シート!AD74</f>
        <v>0</v>
      </c>
      <c r="G50" s="139">
        <f t="shared" si="3"/>
        <v>0</v>
      </c>
      <c r="H50" s="139">
        <f t="shared" si="4"/>
        <v>0</v>
      </c>
      <c r="I50" s="249"/>
      <c r="J50" s="250"/>
      <c r="K50" s="130"/>
      <c r="L50" s="177" t="e">
        <f t="shared" si="5"/>
        <v>#N/A</v>
      </c>
      <c r="M50" s="175"/>
      <c r="N50" s="251"/>
      <c r="O50" s="251"/>
      <c r="P50" s="251"/>
      <c r="Q50" s="251"/>
      <c r="R50" s="142"/>
      <c r="S50" s="251"/>
      <c r="T50" s="251"/>
    </row>
    <row r="51" spans="1:21" s="125" customFormat="1" ht="16.5" customHeight="1">
      <c r="A51" s="178">
        <v>48</v>
      </c>
      <c r="B51" s="357">
        <f>【交付申請】入力シート!D75</f>
        <v>0</v>
      </c>
      <c r="C51" s="356"/>
      <c r="D51" s="159">
        <f>【交付申請】入力シート!R75</f>
        <v>0</v>
      </c>
      <c r="E51" s="172">
        <f>【交付申請】入力シート!Y75</f>
        <v>0</v>
      </c>
      <c r="F51" s="143">
        <f>【交付申請】入力シート!AD75</f>
        <v>0</v>
      </c>
      <c r="G51" s="139">
        <f t="shared" si="3"/>
        <v>0</v>
      </c>
      <c r="H51" s="139">
        <f t="shared" si="4"/>
        <v>0</v>
      </c>
      <c r="I51" s="249"/>
      <c r="J51" s="250"/>
      <c r="K51" s="130"/>
      <c r="L51" s="177" t="e">
        <f t="shared" si="5"/>
        <v>#N/A</v>
      </c>
      <c r="M51" s="175"/>
      <c r="N51" s="251"/>
      <c r="O51" s="251"/>
      <c r="P51" s="251"/>
      <c r="Q51" s="251"/>
      <c r="R51" s="142"/>
      <c r="S51" s="251"/>
      <c r="T51" s="251"/>
    </row>
    <row r="52" spans="1:21" s="125" customFormat="1" ht="16.5" customHeight="1">
      <c r="A52" s="178">
        <v>49</v>
      </c>
      <c r="B52" s="357">
        <f>【交付申請】入力シート!D76</f>
        <v>0</v>
      </c>
      <c r="C52" s="356"/>
      <c r="D52" s="159">
        <f>【交付申請】入力シート!R76</f>
        <v>0</v>
      </c>
      <c r="E52" s="172">
        <f>【交付申請】入力シート!Y76</f>
        <v>0</v>
      </c>
      <c r="F52" s="143">
        <f>【交付申請】入力シート!AD76</f>
        <v>0</v>
      </c>
      <c r="G52" s="139">
        <f t="shared" si="3"/>
        <v>0</v>
      </c>
      <c r="H52" s="139">
        <f t="shared" si="4"/>
        <v>0</v>
      </c>
      <c r="I52" s="249"/>
      <c r="J52" s="250"/>
      <c r="K52" s="130"/>
      <c r="L52" s="177" t="e">
        <f t="shared" si="5"/>
        <v>#N/A</v>
      </c>
      <c r="M52" s="165"/>
      <c r="N52" s="251"/>
      <c r="O52" s="251"/>
      <c r="P52" s="251"/>
      <c r="Q52" s="251"/>
      <c r="R52" s="142"/>
      <c r="S52" s="251"/>
      <c r="T52" s="251"/>
    </row>
    <row r="53" spans="1:21" s="125" customFormat="1" ht="16.5" customHeight="1">
      <c r="A53" s="178">
        <v>50</v>
      </c>
      <c r="B53" s="357">
        <f>【交付申請】入力シート!D77</f>
        <v>0</v>
      </c>
      <c r="C53" s="356"/>
      <c r="D53" s="159">
        <f>【交付申請】入力シート!R77</f>
        <v>0</v>
      </c>
      <c r="E53" s="172">
        <f>【交付申請】入力シート!Y77</f>
        <v>0</v>
      </c>
      <c r="F53" s="143">
        <f>【交付申請】入力シート!AD77</f>
        <v>0</v>
      </c>
      <c r="G53" s="139">
        <f t="shared" si="3"/>
        <v>0</v>
      </c>
      <c r="H53" s="139">
        <f t="shared" si="4"/>
        <v>0</v>
      </c>
      <c r="I53" s="249"/>
      <c r="J53" s="250"/>
      <c r="K53" s="130"/>
      <c r="L53" s="177" t="e">
        <f t="shared" si="5"/>
        <v>#N/A</v>
      </c>
      <c r="M53" s="165"/>
      <c r="N53" s="251"/>
      <c r="O53" s="251"/>
      <c r="P53" s="251"/>
      <c r="Q53" s="251"/>
      <c r="R53" s="142"/>
      <c r="S53" s="251"/>
      <c r="T53" s="251"/>
    </row>
    <row r="54" spans="1:21" s="125" customFormat="1" ht="16.5" customHeight="1">
      <c r="A54" s="178">
        <v>51</v>
      </c>
      <c r="B54" s="357">
        <f>【交付申請】入力シート!D78</f>
        <v>0</v>
      </c>
      <c r="C54" s="356"/>
      <c r="D54" s="159">
        <f>【交付申請】入力シート!R78</f>
        <v>0</v>
      </c>
      <c r="E54" s="172">
        <f>【交付申請】入力シート!Y78</f>
        <v>0</v>
      </c>
      <c r="F54" s="143">
        <f>【交付申請】入力シート!AD78</f>
        <v>0</v>
      </c>
      <c r="G54" s="139">
        <f t="shared" si="3"/>
        <v>0</v>
      </c>
      <c r="H54" s="139">
        <f t="shared" si="4"/>
        <v>0</v>
      </c>
      <c r="I54" s="249"/>
      <c r="J54" s="250"/>
      <c r="K54" s="130"/>
      <c r="L54" s="177" t="e">
        <f t="shared" si="5"/>
        <v>#N/A</v>
      </c>
      <c r="M54" s="165"/>
      <c r="N54" s="251"/>
      <c r="O54" s="251"/>
      <c r="P54" s="251"/>
      <c r="Q54" s="251"/>
      <c r="R54" s="142"/>
      <c r="S54" s="251"/>
      <c r="T54" s="251"/>
    </row>
    <row r="55" spans="1:21" s="125" customFormat="1" ht="16.5" customHeight="1">
      <c r="A55" s="178">
        <v>52</v>
      </c>
      <c r="B55" s="357">
        <f>【交付申請】入力シート!D79</f>
        <v>0</v>
      </c>
      <c r="C55" s="356"/>
      <c r="D55" s="159">
        <f>【交付申請】入力シート!R79</f>
        <v>0</v>
      </c>
      <c r="E55" s="172">
        <f>【交付申請】入力シート!Y79</f>
        <v>0</v>
      </c>
      <c r="F55" s="143">
        <f>【交付申請】入力シート!AD79</f>
        <v>0</v>
      </c>
      <c r="G55" s="139">
        <f t="shared" si="3"/>
        <v>0</v>
      </c>
      <c r="H55" s="139">
        <f t="shared" si="4"/>
        <v>0</v>
      </c>
      <c r="I55" s="249"/>
      <c r="J55" s="250"/>
      <c r="K55" s="130"/>
      <c r="L55" s="177" t="e">
        <f t="shared" si="5"/>
        <v>#N/A</v>
      </c>
      <c r="M55" s="165"/>
      <c r="N55" s="251"/>
      <c r="O55" s="251"/>
      <c r="P55" s="251"/>
      <c r="Q55" s="251"/>
      <c r="R55" s="142"/>
      <c r="S55" s="251"/>
      <c r="T55" s="251"/>
    </row>
    <row r="56" spans="1:21" s="125" customFormat="1" ht="16.5" customHeight="1">
      <c r="A56" s="178">
        <v>53</v>
      </c>
      <c r="B56" s="357">
        <f>【交付申請】入力シート!D80</f>
        <v>0</v>
      </c>
      <c r="C56" s="356"/>
      <c r="D56" s="159">
        <f>【交付申請】入力シート!R80</f>
        <v>0</v>
      </c>
      <c r="E56" s="172">
        <f>【交付申請】入力シート!Y80</f>
        <v>0</v>
      </c>
      <c r="F56" s="143">
        <f>【交付申請】入力シート!AD80</f>
        <v>0</v>
      </c>
      <c r="G56" s="139">
        <f t="shared" si="3"/>
        <v>0</v>
      </c>
      <c r="H56" s="139">
        <f t="shared" si="4"/>
        <v>0</v>
      </c>
      <c r="I56" s="249"/>
      <c r="J56" s="250"/>
      <c r="K56" s="130"/>
      <c r="L56" s="177" t="e">
        <f t="shared" si="5"/>
        <v>#N/A</v>
      </c>
      <c r="M56" s="165"/>
      <c r="N56" s="251"/>
      <c r="O56" s="251"/>
      <c r="P56" s="251"/>
      <c r="Q56" s="251"/>
      <c r="R56" s="142"/>
      <c r="S56" s="251"/>
      <c r="T56" s="251"/>
    </row>
    <row r="57" spans="1:21" s="125" customFormat="1" ht="16.5" customHeight="1">
      <c r="A57" s="178">
        <v>54</v>
      </c>
      <c r="B57" s="357">
        <f>【交付申請】入力シート!D81</f>
        <v>0</v>
      </c>
      <c r="C57" s="356"/>
      <c r="D57" s="159">
        <f>【交付申請】入力シート!R81</f>
        <v>0</v>
      </c>
      <c r="E57" s="172">
        <f>【交付申請】入力シート!Y81</f>
        <v>0</v>
      </c>
      <c r="F57" s="143">
        <f>【交付申請】入力シート!AD81</f>
        <v>0</v>
      </c>
      <c r="G57" s="139">
        <f t="shared" si="3"/>
        <v>0</v>
      </c>
      <c r="H57" s="139">
        <f t="shared" si="4"/>
        <v>0</v>
      </c>
      <c r="I57" s="249"/>
      <c r="J57" s="250"/>
      <c r="K57" s="130"/>
      <c r="L57" s="177" t="e">
        <f t="shared" si="5"/>
        <v>#N/A</v>
      </c>
      <c r="M57" s="175"/>
      <c r="N57" s="251"/>
      <c r="O57" s="251"/>
      <c r="P57" s="251"/>
      <c r="Q57" s="251"/>
      <c r="R57" s="142"/>
      <c r="S57" s="251"/>
      <c r="T57" s="251"/>
    </row>
    <row r="58" spans="1:21" s="125" customFormat="1" ht="16.5" customHeight="1">
      <c r="A58" s="178">
        <v>55</v>
      </c>
      <c r="B58" s="357">
        <f>【交付申請】入力シート!D82</f>
        <v>0</v>
      </c>
      <c r="C58" s="356"/>
      <c r="D58" s="159">
        <f>【交付申請】入力シート!R82</f>
        <v>0</v>
      </c>
      <c r="E58" s="172">
        <f>【交付申請】入力シート!Y82</f>
        <v>0</v>
      </c>
      <c r="F58" s="143">
        <f>【交付申請】入力シート!AD82</f>
        <v>0</v>
      </c>
      <c r="G58" s="139">
        <f t="shared" si="3"/>
        <v>0</v>
      </c>
      <c r="H58" s="139">
        <f t="shared" si="4"/>
        <v>0</v>
      </c>
      <c r="I58" s="249"/>
      <c r="J58" s="250"/>
      <c r="K58" s="130"/>
      <c r="L58" s="177" t="e">
        <f t="shared" si="5"/>
        <v>#N/A</v>
      </c>
      <c r="M58" s="175"/>
      <c r="N58" s="251"/>
      <c r="O58" s="251"/>
      <c r="P58" s="251"/>
      <c r="Q58" s="251"/>
      <c r="R58" s="142"/>
      <c r="S58" s="251"/>
      <c r="T58" s="251"/>
    </row>
    <row r="59" spans="1:21" s="125" customFormat="1" ht="16.5" customHeight="1">
      <c r="A59" s="178">
        <v>56</v>
      </c>
      <c r="B59" s="357">
        <f>【交付申請】入力シート!D83</f>
        <v>0</v>
      </c>
      <c r="C59" s="356"/>
      <c r="D59" s="159">
        <f>【交付申請】入力シート!R83</f>
        <v>0</v>
      </c>
      <c r="E59" s="172">
        <f>【交付申請】入力シート!Y83</f>
        <v>0</v>
      </c>
      <c r="F59" s="143">
        <f>【交付申請】入力シート!AD83</f>
        <v>0</v>
      </c>
      <c r="G59" s="139">
        <f t="shared" si="3"/>
        <v>0</v>
      </c>
      <c r="H59" s="139">
        <f t="shared" si="4"/>
        <v>0</v>
      </c>
      <c r="I59" s="249"/>
      <c r="J59" s="250"/>
      <c r="K59" s="130"/>
      <c r="L59" s="177" t="e">
        <f t="shared" si="5"/>
        <v>#N/A</v>
      </c>
      <c r="M59" s="165"/>
      <c r="N59" s="251"/>
      <c r="O59" s="251"/>
      <c r="P59" s="251"/>
      <c r="Q59" s="251"/>
      <c r="R59" s="142"/>
      <c r="S59" s="251"/>
      <c r="T59" s="251"/>
    </row>
    <row r="60" spans="1:21" s="125" customFormat="1" ht="16.5" customHeight="1">
      <c r="A60" s="178">
        <v>57</v>
      </c>
      <c r="B60" s="357">
        <f>【交付申請】入力シート!D84</f>
        <v>0</v>
      </c>
      <c r="C60" s="356"/>
      <c r="D60" s="159">
        <f>【交付申請】入力シート!R84</f>
        <v>0</v>
      </c>
      <c r="E60" s="172">
        <f>【交付申請】入力シート!Y84</f>
        <v>0</v>
      </c>
      <c r="F60" s="143">
        <f>【交付申請】入力シート!AD84</f>
        <v>0</v>
      </c>
      <c r="G60" s="139">
        <f t="shared" si="3"/>
        <v>0</v>
      </c>
      <c r="H60" s="139">
        <f t="shared" si="4"/>
        <v>0</v>
      </c>
      <c r="I60" s="249"/>
      <c r="J60" s="250"/>
      <c r="K60" s="130"/>
      <c r="L60" s="177" t="e">
        <f t="shared" si="5"/>
        <v>#N/A</v>
      </c>
      <c r="M60" s="165"/>
      <c r="N60" s="251"/>
      <c r="O60" s="251"/>
      <c r="P60" s="251"/>
      <c r="Q60" s="251"/>
      <c r="R60" s="142"/>
      <c r="S60" s="251"/>
      <c r="T60" s="251"/>
    </row>
    <row r="61" spans="1:21" s="125" customFormat="1" ht="16.5" customHeight="1">
      <c r="A61" s="178">
        <v>58</v>
      </c>
      <c r="B61" s="357">
        <f>【交付申請】入力シート!D85</f>
        <v>0</v>
      </c>
      <c r="C61" s="356"/>
      <c r="D61" s="159">
        <f>【交付申請】入力シート!R85</f>
        <v>0</v>
      </c>
      <c r="E61" s="172">
        <f>【交付申請】入力シート!Y85</f>
        <v>0</v>
      </c>
      <c r="F61" s="143">
        <f>【交付申請】入力シート!AD85</f>
        <v>0</v>
      </c>
      <c r="G61" s="139">
        <f t="shared" si="3"/>
        <v>0</v>
      </c>
      <c r="H61" s="139">
        <f t="shared" si="4"/>
        <v>0</v>
      </c>
      <c r="I61" s="249"/>
      <c r="J61" s="250"/>
      <c r="K61" s="130"/>
      <c r="L61" s="177" t="e">
        <f t="shared" si="5"/>
        <v>#N/A</v>
      </c>
      <c r="M61" s="165"/>
      <c r="N61" s="251"/>
      <c r="O61" s="251"/>
      <c r="P61" s="251"/>
      <c r="Q61" s="251"/>
      <c r="R61" s="142"/>
      <c r="S61" s="251"/>
      <c r="T61" s="251"/>
    </row>
    <row r="62" spans="1:21" s="125" customFormat="1" ht="16.5" customHeight="1">
      <c r="A62" s="178">
        <v>59</v>
      </c>
      <c r="B62" s="357">
        <f>【交付申請】入力シート!D86</f>
        <v>0</v>
      </c>
      <c r="C62" s="356"/>
      <c r="D62" s="159">
        <f>【交付申請】入力シート!R86</f>
        <v>0</v>
      </c>
      <c r="E62" s="172">
        <f>【交付申請】入力シート!Y86</f>
        <v>0</v>
      </c>
      <c r="F62" s="143">
        <f>【交付申請】入力シート!AD86</f>
        <v>0</v>
      </c>
      <c r="G62" s="139">
        <f t="shared" si="3"/>
        <v>0</v>
      </c>
      <c r="H62" s="139">
        <f t="shared" si="4"/>
        <v>0</v>
      </c>
      <c r="I62" s="249"/>
      <c r="J62" s="250"/>
      <c r="K62" s="130"/>
      <c r="L62" s="177" t="e">
        <f t="shared" si="5"/>
        <v>#N/A</v>
      </c>
      <c r="M62" s="165"/>
      <c r="N62" s="251"/>
      <c r="O62" s="251"/>
      <c r="P62" s="251"/>
      <c r="Q62" s="251"/>
      <c r="R62" s="142"/>
      <c r="S62" s="251"/>
      <c r="T62" s="251"/>
    </row>
    <row r="63" spans="1:21" s="125" customFormat="1" ht="16.5" customHeight="1">
      <c r="A63" s="178">
        <v>60</v>
      </c>
      <c r="B63" s="357">
        <f>【交付申請】入力シート!D87</f>
        <v>0</v>
      </c>
      <c r="C63" s="356"/>
      <c r="D63" s="159">
        <f>【交付申請】入力シート!R87</f>
        <v>0</v>
      </c>
      <c r="E63" s="172">
        <f>【交付申請】入力シート!Y87</f>
        <v>0</v>
      </c>
      <c r="F63" s="143">
        <f>【交付申請】入力シート!AD87</f>
        <v>0</v>
      </c>
      <c r="G63" s="139">
        <f t="shared" si="3"/>
        <v>0</v>
      </c>
      <c r="H63" s="139">
        <f t="shared" si="4"/>
        <v>0</v>
      </c>
      <c r="I63" s="249"/>
      <c r="J63" s="250"/>
      <c r="K63" s="130"/>
      <c r="L63" s="177" t="e">
        <f t="shared" si="5"/>
        <v>#N/A</v>
      </c>
      <c r="M63" s="165"/>
      <c r="N63" s="251"/>
      <c r="O63" s="251"/>
      <c r="P63" s="251"/>
      <c r="Q63" s="251"/>
      <c r="R63" s="142"/>
      <c r="S63" s="251"/>
      <c r="T63" s="251"/>
    </row>
    <row r="64" spans="1:21" s="125" customFormat="1" ht="16.5" customHeight="1">
      <c r="A64" s="724" t="s">
        <v>258</v>
      </c>
      <c r="B64" s="725"/>
      <c r="C64" s="725"/>
      <c r="D64" s="725"/>
      <c r="E64" s="726"/>
      <c r="F64" s="144">
        <f>SUM(F4:F63)</f>
        <v>0</v>
      </c>
      <c r="G64" s="139">
        <f>SUM(G4:G63)</f>
        <v>0</v>
      </c>
      <c r="H64" s="139">
        <f>SUM(H4:H63)</f>
        <v>0</v>
      </c>
      <c r="I64" s="727"/>
      <c r="J64" s="728"/>
      <c r="K64" s="130"/>
      <c r="L64" s="164"/>
      <c r="M64" s="165"/>
      <c r="N64" s="140"/>
      <c r="O64" s="140"/>
      <c r="P64" s="140"/>
      <c r="Q64" s="140"/>
      <c r="R64" s="140"/>
      <c r="S64" s="140"/>
      <c r="T64" s="140"/>
      <c r="U64" s="140"/>
    </row>
    <row r="65" spans="1:20" s="138" customFormat="1" ht="16.5" customHeight="1">
      <c r="A65" s="145"/>
      <c r="B65" s="146"/>
      <c r="C65" s="146"/>
      <c r="D65" s="140"/>
      <c r="E65" s="140"/>
      <c r="F65" s="140"/>
      <c r="G65" s="140"/>
      <c r="H65" s="140"/>
      <c r="I65" s="140"/>
      <c r="J65" s="140"/>
      <c r="K65" s="140"/>
      <c r="L65" s="140"/>
      <c r="M65" s="140"/>
      <c r="N65" s="140"/>
      <c r="O65" s="140"/>
      <c r="P65" s="140"/>
      <c r="Q65" s="140"/>
      <c r="R65" s="140"/>
      <c r="S65" s="140"/>
      <c r="T65" s="140"/>
    </row>
    <row r="66" spans="1:20" s="147" customFormat="1" ht="22.5" customHeight="1">
      <c r="A66" s="723" t="s">
        <v>249</v>
      </c>
      <c r="B66" s="723"/>
      <c r="C66" s="134" t="s">
        <v>251</v>
      </c>
      <c r="D66" s="134" t="s">
        <v>252</v>
      </c>
      <c r="E66" s="134" t="s">
        <v>253</v>
      </c>
      <c r="G66" s="719" t="s">
        <v>182</v>
      </c>
      <c r="H66" s="720"/>
      <c r="I66" s="148" t="s">
        <v>188</v>
      </c>
      <c r="J66" s="148" t="s">
        <v>259</v>
      </c>
      <c r="K66" s="719" t="s">
        <v>189</v>
      </c>
      <c r="L66" s="720"/>
      <c r="M66" s="148" t="s">
        <v>253</v>
      </c>
      <c r="N66" s="140"/>
      <c r="O66" s="140"/>
      <c r="P66" s="140"/>
      <c r="Q66" s="140"/>
      <c r="R66" s="140"/>
    </row>
    <row r="67" spans="1:20" s="147" customFormat="1" ht="16.5" customHeight="1">
      <c r="A67" s="730" t="s">
        <v>183</v>
      </c>
      <c r="B67" s="149" t="s">
        <v>87</v>
      </c>
      <c r="C67" s="139">
        <f>SUMIF($D$4:$D$63,"会場借上料",F$4:F$63)</f>
        <v>0</v>
      </c>
      <c r="D67" s="139">
        <f>SUMIF($D$4:$D$63,"会場借上料",G$4:G$63)</f>
        <v>0</v>
      </c>
      <c r="E67" s="139">
        <f>SUMIF($D$4:$D$63,"会場借上料",H$4:H$63)</f>
        <v>0</v>
      </c>
      <c r="G67" s="735" t="s">
        <v>260</v>
      </c>
      <c r="H67" s="735"/>
      <c r="I67" s="150" t="s">
        <v>413</v>
      </c>
      <c r="J67" s="151">
        <f>SUM(C67:C70,C72)</f>
        <v>0</v>
      </c>
      <c r="K67" s="716">
        <f>SUM(D67:D70,D72)</f>
        <v>0</v>
      </c>
      <c r="L67" s="717"/>
      <c r="M67" s="151">
        <f>SUM(E67:E70,E72)</f>
        <v>0</v>
      </c>
      <c r="N67" s="140"/>
      <c r="O67" s="140"/>
      <c r="P67" s="140"/>
      <c r="Q67" s="140"/>
    </row>
    <row r="68" spans="1:20" s="147" customFormat="1" ht="16.5" customHeight="1">
      <c r="A68" s="731"/>
      <c r="B68" s="149" t="s">
        <v>86</v>
      </c>
      <c r="C68" s="139">
        <f>SUMIF($D$4:$D$63,"装飾設備費",F$4:F$63)</f>
        <v>0</v>
      </c>
      <c r="D68" s="139">
        <f>SUMIF($D$4:$D$63,"装飾設備費",G$4:G$63)</f>
        <v>0</v>
      </c>
      <c r="E68" s="139">
        <f>SUMIF($D$4:$D$63,"装飾設備費",H$4:H$63)</f>
        <v>0</v>
      </c>
      <c r="G68" s="735"/>
      <c r="H68" s="735"/>
      <c r="I68" s="150" t="s">
        <v>415</v>
      </c>
      <c r="J68" s="151">
        <f>SUM(C71)</f>
        <v>0</v>
      </c>
      <c r="K68" s="716">
        <f>SUM(D71)</f>
        <v>0</v>
      </c>
      <c r="L68" s="717"/>
      <c r="M68" s="151">
        <f>SUM(E71)</f>
        <v>0</v>
      </c>
    </row>
    <row r="69" spans="1:20" s="147" customFormat="1" ht="16.5" customHeight="1">
      <c r="A69" s="731"/>
      <c r="B69" s="149" t="s">
        <v>85</v>
      </c>
      <c r="C69" s="139">
        <f>SUMIF($D$4:$D$63,"委託料",F$4:F$63)</f>
        <v>0</v>
      </c>
      <c r="D69" s="139">
        <f>SUMIF($D$4:$D$63,"委託料",G$4:G$63)</f>
        <v>0</v>
      </c>
      <c r="E69" s="139">
        <f>SUMIF($D$4:$D$63,"委託料",H$4:H$63)</f>
        <v>0</v>
      </c>
      <c r="G69" s="729" t="s">
        <v>261</v>
      </c>
      <c r="H69" s="729"/>
      <c r="I69" s="150" t="s">
        <v>416</v>
      </c>
      <c r="J69" s="151">
        <f>SUM(C73:C75)</f>
        <v>0</v>
      </c>
      <c r="K69" s="716">
        <f>SUM(D73:D75)</f>
        <v>0</v>
      </c>
      <c r="L69" s="717"/>
      <c r="M69" s="151">
        <f>SUM(E73:E75)</f>
        <v>0</v>
      </c>
    </row>
    <row r="70" spans="1:20" s="147" customFormat="1" ht="16.5" customHeight="1">
      <c r="A70" s="731"/>
      <c r="B70" s="149" t="s">
        <v>83</v>
      </c>
      <c r="C70" s="139">
        <f>SUMIF($D$4:$D$63,"印刷製本費",F$4:F$63)</f>
        <v>0</v>
      </c>
      <c r="D70" s="139">
        <f>SUMIF($D$4:$D$63,"印刷製本費",G$4:G$63)</f>
        <v>0</v>
      </c>
      <c r="E70" s="139">
        <f>SUMIF($D$4:$D$63,"印刷製本費",H$4:H$63)</f>
        <v>0</v>
      </c>
      <c r="G70" s="729" t="s">
        <v>262</v>
      </c>
      <c r="H70" s="729"/>
      <c r="I70" s="152"/>
      <c r="J70" s="151">
        <f>SUM(C76)</f>
        <v>0</v>
      </c>
      <c r="K70" s="716">
        <f>SUM(D76)</f>
        <v>0</v>
      </c>
      <c r="L70" s="717"/>
      <c r="M70" s="151">
        <f>SUM(E76)</f>
        <v>0</v>
      </c>
    </row>
    <row r="71" spans="1:20" s="147" customFormat="1" ht="16.5" customHeight="1">
      <c r="A71" s="731"/>
      <c r="B71" s="149" t="s">
        <v>264</v>
      </c>
      <c r="C71" s="139">
        <f>SUMIF($D$4:$D$63,"人件費",F$4:F$63)</f>
        <v>0</v>
      </c>
      <c r="D71" s="139">
        <f>SUMIF($D$4:$D$63,"人件費",G$4:G$63)</f>
        <v>0</v>
      </c>
      <c r="E71" s="139">
        <f>SUMIF($D$4:$D$63,"人件費",H$4:H$63)</f>
        <v>0</v>
      </c>
      <c r="G71" s="729" t="s">
        <v>186</v>
      </c>
      <c r="H71" s="729"/>
      <c r="I71" s="153"/>
      <c r="J71" s="139">
        <f>SUM(J67:J70)</f>
        <v>0</v>
      </c>
      <c r="K71" s="739"/>
      <c r="L71" s="740"/>
      <c r="M71" s="153"/>
    </row>
    <row r="72" spans="1:20" s="147" customFormat="1" ht="16.5" customHeight="1">
      <c r="A72" s="732"/>
      <c r="B72" s="149" t="s">
        <v>81</v>
      </c>
      <c r="C72" s="139">
        <f>SUMIF($D$4:$D$63,"海外通信費",F$4:F$63)</f>
        <v>0</v>
      </c>
      <c r="D72" s="139">
        <f>SUMIF($D$4:$D$63,"海外通信費",G$4:G$63)</f>
        <v>0</v>
      </c>
      <c r="E72" s="139">
        <f>SUMIF($D$4:$D$63,"海外通信費",H$4:H$63)</f>
        <v>0</v>
      </c>
      <c r="G72" s="140"/>
      <c r="H72" s="140"/>
      <c r="I72" s="140"/>
      <c r="J72" s="140"/>
      <c r="K72" s="142"/>
      <c r="L72" s="142"/>
      <c r="M72" s="140"/>
    </row>
    <row r="73" spans="1:20" s="147" customFormat="1" ht="16.5" customHeight="1">
      <c r="A73" s="734" t="s">
        <v>184</v>
      </c>
      <c r="B73" s="149" t="s">
        <v>256</v>
      </c>
      <c r="C73" s="139">
        <f>SUMIF($D$4:$D$63,"施設整備費",F$4:F$63)</f>
        <v>0</v>
      </c>
      <c r="D73" s="139">
        <f>SUMIF($D$4:$D$63,"施設整備費",G$4:G$63)</f>
        <v>0</v>
      </c>
      <c r="E73" s="139">
        <f>SUMIF($D$4:$D$63,"施設整備費",H$4:H$63)</f>
        <v>0</v>
      </c>
      <c r="G73" s="719" t="s">
        <v>417</v>
      </c>
      <c r="H73" s="720"/>
      <c r="I73" s="278" t="s">
        <v>188</v>
      </c>
      <c r="J73" s="278" t="s">
        <v>259</v>
      </c>
      <c r="K73" s="719" t="s">
        <v>189</v>
      </c>
      <c r="L73" s="720"/>
      <c r="M73" s="278" t="s">
        <v>253</v>
      </c>
      <c r="N73" s="140"/>
    </row>
    <row r="74" spans="1:20" s="147" customFormat="1" ht="16.5" customHeight="1">
      <c r="A74" s="734"/>
      <c r="B74" s="149" t="s">
        <v>78</v>
      </c>
      <c r="C74" s="139">
        <f>SUMIF($D$4:$D$63,"内外装整備費",F$4:F$63)</f>
        <v>0</v>
      </c>
      <c r="D74" s="139">
        <f>SUMIF($D$4:$D$63,"内外装整備費",G$4:G$63)</f>
        <v>0</v>
      </c>
      <c r="E74" s="139">
        <f>SUMIF($D$4:$D$63,"内外装整備費",H$4:H$63)</f>
        <v>0</v>
      </c>
      <c r="G74" s="736" t="s">
        <v>418</v>
      </c>
      <c r="H74" s="735"/>
      <c r="I74" s="279" t="s">
        <v>412</v>
      </c>
      <c r="J74" s="280">
        <f>SUM(C67:C70,C72)</f>
        <v>0</v>
      </c>
      <c r="K74" s="716">
        <f>SUM(D67:D70,D72)</f>
        <v>0</v>
      </c>
      <c r="L74" s="717"/>
      <c r="M74" s="280">
        <f>SUM(E67:E70,E72)</f>
        <v>0</v>
      </c>
    </row>
    <row r="75" spans="1:20" s="147" customFormat="1" ht="16.5" customHeight="1">
      <c r="A75" s="734"/>
      <c r="B75" s="149" t="s">
        <v>77</v>
      </c>
      <c r="C75" s="139">
        <f>SUMIF($D$4:$D$63,"家賃賃借料",F$4:F$63)</f>
        <v>0</v>
      </c>
      <c r="D75" s="139">
        <f>SUMIF($D$4:$D$63,"家賃賃借料",G$4:G$63)</f>
        <v>0</v>
      </c>
      <c r="E75" s="139">
        <f>SUMIF($D$4:$D$63,"家賃賃借料",H$4:H$63)</f>
        <v>0</v>
      </c>
      <c r="G75" s="735"/>
      <c r="H75" s="735"/>
      <c r="I75" s="279" t="s">
        <v>414</v>
      </c>
      <c r="J75" s="280">
        <f>SUM(C71)</f>
        <v>0</v>
      </c>
      <c r="K75" s="716">
        <f>SUM(D71)</f>
        <v>0</v>
      </c>
      <c r="L75" s="717"/>
      <c r="M75" s="280">
        <f>SUM(E71)</f>
        <v>0</v>
      </c>
    </row>
    <row r="76" spans="1:20" s="147" customFormat="1" ht="16.5" customHeight="1">
      <c r="A76" s="737" t="s">
        <v>257</v>
      </c>
      <c r="B76" s="738"/>
      <c r="C76" s="154">
        <f>SUMIF($D$4:$D$63,"補助対象外",F$4:F$63)</f>
        <v>0</v>
      </c>
      <c r="D76" s="154">
        <f>SUMIF($D$4:$D$63,"補助対象外",G$4:G$63)</f>
        <v>0</v>
      </c>
      <c r="E76" s="154">
        <f>SUMIF($D$4:$D$63,"補助対象外",H$4:H$63)</f>
        <v>0</v>
      </c>
      <c r="G76" s="729" t="s">
        <v>261</v>
      </c>
      <c r="H76" s="729"/>
      <c r="I76" s="279" t="s">
        <v>412</v>
      </c>
      <c r="J76" s="280">
        <f>SUM(C73:C75)</f>
        <v>0</v>
      </c>
      <c r="K76" s="716">
        <f>SUM(D73:D75)</f>
        <v>0</v>
      </c>
      <c r="L76" s="717"/>
      <c r="M76" s="280">
        <f>SUM(E73:E75)</f>
        <v>0</v>
      </c>
    </row>
    <row r="77" spans="1:20" s="147" customFormat="1" ht="16.5" customHeight="1">
      <c r="A77" s="733" t="s">
        <v>258</v>
      </c>
      <c r="B77" s="733"/>
      <c r="C77" s="139">
        <f>SUM(C67:C76)</f>
        <v>0</v>
      </c>
      <c r="D77" s="139">
        <f>SUM(D67:D76)</f>
        <v>0</v>
      </c>
      <c r="E77" s="139">
        <f>SUM(E67:E76)</f>
        <v>0</v>
      </c>
      <c r="G77" s="729" t="s">
        <v>262</v>
      </c>
      <c r="H77" s="729"/>
      <c r="I77" s="281"/>
      <c r="J77" s="280">
        <f>C76</f>
        <v>0</v>
      </c>
      <c r="K77" s="716">
        <f>D76</f>
        <v>0</v>
      </c>
      <c r="L77" s="717"/>
      <c r="M77" s="280">
        <f>E76</f>
        <v>0</v>
      </c>
    </row>
    <row r="78" spans="1:20" s="147" customFormat="1" ht="16.5" customHeight="1">
      <c r="A78" s="155"/>
      <c r="B78" s="156"/>
      <c r="C78" s="156"/>
      <c r="G78" s="729" t="s">
        <v>186</v>
      </c>
      <c r="H78" s="729"/>
      <c r="I78" s="282"/>
      <c r="J78" s="277">
        <f>SUM(J74:J77)</f>
        <v>0</v>
      </c>
      <c r="K78" s="739"/>
      <c r="L78" s="740"/>
      <c r="M78" s="282"/>
    </row>
    <row r="79" spans="1:20" s="147" customFormat="1" ht="18.75" customHeight="1">
      <c r="A79" s="155"/>
      <c r="B79" s="156"/>
      <c r="C79" s="156"/>
    </row>
    <row r="80" spans="1:20" s="147" customFormat="1" ht="18.75" customHeight="1">
      <c r="A80" s="155"/>
      <c r="B80" s="156"/>
      <c r="C80" s="156"/>
      <c r="G80" s="424" t="s">
        <v>651</v>
      </c>
      <c r="H80" s="424"/>
      <c r="I80" s="425"/>
      <c r="J80" s="426"/>
      <c r="K80" s="426"/>
      <c r="L80" s="426"/>
      <c r="M80" s="426"/>
    </row>
    <row r="81" spans="1:15" ht="18.75" customHeight="1">
      <c r="A81" s="155"/>
      <c r="B81" s="156"/>
      <c r="C81" s="156"/>
      <c r="D81" s="147"/>
      <c r="E81" s="147"/>
      <c r="F81" s="147"/>
      <c r="G81" s="733" t="s">
        <v>652</v>
      </c>
      <c r="H81" s="741"/>
      <c r="I81" s="742" t="s">
        <v>653</v>
      </c>
      <c r="J81" s="743"/>
      <c r="K81" s="729" t="s">
        <v>654</v>
      </c>
      <c r="L81" s="744"/>
      <c r="M81" s="744"/>
      <c r="N81" s="147"/>
      <c r="O81" s="147"/>
    </row>
    <row r="82" spans="1:15" ht="18.75" customHeight="1">
      <c r="A82" s="155"/>
      <c r="B82" s="156"/>
      <c r="C82" s="156"/>
      <c r="D82" s="147"/>
      <c r="E82" s="147"/>
      <c r="F82" s="147"/>
      <c r="G82" s="745">
        <f>C77</f>
        <v>0</v>
      </c>
      <c r="H82" s="746"/>
      <c r="I82" s="745">
        <f>SUM(D67:D75)</f>
        <v>0</v>
      </c>
      <c r="J82" s="746"/>
      <c r="K82" s="745">
        <f>D76+E77</f>
        <v>0</v>
      </c>
      <c r="L82" s="746"/>
      <c r="M82" s="746"/>
      <c r="N82" s="147"/>
      <c r="O82" s="147"/>
    </row>
    <row r="83" spans="1:15" ht="18.75" customHeight="1">
      <c r="A83" s="155"/>
      <c r="B83" s="156"/>
      <c r="C83" s="156"/>
      <c r="D83" s="147"/>
      <c r="E83" s="147"/>
      <c r="F83" s="147"/>
      <c r="H83" s="147"/>
      <c r="I83" s="147"/>
      <c r="J83" s="147"/>
      <c r="K83" s="147"/>
      <c r="L83" s="147"/>
      <c r="M83" s="147"/>
      <c r="N83" s="147"/>
      <c r="O83" s="147"/>
    </row>
    <row r="84" spans="1:15" ht="18.75" customHeight="1">
      <c r="A84" s="155"/>
      <c r="B84" s="156"/>
      <c r="C84" s="156"/>
      <c r="D84" s="147"/>
      <c r="E84" s="147"/>
      <c r="F84" s="147"/>
      <c r="H84" s="147"/>
      <c r="I84" s="147"/>
      <c r="J84" s="147"/>
      <c r="K84" s="147"/>
      <c r="L84" s="147"/>
      <c r="M84" s="147"/>
      <c r="N84" s="147"/>
      <c r="O84" s="147"/>
    </row>
    <row r="85" spans="1:15" ht="18.75" customHeight="1">
      <c r="A85" s="155"/>
      <c r="B85" s="156"/>
      <c r="C85" s="156"/>
      <c r="D85" s="147"/>
      <c r="E85" s="147"/>
      <c r="F85" s="147"/>
      <c r="H85" s="147"/>
      <c r="I85" s="147"/>
      <c r="J85" s="147"/>
      <c r="K85" s="147"/>
      <c r="L85" s="147"/>
      <c r="M85" s="147"/>
      <c r="N85" s="147"/>
      <c r="O85" s="147"/>
    </row>
    <row r="86" spans="1:15" ht="18.75" customHeight="1">
      <c r="A86" s="155"/>
      <c r="B86" s="156"/>
      <c r="C86" s="156"/>
      <c r="D86" s="147"/>
      <c r="E86" s="147"/>
      <c r="F86" s="147"/>
      <c r="H86" s="147"/>
      <c r="I86" s="147"/>
      <c r="J86" s="147"/>
      <c r="K86" s="147"/>
      <c r="L86" s="147"/>
      <c r="M86" s="147"/>
      <c r="N86" s="147"/>
      <c r="O86" s="147"/>
    </row>
    <row r="87" spans="1:15">
      <c r="A87" s="155"/>
      <c r="B87" s="156"/>
      <c r="C87" s="156"/>
      <c r="D87" s="147"/>
      <c r="E87" s="147"/>
      <c r="F87" s="147"/>
    </row>
    <row r="88" spans="1:15">
      <c r="A88" s="155"/>
      <c r="B88" s="156"/>
      <c r="C88" s="156"/>
      <c r="D88" s="147"/>
      <c r="E88" s="147"/>
      <c r="F88" s="147"/>
    </row>
    <row r="89" spans="1:15">
      <c r="A89" s="155"/>
      <c r="B89" s="156"/>
      <c r="C89" s="156"/>
      <c r="D89" s="147"/>
      <c r="E89" s="147"/>
      <c r="F89" s="147"/>
    </row>
    <row r="90" spans="1:15">
      <c r="A90" s="155"/>
      <c r="B90" s="156"/>
      <c r="C90" s="156"/>
      <c r="D90" s="147"/>
      <c r="E90" s="147"/>
      <c r="F90" s="147"/>
    </row>
    <row r="91" spans="1:15">
      <c r="A91" s="155"/>
      <c r="B91" s="156"/>
      <c r="C91" s="156"/>
      <c r="D91" s="147"/>
      <c r="E91" s="147"/>
      <c r="F91" s="147"/>
    </row>
    <row r="92" spans="1:15">
      <c r="A92" s="155"/>
      <c r="B92" s="156"/>
      <c r="C92" s="156"/>
      <c r="D92" s="147"/>
      <c r="E92" s="147"/>
      <c r="F92" s="147"/>
    </row>
    <row r="93" spans="1:15">
      <c r="F93" s="147"/>
    </row>
  </sheetData>
  <sortState ref="B4:L63">
    <sortCondition ref="L4:L63"/>
    <sortCondition ref="F4:F63"/>
  </sortState>
  <mergeCells count="38">
    <mergeCell ref="G81:H81"/>
    <mergeCell ref="I81:J81"/>
    <mergeCell ref="K81:M81"/>
    <mergeCell ref="G82:H82"/>
    <mergeCell ref="I82:J82"/>
    <mergeCell ref="K82:M82"/>
    <mergeCell ref="K77:L77"/>
    <mergeCell ref="G78:H78"/>
    <mergeCell ref="K78:L78"/>
    <mergeCell ref="G76:H76"/>
    <mergeCell ref="K76:L76"/>
    <mergeCell ref="K73:L73"/>
    <mergeCell ref="A67:A72"/>
    <mergeCell ref="A77:B77"/>
    <mergeCell ref="A73:A75"/>
    <mergeCell ref="K74:L74"/>
    <mergeCell ref="K75:L75"/>
    <mergeCell ref="G67:H68"/>
    <mergeCell ref="G71:H71"/>
    <mergeCell ref="G77:H77"/>
    <mergeCell ref="G74:H75"/>
    <mergeCell ref="A76:B76"/>
    <mergeCell ref="G73:H73"/>
    <mergeCell ref="K71:L71"/>
    <mergeCell ref="K67:L67"/>
    <mergeCell ref="K68:L68"/>
    <mergeCell ref="G69:H69"/>
    <mergeCell ref="K70:L70"/>
    <mergeCell ref="J1:L1"/>
    <mergeCell ref="B3:C3"/>
    <mergeCell ref="I3:J3"/>
    <mergeCell ref="A66:B66"/>
    <mergeCell ref="G66:H66"/>
    <mergeCell ref="K66:L66"/>
    <mergeCell ref="A64:E64"/>
    <mergeCell ref="I64:J64"/>
    <mergeCell ref="K69:L69"/>
    <mergeCell ref="G70:H70"/>
  </mergeCells>
  <phoneticPr fontId="23"/>
  <conditionalFormatting sqref="D4:D63">
    <cfRule type="cellIs" dxfId="15" priority="2" operator="equal">
      <formula>"人件費"</formula>
    </cfRule>
  </conditionalFormatting>
  <dataValidations count="2">
    <dataValidation type="list" allowBlank="1" showInputMessage="1" sqref="WVM983081:WVM983103 E65576:E65598 SW4:SW63 ACS4:ACS63 AMO4:AMO63 AWK4:AWK63 BGG4:BGG63 BQC4:BQC63 BZY4:BZY63 CJU4:CJU63 CTQ4:CTQ63 DDM4:DDM63 DNI4:DNI63 DXE4:DXE63 EHA4:EHA63 EQW4:EQW63 FAS4:FAS63 FKO4:FKO63 FUK4:FUK63 GEG4:GEG63 GOC4:GOC63 GXY4:GXY63 HHU4:HHU63 HRQ4:HRQ63 IBM4:IBM63 ILI4:ILI63 IVE4:IVE63 JFA4:JFA63 JOW4:JOW63 JYS4:JYS63 KIO4:KIO63 KSK4:KSK63 LCG4:LCG63 LMC4:LMC63 LVY4:LVY63 MFU4:MFU63 MPQ4:MPQ63 MZM4:MZM63 NJI4:NJI63 NTE4:NTE63 ODA4:ODA63 OMW4:OMW63 OWS4:OWS63 PGO4:PGO63 PQK4:PQK63 QAG4:QAG63 QKC4:QKC63 QTY4:QTY63 RDU4:RDU63 RNQ4:RNQ63 RXM4:RXM63 SHI4:SHI63 SRE4:SRE63 TBA4:TBA63 TKW4:TKW63 TUS4:TUS63 UEO4:UEO63 UOK4:UOK63 UYG4:UYG63 VIC4:VIC63 VRY4:VRY63 WBU4:WBU63 WLQ4:WLQ63 WVM4:WVM63 JA65577:JA65599 WLQ983081:WLQ983103 WBU983081:WBU983103 VRY983081:VRY983103 VIC983081:VIC983103 UYG983081:UYG983103 UOK983081:UOK983103 UEO983081:UEO983103 TUS983081:TUS983103 TKW983081:TKW983103 TBA983081:TBA983103 SRE983081:SRE983103 SHI983081:SHI983103 RXM983081:RXM983103 RNQ983081:RNQ983103 RDU983081:RDU983103 QTY983081:QTY983103 QKC983081:QKC983103 QAG983081:QAG983103 PQK983081:PQK983103 PGO983081:PGO983103 OWS983081:OWS983103 OMW983081:OMW983103 ODA983081:ODA983103 NTE983081:NTE983103 NJI983081:NJI983103 MZM983081:MZM983103 MPQ983081:MPQ983103 MFU983081:MFU983103 LVY983081:LVY983103 LMC983081:LMC983103 LCG983081:LCG983103 KSK983081:KSK983103 KIO983081:KIO983103 JYS983081:JYS983103 JOW983081:JOW983103 JFA983081:JFA983103 IVE983081:IVE983103 ILI983081:ILI983103 IBM983081:IBM983103 HRQ983081:HRQ983103 HHU983081:HHU983103 GXY983081:GXY983103 GOC983081:GOC983103 GEG983081:GEG983103 FUK983081:FUK983103 FKO983081:FKO983103 FAS983081:FAS983103 EQW983081:EQW983103 EHA983081:EHA983103 DXE983081:DXE983103 DNI983081:DNI983103 DDM983081:DDM983103 CTQ983081:CTQ983103 CJU983081:CJU983103 BZY983081:BZY983103 BQC983081:BQC983103 BGG983081:BGG983103 AWK983081:AWK983103 AMO983081:AMO983103 ACS983081:ACS983103 SW983081:SW983103 JA983081:JA983103 E983080:E983102 WVM917545:WVM917567 WLQ917545:WLQ917567 WBU917545:WBU917567 VRY917545:VRY917567 VIC917545:VIC917567 UYG917545:UYG917567 UOK917545:UOK917567 UEO917545:UEO917567 TUS917545:TUS917567 TKW917545:TKW917567 TBA917545:TBA917567 SRE917545:SRE917567 SHI917545:SHI917567 RXM917545:RXM917567 RNQ917545:RNQ917567 RDU917545:RDU917567 QTY917545:QTY917567 QKC917545:QKC917567 QAG917545:QAG917567 PQK917545:PQK917567 PGO917545:PGO917567 OWS917545:OWS917567 OMW917545:OMW917567 ODA917545:ODA917567 NTE917545:NTE917567 NJI917545:NJI917567 MZM917545:MZM917567 MPQ917545:MPQ917567 MFU917545:MFU917567 LVY917545:LVY917567 LMC917545:LMC917567 LCG917545:LCG917567 KSK917545:KSK917567 KIO917545:KIO917567 JYS917545:JYS917567 JOW917545:JOW917567 JFA917545:JFA917567 IVE917545:IVE917567 ILI917545:ILI917567 IBM917545:IBM917567 HRQ917545:HRQ917567 HHU917545:HHU917567 GXY917545:GXY917567 GOC917545:GOC917567 GEG917545:GEG917567 FUK917545:FUK917567 FKO917545:FKO917567 FAS917545:FAS917567 EQW917545:EQW917567 EHA917545:EHA917567 DXE917545:DXE917567 DNI917545:DNI917567 DDM917545:DDM917567 CTQ917545:CTQ917567 CJU917545:CJU917567 BZY917545:BZY917567 BQC917545:BQC917567 BGG917545:BGG917567 AWK917545:AWK917567 AMO917545:AMO917567 ACS917545:ACS917567 SW917545:SW917567 JA917545:JA917567 E917544:E917566 WVM852009:WVM852031 WLQ852009:WLQ852031 WBU852009:WBU852031 VRY852009:VRY852031 VIC852009:VIC852031 UYG852009:UYG852031 UOK852009:UOK852031 UEO852009:UEO852031 TUS852009:TUS852031 TKW852009:TKW852031 TBA852009:TBA852031 SRE852009:SRE852031 SHI852009:SHI852031 RXM852009:RXM852031 RNQ852009:RNQ852031 RDU852009:RDU852031 QTY852009:QTY852031 QKC852009:QKC852031 QAG852009:QAG852031 PQK852009:PQK852031 PGO852009:PGO852031 OWS852009:OWS852031 OMW852009:OMW852031 ODA852009:ODA852031 NTE852009:NTE852031 NJI852009:NJI852031 MZM852009:MZM852031 MPQ852009:MPQ852031 MFU852009:MFU852031 LVY852009:LVY852031 LMC852009:LMC852031 LCG852009:LCG852031 KSK852009:KSK852031 KIO852009:KIO852031 JYS852009:JYS852031 JOW852009:JOW852031 JFA852009:JFA852031 IVE852009:IVE852031 ILI852009:ILI852031 IBM852009:IBM852031 HRQ852009:HRQ852031 HHU852009:HHU852031 GXY852009:GXY852031 GOC852009:GOC852031 GEG852009:GEG852031 FUK852009:FUK852031 FKO852009:FKO852031 FAS852009:FAS852031 EQW852009:EQW852031 EHA852009:EHA852031 DXE852009:DXE852031 DNI852009:DNI852031 DDM852009:DDM852031 CTQ852009:CTQ852031 CJU852009:CJU852031 BZY852009:BZY852031 BQC852009:BQC852031 BGG852009:BGG852031 AWK852009:AWK852031 AMO852009:AMO852031 ACS852009:ACS852031 SW852009:SW852031 JA852009:JA852031 E852008:E852030 WVM786473:WVM786495 WLQ786473:WLQ786495 WBU786473:WBU786495 VRY786473:VRY786495 VIC786473:VIC786495 UYG786473:UYG786495 UOK786473:UOK786495 UEO786473:UEO786495 TUS786473:TUS786495 TKW786473:TKW786495 TBA786473:TBA786495 SRE786473:SRE786495 SHI786473:SHI786495 RXM786473:RXM786495 RNQ786473:RNQ786495 RDU786473:RDU786495 QTY786473:QTY786495 QKC786473:QKC786495 QAG786473:QAG786495 PQK786473:PQK786495 PGO786473:PGO786495 OWS786473:OWS786495 OMW786473:OMW786495 ODA786473:ODA786495 NTE786473:NTE786495 NJI786473:NJI786495 MZM786473:MZM786495 MPQ786473:MPQ786495 MFU786473:MFU786495 LVY786473:LVY786495 LMC786473:LMC786495 LCG786473:LCG786495 KSK786473:KSK786495 KIO786473:KIO786495 JYS786473:JYS786495 JOW786473:JOW786495 JFA786473:JFA786495 IVE786473:IVE786495 ILI786473:ILI786495 IBM786473:IBM786495 HRQ786473:HRQ786495 HHU786473:HHU786495 GXY786473:GXY786495 GOC786473:GOC786495 GEG786473:GEG786495 FUK786473:FUK786495 FKO786473:FKO786495 FAS786473:FAS786495 EQW786473:EQW786495 EHA786473:EHA786495 DXE786473:DXE786495 DNI786473:DNI786495 DDM786473:DDM786495 CTQ786473:CTQ786495 CJU786473:CJU786495 BZY786473:BZY786495 BQC786473:BQC786495 BGG786473:BGG786495 AWK786473:AWK786495 AMO786473:AMO786495 ACS786473:ACS786495 SW786473:SW786495 JA786473:JA786495 E786472:E786494 WVM720937:WVM720959 WLQ720937:WLQ720959 WBU720937:WBU720959 VRY720937:VRY720959 VIC720937:VIC720959 UYG720937:UYG720959 UOK720937:UOK720959 UEO720937:UEO720959 TUS720937:TUS720959 TKW720937:TKW720959 TBA720937:TBA720959 SRE720937:SRE720959 SHI720937:SHI720959 RXM720937:RXM720959 RNQ720937:RNQ720959 RDU720937:RDU720959 QTY720937:QTY720959 QKC720937:QKC720959 QAG720937:QAG720959 PQK720937:PQK720959 PGO720937:PGO720959 OWS720937:OWS720959 OMW720937:OMW720959 ODA720937:ODA720959 NTE720937:NTE720959 NJI720937:NJI720959 MZM720937:MZM720959 MPQ720937:MPQ720959 MFU720937:MFU720959 LVY720937:LVY720959 LMC720937:LMC720959 LCG720937:LCG720959 KSK720937:KSK720959 KIO720937:KIO720959 JYS720937:JYS720959 JOW720937:JOW720959 JFA720937:JFA720959 IVE720937:IVE720959 ILI720937:ILI720959 IBM720937:IBM720959 HRQ720937:HRQ720959 HHU720937:HHU720959 GXY720937:GXY720959 GOC720937:GOC720959 GEG720937:GEG720959 FUK720937:FUK720959 FKO720937:FKO720959 FAS720937:FAS720959 EQW720937:EQW720959 EHA720937:EHA720959 DXE720937:DXE720959 DNI720937:DNI720959 DDM720937:DDM720959 CTQ720937:CTQ720959 CJU720937:CJU720959 BZY720937:BZY720959 BQC720937:BQC720959 BGG720937:BGG720959 AWK720937:AWK720959 AMO720937:AMO720959 ACS720937:ACS720959 SW720937:SW720959 JA720937:JA720959 E720936:E720958 WVM655401:WVM655423 WLQ655401:WLQ655423 WBU655401:WBU655423 VRY655401:VRY655423 VIC655401:VIC655423 UYG655401:UYG655423 UOK655401:UOK655423 UEO655401:UEO655423 TUS655401:TUS655423 TKW655401:TKW655423 TBA655401:TBA655423 SRE655401:SRE655423 SHI655401:SHI655423 RXM655401:RXM655423 RNQ655401:RNQ655423 RDU655401:RDU655423 QTY655401:QTY655423 QKC655401:QKC655423 QAG655401:QAG655423 PQK655401:PQK655423 PGO655401:PGO655423 OWS655401:OWS655423 OMW655401:OMW655423 ODA655401:ODA655423 NTE655401:NTE655423 NJI655401:NJI655423 MZM655401:MZM655423 MPQ655401:MPQ655423 MFU655401:MFU655423 LVY655401:LVY655423 LMC655401:LMC655423 LCG655401:LCG655423 KSK655401:KSK655423 KIO655401:KIO655423 JYS655401:JYS655423 JOW655401:JOW655423 JFA655401:JFA655423 IVE655401:IVE655423 ILI655401:ILI655423 IBM655401:IBM655423 HRQ655401:HRQ655423 HHU655401:HHU655423 GXY655401:GXY655423 GOC655401:GOC655423 GEG655401:GEG655423 FUK655401:FUK655423 FKO655401:FKO655423 FAS655401:FAS655423 EQW655401:EQW655423 EHA655401:EHA655423 DXE655401:DXE655423 DNI655401:DNI655423 DDM655401:DDM655423 CTQ655401:CTQ655423 CJU655401:CJU655423 BZY655401:BZY655423 BQC655401:BQC655423 BGG655401:BGG655423 AWK655401:AWK655423 AMO655401:AMO655423 ACS655401:ACS655423 SW655401:SW655423 JA655401:JA655423 E655400:E655422 WVM589865:WVM589887 WLQ589865:WLQ589887 WBU589865:WBU589887 VRY589865:VRY589887 VIC589865:VIC589887 UYG589865:UYG589887 UOK589865:UOK589887 UEO589865:UEO589887 TUS589865:TUS589887 TKW589865:TKW589887 TBA589865:TBA589887 SRE589865:SRE589887 SHI589865:SHI589887 RXM589865:RXM589887 RNQ589865:RNQ589887 RDU589865:RDU589887 QTY589865:QTY589887 QKC589865:QKC589887 QAG589865:QAG589887 PQK589865:PQK589887 PGO589865:PGO589887 OWS589865:OWS589887 OMW589865:OMW589887 ODA589865:ODA589887 NTE589865:NTE589887 NJI589865:NJI589887 MZM589865:MZM589887 MPQ589865:MPQ589887 MFU589865:MFU589887 LVY589865:LVY589887 LMC589865:LMC589887 LCG589865:LCG589887 KSK589865:KSK589887 KIO589865:KIO589887 JYS589865:JYS589887 JOW589865:JOW589887 JFA589865:JFA589887 IVE589865:IVE589887 ILI589865:ILI589887 IBM589865:IBM589887 HRQ589865:HRQ589887 HHU589865:HHU589887 GXY589865:GXY589887 GOC589865:GOC589887 GEG589865:GEG589887 FUK589865:FUK589887 FKO589865:FKO589887 FAS589865:FAS589887 EQW589865:EQW589887 EHA589865:EHA589887 DXE589865:DXE589887 DNI589865:DNI589887 DDM589865:DDM589887 CTQ589865:CTQ589887 CJU589865:CJU589887 BZY589865:BZY589887 BQC589865:BQC589887 BGG589865:BGG589887 AWK589865:AWK589887 AMO589865:AMO589887 ACS589865:ACS589887 SW589865:SW589887 JA589865:JA589887 E589864:E589886 WVM524329:WVM524351 WLQ524329:WLQ524351 WBU524329:WBU524351 VRY524329:VRY524351 VIC524329:VIC524351 UYG524329:UYG524351 UOK524329:UOK524351 UEO524329:UEO524351 TUS524329:TUS524351 TKW524329:TKW524351 TBA524329:TBA524351 SRE524329:SRE524351 SHI524329:SHI524351 RXM524329:RXM524351 RNQ524329:RNQ524351 RDU524329:RDU524351 QTY524329:QTY524351 QKC524329:QKC524351 QAG524329:QAG524351 PQK524329:PQK524351 PGO524329:PGO524351 OWS524329:OWS524351 OMW524329:OMW524351 ODA524329:ODA524351 NTE524329:NTE524351 NJI524329:NJI524351 MZM524329:MZM524351 MPQ524329:MPQ524351 MFU524329:MFU524351 LVY524329:LVY524351 LMC524329:LMC524351 LCG524329:LCG524351 KSK524329:KSK524351 KIO524329:KIO524351 JYS524329:JYS524351 JOW524329:JOW524351 JFA524329:JFA524351 IVE524329:IVE524351 ILI524329:ILI524351 IBM524329:IBM524351 HRQ524329:HRQ524351 HHU524329:HHU524351 GXY524329:GXY524351 GOC524329:GOC524351 GEG524329:GEG524351 FUK524329:FUK524351 FKO524329:FKO524351 FAS524329:FAS524351 EQW524329:EQW524351 EHA524329:EHA524351 DXE524329:DXE524351 DNI524329:DNI524351 DDM524329:DDM524351 CTQ524329:CTQ524351 CJU524329:CJU524351 BZY524329:BZY524351 BQC524329:BQC524351 BGG524329:BGG524351 AWK524329:AWK524351 AMO524329:AMO524351 ACS524329:ACS524351 SW524329:SW524351 JA524329:JA524351 E524328:E524350 WVM458793:WVM458815 WLQ458793:WLQ458815 WBU458793:WBU458815 VRY458793:VRY458815 VIC458793:VIC458815 UYG458793:UYG458815 UOK458793:UOK458815 UEO458793:UEO458815 TUS458793:TUS458815 TKW458793:TKW458815 TBA458793:TBA458815 SRE458793:SRE458815 SHI458793:SHI458815 RXM458793:RXM458815 RNQ458793:RNQ458815 RDU458793:RDU458815 QTY458793:QTY458815 QKC458793:QKC458815 QAG458793:QAG458815 PQK458793:PQK458815 PGO458793:PGO458815 OWS458793:OWS458815 OMW458793:OMW458815 ODA458793:ODA458815 NTE458793:NTE458815 NJI458793:NJI458815 MZM458793:MZM458815 MPQ458793:MPQ458815 MFU458793:MFU458815 LVY458793:LVY458815 LMC458793:LMC458815 LCG458793:LCG458815 KSK458793:KSK458815 KIO458793:KIO458815 JYS458793:JYS458815 JOW458793:JOW458815 JFA458793:JFA458815 IVE458793:IVE458815 ILI458793:ILI458815 IBM458793:IBM458815 HRQ458793:HRQ458815 HHU458793:HHU458815 GXY458793:GXY458815 GOC458793:GOC458815 GEG458793:GEG458815 FUK458793:FUK458815 FKO458793:FKO458815 FAS458793:FAS458815 EQW458793:EQW458815 EHA458793:EHA458815 DXE458793:DXE458815 DNI458793:DNI458815 DDM458793:DDM458815 CTQ458793:CTQ458815 CJU458793:CJU458815 BZY458793:BZY458815 BQC458793:BQC458815 BGG458793:BGG458815 AWK458793:AWK458815 AMO458793:AMO458815 ACS458793:ACS458815 SW458793:SW458815 JA458793:JA458815 E458792:E458814 WVM393257:WVM393279 WLQ393257:WLQ393279 WBU393257:WBU393279 VRY393257:VRY393279 VIC393257:VIC393279 UYG393257:UYG393279 UOK393257:UOK393279 UEO393257:UEO393279 TUS393257:TUS393279 TKW393257:TKW393279 TBA393257:TBA393279 SRE393257:SRE393279 SHI393257:SHI393279 RXM393257:RXM393279 RNQ393257:RNQ393279 RDU393257:RDU393279 QTY393257:QTY393279 QKC393257:QKC393279 QAG393257:QAG393279 PQK393257:PQK393279 PGO393257:PGO393279 OWS393257:OWS393279 OMW393257:OMW393279 ODA393257:ODA393279 NTE393257:NTE393279 NJI393257:NJI393279 MZM393257:MZM393279 MPQ393257:MPQ393279 MFU393257:MFU393279 LVY393257:LVY393279 LMC393257:LMC393279 LCG393257:LCG393279 KSK393257:KSK393279 KIO393257:KIO393279 JYS393257:JYS393279 JOW393257:JOW393279 JFA393257:JFA393279 IVE393257:IVE393279 ILI393257:ILI393279 IBM393257:IBM393279 HRQ393257:HRQ393279 HHU393257:HHU393279 GXY393257:GXY393279 GOC393257:GOC393279 GEG393257:GEG393279 FUK393257:FUK393279 FKO393257:FKO393279 FAS393257:FAS393279 EQW393257:EQW393279 EHA393257:EHA393279 DXE393257:DXE393279 DNI393257:DNI393279 DDM393257:DDM393279 CTQ393257:CTQ393279 CJU393257:CJU393279 BZY393257:BZY393279 BQC393257:BQC393279 BGG393257:BGG393279 AWK393257:AWK393279 AMO393257:AMO393279 ACS393257:ACS393279 SW393257:SW393279 JA393257:JA393279 E393256:E393278 WVM327721:WVM327743 WLQ327721:WLQ327743 WBU327721:WBU327743 VRY327721:VRY327743 VIC327721:VIC327743 UYG327721:UYG327743 UOK327721:UOK327743 UEO327721:UEO327743 TUS327721:TUS327743 TKW327721:TKW327743 TBA327721:TBA327743 SRE327721:SRE327743 SHI327721:SHI327743 RXM327721:RXM327743 RNQ327721:RNQ327743 RDU327721:RDU327743 QTY327721:QTY327743 QKC327721:QKC327743 QAG327721:QAG327743 PQK327721:PQK327743 PGO327721:PGO327743 OWS327721:OWS327743 OMW327721:OMW327743 ODA327721:ODA327743 NTE327721:NTE327743 NJI327721:NJI327743 MZM327721:MZM327743 MPQ327721:MPQ327743 MFU327721:MFU327743 LVY327721:LVY327743 LMC327721:LMC327743 LCG327721:LCG327743 KSK327721:KSK327743 KIO327721:KIO327743 JYS327721:JYS327743 JOW327721:JOW327743 JFA327721:JFA327743 IVE327721:IVE327743 ILI327721:ILI327743 IBM327721:IBM327743 HRQ327721:HRQ327743 HHU327721:HHU327743 GXY327721:GXY327743 GOC327721:GOC327743 GEG327721:GEG327743 FUK327721:FUK327743 FKO327721:FKO327743 FAS327721:FAS327743 EQW327721:EQW327743 EHA327721:EHA327743 DXE327721:DXE327743 DNI327721:DNI327743 DDM327721:DDM327743 CTQ327721:CTQ327743 CJU327721:CJU327743 BZY327721:BZY327743 BQC327721:BQC327743 BGG327721:BGG327743 AWK327721:AWK327743 AMO327721:AMO327743 ACS327721:ACS327743 SW327721:SW327743 JA327721:JA327743 E327720:E327742 WVM262185:WVM262207 WLQ262185:WLQ262207 WBU262185:WBU262207 VRY262185:VRY262207 VIC262185:VIC262207 UYG262185:UYG262207 UOK262185:UOK262207 UEO262185:UEO262207 TUS262185:TUS262207 TKW262185:TKW262207 TBA262185:TBA262207 SRE262185:SRE262207 SHI262185:SHI262207 RXM262185:RXM262207 RNQ262185:RNQ262207 RDU262185:RDU262207 QTY262185:QTY262207 QKC262185:QKC262207 QAG262185:QAG262207 PQK262185:PQK262207 PGO262185:PGO262207 OWS262185:OWS262207 OMW262185:OMW262207 ODA262185:ODA262207 NTE262185:NTE262207 NJI262185:NJI262207 MZM262185:MZM262207 MPQ262185:MPQ262207 MFU262185:MFU262207 LVY262185:LVY262207 LMC262185:LMC262207 LCG262185:LCG262207 KSK262185:KSK262207 KIO262185:KIO262207 JYS262185:JYS262207 JOW262185:JOW262207 JFA262185:JFA262207 IVE262185:IVE262207 ILI262185:ILI262207 IBM262185:IBM262207 HRQ262185:HRQ262207 HHU262185:HHU262207 GXY262185:GXY262207 GOC262185:GOC262207 GEG262185:GEG262207 FUK262185:FUK262207 FKO262185:FKO262207 FAS262185:FAS262207 EQW262185:EQW262207 EHA262185:EHA262207 DXE262185:DXE262207 DNI262185:DNI262207 DDM262185:DDM262207 CTQ262185:CTQ262207 CJU262185:CJU262207 BZY262185:BZY262207 BQC262185:BQC262207 BGG262185:BGG262207 AWK262185:AWK262207 AMO262185:AMO262207 ACS262185:ACS262207 SW262185:SW262207 JA262185:JA262207 E262184:E262206 WVM196649:WVM196671 WLQ196649:WLQ196671 WBU196649:WBU196671 VRY196649:VRY196671 VIC196649:VIC196671 UYG196649:UYG196671 UOK196649:UOK196671 UEO196649:UEO196671 TUS196649:TUS196671 TKW196649:TKW196671 TBA196649:TBA196671 SRE196649:SRE196671 SHI196649:SHI196671 RXM196649:RXM196671 RNQ196649:RNQ196671 RDU196649:RDU196671 QTY196649:QTY196671 QKC196649:QKC196671 QAG196649:QAG196671 PQK196649:PQK196671 PGO196649:PGO196671 OWS196649:OWS196671 OMW196649:OMW196671 ODA196649:ODA196671 NTE196649:NTE196671 NJI196649:NJI196671 MZM196649:MZM196671 MPQ196649:MPQ196671 MFU196649:MFU196671 LVY196649:LVY196671 LMC196649:LMC196671 LCG196649:LCG196671 KSK196649:KSK196671 KIO196649:KIO196671 JYS196649:JYS196671 JOW196649:JOW196671 JFA196649:JFA196671 IVE196649:IVE196671 ILI196649:ILI196671 IBM196649:IBM196671 HRQ196649:HRQ196671 HHU196649:HHU196671 GXY196649:GXY196671 GOC196649:GOC196671 GEG196649:GEG196671 FUK196649:FUK196671 FKO196649:FKO196671 FAS196649:FAS196671 EQW196649:EQW196671 EHA196649:EHA196671 DXE196649:DXE196671 DNI196649:DNI196671 DDM196649:DDM196671 CTQ196649:CTQ196671 CJU196649:CJU196671 BZY196649:BZY196671 BQC196649:BQC196671 BGG196649:BGG196671 AWK196649:AWK196671 AMO196649:AMO196671 ACS196649:ACS196671 SW196649:SW196671 JA196649:JA196671 E196648:E196670 WVM131113:WVM131135 WLQ131113:WLQ131135 WBU131113:WBU131135 VRY131113:VRY131135 VIC131113:VIC131135 UYG131113:UYG131135 UOK131113:UOK131135 UEO131113:UEO131135 TUS131113:TUS131135 TKW131113:TKW131135 TBA131113:TBA131135 SRE131113:SRE131135 SHI131113:SHI131135 RXM131113:RXM131135 RNQ131113:RNQ131135 RDU131113:RDU131135 QTY131113:QTY131135 QKC131113:QKC131135 QAG131113:QAG131135 PQK131113:PQK131135 PGO131113:PGO131135 OWS131113:OWS131135 OMW131113:OMW131135 ODA131113:ODA131135 NTE131113:NTE131135 NJI131113:NJI131135 MZM131113:MZM131135 MPQ131113:MPQ131135 MFU131113:MFU131135 LVY131113:LVY131135 LMC131113:LMC131135 LCG131113:LCG131135 KSK131113:KSK131135 KIO131113:KIO131135 JYS131113:JYS131135 JOW131113:JOW131135 JFA131113:JFA131135 IVE131113:IVE131135 ILI131113:ILI131135 IBM131113:IBM131135 HRQ131113:HRQ131135 HHU131113:HHU131135 GXY131113:GXY131135 GOC131113:GOC131135 GEG131113:GEG131135 FUK131113:FUK131135 FKO131113:FKO131135 FAS131113:FAS131135 EQW131113:EQW131135 EHA131113:EHA131135 DXE131113:DXE131135 DNI131113:DNI131135 DDM131113:DDM131135 CTQ131113:CTQ131135 CJU131113:CJU131135 BZY131113:BZY131135 BQC131113:BQC131135 BGG131113:BGG131135 AWK131113:AWK131135 AMO131113:AMO131135 ACS131113:ACS131135 SW131113:SW131135 JA131113:JA131135 E131112:E131134 WVM65577:WVM65599 WLQ65577:WLQ65599 WBU65577:WBU65599 VRY65577:VRY65599 VIC65577:VIC65599 UYG65577:UYG65599 UOK65577:UOK65599 UEO65577:UEO65599 TUS65577:TUS65599 TKW65577:TKW65599 TBA65577:TBA65599 SRE65577:SRE65599 SHI65577:SHI65599 RXM65577:RXM65599 RNQ65577:RNQ65599 RDU65577:RDU65599 QTY65577:QTY65599 QKC65577:QKC65599 QAG65577:QAG65599 PQK65577:PQK65599 PGO65577:PGO65599 OWS65577:OWS65599 OMW65577:OMW65599 ODA65577:ODA65599 NTE65577:NTE65599 NJI65577:NJI65599 MZM65577:MZM65599 MPQ65577:MPQ65599 MFU65577:MFU65599 LVY65577:LVY65599 LMC65577:LMC65599 LCG65577:LCG65599 KSK65577:KSK65599 KIO65577:KIO65599 JYS65577:JYS65599 JOW65577:JOW65599 JFA65577:JFA65599 IVE65577:IVE65599 ILI65577:ILI65599 IBM65577:IBM65599 HRQ65577:HRQ65599 HHU65577:HHU65599 GXY65577:GXY65599 GOC65577:GOC65599 GEG65577:GEG65599 FUK65577:FUK65599 FKO65577:FKO65599 FAS65577:FAS65599 EQW65577:EQW65599 EHA65577:EHA65599 DXE65577:DXE65599 DNI65577:DNI65599 DDM65577:DDM65599 CTQ65577:CTQ65599 CJU65577:CJU65599 BZY65577:BZY65599 BQC65577:BQC65599 BGG65577:BGG65599 AWK65577:AWK65599 AMO65577:AMO65599 ACS65577:ACS65599 SW65577:SW65599 JA4:JA63">
      <formula1>$Q$4:$Q$6</formula1>
    </dataValidation>
    <dataValidation type="list" allowBlank="1" showInputMessage="1" showErrorMessage="1" sqref="WVL983081:WVL983103 D65576:D65598 SV4:SV63 ACR4:ACR63 AMN4:AMN63 AWJ4:AWJ63 BGF4:BGF63 BQB4:BQB63 BZX4:BZX63 CJT4:CJT63 CTP4:CTP63 DDL4:DDL63 DNH4:DNH63 DXD4:DXD63 EGZ4:EGZ63 EQV4:EQV63 FAR4:FAR63 FKN4:FKN63 FUJ4:FUJ63 GEF4:GEF63 GOB4:GOB63 GXX4:GXX63 HHT4:HHT63 HRP4:HRP63 IBL4:IBL63 ILH4:ILH63 IVD4:IVD63 JEZ4:JEZ63 JOV4:JOV63 JYR4:JYR63 KIN4:KIN63 KSJ4:KSJ63 LCF4:LCF63 LMB4:LMB63 LVX4:LVX63 MFT4:MFT63 MPP4:MPP63 MZL4:MZL63 NJH4:NJH63 NTD4:NTD63 OCZ4:OCZ63 OMV4:OMV63 OWR4:OWR63 PGN4:PGN63 PQJ4:PQJ63 QAF4:QAF63 QKB4:QKB63 QTX4:QTX63 RDT4:RDT63 RNP4:RNP63 RXL4:RXL63 SHH4:SHH63 SRD4:SRD63 TAZ4:TAZ63 TKV4:TKV63 TUR4:TUR63 UEN4:UEN63 UOJ4:UOJ63 UYF4:UYF63 VIB4:VIB63 VRX4:VRX63 WBT4:WBT63 WLP4:WLP63 WVL4:WVL63 IZ65577:IZ65599 WLP983081:WLP983103 WBT983081:WBT983103 VRX983081:VRX983103 VIB983081:VIB983103 UYF983081:UYF983103 UOJ983081:UOJ983103 UEN983081:UEN983103 TUR983081:TUR983103 TKV983081:TKV983103 TAZ983081:TAZ983103 SRD983081:SRD983103 SHH983081:SHH983103 RXL983081:RXL983103 RNP983081:RNP983103 RDT983081:RDT983103 QTX983081:QTX983103 QKB983081:QKB983103 QAF983081:QAF983103 PQJ983081:PQJ983103 PGN983081:PGN983103 OWR983081:OWR983103 OMV983081:OMV983103 OCZ983081:OCZ983103 NTD983081:NTD983103 NJH983081:NJH983103 MZL983081:MZL983103 MPP983081:MPP983103 MFT983081:MFT983103 LVX983081:LVX983103 LMB983081:LMB983103 LCF983081:LCF983103 KSJ983081:KSJ983103 KIN983081:KIN983103 JYR983081:JYR983103 JOV983081:JOV983103 JEZ983081:JEZ983103 IVD983081:IVD983103 ILH983081:ILH983103 IBL983081:IBL983103 HRP983081:HRP983103 HHT983081:HHT983103 GXX983081:GXX983103 GOB983081:GOB983103 GEF983081:GEF983103 FUJ983081:FUJ983103 FKN983081:FKN983103 FAR983081:FAR983103 EQV983081:EQV983103 EGZ983081:EGZ983103 DXD983081:DXD983103 DNH983081:DNH983103 DDL983081:DDL983103 CTP983081:CTP983103 CJT983081:CJT983103 BZX983081:BZX983103 BQB983081:BQB983103 BGF983081:BGF983103 AWJ983081:AWJ983103 AMN983081:AMN983103 ACR983081:ACR983103 SV983081:SV983103 IZ983081:IZ983103 D983080:D983102 WVL917545:WVL917567 WLP917545:WLP917567 WBT917545:WBT917567 VRX917545:VRX917567 VIB917545:VIB917567 UYF917545:UYF917567 UOJ917545:UOJ917567 UEN917545:UEN917567 TUR917545:TUR917567 TKV917545:TKV917567 TAZ917545:TAZ917567 SRD917545:SRD917567 SHH917545:SHH917567 RXL917545:RXL917567 RNP917545:RNP917567 RDT917545:RDT917567 QTX917545:QTX917567 QKB917545:QKB917567 QAF917545:QAF917567 PQJ917545:PQJ917567 PGN917545:PGN917567 OWR917545:OWR917567 OMV917545:OMV917567 OCZ917545:OCZ917567 NTD917545:NTD917567 NJH917545:NJH917567 MZL917545:MZL917567 MPP917545:MPP917567 MFT917545:MFT917567 LVX917545:LVX917567 LMB917545:LMB917567 LCF917545:LCF917567 KSJ917545:KSJ917567 KIN917545:KIN917567 JYR917545:JYR917567 JOV917545:JOV917567 JEZ917545:JEZ917567 IVD917545:IVD917567 ILH917545:ILH917567 IBL917545:IBL917567 HRP917545:HRP917567 HHT917545:HHT917567 GXX917545:GXX917567 GOB917545:GOB917567 GEF917545:GEF917567 FUJ917545:FUJ917567 FKN917545:FKN917567 FAR917545:FAR917567 EQV917545:EQV917567 EGZ917545:EGZ917567 DXD917545:DXD917567 DNH917545:DNH917567 DDL917545:DDL917567 CTP917545:CTP917567 CJT917545:CJT917567 BZX917545:BZX917567 BQB917545:BQB917567 BGF917545:BGF917567 AWJ917545:AWJ917567 AMN917545:AMN917567 ACR917545:ACR917567 SV917545:SV917567 IZ917545:IZ917567 D917544:D917566 WVL852009:WVL852031 WLP852009:WLP852031 WBT852009:WBT852031 VRX852009:VRX852031 VIB852009:VIB852031 UYF852009:UYF852031 UOJ852009:UOJ852031 UEN852009:UEN852031 TUR852009:TUR852031 TKV852009:TKV852031 TAZ852009:TAZ852031 SRD852009:SRD852031 SHH852009:SHH852031 RXL852009:RXL852031 RNP852009:RNP852031 RDT852009:RDT852031 QTX852009:QTX852031 QKB852009:QKB852031 QAF852009:QAF852031 PQJ852009:PQJ852031 PGN852009:PGN852031 OWR852009:OWR852031 OMV852009:OMV852031 OCZ852009:OCZ852031 NTD852009:NTD852031 NJH852009:NJH852031 MZL852009:MZL852031 MPP852009:MPP852031 MFT852009:MFT852031 LVX852009:LVX852031 LMB852009:LMB852031 LCF852009:LCF852031 KSJ852009:KSJ852031 KIN852009:KIN852031 JYR852009:JYR852031 JOV852009:JOV852031 JEZ852009:JEZ852031 IVD852009:IVD852031 ILH852009:ILH852031 IBL852009:IBL852031 HRP852009:HRP852031 HHT852009:HHT852031 GXX852009:GXX852031 GOB852009:GOB852031 GEF852009:GEF852031 FUJ852009:FUJ852031 FKN852009:FKN852031 FAR852009:FAR852031 EQV852009:EQV852031 EGZ852009:EGZ852031 DXD852009:DXD852031 DNH852009:DNH852031 DDL852009:DDL852031 CTP852009:CTP852031 CJT852009:CJT852031 BZX852009:BZX852031 BQB852009:BQB852031 BGF852009:BGF852031 AWJ852009:AWJ852031 AMN852009:AMN852031 ACR852009:ACR852031 SV852009:SV852031 IZ852009:IZ852031 D852008:D852030 WVL786473:WVL786495 WLP786473:WLP786495 WBT786473:WBT786495 VRX786473:VRX786495 VIB786473:VIB786495 UYF786473:UYF786495 UOJ786473:UOJ786495 UEN786473:UEN786495 TUR786473:TUR786495 TKV786473:TKV786495 TAZ786473:TAZ786495 SRD786473:SRD786495 SHH786473:SHH786495 RXL786473:RXL786495 RNP786473:RNP786495 RDT786473:RDT786495 QTX786473:QTX786495 QKB786473:QKB786495 QAF786473:QAF786495 PQJ786473:PQJ786495 PGN786473:PGN786495 OWR786473:OWR786495 OMV786473:OMV786495 OCZ786473:OCZ786495 NTD786473:NTD786495 NJH786473:NJH786495 MZL786473:MZL786495 MPP786473:MPP786495 MFT786473:MFT786495 LVX786473:LVX786495 LMB786473:LMB786495 LCF786473:LCF786495 KSJ786473:KSJ786495 KIN786473:KIN786495 JYR786473:JYR786495 JOV786473:JOV786495 JEZ786473:JEZ786495 IVD786473:IVD786495 ILH786473:ILH786495 IBL786473:IBL786495 HRP786473:HRP786495 HHT786473:HHT786495 GXX786473:GXX786495 GOB786473:GOB786495 GEF786473:GEF786495 FUJ786473:FUJ786495 FKN786473:FKN786495 FAR786473:FAR786495 EQV786473:EQV786495 EGZ786473:EGZ786495 DXD786473:DXD786495 DNH786473:DNH786495 DDL786473:DDL786495 CTP786473:CTP786495 CJT786473:CJT786495 BZX786473:BZX786495 BQB786473:BQB786495 BGF786473:BGF786495 AWJ786473:AWJ786495 AMN786473:AMN786495 ACR786473:ACR786495 SV786473:SV786495 IZ786473:IZ786495 D786472:D786494 WVL720937:WVL720959 WLP720937:WLP720959 WBT720937:WBT720959 VRX720937:VRX720959 VIB720937:VIB720959 UYF720937:UYF720959 UOJ720937:UOJ720959 UEN720937:UEN720959 TUR720937:TUR720959 TKV720937:TKV720959 TAZ720937:TAZ720959 SRD720937:SRD720959 SHH720937:SHH720959 RXL720937:RXL720959 RNP720937:RNP720959 RDT720937:RDT720959 QTX720937:QTX720959 QKB720937:QKB720959 QAF720937:QAF720959 PQJ720937:PQJ720959 PGN720937:PGN720959 OWR720937:OWR720959 OMV720937:OMV720959 OCZ720937:OCZ720959 NTD720937:NTD720959 NJH720937:NJH720959 MZL720937:MZL720959 MPP720937:MPP720959 MFT720937:MFT720959 LVX720937:LVX720959 LMB720937:LMB720959 LCF720937:LCF720959 KSJ720937:KSJ720959 KIN720937:KIN720959 JYR720937:JYR720959 JOV720937:JOV720959 JEZ720937:JEZ720959 IVD720937:IVD720959 ILH720937:ILH720959 IBL720937:IBL720959 HRP720937:HRP720959 HHT720937:HHT720959 GXX720937:GXX720959 GOB720937:GOB720959 GEF720937:GEF720959 FUJ720937:FUJ720959 FKN720937:FKN720959 FAR720937:FAR720959 EQV720937:EQV720959 EGZ720937:EGZ720959 DXD720937:DXD720959 DNH720937:DNH720959 DDL720937:DDL720959 CTP720937:CTP720959 CJT720937:CJT720959 BZX720937:BZX720959 BQB720937:BQB720959 BGF720937:BGF720959 AWJ720937:AWJ720959 AMN720937:AMN720959 ACR720937:ACR720959 SV720937:SV720959 IZ720937:IZ720959 D720936:D720958 WVL655401:WVL655423 WLP655401:WLP655423 WBT655401:WBT655423 VRX655401:VRX655423 VIB655401:VIB655423 UYF655401:UYF655423 UOJ655401:UOJ655423 UEN655401:UEN655423 TUR655401:TUR655423 TKV655401:TKV655423 TAZ655401:TAZ655423 SRD655401:SRD655423 SHH655401:SHH655423 RXL655401:RXL655423 RNP655401:RNP655423 RDT655401:RDT655423 QTX655401:QTX655423 QKB655401:QKB655423 QAF655401:QAF655423 PQJ655401:PQJ655423 PGN655401:PGN655423 OWR655401:OWR655423 OMV655401:OMV655423 OCZ655401:OCZ655423 NTD655401:NTD655423 NJH655401:NJH655423 MZL655401:MZL655423 MPP655401:MPP655423 MFT655401:MFT655423 LVX655401:LVX655423 LMB655401:LMB655423 LCF655401:LCF655423 KSJ655401:KSJ655423 KIN655401:KIN655423 JYR655401:JYR655423 JOV655401:JOV655423 JEZ655401:JEZ655423 IVD655401:IVD655423 ILH655401:ILH655423 IBL655401:IBL655423 HRP655401:HRP655423 HHT655401:HHT655423 GXX655401:GXX655423 GOB655401:GOB655423 GEF655401:GEF655423 FUJ655401:FUJ655423 FKN655401:FKN655423 FAR655401:FAR655423 EQV655401:EQV655423 EGZ655401:EGZ655423 DXD655401:DXD655423 DNH655401:DNH655423 DDL655401:DDL655423 CTP655401:CTP655423 CJT655401:CJT655423 BZX655401:BZX655423 BQB655401:BQB655423 BGF655401:BGF655423 AWJ655401:AWJ655423 AMN655401:AMN655423 ACR655401:ACR655423 SV655401:SV655423 IZ655401:IZ655423 D655400:D655422 WVL589865:WVL589887 WLP589865:WLP589887 WBT589865:WBT589887 VRX589865:VRX589887 VIB589865:VIB589887 UYF589865:UYF589887 UOJ589865:UOJ589887 UEN589865:UEN589887 TUR589865:TUR589887 TKV589865:TKV589887 TAZ589865:TAZ589887 SRD589865:SRD589887 SHH589865:SHH589887 RXL589865:RXL589887 RNP589865:RNP589887 RDT589865:RDT589887 QTX589865:QTX589887 QKB589865:QKB589887 QAF589865:QAF589887 PQJ589865:PQJ589887 PGN589865:PGN589887 OWR589865:OWR589887 OMV589865:OMV589887 OCZ589865:OCZ589887 NTD589865:NTD589887 NJH589865:NJH589887 MZL589865:MZL589887 MPP589865:MPP589887 MFT589865:MFT589887 LVX589865:LVX589887 LMB589865:LMB589887 LCF589865:LCF589887 KSJ589865:KSJ589887 KIN589865:KIN589887 JYR589865:JYR589887 JOV589865:JOV589887 JEZ589865:JEZ589887 IVD589865:IVD589887 ILH589865:ILH589887 IBL589865:IBL589887 HRP589865:HRP589887 HHT589865:HHT589887 GXX589865:GXX589887 GOB589865:GOB589887 GEF589865:GEF589887 FUJ589865:FUJ589887 FKN589865:FKN589887 FAR589865:FAR589887 EQV589865:EQV589887 EGZ589865:EGZ589887 DXD589865:DXD589887 DNH589865:DNH589887 DDL589865:DDL589887 CTP589865:CTP589887 CJT589865:CJT589887 BZX589865:BZX589887 BQB589865:BQB589887 BGF589865:BGF589887 AWJ589865:AWJ589887 AMN589865:AMN589887 ACR589865:ACR589887 SV589865:SV589887 IZ589865:IZ589887 D589864:D589886 WVL524329:WVL524351 WLP524329:WLP524351 WBT524329:WBT524351 VRX524329:VRX524351 VIB524329:VIB524351 UYF524329:UYF524351 UOJ524329:UOJ524351 UEN524329:UEN524351 TUR524329:TUR524351 TKV524329:TKV524351 TAZ524329:TAZ524351 SRD524329:SRD524351 SHH524329:SHH524351 RXL524329:RXL524351 RNP524329:RNP524351 RDT524329:RDT524351 QTX524329:QTX524351 QKB524329:QKB524351 QAF524329:QAF524351 PQJ524329:PQJ524351 PGN524329:PGN524351 OWR524329:OWR524351 OMV524329:OMV524351 OCZ524329:OCZ524351 NTD524329:NTD524351 NJH524329:NJH524351 MZL524329:MZL524351 MPP524329:MPP524351 MFT524329:MFT524351 LVX524329:LVX524351 LMB524329:LMB524351 LCF524329:LCF524351 KSJ524329:KSJ524351 KIN524329:KIN524351 JYR524329:JYR524351 JOV524329:JOV524351 JEZ524329:JEZ524351 IVD524329:IVD524351 ILH524329:ILH524351 IBL524329:IBL524351 HRP524329:HRP524351 HHT524329:HHT524351 GXX524329:GXX524351 GOB524329:GOB524351 GEF524329:GEF524351 FUJ524329:FUJ524351 FKN524329:FKN524351 FAR524329:FAR524351 EQV524329:EQV524351 EGZ524329:EGZ524351 DXD524329:DXD524351 DNH524329:DNH524351 DDL524329:DDL524351 CTP524329:CTP524351 CJT524329:CJT524351 BZX524329:BZX524351 BQB524329:BQB524351 BGF524329:BGF524351 AWJ524329:AWJ524351 AMN524329:AMN524351 ACR524329:ACR524351 SV524329:SV524351 IZ524329:IZ524351 D524328:D524350 WVL458793:WVL458815 WLP458793:WLP458815 WBT458793:WBT458815 VRX458793:VRX458815 VIB458793:VIB458815 UYF458793:UYF458815 UOJ458793:UOJ458815 UEN458793:UEN458815 TUR458793:TUR458815 TKV458793:TKV458815 TAZ458793:TAZ458815 SRD458793:SRD458815 SHH458793:SHH458815 RXL458793:RXL458815 RNP458793:RNP458815 RDT458793:RDT458815 QTX458793:QTX458815 QKB458793:QKB458815 QAF458793:QAF458815 PQJ458793:PQJ458815 PGN458793:PGN458815 OWR458793:OWR458815 OMV458793:OMV458815 OCZ458793:OCZ458815 NTD458793:NTD458815 NJH458793:NJH458815 MZL458793:MZL458815 MPP458793:MPP458815 MFT458793:MFT458815 LVX458793:LVX458815 LMB458793:LMB458815 LCF458793:LCF458815 KSJ458793:KSJ458815 KIN458793:KIN458815 JYR458793:JYR458815 JOV458793:JOV458815 JEZ458793:JEZ458815 IVD458793:IVD458815 ILH458793:ILH458815 IBL458793:IBL458815 HRP458793:HRP458815 HHT458793:HHT458815 GXX458793:GXX458815 GOB458793:GOB458815 GEF458793:GEF458815 FUJ458793:FUJ458815 FKN458793:FKN458815 FAR458793:FAR458815 EQV458793:EQV458815 EGZ458793:EGZ458815 DXD458793:DXD458815 DNH458793:DNH458815 DDL458793:DDL458815 CTP458793:CTP458815 CJT458793:CJT458815 BZX458793:BZX458815 BQB458793:BQB458815 BGF458793:BGF458815 AWJ458793:AWJ458815 AMN458793:AMN458815 ACR458793:ACR458815 SV458793:SV458815 IZ458793:IZ458815 D458792:D458814 WVL393257:WVL393279 WLP393257:WLP393279 WBT393257:WBT393279 VRX393257:VRX393279 VIB393257:VIB393279 UYF393257:UYF393279 UOJ393257:UOJ393279 UEN393257:UEN393279 TUR393257:TUR393279 TKV393257:TKV393279 TAZ393257:TAZ393279 SRD393257:SRD393279 SHH393257:SHH393279 RXL393257:RXL393279 RNP393257:RNP393279 RDT393257:RDT393279 QTX393257:QTX393279 QKB393257:QKB393279 QAF393257:QAF393279 PQJ393257:PQJ393279 PGN393257:PGN393279 OWR393257:OWR393279 OMV393257:OMV393279 OCZ393257:OCZ393279 NTD393257:NTD393279 NJH393257:NJH393279 MZL393257:MZL393279 MPP393257:MPP393279 MFT393257:MFT393279 LVX393257:LVX393279 LMB393257:LMB393279 LCF393257:LCF393279 KSJ393257:KSJ393279 KIN393257:KIN393279 JYR393257:JYR393279 JOV393257:JOV393279 JEZ393257:JEZ393279 IVD393257:IVD393279 ILH393257:ILH393279 IBL393257:IBL393279 HRP393257:HRP393279 HHT393257:HHT393279 GXX393257:GXX393279 GOB393257:GOB393279 GEF393257:GEF393279 FUJ393257:FUJ393279 FKN393257:FKN393279 FAR393257:FAR393279 EQV393257:EQV393279 EGZ393257:EGZ393279 DXD393257:DXD393279 DNH393257:DNH393279 DDL393257:DDL393279 CTP393257:CTP393279 CJT393257:CJT393279 BZX393257:BZX393279 BQB393257:BQB393279 BGF393257:BGF393279 AWJ393257:AWJ393279 AMN393257:AMN393279 ACR393257:ACR393279 SV393257:SV393279 IZ393257:IZ393279 D393256:D393278 WVL327721:WVL327743 WLP327721:WLP327743 WBT327721:WBT327743 VRX327721:VRX327743 VIB327721:VIB327743 UYF327721:UYF327743 UOJ327721:UOJ327743 UEN327721:UEN327743 TUR327721:TUR327743 TKV327721:TKV327743 TAZ327721:TAZ327743 SRD327721:SRD327743 SHH327721:SHH327743 RXL327721:RXL327743 RNP327721:RNP327743 RDT327721:RDT327743 QTX327721:QTX327743 QKB327721:QKB327743 QAF327721:QAF327743 PQJ327721:PQJ327743 PGN327721:PGN327743 OWR327721:OWR327743 OMV327721:OMV327743 OCZ327721:OCZ327743 NTD327721:NTD327743 NJH327721:NJH327743 MZL327721:MZL327743 MPP327721:MPP327743 MFT327721:MFT327743 LVX327721:LVX327743 LMB327721:LMB327743 LCF327721:LCF327743 KSJ327721:KSJ327743 KIN327721:KIN327743 JYR327721:JYR327743 JOV327721:JOV327743 JEZ327721:JEZ327743 IVD327721:IVD327743 ILH327721:ILH327743 IBL327721:IBL327743 HRP327721:HRP327743 HHT327721:HHT327743 GXX327721:GXX327743 GOB327721:GOB327743 GEF327721:GEF327743 FUJ327721:FUJ327743 FKN327721:FKN327743 FAR327721:FAR327743 EQV327721:EQV327743 EGZ327721:EGZ327743 DXD327721:DXD327743 DNH327721:DNH327743 DDL327721:DDL327743 CTP327721:CTP327743 CJT327721:CJT327743 BZX327721:BZX327743 BQB327721:BQB327743 BGF327721:BGF327743 AWJ327721:AWJ327743 AMN327721:AMN327743 ACR327721:ACR327743 SV327721:SV327743 IZ327721:IZ327743 D327720:D327742 WVL262185:WVL262207 WLP262185:WLP262207 WBT262185:WBT262207 VRX262185:VRX262207 VIB262185:VIB262207 UYF262185:UYF262207 UOJ262185:UOJ262207 UEN262185:UEN262207 TUR262185:TUR262207 TKV262185:TKV262207 TAZ262185:TAZ262207 SRD262185:SRD262207 SHH262185:SHH262207 RXL262185:RXL262207 RNP262185:RNP262207 RDT262185:RDT262207 QTX262185:QTX262207 QKB262185:QKB262207 QAF262185:QAF262207 PQJ262185:PQJ262207 PGN262185:PGN262207 OWR262185:OWR262207 OMV262185:OMV262207 OCZ262185:OCZ262207 NTD262185:NTD262207 NJH262185:NJH262207 MZL262185:MZL262207 MPP262185:MPP262207 MFT262185:MFT262207 LVX262185:LVX262207 LMB262185:LMB262207 LCF262185:LCF262207 KSJ262185:KSJ262207 KIN262185:KIN262207 JYR262185:JYR262207 JOV262185:JOV262207 JEZ262185:JEZ262207 IVD262185:IVD262207 ILH262185:ILH262207 IBL262185:IBL262207 HRP262185:HRP262207 HHT262185:HHT262207 GXX262185:GXX262207 GOB262185:GOB262207 GEF262185:GEF262207 FUJ262185:FUJ262207 FKN262185:FKN262207 FAR262185:FAR262207 EQV262185:EQV262207 EGZ262185:EGZ262207 DXD262185:DXD262207 DNH262185:DNH262207 DDL262185:DDL262207 CTP262185:CTP262207 CJT262185:CJT262207 BZX262185:BZX262207 BQB262185:BQB262207 BGF262185:BGF262207 AWJ262185:AWJ262207 AMN262185:AMN262207 ACR262185:ACR262207 SV262185:SV262207 IZ262185:IZ262207 D262184:D262206 WVL196649:WVL196671 WLP196649:WLP196671 WBT196649:WBT196671 VRX196649:VRX196671 VIB196649:VIB196671 UYF196649:UYF196671 UOJ196649:UOJ196671 UEN196649:UEN196671 TUR196649:TUR196671 TKV196649:TKV196671 TAZ196649:TAZ196671 SRD196649:SRD196671 SHH196649:SHH196671 RXL196649:RXL196671 RNP196649:RNP196671 RDT196649:RDT196671 QTX196649:QTX196671 QKB196649:QKB196671 QAF196649:QAF196671 PQJ196649:PQJ196671 PGN196649:PGN196671 OWR196649:OWR196671 OMV196649:OMV196671 OCZ196649:OCZ196671 NTD196649:NTD196671 NJH196649:NJH196671 MZL196649:MZL196671 MPP196649:MPP196671 MFT196649:MFT196671 LVX196649:LVX196671 LMB196649:LMB196671 LCF196649:LCF196671 KSJ196649:KSJ196671 KIN196649:KIN196671 JYR196649:JYR196671 JOV196649:JOV196671 JEZ196649:JEZ196671 IVD196649:IVD196671 ILH196649:ILH196671 IBL196649:IBL196671 HRP196649:HRP196671 HHT196649:HHT196671 GXX196649:GXX196671 GOB196649:GOB196671 GEF196649:GEF196671 FUJ196649:FUJ196671 FKN196649:FKN196671 FAR196649:FAR196671 EQV196649:EQV196671 EGZ196649:EGZ196671 DXD196649:DXD196671 DNH196649:DNH196671 DDL196649:DDL196671 CTP196649:CTP196671 CJT196649:CJT196671 BZX196649:BZX196671 BQB196649:BQB196671 BGF196649:BGF196671 AWJ196649:AWJ196671 AMN196649:AMN196671 ACR196649:ACR196671 SV196649:SV196671 IZ196649:IZ196671 D196648:D196670 WVL131113:WVL131135 WLP131113:WLP131135 WBT131113:WBT131135 VRX131113:VRX131135 VIB131113:VIB131135 UYF131113:UYF131135 UOJ131113:UOJ131135 UEN131113:UEN131135 TUR131113:TUR131135 TKV131113:TKV131135 TAZ131113:TAZ131135 SRD131113:SRD131135 SHH131113:SHH131135 RXL131113:RXL131135 RNP131113:RNP131135 RDT131113:RDT131135 QTX131113:QTX131135 QKB131113:QKB131135 QAF131113:QAF131135 PQJ131113:PQJ131135 PGN131113:PGN131135 OWR131113:OWR131135 OMV131113:OMV131135 OCZ131113:OCZ131135 NTD131113:NTD131135 NJH131113:NJH131135 MZL131113:MZL131135 MPP131113:MPP131135 MFT131113:MFT131135 LVX131113:LVX131135 LMB131113:LMB131135 LCF131113:LCF131135 KSJ131113:KSJ131135 KIN131113:KIN131135 JYR131113:JYR131135 JOV131113:JOV131135 JEZ131113:JEZ131135 IVD131113:IVD131135 ILH131113:ILH131135 IBL131113:IBL131135 HRP131113:HRP131135 HHT131113:HHT131135 GXX131113:GXX131135 GOB131113:GOB131135 GEF131113:GEF131135 FUJ131113:FUJ131135 FKN131113:FKN131135 FAR131113:FAR131135 EQV131113:EQV131135 EGZ131113:EGZ131135 DXD131113:DXD131135 DNH131113:DNH131135 DDL131113:DDL131135 CTP131113:CTP131135 CJT131113:CJT131135 BZX131113:BZX131135 BQB131113:BQB131135 BGF131113:BGF131135 AWJ131113:AWJ131135 AMN131113:AMN131135 ACR131113:ACR131135 SV131113:SV131135 IZ131113:IZ131135 D131112:D131134 WVL65577:WVL65599 WLP65577:WLP65599 WBT65577:WBT65599 VRX65577:VRX65599 VIB65577:VIB65599 UYF65577:UYF65599 UOJ65577:UOJ65599 UEN65577:UEN65599 TUR65577:TUR65599 TKV65577:TKV65599 TAZ65577:TAZ65599 SRD65577:SRD65599 SHH65577:SHH65599 RXL65577:RXL65599 RNP65577:RNP65599 RDT65577:RDT65599 QTX65577:QTX65599 QKB65577:QKB65599 QAF65577:QAF65599 PQJ65577:PQJ65599 PGN65577:PGN65599 OWR65577:OWR65599 OMV65577:OMV65599 OCZ65577:OCZ65599 NTD65577:NTD65599 NJH65577:NJH65599 MZL65577:MZL65599 MPP65577:MPP65599 MFT65577:MFT65599 LVX65577:LVX65599 LMB65577:LMB65599 LCF65577:LCF65599 KSJ65577:KSJ65599 KIN65577:KIN65599 JYR65577:JYR65599 JOV65577:JOV65599 JEZ65577:JEZ65599 IVD65577:IVD65599 ILH65577:ILH65599 IBL65577:IBL65599 HRP65577:HRP65599 HHT65577:HHT65599 GXX65577:GXX65599 GOB65577:GOB65599 GEF65577:GEF65599 FUJ65577:FUJ65599 FKN65577:FKN65599 FAR65577:FAR65599 EQV65577:EQV65599 EGZ65577:EGZ65599 DXD65577:DXD65599 DNH65577:DNH65599 DDL65577:DDL65599 CTP65577:CTP65599 CJT65577:CJT65599 BZX65577:BZX65599 BQB65577:BQB65599 BGF65577:BGF65599 AWJ65577:AWJ65599 AMN65577:AMN65599 ACR65577:ACR65599 SV65577:SV65599 IZ4:IZ63">
      <formula1>$O$4:$O$18</formula1>
    </dataValidation>
  </dataValidations>
  <pageMargins left="0.7" right="0.7" top="0.75" bottom="0.75" header="0.3" footer="0.3"/>
  <pageSetup paperSize="9" scale="77" fitToHeight="0" orientation="portrait" r:id="rId1"/>
  <colBreaks count="1" manualBreakCount="1">
    <brk id="20" max="1048575" man="1"/>
  </colBreaks>
  <drawing r:id="rId2"/>
  <legacyDrawing r:id="rId3"/>
  <mc:AlternateContent xmlns:mc="http://schemas.openxmlformats.org/markup-compatibility/2006">
    <mc:Choice Requires="x14"/>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pageSetUpPr fitToPage="1"/>
  </sheetPr>
  <dimension ref="A1:BT37"/>
  <sheetViews>
    <sheetView showGridLines="0" showZeros="0" showWhiteSpace="0" view="pageBreakPreview" topLeftCell="A25" zoomScaleNormal="100" zoomScaleSheetLayoutView="100" workbookViewId="0">
      <selection activeCell="CK30" sqref="CK30"/>
    </sheetView>
  </sheetViews>
  <sheetFormatPr defaultColWidth="1.58203125" defaultRowHeight="13"/>
  <cols>
    <col min="1" max="11" width="1.58203125" style="92"/>
    <col min="12" max="12" width="1.58203125" style="92" customWidth="1"/>
    <col min="13" max="16384" width="1.58203125" style="92"/>
  </cols>
  <sheetData>
    <row r="1" spans="1:72" ht="18.75" customHeight="1">
      <c r="A1" s="614" t="s">
        <v>203</v>
      </c>
      <c r="B1" s="614"/>
      <c r="C1" s="614"/>
      <c r="D1" s="614"/>
      <c r="E1" s="614"/>
      <c r="F1" s="614"/>
      <c r="G1" s="614"/>
      <c r="H1" s="614"/>
      <c r="I1" s="614"/>
      <c r="J1" s="614"/>
      <c r="K1" s="614"/>
    </row>
    <row r="2" spans="1:72" ht="14">
      <c r="A2" s="1"/>
    </row>
    <row r="3" spans="1:72" ht="14">
      <c r="A3" s="750" t="s">
        <v>669</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0"/>
      <c r="AS3" s="750"/>
      <c r="AT3" s="750"/>
      <c r="AU3" s="750"/>
      <c r="AV3" s="750"/>
      <c r="AW3" s="750"/>
      <c r="AX3" s="750"/>
      <c r="AY3" s="750"/>
      <c r="AZ3" s="750"/>
    </row>
    <row r="4" spans="1:72" ht="18.75" customHeight="1">
      <c r="A4" s="751" t="s">
        <v>1</v>
      </c>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c r="AI4" s="751"/>
      <c r="AJ4" s="751"/>
      <c r="AK4" s="751"/>
      <c r="AL4" s="751"/>
      <c r="AM4" s="751"/>
      <c r="AN4" s="751"/>
      <c r="AO4" s="751"/>
      <c r="AP4" s="751"/>
      <c r="AQ4" s="751"/>
      <c r="AR4" s="751"/>
      <c r="AS4" s="751"/>
      <c r="AT4" s="751"/>
      <c r="AU4" s="751"/>
      <c r="AV4" s="751"/>
      <c r="AW4" s="751"/>
      <c r="AX4" s="751"/>
      <c r="AY4" s="751"/>
      <c r="AZ4" s="751"/>
    </row>
    <row r="5" spans="1:72" ht="14">
      <c r="A5" s="83"/>
    </row>
    <row r="6" spans="1:72" ht="14">
      <c r="A6" s="1"/>
      <c r="AO6" s="759">
        <f>'【実績】入力シート '!X2</f>
        <v>0</v>
      </c>
      <c r="AP6" s="759"/>
      <c r="AQ6" s="759"/>
      <c r="AR6" s="759"/>
      <c r="AS6" s="759"/>
      <c r="AT6" s="759"/>
      <c r="AU6" s="759"/>
      <c r="AV6" s="759"/>
      <c r="AW6" s="759"/>
      <c r="AX6" s="759"/>
      <c r="AY6" s="759"/>
      <c r="AZ6" s="759"/>
      <c r="BA6" s="759"/>
    </row>
    <row r="7" spans="1:72" ht="14">
      <c r="A7" s="660"/>
      <c r="B7" s="758"/>
      <c r="C7" s="758"/>
      <c r="D7" s="758"/>
      <c r="AN7" s="757"/>
      <c r="AO7" s="757"/>
      <c r="AP7" s="757"/>
      <c r="AQ7" s="757"/>
      <c r="AR7" s="757"/>
      <c r="AS7" s="757"/>
      <c r="AT7" s="757"/>
      <c r="AU7" s="757"/>
      <c r="AV7" s="757"/>
      <c r="AW7" s="757"/>
      <c r="AX7" s="757"/>
      <c r="AY7" s="757"/>
      <c r="AZ7" s="757"/>
      <c r="BA7" s="757"/>
    </row>
    <row r="8" spans="1:72" ht="18.75" customHeight="1">
      <c r="A8" s="614" t="s">
        <v>202</v>
      </c>
      <c r="B8" s="614"/>
      <c r="C8" s="614"/>
      <c r="D8" s="614"/>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O8" s="614"/>
      <c r="AP8" s="614"/>
      <c r="AQ8" s="614"/>
      <c r="AR8" s="614"/>
      <c r="AS8" s="614"/>
      <c r="AT8" s="614"/>
      <c r="AU8" s="614"/>
      <c r="AV8" s="614"/>
      <c r="AW8" s="614"/>
      <c r="AX8" s="614"/>
      <c r="AY8" s="614"/>
      <c r="AZ8" s="614"/>
      <c r="BA8" s="614"/>
    </row>
    <row r="9" spans="1:72" ht="18.75" customHeight="1">
      <c r="A9" s="90"/>
      <c r="B9" s="762"/>
      <c r="C9" s="762"/>
      <c r="AC9" s="756" t="s">
        <v>201</v>
      </c>
      <c r="AD9" s="756"/>
      <c r="AE9" s="756"/>
      <c r="AF9" s="756"/>
      <c r="AG9" s="756"/>
      <c r="AH9" s="756"/>
      <c r="AI9" s="756"/>
      <c r="AJ9" s="756"/>
      <c r="AK9" s="763">
        <f>+【交付申請】入力シート!K5</f>
        <v>0</v>
      </c>
      <c r="AL9" s="763"/>
      <c r="AM9" s="763"/>
      <c r="AN9" s="763"/>
      <c r="AO9" s="763"/>
      <c r="AP9" s="763"/>
      <c r="AQ9" s="763"/>
      <c r="AR9" s="763"/>
      <c r="AS9" s="763"/>
      <c r="AT9" s="763"/>
      <c r="AU9" s="763"/>
      <c r="AV9" s="763"/>
      <c r="AW9" s="763"/>
      <c r="AX9" s="763"/>
      <c r="AY9" s="763"/>
      <c r="AZ9" s="763"/>
      <c r="BA9" s="763"/>
      <c r="BT9" s="207"/>
    </row>
    <row r="10" spans="1:72" ht="18.75" customHeight="1">
      <c r="A10" s="90"/>
      <c r="B10" s="762"/>
      <c r="C10" s="762"/>
      <c r="AC10" s="756" t="s">
        <v>200</v>
      </c>
      <c r="AD10" s="756"/>
      <c r="AE10" s="756"/>
      <c r="AF10" s="756"/>
      <c r="AG10" s="756"/>
      <c r="AH10" s="756"/>
      <c r="AI10" s="756"/>
      <c r="AJ10" s="756"/>
      <c r="AK10" s="643">
        <f>+【交付申請】入力シート!K6</f>
        <v>0</v>
      </c>
      <c r="AL10" s="643"/>
      <c r="AM10" s="643"/>
      <c r="AN10" s="643"/>
      <c r="AO10" s="643"/>
      <c r="AP10" s="643"/>
      <c r="AQ10" s="643"/>
      <c r="AR10" s="643"/>
      <c r="AS10" s="643"/>
      <c r="AT10" s="643"/>
      <c r="AU10" s="643"/>
      <c r="AV10" s="643"/>
      <c r="AW10" s="643"/>
      <c r="AX10" s="643"/>
      <c r="AY10" s="643"/>
      <c r="AZ10" s="643"/>
      <c r="BA10" s="643"/>
      <c r="BT10" s="171"/>
    </row>
    <row r="11" spans="1:72" ht="18.75" customHeight="1">
      <c r="A11" s="90"/>
      <c r="B11" s="91"/>
      <c r="C11" s="91"/>
      <c r="AC11" s="756" t="s">
        <v>24</v>
      </c>
      <c r="AD11" s="756"/>
      <c r="AE11" s="756"/>
      <c r="AF11" s="756"/>
      <c r="AG11" s="756"/>
      <c r="AH11" s="756"/>
      <c r="AI11" s="756"/>
      <c r="AJ11" s="756"/>
      <c r="AK11" s="643">
        <f>+【交付申請】入力シート!K7</f>
        <v>0</v>
      </c>
      <c r="AL11" s="643"/>
      <c r="AM11" s="643"/>
      <c r="AN11" s="643"/>
      <c r="AO11" s="643"/>
      <c r="AP11" s="643"/>
      <c r="AQ11" s="643"/>
      <c r="AR11" s="643"/>
      <c r="AS11" s="643"/>
      <c r="AT11" s="643"/>
      <c r="AU11" s="643"/>
      <c r="AV11" s="643"/>
      <c r="AW11" s="643"/>
      <c r="AX11" s="643"/>
      <c r="AY11" s="643"/>
      <c r="AZ11" s="643"/>
      <c r="BA11" s="643"/>
      <c r="BS11" s="170"/>
    </row>
    <row r="12" spans="1:72" ht="18.75" customHeight="1">
      <c r="A12" s="90"/>
      <c r="B12" s="762"/>
      <c r="C12" s="762"/>
      <c r="AC12" s="756" t="s">
        <v>26</v>
      </c>
      <c r="AD12" s="756"/>
      <c r="AE12" s="756"/>
      <c r="AF12" s="756"/>
      <c r="AG12" s="756"/>
      <c r="AH12" s="756"/>
      <c r="AI12" s="756"/>
      <c r="AJ12" s="756"/>
      <c r="AK12" s="643">
        <f>+【交付申請】入力シート!K10</f>
        <v>0</v>
      </c>
      <c r="AL12" s="643"/>
      <c r="AM12" s="643"/>
      <c r="AN12" s="643"/>
      <c r="AO12" s="643"/>
      <c r="AP12" s="643"/>
      <c r="AQ12" s="643"/>
      <c r="AR12" s="643"/>
      <c r="AS12" s="643"/>
      <c r="AT12" s="643"/>
      <c r="AU12" s="643"/>
      <c r="AV12" s="643"/>
      <c r="AW12" s="643"/>
      <c r="AX12" s="643"/>
      <c r="AY12" s="643"/>
      <c r="AZ12" s="643"/>
      <c r="BA12" s="643"/>
    </row>
    <row r="13" spans="1:72" ht="17.5" customHeight="1">
      <c r="A13" s="90"/>
      <c r="B13" s="762"/>
      <c r="C13" s="762"/>
      <c r="AC13" s="756" t="s">
        <v>199</v>
      </c>
      <c r="AD13" s="756"/>
      <c r="AE13" s="756"/>
      <c r="AF13" s="756"/>
      <c r="AG13" s="756"/>
      <c r="AH13" s="756"/>
      <c r="AI13" s="756"/>
      <c r="AJ13" s="756"/>
      <c r="AK13" s="643">
        <f>+【交付申請】入力シート!K11</f>
        <v>0</v>
      </c>
      <c r="AL13" s="643"/>
      <c r="AM13" s="643"/>
      <c r="AN13" s="643"/>
      <c r="AO13" s="643"/>
      <c r="AP13" s="643"/>
      <c r="AQ13" s="643"/>
      <c r="AR13" s="643"/>
      <c r="AS13" s="643"/>
      <c r="AT13" s="643"/>
      <c r="AU13" s="643"/>
      <c r="AV13" s="643"/>
      <c r="AW13" s="643"/>
      <c r="AX13" s="643"/>
      <c r="AY13" s="643"/>
      <c r="AZ13" s="643"/>
      <c r="BA13" s="643"/>
      <c r="BI13" s="170"/>
    </row>
    <row r="14" spans="1:72" ht="14">
      <c r="A14" s="1"/>
      <c r="BI14" s="171"/>
    </row>
    <row r="15" spans="1:72" ht="18.75" customHeight="1">
      <c r="A15" s="747">
        <f>交付決定!AR2</f>
        <v>0</v>
      </c>
      <c r="B15" s="747"/>
      <c r="C15" s="747"/>
      <c r="D15" s="747"/>
      <c r="E15" s="747"/>
      <c r="F15" s="747"/>
      <c r="G15" s="747"/>
      <c r="H15" s="747"/>
      <c r="I15" s="747"/>
      <c r="J15" s="747"/>
      <c r="K15" s="747"/>
      <c r="L15" s="761" t="s">
        <v>670</v>
      </c>
      <c r="M15" s="761"/>
      <c r="N15" s="761"/>
      <c r="O15" s="761"/>
      <c r="P15" s="761"/>
      <c r="Q15" s="761"/>
      <c r="R15" s="760">
        <f>交付決定!BB1</f>
        <v>0</v>
      </c>
      <c r="S15" s="760"/>
      <c r="T15" s="760"/>
      <c r="U15" s="609" t="s">
        <v>360</v>
      </c>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c r="AU15" s="609"/>
      <c r="AV15" s="609"/>
      <c r="AW15" s="609"/>
      <c r="AX15" s="609"/>
      <c r="AY15" s="609"/>
      <c r="AZ15" s="609"/>
      <c r="BA15" s="609"/>
      <c r="BD15" s="242"/>
    </row>
    <row r="16" spans="1:72" ht="18.75" customHeight="1">
      <c r="A16" s="63" t="s">
        <v>361</v>
      </c>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row>
    <row r="17" spans="1:53" ht="14">
      <c r="A17" s="1"/>
    </row>
    <row r="18" spans="1:53" ht="14">
      <c r="A18" s="751" t="s">
        <v>2</v>
      </c>
      <c r="B18" s="751"/>
      <c r="C18" s="751"/>
      <c r="D18" s="751"/>
      <c r="E18" s="751"/>
      <c r="F18" s="751"/>
      <c r="G18" s="751"/>
      <c r="H18" s="751"/>
      <c r="I18" s="751"/>
      <c r="J18" s="751"/>
      <c r="K18" s="751"/>
      <c r="L18" s="751"/>
      <c r="M18" s="751"/>
      <c r="N18" s="751"/>
      <c r="O18" s="751"/>
      <c r="P18" s="751"/>
      <c r="Q18" s="751"/>
      <c r="R18" s="751"/>
      <c r="S18" s="751"/>
      <c r="T18" s="751"/>
      <c r="U18" s="751"/>
      <c r="V18" s="751"/>
      <c r="W18" s="751"/>
      <c r="X18" s="751"/>
      <c r="Y18" s="751"/>
      <c r="Z18" s="751"/>
      <c r="AA18" s="751"/>
      <c r="AB18" s="751"/>
      <c r="AC18" s="751"/>
      <c r="AD18" s="751"/>
      <c r="AE18" s="751"/>
      <c r="AF18" s="751"/>
      <c r="AG18" s="751"/>
      <c r="AH18" s="751"/>
      <c r="AI18" s="751"/>
      <c r="AJ18" s="751"/>
      <c r="AK18" s="751"/>
      <c r="AL18" s="751"/>
      <c r="AM18" s="751"/>
      <c r="AN18" s="751"/>
      <c r="AO18" s="751"/>
      <c r="AP18" s="751"/>
      <c r="AQ18" s="751"/>
      <c r="AR18" s="751"/>
      <c r="AS18" s="751"/>
      <c r="AT18" s="751"/>
      <c r="AU18" s="751"/>
      <c r="AV18" s="751"/>
      <c r="AW18" s="751"/>
      <c r="AX18" s="751"/>
      <c r="AY18" s="751"/>
      <c r="AZ18" s="751"/>
      <c r="BA18" s="751"/>
    </row>
    <row r="19" spans="1:53" ht="14">
      <c r="A19" s="1"/>
    </row>
    <row r="20" spans="1:53" ht="19.5" customHeight="1">
      <c r="A20" s="614" t="s">
        <v>198</v>
      </c>
      <c r="B20" s="614"/>
      <c r="C20" s="614"/>
      <c r="D20" s="614"/>
      <c r="E20" s="614"/>
      <c r="F20" s="614"/>
      <c r="G20" s="614"/>
      <c r="H20" s="614"/>
      <c r="I20" s="614"/>
      <c r="J20" s="614"/>
      <c r="K20" s="614"/>
      <c r="L20" s="614"/>
      <c r="M20" s="614"/>
      <c r="N20" s="614"/>
      <c r="O20" s="614"/>
      <c r="P20" s="614"/>
      <c r="Q20" s="614"/>
      <c r="R20" s="614"/>
      <c r="S20" s="614"/>
      <c r="T20" s="614"/>
      <c r="U20" s="614"/>
      <c r="V20" s="614"/>
      <c r="W20" s="614"/>
      <c r="X20" s="614"/>
      <c r="Y20" s="614"/>
    </row>
    <row r="21" spans="1:53" ht="30.75" customHeight="1">
      <c r="A21" s="666"/>
      <c r="B21" s="666"/>
      <c r="C21" s="666"/>
      <c r="D21" s="666"/>
      <c r="E21" s="666"/>
      <c r="F21" s="753" t="s">
        <v>197</v>
      </c>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3"/>
      <c r="AL21" s="753"/>
      <c r="AM21" s="753"/>
      <c r="AN21" s="753"/>
      <c r="AO21" s="753"/>
      <c r="AP21" s="753"/>
      <c r="AQ21" s="753"/>
      <c r="AR21" s="753"/>
      <c r="AS21" s="753"/>
      <c r="AT21" s="753" t="s">
        <v>196</v>
      </c>
      <c r="AU21" s="753"/>
      <c r="AV21" s="753"/>
      <c r="AW21" s="753"/>
      <c r="AX21" s="753"/>
      <c r="AY21" s="753"/>
      <c r="AZ21" s="753"/>
      <c r="BA21" s="753"/>
    </row>
    <row r="22" spans="1:53" ht="32.9" customHeight="1">
      <c r="A22" s="666" t="s">
        <v>103</v>
      </c>
      <c r="B22" s="666"/>
      <c r="C22" s="666"/>
      <c r="D22" s="666"/>
      <c r="E22" s="666"/>
      <c r="F22" s="754">
        <f>事業報告書!B5</f>
        <v>0</v>
      </c>
      <c r="G22" s="755"/>
      <c r="H22" s="755"/>
      <c r="I22" s="755"/>
      <c r="J22" s="755"/>
      <c r="K22" s="755"/>
      <c r="L22" s="755"/>
      <c r="M22" s="755"/>
      <c r="N22" s="755"/>
      <c r="O22" s="755"/>
      <c r="P22" s="755"/>
      <c r="Q22" s="755"/>
      <c r="R22" s="755"/>
      <c r="S22" s="755"/>
      <c r="T22" s="755"/>
      <c r="U22" s="755"/>
      <c r="V22" s="755"/>
      <c r="W22" s="755"/>
      <c r="X22" s="755"/>
      <c r="Y22" s="755"/>
      <c r="Z22" s="755"/>
      <c r="AA22" s="755"/>
      <c r="AB22" s="755"/>
      <c r="AC22" s="755"/>
      <c r="AD22" s="755"/>
      <c r="AE22" s="755"/>
      <c r="AF22" s="755"/>
      <c r="AG22" s="755"/>
      <c r="AH22" s="755"/>
      <c r="AI22" s="755"/>
      <c r="AJ22" s="755"/>
      <c r="AK22" s="755"/>
      <c r="AL22" s="755"/>
      <c r="AM22" s="755"/>
      <c r="AN22" s="755"/>
      <c r="AO22" s="755"/>
      <c r="AP22" s="755"/>
      <c r="AQ22" s="755"/>
      <c r="AR22" s="755"/>
      <c r="AS22" s="755"/>
      <c r="AT22" s="753" t="s">
        <v>489</v>
      </c>
      <c r="AU22" s="753"/>
      <c r="AV22" s="753"/>
      <c r="AW22" s="753"/>
      <c r="AX22" s="753"/>
      <c r="AY22" s="753"/>
      <c r="AZ22" s="753"/>
      <c r="BA22" s="753"/>
    </row>
    <row r="23" spans="1:53" ht="32.5" customHeight="1">
      <c r="A23" s="666" t="s">
        <v>105</v>
      </c>
      <c r="B23" s="666"/>
      <c r="C23" s="666"/>
      <c r="D23" s="666"/>
      <c r="E23" s="666"/>
      <c r="F23" s="752"/>
      <c r="G23" s="752"/>
      <c r="H23" s="752"/>
      <c r="I23" s="752"/>
      <c r="J23" s="752"/>
      <c r="K23" s="752"/>
      <c r="L23" s="752"/>
      <c r="M23" s="752"/>
      <c r="N23" s="752"/>
      <c r="O23" s="752"/>
      <c r="P23" s="752"/>
      <c r="Q23" s="752"/>
      <c r="R23" s="752"/>
      <c r="S23" s="752"/>
      <c r="T23" s="752"/>
      <c r="U23" s="752"/>
      <c r="V23" s="752"/>
      <c r="W23" s="752"/>
      <c r="X23" s="752"/>
      <c r="Y23" s="752"/>
      <c r="Z23" s="752"/>
      <c r="AA23" s="752"/>
      <c r="AB23" s="752"/>
      <c r="AC23" s="752"/>
      <c r="AD23" s="752"/>
      <c r="AE23" s="752"/>
      <c r="AF23" s="752"/>
      <c r="AG23" s="752"/>
      <c r="AH23" s="752"/>
      <c r="AI23" s="752"/>
      <c r="AJ23" s="752"/>
      <c r="AK23" s="752"/>
      <c r="AL23" s="752"/>
      <c r="AM23" s="752"/>
      <c r="AN23" s="752"/>
      <c r="AO23" s="752"/>
      <c r="AP23" s="752"/>
      <c r="AQ23" s="752"/>
      <c r="AR23" s="752"/>
      <c r="AS23" s="752"/>
      <c r="AT23" s="753"/>
      <c r="AU23" s="753"/>
      <c r="AV23" s="753"/>
      <c r="AW23" s="753"/>
      <c r="AX23" s="753"/>
      <c r="AY23" s="753"/>
      <c r="AZ23" s="753"/>
      <c r="BA23" s="753"/>
    </row>
    <row r="24" spans="1:53" ht="18.75" customHeight="1">
      <c r="A24" s="748" t="s">
        <v>195</v>
      </c>
      <c r="B24" s="748"/>
      <c r="C24" s="748"/>
      <c r="D24" s="748"/>
      <c r="E24" s="748"/>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c r="AL24" s="748"/>
      <c r="AM24" s="748"/>
      <c r="AN24" s="748"/>
      <c r="AO24" s="748"/>
      <c r="AP24" s="748"/>
      <c r="AQ24" s="748"/>
      <c r="AR24" s="748"/>
      <c r="AS24" s="748"/>
      <c r="AT24" s="748"/>
      <c r="AU24" s="748"/>
      <c r="AV24" s="748"/>
      <c r="AW24" s="748"/>
      <c r="AX24" s="748"/>
      <c r="AY24" s="748"/>
      <c r="AZ24" s="748"/>
      <c r="BA24" s="748"/>
    </row>
    <row r="25" spans="1:53" ht="14">
      <c r="A25" s="1"/>
    </row>
    <row r="26" spans="1:53" ht="14">
      <c r="A26" s="1"/>
    </row>
    <row r="27" spans="1:53" ht="14">
      <c r="A27" s="1"/>
    </row>
    <row r="28" spans="1:53" ht="14">
      <c r="A28" s="1"/>
    </row>
    <row r="29" spans="1:53" ht="14">
      <c r="A29" s="1"/>
    </row>
    <row r="30" spans="1:53" ht="18.75" customHeight="1">
      <c r="A30" s="614" t="s">
        <v>12</v>
      </c>
      <c r="B30" s="614"/>
      <c r="C30" s="614"/>
      <c r="D30" s="614"/>
      <c r="E30" s="614"/>
      <c r="F30" s="614"/>
      <c r="G30" s="614"/>
      <c r="H30" s="614"/>
      <c r="I30" s="614"/>
      <c r="J30" s="614"/>
      <c r="K30" s="614"/>
      <c r="L30" s="614"/>
      <c r="M30" s="614"/>
      <c r="N30" s="614"/>
      <c r="O30" s="614"/>
      <c r="P30" s="614"/>
      <c r="Q30" s="614"/>
      <c r="R30" s="614"/>
      <c r="S30" s="614"/>
      <c r="T30" s="614"/>
      <c r="U30" s="614"/>
      <c r="V30" s="614"/>
      <c r="W30" s="614"/>
      <c r="X30" s="614"/>
      <c r="Y30" s="614"/>
      <c r="Z30" s="614"/>
      <c r="AA30" s="614"/>
      <c r="AB30" s="614"/>
      <c r="AC30" s="614"/>
      <c r="AD30" s="614"/>
      <c r="AE30" s="614"/>
      <c r="AF30" s="614"/>
      <c r="AG30" s="614"/>
      <c r="AH30" s="614"/>
      <c r="AI30" s="614"/>
      <c r="AJ30" s="614"/>
      <c r="AK30" s="614"/>
      <c r="AL30" s="614"/>
      <c r="AM30" s="614"/>
      <c r="AN30" s="614"/>
      <c r="AO30" s="614"/>
      <c r="AP30" s="614"/>
      <c r="AQ30" s="614"/>
      <c r="AR30" s="614"/>
      <c r="AS30" s="614"/>
      <c r="AT30" s="614"/>
      <c r="AU30" s="614"/>
      <c r="AV30" s="614"/>
      <c r="AW30" s="614"/>
      <c r="AX30" s="614"/>
      <c r="AY30" s="614"/>
      <c r="AZ30" s="614"/>
      <c r="BA30" s="614"/>
    </row>
    <row r="31" spans="1:53" ht="18.75" customHeight="1">
      <c r="A31" s="750" t="s">
        <v>660</v>
      </c>
      <c r="B31" s="750"/>
      <c r="C31" s="750"/>
      <c r="D31" s="750"/>
      <c r="E31" s="750"/>
      <c r="F31" s="750"/>
      <c r="G31" s="750"/>
      <c r="H31" s="750"/>
      <c r="I31" s="750"/>
      <c r="J31" s="750"/>
      <c r="K31" s="750"/>
      <c r="L31" s="750"/>
      <c r="M31" s="750"/>
      <c r="N31" s="750"/>
      <c r="O31" s="750"/>
      <c r="P31" s="750"/>
      <c r="Q31" s="750"/>
      <c r="R31" s="750"/>
      <c r="S31" s="750"/>
      <c r="T31" s="750"/>
      <c r="U31" s="750"/>
      <c r="V31" s="750"/>
      <c r="W31" s="750"/>
      <c r="X31" s="750"/>
      <c r="Y31" s="750"/>
      <c r="Z31" s="750"/>
      <c r="AA31" s="750"/>
      <c r="AB31" s="750"/>
      <c r="AC31" s="750"/>
      <c r="AD31" s="750"/>
      <c r="AE31" s="750"/>
      <c r="AF31" s="750"/>
      <c r="AG31" s="750"/>
      <c r="AH31" s="750"/>
      <c r="AI31" s="750"/>
      <c r="AJ31" s="750"/>
      <c r="AK31" s="750"/>
      <c r="AL31" s="750"/>
      <c r="AM31" s="750"/>
      <c r="AN31" s="750"/>
      <c r="AO31" s="750"/>
      <c r="AP31" s="750"/>
      <c r="AQ31" s="750"/>
      <c r="AR31" s="750"/>
      <c r="AS31" s="750"/>
      <c r="AT31" s="750"/>
      <c r="AU31" s="750"/>
      <c r="AV31" s="750"/>
      <c r="AW31" s="750"/>
      <c r="AX31" s="750"/>
      <c r="AY31" s="750"/>
      <c r="AZ31" s="750"/>
      <c r="BA31" s="750"/>
    </row>
    <row r="32" spans="1:53" ht="18.75" customHeight="1">
      <c r="A32" s="614" t="s">
        <v>661</v>
      </c>
      <c r="B32" s="614"/>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614"/>
      <c r="AZ32" s="614"/>
      <c r="BA32" s="614"/>
    </row>
    <row r="33" spans="1:53" ht="18.75" customHeight="1">
      <c r="A33" s="614" t="s">
        <v>194</v>
      </c>
      <c r="B33" s="614"/>
      <c r="C33" s="614"/>
      <c r="D33" s="614"/>
      <c r="E33" s="614"/>
      <c r="F33" s="614"/>
      <c r="G33" s="614"/>
      <c r="H33" s="614"/>
      <c r="I33" s="614"/>
      <c r="J33" s="614"/>
      <c r="K33" s="614"/>
      <c r="L33" s="614"/>
      <c r="M33" s="614"/>
      <c r="N33" s="614"/>
      <c r="O33" s="614"/>
      <c r="P33" s="614"/>
      <c r="Q33" s="614"/>
      <c r="R33" s="614"/>
      <c r="S33" s="614"/>
      <c r="T33" s="614"/>
      <c r="U33" s="614"/>
      <c r="V33" s="614"/>
      <c r="W33" s="614"/>
      <c r="X33" s="614"/>
      <c r="Y33" s="614"/>
      <c r="Z33" s="614"/>
      <c r="AA33" s="614"/>
      <c r="AB33" s="614"/>
      <c r="AC33" s="614"/>
      <c r="AD33" s="614"/>
      <c r="AE33" s="614"/>
      <c r="AF33" s="614"/>
      <c r="AG33" s="614"/>
      <c r="AH33" s="614"/>
      <c r="AI33" s="614"/>
      <c r="AJ33" s="614"/>
      <c r="AK33" s="614"/>
      <c r="AL33" s="614"/>
      <c r="AM33" s="614"/>
      <c r="AN33" s="614"/>
      <c r="AO33" s="614"/>
      <c r="AP33" s="614"/>
      <c r="AQ33" s="614"/>
      <c r="AR33" s="614"/>
      <c r="AS33" s="614"/>
      <c r="AT33" s="614"/>
      <c r="AU33" s="614"/>
      <c r="AV33" s="614"/>
      <c r="AW33" s="614"/>
      <c r="AX33" s="614"/>
      <c r="AY33" s="614"/>
      <c r="AZ33" s="614"/>
      <c r="BA33" s="614"/>
    </row>
    <row r="34" spans="1:53" ht="18.75" customHeight="1">
      <c r="A34" s="614" t="s">
        <v>193</v>
      </c>
      <c r="B34" s="614"/>
      <c r="C34" s="614"/>
      <c r="D34" s="614"/>
      <c r="E34" s="614"/>
      <c r="F34" s="614"/>
      <c r="G34" s="614"/>
      <c r="H34" s="614"/>
      <c r="I34" s="614"/>
      <c r="J34" s="614"/>
      <c r="K34" s="614"/>
      <c r="L34" s="614"/>
      <c r="M34" s="614"/>
      <c r="N34" s="614"/>
      <c r="O34" s="614"/>
      <c r="P34" s="614"/>
      <c r="Q34" s="614"/>
      <c r="R34" s="614"/>
      <c r="S34" s="614"/>
      <c r="T34" s="614"/>
      <c r="U34" s="614"/>
      <c r="V34" s="614"/>
      <c r="W34" s="614"/>
      <c r="X34" s="614"/>
      <c r="Y34" s="614"/>
      <c r="Z34" s="614"/>
      <c r="AA34" s="614"/>
      <c r="AB34" s="614"/>
      <c r="AC34" s="614"/>
      <c r="AD34" s="614"/>
      <c r="AE34" s="614"/>
      <c r="AF34" s="614"/>
      <c r="AG34" s="614"/>
      <c r="AH34" s="614"/>
      <c r="AI34" s="614"/>
      <c r="AJ34" s="614"/>
      <c r="AK34" s="614"/>
      <c r="AL34" s="614"/>
      <c r="AM34" s="614"/>
      <c r="AN34" s="614"/>
      <c r="AO34" s="614"/>
      <c r="AP34" s="614"/>
      <c r="AQ34" s="614"/>
      <c r="AR34" s="614"/>
      <c r="AS34" s="614"/>
      <c r="AT34" s="614"/>
      <c r="AU34" s="614"/>
      <c r="AV34" s="614"/>
      <c r="AW34" s="614"/>
      <c r="AX34" s="614"/>
      <c r="AY34" s="614"/>
      <c r="AZ34" s="614"/>
      <c r="BA34" s="614"/>
    </row>
    <row r="35" spans="1:53" ht="18.75" customHeight="1">
      <c r="A35" s="614" t="s">
        <v>204</v>
      </c>
      <c r="B35" s="614"/>
      <c r="C35" s="614"/>
      <c r="D35" s="614"/>
      <c r="E35" s="614"/>
      <c r="F35" s="614"/>
      <c r="G35" s="614"/>
      <c r="H35" s="614"/>
      <c r="I35" s="614"/>
      <c r="J35" s="614"/>
      <c r="K35" s="614"/>
      <c r="L35" s="614"/>
      <c r="M35" s="614"/>
      <c r="N35" s="614"/>
      <c r="O35" s="614"/>
      <c r="P35" s="614"/>
      <c r="Q35" s="614"/>
      <c r="R35" s="614"/>
      <c r="S35" s="614"/>
      <c r="T35" s="614"/>
      <c r="U35" s="614"/>
      <c r="V35" s="614"/>
      <c r="W35" s="614"/>
      <c r="X35" s="614"/>
      <c r="Y35" s="614"/>
      <c r="Z35" s="614"/>
      <c r="AA35" s="614"/>
      <c r="AB35" s="614"/>
      <c r="AC35" s="614"/>
      <c r="AD35" s="614"/>
      <c r="AE35" s="614"/>
      <c r="AF35" s="614"/>
      <c r="AG35" s="614"/>
      <c r="AH35" s="614"/>
      <c r="AI35" s="614"/>
      <c r="AJ35" s="614"/>
      <c r="AK35" s="614"/>
      <c r="AL35" s="614"/>
      <c r="AM35" s="614"/>
      <c r="AN35" s="614"/>
      <c r="AO35" s="614"/>
      <c r="AP35" s="614"/>
      <c r="AQ35" s="614"/>
      <c r="AR35" s="614"/>
      <c r="AS35" s="614"/>
      <c r="AT35" s="614"/>
      <c r="AU35" s="614"/>
      <c r="AV35" s="614"/>
      <c r="AW35" s="614"/>
      <c r="AX35" s="614"/>
      <c r="AY35" s="614"/>
      <c r="AZ35" s="614"/>
      <c r="BA35" s="614"/>
    </row>
    <row r="36" spans="1:53" ht="18.75" customHeight="1">
      <c r="A36" s="614" t="s">
        <v>205</v>
      </c>
      <c r="B36" s="614"/>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614"/>
      <c r="AN36" s="614"/>
      <c r="AO36" s="614"/>
      <c r="AP36" s="614"/>
      <c r="AQ36" s="614"/>
      <c r="AR36" s="614"/>
      <c r="AS36" s="614"/>
      <c r="AT36" s="614"/>
      <c r="AU36" s="614"/>
      <c r="AV36" s="614"/>
      <c r="AW36" s="614"/>
      <c r="AX36" s="614"/>
      <c r="AY36" s="614"/>
      <c r="AZ36" s="614"/>
      <c r="BA36" s="614"/>
    </row>
    <row r="37" spans="1:53" ht="18.75" customHeight="1">
      <c r="A37" s="749" t="s">
        <v>192</v>
      </c>
      <c r="B37" s="749"/>
      <c r="C37" s="749"/>
      <c r="D37" s="749"/>
      <c r="E37" s="749"/>
      <c r="F37" s="749"/>
      <c r="G37" s="749"/>
      <c r="H37" s="749"/>
      <c r="I37" s="749"/>
      <c r="J37" s="749"/>
      <c r="K37" s="749"/>
      <c r="L37" s="749"/>
      <c r="M37" s="749"/>
      <c r="N37" s="749"/>
      <c r="O37" s="749"/>
      <c r="P37" s="749"/>
      <c r="Q37" s="749"/>
      <c r="R37" s="749"/>
      <c r="S37" s="749"/>
      <c r="T37" s="749"/>
      <c r="U37" s="749"/>
      <c r="V37" s="749"/>
      <c r="W37" s="749"/>
      <c r="X37" s="749"/>
      <c r="Y37" s="749"/>
      <c r="Z37" s="749"/>
      <c r="AA37" s="749"/>
      <c r="AB37" s="749"/>
      <c r="AC37" s="749"/>
      <c r="AD37" s="749"/>
      <c r="AE37" s="749"/>
      <c r="AF37" s="749"/>
      <c r="AG37" s="749"/>
      <c r="AH37" s="749"/>
      <c r="AI37" s="749"/>
      <c r="AJ37" s="749"/>
      <c r="AK37" s="749"/>
      <c r="AL37" s="749"/>
      <c r="AM37" s="749"/>
      <c r="AN37" s="749"/>
      <c r="AO37" s="749"/>
      <c r="AP37" s="749"/>
      <c r="AQ37" s="749"/>
      <c r="AR37" s="749"/>
      <c r="AS37" s="749"/>
      <c r="AT37" s="749"/>
      <c r="AU37" s="749"/>
      <c r="AV37" s="749"/>
      <c r="AW37" s="749"/>
      <c r="AX37" s="749"/>
      <c r="AY37" s="749"/>
      <c r="AZ37" s="749"/>
      <c r="BA37" s="749"/>
    </row>
  </sheetData>
  <mergeCells count="45">
    <mergeCell ref="R15:T15"/>
    <mergeCell ref="U15:BA15"/>
    <mergeCell ref="L15:Q15"/>
    <mergeCell ref="B9:C9"/>
    <mergeCell ref="B10:C10"/>
    <mergeCell ref="B12:C12"/>
    <mergeCell ref="B13:C13"/>
    <mergeCell ref="AK9:BA9"/>
    <mergeCell ref="AK10:BA10"/>
    <mergeCell ref="AK11:BA11"/>
    <mergeCell ref="AK12:BA12"/>
    <mergeCell ref="AK13:BA13"/>
    <mergeCell ref="AC9:AJ9"/>
    <mergeCell ref="AC10:AJ10"/>
    <mergeCell ref="AC11:AJ11"/>
    <mergeCell ref="AC12:AJ12"/>
    <mergeCell ref="AC13:AJ13"/>
    <mergeCell ref="A1:K1"/>
    <mergeCell ref="A3:AZ3"/>
    <mergeCell ref="A4:AZ4"/>
    <mergeCell ref="AN7:BA7"/>
    <mergeCell ref="A8:BA8"/>
    <mergeCell ref="A7:D7"/>
    <mergeCell ref="AO6:BA6"/>
    <mergeCell ref="F21:AS21"/>
    <mergeCell ref="AT21:BA21"/>
    <mergeCell ref="A22:E22"/>
    <mergeCell ref="F22:AS22"/>
    <mergeCell ref="AT22:BA22"/>
    <mergeCell ref="A15:K15"/>
    <mergeCell ref="A24:BA24"/>
    <mergeCell ref="A30:BA30"/>
    <mergeCell ref="A36:BA36"/>
    <mergeCell ref="A37:BA37"/>
    <mergeCell ref="A31:BA31"/>
    <mergeCell ref="A32:BA32"/>
    <mergeCell ref="A33:BA33"/>
    <mergeCell ref="A34:BA34"/>
    <mergeCell ref="A35:BA35"/>
    <mergeCell ref="A18:BA18"/>
    <mergeCell ref="A20:Y20"/>
    <mergeCell ref="A23:E23"/>
    <mergeCell ref="F23:AS23"/>
    <mergeCell ref="AT23:BA23"/>
    <mergeCell ref="A21:E21"/>
  </mergeCells>
  <phoneticPr fontId="23"/>
  <pageMargins left="0.7" right="0.7" top="0.75" bottom="0.75" header="0.3" footer="0.3"/>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D27"/>
  <sheetViews>
    <sheetView showGridLines="0" view="pageBreakPreview" zoomScaleNormal="100" zoomScaleSheetLayoutView="100" workbookViewId="0">
      <selection activeCell="D8" sqref="D8"/>
    </sheetView>
  </sheetViews>
  <sheetFormatPr defaultColWidth="9" defaultRowHeight="18"/>
  <cols>
    <col min="1" max="1" width="16.08203125" style="296" customWidth="1"/>
    <col min="2" max="2" width="70.5" style="296" customWidth="1"/>
    <col min="3" max="16384" width="9" style="296"/>
  </cols>
  <sheetData>
    <row r="1" spans="1:2">
      <c r="A1" s="298" t="s">
        <v>662</v>
      </c>
    </row>
    <row r="2" spans="1:2">
      <c r="A2" s="298"/>
    </row>
    <row r="3" spans="1:2">
      <c r="A3" s="646" t="s">
        <v>488</v>
      </c>
      <c r="B3" s="611"/>
    </row>
    <row r="4" spans="1:2">
      <c r="A4" s="298"/>
    </row>
    <row r="5" spans="1:2" ht="35.65" customHeight="1">
      <c r="A5" s="297" t="s">
        <v>471</v>
      </c>
      <c r="B5" s="352"/>
    </row>
    <row r="6" spans="1:2">
      <c r="A6" s="669" t="s">
        <v>470</v>
      </c>
      <c r="B6" s="303" t="s">
        <v>469</v>
      </c>
    </row>
    <row r="7" spans="1:2" ht="43.5" customHeight="1">
      <c r="A7" s="670"/>
      <c r="B7" s="353"/>
    </row>
    <row r="8" spans="1:2" ht="35.5" customHeight="1">
      <c r="A8" s="297" t="s">
        <v>468</v>
      </c>
      <c r="B8" s="352"/>
    </row>
    <row r="9" spans="1:2" ht="18.75" customHeight="1">
      <c r="A9" s="666" t="s">
        <v>463</v>
      </c>
      <c r="B9" s="302" t="s">
        <v>462</v>
      </c>
    </row>
    <row r="10" spans="1:2" ht="18.75" customHeight="1">
      <c r="A10" s="666"/>
      <c r="B10" s="300" t="s">
        <v>487</v>
      </c>
    </row>
    <row r="11" spans="1:2" ht="314.5" customHeight="1">
      <c r="A11" s="666"/>
      <c r="B11" s="353"/>
    </row>
    <row r="12" spans="1:2" ht="18.75" customHeight="1">
      <c r="A12" s="669" t="s">
        <v>457</v>
      </c>
      <c r="B12" s="673" t="s">
        <v>486</v>
      </c>
    </row>
    <row r="13" spans="1:2" ht="18.75" customHeight="1">
      <c r="A13" s="671"/>
      <c r="B13" s="674"/>
    </row>
    <row r="14" spans="1:2" ht="161.15" customHeight="1">
      <c r="A14" s="670"/>
      <c r="B14" s="353"/>
    </row>
    <row r="15" spans="1:2" ht="26.65" customHeight="1">
      <c r="A15" s="666" t="s">
        <v>455</v>
      </c>
      <c r="B15" s="302" t="s">
        <v>485</v>
      </c>
    </row>
    <row r="16" spans="1:2" ht="131.65" customHeight="1">
      <c r="A16" s="666"/>
      <c r="B16" s="353"/>
    </row>
    <row r="17" spans="1:4" ht="29.25" customHeight="1">
      <c r="A17" s="666" t="s">
        <v>484</v>
      </c>
      <c r="B17" s="301" t="s">
        <v>450</v>
      </c>
    </row>
    <row r="18" spans="1:4" ht="16.75" customHeight="1">
      <c r="A18" s="666"/>
      <c r="B18" s="300" t="s">
        <v>483</v>
      </c>
    </row>
    <row r="19" spans="1:4" ht="127.75" customHeight="1">
      <c r="A19" s="666"/>
      <c r="B19" s="353"/>
    </row>
    <row r="20" spans="1:4" ht="26.65" customHeight="1">
      <c r="A20" s="666"/>
      <c r="B20" s="301" t="s">
        <v>482</v>
      </c>
    </row>
    <row r="21" spans="1:4" ht="16" customHeight="1">
      <c r="A21" s="666"/>
      <c r="B21" s="300" t="s">
        <v>481</v>
      </c>
    </row>
    <row r="22" spans="1:4" ht="134.5" customHeight="1">
      <c r="A22" s="666"/>
      <c r="B22" s="353"/>
    </row>
    <row r="23" spans="1:4" ht="26.9" customHeight="1">
      <c r="A23" s="666"/>
      <c r="B23" s="301" t="s">
        <v>480</v>
      </c>
    </row>
    <row r="24" spans="1:4" ht="18.25" customHeight="1">
      <c r="A24" s="666"/>
      <c r="B24" s="300" t="s">
        <v>479</v>
      </c>
    </row>
    <row r="25" spans="1:4" ht="142" customHeight="1">
      <c r="A25" s="666"/>
      <c r="B25" s="353"/>
    </row>
    <row r="26" spans="1:4">
      <c r="A26" s="610" t="s">
        <v>445</v>
      </c>
      <c r="B26" s="611"/>
    </row>
    <row r="27" spans="1:4">
      <c r="A27" s="610" t="s">
        <v>444</v>
      </c>
      <c r="B27" s="611"/>
      <c r="C27" s="523" t="s">
        <v>477</v>
      </c>
      <c r="D27" s="523"/>
    </row>
  </sheetData>
  <mergeCells count="10">
    <mergeCell ref="A3:B3"/>
    <mergeCell ref="A26:B26"/>
    <mergeCell ref="C27:D27"/>
    <mergeCell ref="A27:B27"/>
    <mergeCell ref="A6:A7"/>
    <mergeCell ref="A12:A14"/>
    <mergeCell ref="A9:A11"/>
    <mergeCell ref="B12:B13"/>
    <mergeCell ref="A15:A16"/>
    <mergeCell ref="A17:A25"/>
  </mergeCells>
  <phoneticPr fontId="23"/>
  <conditionalFormatting sqref="B5 B7:B8 B11 B14 B16 B19 B25 B22">
    <cfRule type="cellIs" dxfId="14" priority="1" operator="equal">
      <formula>""</formula>
    </cfRule>
  </conditionalFormatting>
  <hyperlinks>
    <hyperlink ref="C27:D27" location="'【実績】入力シート '!J7" display="入力シートに戻る"/>
  </hyperlinks>
  <pageMargins left="0.75" right="0.75" top="1" bottom="1" header="0.5" footer="0.5"/>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AP36"/>
  <sheetViews>
    <sheetView showGridLines="0" view="pageBreakPreview" zoomScale="70" zoomScaleNormal="75" zoomScaleSheetLayoutView="70" workbookViewId="0">
      <selection activeCell="BP13" sqref="BP13"/>
    </sheetView>
  </sheetViews>
  <sheetFormatPr defaultColWidth="9" defaultRowHeight="30" customHeight="1"/>
  <cols>
    <col min="1" max="1" width="4" style="28" customWidth="1"/>
    <col min="2" max="2" width="13.83203125" style="28" customWidth="1"/>
    <col min="3" max="3" width="3.08203125" style="28" customWidth="1"/>
    <col min="4" max="4" width="11.33203125" style="28" customWidth="1"/>
    <col min="5" max="6" width="3.08203125" style="28" customWidth="1"/>
    <col min="7" max="7" width="11.58203125" style="28" customWidth="1"/>
    <col min="8" max="8" width="3.08203125" style="28" customWidth="1"/>
    <col min="9" max="62" width="1.25" style="28" customWidth="1"/>
    <col min="63" max="16384" width="9" style="28"/>
  </cols>
  <sheetData>
    <row r="1" spans="1:42" ht="30" customHeight="1">
      <c r="A1" s="28" t="s">
        <v>663</v>
      </c>
    </row>
    <row r="2" spans="1:42" ht="30" customHeight="1">
      <c r="A2" s="687" t="s">
        <v>212</v>
      </c>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687"/>
      <c r="AM2" s="687"/>
      <c r="AN2" s="687"/>
      <c r="AO2" s="687"/>
      <c r="AP2" s="687"/>
    </row>
    <row r="3" spans="1:42" ht="30" customHeight="1">
      <c r="A3" s="85"/>
      <c r="B3" s="85"/>
      <c r="C3" s="85"/>
      <c r="D3" s="85"/>
      <c r="E3" s="85"/>
      <c r="F3" s="85"/>
      <c r="G3" s="85"/>
      <c r="H3" s="85"/>
      <c r="I3" s="85"/>
    </row>
    <row r="4" spans="1:42" ht="30" customHeight="1">
      <c r="A4" s="28" t="s">
        <v>70</v>
      </c>
      <c r="D4" s="28" t="s">
        <v>211</v>
      </c>
      <c r="F4" s="697">
        <f>事業報告書!B5</f>
        <v>0</v>
      </c>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306"/>
      <c r="AG4" s="696" t="s">
        <v>215</v>
      </c>
      <c r="AH4" s="696"/>
      <c r="AI4" s="33"/>
      <c r="AJ4" s="33"/>
      <c r="AK4" s="33"/>
      <c r="AL4" s="33"/>
      <c r="AM4" s="33"/>
      <c r="AN4" s="33"/>
      <c r="AO4" s="33"/>
      <c r="AP4" s="33"/>
    </row>
    <row r="5" spans="1:42" ht="27" customHeight="1">
      <c r="A5" s="684" t="s">
        <v>68</v>
      </c>
      <c r="B5" s="685"/>
      <c r="C5" s="684" t="s">
        <v>210</v>
      </c>
      <c r="D5" s="685"/>
      <c r="E5" s="688"/>
      <c r="F5" s="684" t="s">
        <v>209</v>
      </c>
      <c r="G5" s="685"/>
      <c r="H5" s="688"/>
      <c r="I5" s="684" t="s">
        <v>66</v>
      </c>
      <c r="J5" s="685"/>
      <c r="K5" s="685"/>
      <c r="L5" s="685"/>
      <c r="M5" s="685"/>
      <c r="N5" s="685"/>
      <c r="O5" s="685"/>
      <c r="P5" s="685"/>
      <c r="Q5" s="685"/>
      <c r="R5" s="685"/>
      <c r="S5" s="685"/>
      <c r="T5" s="685"/>
      <c r="U5" s="685"/>
      <c r="V5" s="685"/>
      <c r="W5" s="685"/>
      <c r="X5" s="685"/>
      <c r="Y5" s="685"/>
      <c r="Z5" s="685"/>
      <c r="AA5" s="685"/>
      <c r="AB5" s="685"/>
      <c r="AC5" s="685"/>
      <c r="AD5" s="685"/>
      <c r="AE5" s="685"/>
      <c r="AF5" s="685"/>
      <c r="AG5" s="685"/>
      <c r="AH5" s="685"/>
      <c r="AI5" s="685"/>
      <c r="AJ5" s="685"/>
      <c r="AK5" s="685"/>
      <c r="AL5" s="685"/>
      <c r="AM5" s="685"/>
      <c r="AN5" s="685"/>
      <c r="AO5" s="685"/>
      <c r="AP5" s="688"/>
    </row>
    <row r="6" spans="1:42" ht="27" customHeight="1">
      <c r="A6" s="87" t="s">
        <v>65</v>
      </c>
      <c r="B6" s="35"/>
      <c r="C6" s="87"/>
      <c r="D6" s="35">
        <f>SUM(D7:D10)</f>
        <v>0</v>
      </c>
      <c r="E6" s="34"/>
      <c r="F6" s="87"/>
      <c r="G6" s="35">
        <f>SUM(G7:G10)</f>
        <v>0</v>
      </c>
      <c r="H6" s="34"/>
      <c r="I6" s="99"/>
      <c r="J6" s="35"/>
      <c r="K6" s="35"/>
      <c r="L6" s="35"/>
      <c r="M6" s="35"/>
      <c r="N6" s="35"/>
      <c r="O6" s="35"/>
      <c r="P6" s="35"/>
      <c r="Q6" s="35"/>
      <c r="R6" s="35"/>
      <c r="S6" s="35"/>
      <c r="T6" s="35"/>
      <c r="U6" s="35"/>
      <c r="V6" s="35"/>
      <c r="W6" s="35"/>
      <c r="X6" s="35"/>
      <c r="Y6" s="35"/>
      <c r="Z6" s="35"/>
      <c r="AA6" s="35"/>
      <c r="AB6" s="35"/>
      <c r="AC6" s="35"/>
      <c r="AD6" s="35"/>
      <c r="AE6" s="35"/>
      <c r="AF6" s="35"/>
      <c r="AG6" s="35"/>
      <c r="AH6" s="35"/>
      <c r="AP6" s="34"/>
    </row>
    <row r="7" spans="1:42" ht="27" customHeight="1">
      <c r="A7" s="87"/>
      <c r="B7" s="37" t="s">
        <v>64</v>
      </c>
      <c r="C7" s="87" t="s">
        <v>51</v>
      </c>
      <c r="D7" s="35">
        <f>IF('【実績】入力シート '!Z131="要",'変更(収入) '!G7,'予算（収入）'!D8)</f>
        <v>0</v>
      </c>
      <c r="E7" s="34" t="s">
        <v>50</v>
      </c>
      <c r="F7" s="87" t="s">
        <v>51</v>
      </c>
      <c r="G7" s="35">
        <f>'【実績】入力シート '!S97</f>
        <v>0</v>
      </c>
      <c r="H7" s="34" t="s">
        <v>50</v>
      </c>
      <c r="I7" s="95"/>
      <c r="J7" s="35"/>
      <c r="K7" s="35"/>
      <c r="L7" s="35"/>
      <c r="M7" s="35"/>
      <c r="N7" s="35"/>
      <c r="O7" s="35"/>
      <c r="P7" s="35"/>
      <c r="Q7" s="35"/>
      <c r="R7" s="35"/>
      <c r="S7" s="35"/>
      <c r="T7" s="35"/>
      <c r="U7" s="35"/>
      <c r="V7" s="35"/>
      <c r="W7" s="35"/>
      <c r="X7" s="35"/>
      <c r="Y7" s="35"/>
      <c r="Z7" s="35"/>
      <c r="AA7" s="35"/>
      <c r="AB7" s="35"/>
      <c r="AC7" s="35"/>
      <c r="AD7" s="35"/>
      <c r="AE7" s="35"/>
      <c r="AF7" s="35"/>
      <c r="AG7" s="35"/>
      <c r="AH7" s="35"/>
      <c r="AP7" s="34"/>
    </row>
    <row r="8" spans="1:42" ht="27" customHeight="1">
      <c r="A8" s="87"/>
      <c r="B8" s="37" t="s">
        <v>63</v>
      </c>
      <c r="C8" s="87" t="s">
        <v>51</v>
      </c>
      <c r="D8" s="35">
        <f>IF('【実績】入力シート '!Z131="要",'変更(収入) '!G8,'予算（収入）'!D9)</f>
        <v>0</v>
      </c>
      <c r="E8" s="34" t="s">
        <v>50</v>
      </c>
      <c r="F8" s="87" t="s">
        <v>51</v>
      </c>
      <c r="G8" s="35">
        <f>'【実績】入力シート '!S98</f>
        <v>0</v>
      </c>
      <c r="H8" s="34" t="s">
        <v>50</v>
      </c>
      <c r="I8" s="95"/>
      <c r="J8" s="35"/>
      <c r="K8" s="35"/>
      <c r="L8" s="35"/>
      <c r="M8" s="35"/>
      <c r="N8" s="35"/>
      <c r="O8" s="35"/>
      <c r="P8" s="35"/>
      <c r="Q8" s="35"/>
      <c r="R8" s="35"/>
      <c r="S8" s="35"/>
      <c r="T8" s="35"/>
      <c r="U8" s="35"/>
      <c r="V8" s="35"/>
      <c r="W8" s="35"/>
      <c r="X8" s="35"/>
      <c r="Y8" s="35"/>
      <c r="Z8" s="35"/>
      <c r="AA8" s="35"/>
      <c r="AB8" s="35"/>
      <c r="AC8" s="35"/>
      <c r="AD8" s="35"/>
      <c r="AE8" s="35"/>
      <c r="AF8" s="35"/>
      <c r="AG8" s="35"/>
      <c r="AH8" s="35"/>
      <c r="AP8" s="34"/>
    </row>
    <row r="9" spans="1:42" ht="27" customHeight="1">
      <c r="A9" s="87"/>
      <c r="B9" s="37" t="s">
        <v>62</v>
      </c>
      <c r="C9" s="87" t="s">
        <v>51</v>
      </c>
      <c r="D9" s="35">
        <f>IF('【実績】入力シート '!Z131="要",'変更(収入) '!G9,'予算（収入）'!D10)</f>
        <v>0</v>
      </c>
      <c r="E9" s="34" t="s">
        <v>50</v>
      </c>
      <c r="F9" s="87" t="s">
        <v>51</v>
      </c>
      <c r="G9" s="35">
        <f>'【実績】入力シート '!S99</f>
        <v>0</v>
      </c>
      <c r="H9" s="34" t="s">
        <v>50</v>
      </c>
      <c r="I9" s="95"/>
      <c r="J9" s="35"/>
      <c r="K9" s="35"/>
      <c r="L9" s="35"/>
      <c r="M9" s="35"/>
      <c r="N9" s="35"/>
      <c r="O9" s="35"/>
      <c r="P9" s="35"/>
      <c r="Q9" s="35"/>
      <c r="R9" s="35"/>
      <c r="S9" s="35"/>
      <c r="T9" s="35"/>
      <c r="U9" s="35"/>
      <c r="V9" s="35"/>
      <c r="W9" s="35"/>
      <c r="X9" s="35"/>
      <c r="Y9" s="35"/>
      <c r="Z9" s="35"/>
      <c r="AA9" s="35"/>
      <c r="AB9" s="35"/>
      <c r="AC9" s="35"/>
      <c r="AD9" s="35"/>
      <c r="AE9" s="35"/>
      <c r="AF9" s="35"/>
      <c r="AG9" s="35"/>
      <c r="AH9" s="35"/>
      <c r="AP9" s="34"/>
    </row>
    <row r="10" spans="1:42" ht="27" customHeight="1">
      <c r="A10" s="87"/>
      <c r="B10" s="37" t="s">
        <v>58</v>
      </c>
      <c r="C10" s="87" t="s">
        <v>51</v>
      </c>
      <c r="D10" s="35">
        <f>IF('【実績】入力シート '!Z131="要",'変更(収入) '!G10,'予算（収入）'!D11)</f>
        <v>0</v>
      </c>
      <c r="E10" s="34" t="s">
        <v>50</v>
      </c>
      <c r="F10" s="87" t="s">
        <v>51</v>
      </c>
      <c r="G10" s="35">
        <f>'【実績】入力シート '!S100</f>
        <v>0</v>
      </c>
      <c r="H10" s="34" t="s">
        <v>50</v>
      </c>
      <c r="I10" s="95" t="s">
        <v>225</v>
      </c>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P10" s="34"/>
    </row>
    <row r="11" spans="1:42" ht="27" customHeight="1">
      <c r="A11" s="95"/>
      <c r="B11" s="37"/>
      <c r="C11" s="95"/>
      <c r="D11" s="35"/>
      <c r="E11" s="34"/>
      <c r="F11" s="95"/>
      <c r="G11" s="35"/>
      <c r="H11" s="34"/>
      <c r="I11" s="691" t="s">
        <v>218</v>
      </c>
      <c r="J11" s="689"/>
      <c r="K11" s="689"/>
      <c r="L11" s="689"/>
      <c r="M11" s="689"/>
      <c r="N11" s="689"/>
      <c r="O11" s="689"/>
      <c r="P11" s="689"/>
      <c r="Q11" s="689"/>
      <c r="R11" s="689"/>
      <c r="S11" s="689">
        <f>'【実績】入力シート '!A86</f>
        <v>0</v>
      </c>
      <c r="T11" s="689"/>
      <c r="U11" s="689"/>
      <c r="V11" s="689"/>
      <c r="W11" s="689"/>
      <c r="X11" s="689"/>
      <c r="Y11" s="689" t="s">
        <v>220</v>
      </c>
      <c r="Z11" s="689"/>
      <c r="AA11" s="766">
        <f>'【実績】入力シート '!L86</f>
        <v>0.4</v>
      </c>
      <c r="AB11" s="766"/>
      <c r="AC11" s="766"/>
      <c r="AD11" s="766"/>
      <c r="AE11" s="689" t="s">
        <v>221</v>
      </c>
      <c r="AF11" s="689"/>
      <c r="AG11" s="689">
        <f>'【実績】入力シート '!S86</f>
        <v>0</v>
      </c>
      <c r="AH11" s="689"/>
      <c r="AI11" s="689"/>
      <c r="AJ11" s="689"/>
      <c r="AK11" s="689"/>
      <c r="AL11" s="689"/>
      <c r="AM11" s="769" t="s">
        <v>219</v>
      </c>
      <c r="AN11" s="769"/>
      <c r="AO11" s="102"/>
      <c r="AP11" s="103"/>
    </row>
    <row r="12" spans="1:42" ht="27" customHeight="1">
      <c r="A12" s="95"/>
      <c r="B12" s="37"/>
      <c r="C12" s="95"/>
      <c r="D12" s="35"/>
      <c r="E12" s="34"/>
      <c r="F12" s="95"/>
      <c r="G12" s="35"/>
      <c r="H12" s="34"/>
      <c r="I12" s="691" t="s">
        <v>222</v>
      </c>
      <c r="J12" s="689"/>
      <c r="K12" s="689"/>
      <c r="L12" s="689"/>
      <c r="M12" s="689"/>
      <c r="N12" s="689"/>
      <c r="O12" s="689"/>
      <c r="P12" s="689">
        <f>'【実績】入力シート '!A90</f>
        <v>0</v>
      </c>
      <c r="Q12" s="689"/>
      <c r="R12" s="689"/>
      <c r="S12" s="689"/>
      <c r="T12" s="689"/>
      <c r="U12" s="689"/>
      <c r="V12" s="689" t="s">
        <v>220</v>
      </c>
      <c r="W12" s="689"/>
      <c r="X12" s="766">
        <f>'【実績】入力シート '!L90</f>
        <v>0.2</v>
      </c>
      <c r="Y12" s="766"/>
      <c r="Z12" s="766"/>
      <c r="AA12" s="766"/>
      <c r="AB12" s="689" t="s">
        <v>221</v>
      </c>
      <c r="AC12" s="689"/>
      <c r="AD12" s="689">
        <f>'【実績】入力シート '!S90</f>
        <v>0</v>
      </c>
      <c r="AE12" s="689"/>
      <c r="AF12" s="689"/>
      <c r="AG12" s="689"/>
      <c r="AH12" s="689"/>
      <c r="AI12" s="689"/>
      <c r="AJ12" s="769" t="s">
        <v>223</v>
      </c>
      <c r="AK12" s="769"/>
      <c r="AL12" s="102"/>
      <c r="AM12" s="102"/>
      <c r="AN12" s="102"/>
      <c r="AO12" s="102"/>
      <c r="AP12" s="103"/>
    </row>
    <row r="13" spans="1:42" ht="24" customHeight="1">
      <c r="A13" s="87"/>
      <c r="B13" s="35"/>
      <c r="C13" s="87"/>
      <c r="D13" s="35"/>
      <c r="E13" s="34"/>
      <c r="F13" s="87"/>
      <c r="G13" s="35"/>
      <c r="H13" s="34"/>
      <c r="I13" s="706" t="s">
        <v>224</v>
      </c>
      <c r="J13" s="678"/>
      <c r="K13" s="678"/>
      <c r="L13" s="678"/>
      <c r="M13" s="678"/>
      <c r="N13" s="678"/>
      <c r="O13" s="678"/>
      <c r="P13" s="689">
        <f>'【実績】入力シート '!AF88</f>
        <v>0</v>
      </c>
      <c r="Q13" s="689"/>
      <c r="R13" s="689"/>
      <c r="S13" s="689"/>
      <c r="T13" s="689"/>
      <c r="U13" s="689"/>
      <c r="V13" s="689"/>
      <c r="W13" s="689"/>
      <c r="X13" s="767" t="str">
        <f>IF(P13&lt;5000000,"（千円未満切捨て）","（上限5,000,000円）")</f>
        <v>（千円未満切捨て）</v>
      </c>
      <c r="Y13" s="767"/>
      <c r="Z13" s="767"/>
      <c r="AA13" s="767"/>
      <c r="AB13" s="767"/>
      <c r="AC13" s="767"/>
      <c r="AD13" s="767"/>
      <c r="AE13" s="767"/>
      <c r="AF13" s="767"/>
      <c r="AG13" s="767"/>
      <c r="AH13" s="767"/>
      <c r="AI13" s="767"/>
      <c r="AJ13" s="767"/>
      <c r="AK13" s="767"/>
      <c r="AL13" s="767"/>
      <c r="AM13" s="767"/>
      <c r="AN13" s="767"/>
      <c r="AO13" s="767"/>
      <c r="AP13" s="768"/>
    </row>
    <row r="14" spans="1:42" ht="27" customHeight="1">
      <c r="A14" s="87" t="s">
        <v>61</v>
      </c>
      <c r="B14" s="35"/>
      <c r="C14" s="87"/>
      <c r="D14" s="35">
        <f>SUM(D15:D17)</f>
        <v>0</v>
      </c>
      <c r="E14" s="34"/>
      <c r="F14" s="87"/>
      <c r="G14" s="35">
        <f>SUM(G15:G17)</f>
        <v>0</v>
      </c>
      <c r="H14" s="34"/>
      <c r="I14" s="95"/>
      <c r="J14" s="35"/>
      <c r="K14" s="35"/>
      <c r="L14" s="35"/>
      <c r="M14" s="35"/>
      <c r="N14" s="678" t="str">
        <f>IF(P14="","","→")</f>
        <v/>
      </c>
      <c r="O14" s="678"/>
      <c r="P14" s="678" t="str">
        <f>IF(P13&gt;D16,D16,"")</f>
        <v/>
      </c>
      <c r="Q14" s="678"/>
      <c r="R14" s="678"/>
      <c r="S14" s="678"/>
      <c r="T14" s="678"/>
      <c r="U14" s="678"/>
      <c r="V14" s="678"/>
      <c r="W14" s="678"/>
      <c r="X14" s="35"/>
      <c r="Y14" s="35" t="str">
        <f>IF(P14="","","（交付決定額）")</f>
        <v/>
      </c>
      <c r="Z14" s="35"/>
      <c r="AA14" s="35"/>
      <c r="AB14" s="35"/>
      <c r="AC14" s="35"/>
      <c r="AD14" s="35"/>
      <c r="AE14" s="35"/>
      <c r="AF14" s="35"/>
      <c r="AG14" s="35"/>
      <c r="AH14" s="35"/>
      <c r="AI14" s="35"/>
      <c r="AP14" s="34"/>
    </row>
    <row r="15" spans="1:42" ht="27" customHeight="1">
      <c r="A15" s="87"/>
      <c r="B15" s="37" t="s">
        <v>60</v>
      </c>
      <c r="C15" s="87" t="s">
        <v>51</v>
      </c>
      <c r="D15" s="35">
        <f>IF('【実績】入力シート '!Z131="要",'変更(収入) '!G15,'予算（収入）'!D14)</f>
        <v>0</v>
      </c>
      <c r="E15" s="34" t="s">
        <v>50</v>
      </c>
      <c r="F15" s="87" t="s">
        <v>51</v>
      </c>
      <c r="G15" s="35">
        <f>'【実績】入力シート '!S104</f>
        <v>0</v>
      </c>
      <c r="H15" s="34" t="s">
        <v>50</v>
      </c>
      <c r="I15" s="9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P15" s="34"/>
    </row>
    <row r="16" spans="1:42" ht="27" customHeight="1">
      <c r="A16" s="87"/>
      <c r="B16" s="37" t="s">
        <v>59</v>
      </c>
      <c r="C16" s="87" t="s">
        <v>51</v>
      </c>
      <c r="D16" s="35">
        <f>IF('【実績】入力シート '!Z131="要",'変更(収入) '!G16,'予算（収入）'!D15)</f>
        <v>0</v>
      </c>
      <c r="E16" s="34" t="s">
        <v>50</v>
      </c>
      <c r="F16" s="87" t="s">
        <v>51</v>
      </c>
      <c r="G16" s="35">
        <f>'【実績】入力シート '!S105</f>
        <v>0</v>
      </c>
      <c r="H16" s="34" t="s">
        <v>50</v>
      </c>
      <c r="I16" s="9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P16" s="34"/>
    </row>
    <row r="17" spans="1:42" ht="27" customHeight="1">
      <c r="A17" s="87"/>
      <c r="B17" s="37" t="s">
        <v>58</v>
      </c>
      <c r="C17" s="87" t="s">
        <v>51</v>
      </c>
      <c r="D17" s="35">
        <f>IF('【実績】入力シート '!Z131="要",'変更(収入) '!G17,'予算（収入）'!D16)</f>
        <v>0</v>
      </c>
      <c r="E17" s="34" t="s">
        <v>50</v>
      </c>
      <c r="F17" s="87" t="s">
        <v>51</v>
      </c>
      <c r="G17" s="35">
        <f>'【実績】入力シート '!S106</f>
        <v>0</v>
      </c>
      <c r="H17" s="34" t="s">
        <v>50</v>
      </c>
      <c r="I17" s="94"/>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P17" s="34"/>
    </row>
    <row r="18" spans="1:42" ht="24" customHeight="1">
      <c r="A18" s="87"/>
      <c r="B18" s="35"/>
      <c r="C18" s="87"/>
      <c r="D18" s="35"/>
      <c r="E18" s="34"/>
      <c r="F18" s="87"/>
      <c r="G18" s="35"/>
      <c r="H18" s="34"/>
      <c r="I18" s="9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P18" s="34"/>
    </row>
    <row r="19" spans="1:42" ht="27" customHeight="1">
      <c r="A19" s="87" t="s">
        <v>57</v>
      </c>
      <c r="B19" s="35"/>
      <c r="C19" s="87"/>
      <c r="D19" s="35">
        <f>IF('【実績】入力シート '!Z131="要",'変更(収入) '!G19,'予算（収入）'!D18)</f>
        <v>0</v>
      </c>
      <c r="E19" s="34"/>
      <c r="F19" s="87"/>
      <c r="G19" s="35">
        <f>'【実績】入力シート '!S110</f>
        <v>0</v>
      </c>
      <c r="H19" s="34"/>
      <c r="I19" s="9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P19" s="34"/>
    </row>
    <row r="20" spans="1:42" ht="24" customHeight="1">
      <c r="A20" s="87"/>
      <c r="B20" s="35"/>
      <c r="C20" s="87"/>
      <c r="D20" s="35"/>
      <c r="E20" s="34"/>
      <c r="F20" s="87"/>
      <c r="G20" s="35"/>
      <c r="H20" s="34"/>
      <c r="I20" s="9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P20" s="34"/>
    </row>
    <row r="21" spans="1:42" ht="27" customHeight="1">
      <c r="A21" s="87" t="s">
        <v>208</v>
      </c>
      <c r="B21" s="35"/>
      <c r="C21" s="87"/>
      <c r="D21" s="35">
        <f>SUM(D22:D25)</f>
        <v>0</v>
      </c>
      <c r="E21" s="34"/>
      <c r="F21" s="87"/>
      <c r="G21" s="35">
        <f>SUM(G22:G25)</f>
        <v>0</v>
      </c>
      <c r="H21" s="34"/>
      <c r="I21" s="9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P21" s="34"/>
    </row>
    <row r="22" spans="1:42" ht="27" customHeight="1">
      <c r="A22" s="87"/>
      <c r="B22" s="37" t="s">
        <v>55</v>
      </c>
      <c r="C22" s="87" t="s">
        <v>51</v>
      </c>
      <c r="D22" s="35">
        <f>IF('【実績】入力シート '!Z131="要",'変更(収入) '!G22,'予算（収入）'!D21)</f>
        <v>0</v>
      </c>
      <c r="E22" s="34" t="s">
        <v>50</v>
      </c>
      <c r="F22" s="87" t="s">
        <v>51</v>
      </c>
      <c r="G22" s="35">
        <f>'【実績】入力シート '!S114</f>
        <v>0</v>
      </c>
      <c r="H22" s="34" t="s">
        <v>50</v>
      </c>
      <c r="I22" s="9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P22" s="34"/>
    </row>
    <row r="23" spans="1:42" ht="27" customHeight="1">
      <c r="A23" s="87"/>
      <c r="B23" s="37" t="s">
        <v>54</v>
      </c>
      <c r="C23" s="87" t="s">
        <v>51</v>
      </c>
      <c r="D23" s="35">
        <f>IF('【実績】入力シート '!Z131="要",'変更(収入) '!G23,'予算（収入）'!D22)</f>
        <v>0</v>
      </c>
      <c r="E23" s="34" t="s">
        <v>50</v>
      </c>
      <c r="F23" s="87" t="s">
        <v>51</v>
      </c>
      <c r="G23" s="35">
        <f>'【実績】入力シート '!S115</f>
        <v>0</v>
      </c>
      <c r="H23" s="34" t="s">
        <v>50</v>
      </c>
      <c r="I23" s="9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P23" s="34"/>
    </row>
    <row r="24" spans="1:42" ht="27" customHeight="1">
      <c r="A24" s="87"/>
      <c r="B24" s="37" t="s">
        <v>53</v>
      </c>
      <c r="C24" s="87" t="s">
        <v>51</v>
      </c>
      <c r="D24" s="35">
        <f>IF('【実績】入力シート '!Z131="要",'変更(収入) '!G24,'予算（収入）'!D23)</f>
        <v>0</v>
      </c>
      <c r="E24" s="34" t="s">
        <v>50</v>
      </c>
      <c r="F24" s="87" t="s">
        <v>51</v>
      </c>
      <c r="G24" s="35">
        <f>'【実績】入力シート '!S116</f>
        <v>0</v>
      </c>
      <c r="H24" s="34" t="s">
        <v>50</v>
      </c>
      <c r="I24" s="9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P24" s="34"/>
    </row>
    <row r="25" spans="1:42" ht="27" customHeight="1">
      <c r="A25" s="87"/>
      <c r="B25" s="37" t="s">
        <v>52</v>
      </c>
      <c r="C25" s="87" t="s">
        <v>51</v>
      </c>
      <c r="D25" s="35">
        <f>IF('【実績】入力シート '!Z131="要",'変更(収入) '!G25,'予算（収入）'!D24)</f>
        <v>0</v>
      </c>
      <c r="E25" s="34" t="s">
        <v>50</v>
      </c>
      <c r="F25" s="87" t="s">
        <v>51</v>
      </c>
      <c r="G25" s="35">
        <f>'【実績】入力シート '!S117</f>
        <v>0</v>
      </c>
      <c r="H25" s="34" t="s">
        <v>50</v>
      </c>
      <c r="I25" s="9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P25" s="34"/>
    </row>
    <row r="26" spans="1:42" ht="30.75" customHeight="1">
      <c r="A26" s="87"/>
      <c r="B26" s="37"/>
      <c r="C26" s="87"/>
      <c r="D26" s="35"/>
      <c r="E26" s="34"/>
      <c r="F26" s="87"/>
      <c r="G26" s="35"/>
      <c r="H26" s="34"/>
      <c r="I26" s="9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P26" s="34"/>
    </row>
    <row r="27" spans="1:42" ht="27" customHeight="1">
      <c r="A27" s="87" t="s">
        <v>49</v>
      </c>
      <c r="B27" s="35"/>
      <c r="C27" s="87"/>
      <c r="D27" s="35">
        <f>IF('【実績】入力シート '!Z131="要",'変更(収入) '!G27,'予算（収入）'!D26)</f>
        <v>0</v>
      </c>
      <c r="E27" s="34"/>
      <c r="F27" s="87"/>
      <c r="G27" s="35">
        <f>'【実績】入力シート '!S121</f>
        <v>0</v>
      </c>
      <c r="H27" s="34"/>
      <c r="I27" s="9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P27" s="34"/>
    </row>
    <row r="28" spans="1:42" ht="13.5" customHeight="1">
      <c r="A28" s="88"/>
      <c r="B28" s="33"/>
      <c r="C28" s="88"/>
      <c r="D28" s="33"/>
      <c r="E28" s="32"/>
      <c r="F28" s="88"/>
      <c r="G28" s="33"/>
      <c r="H28" s="32"/>
      <c r="I28" s="96"/>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2"/>
    </row>
    <row r="29" spans="1:42" ht="27" customHeight="1">
      <c r="A29" s="708" t="s">
        <v>207</v>
      </c>
      <c r="B29" s="696"/>
      <c r="C29" s="88"/>
      <c r="D29" s="33">
        <f>D6+D14+D19+D21+D27</f>
        <v>0</v>
      </c>
      <c r="E29" s="32"/>
      <c r="F29" s="88"/>
      <c r="G29" s="33">
        <f>+G6+G14+G19+G21+G27</f>
        <v>0</v>
      </c>
      <c r="H29" s="32"/>
      <c r="I29" s="96"/>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0"/>
      <c r="AJ29" s="30"/>
      <c r="AK29" s="30"/>
      <c r="AL29" s="30"/>
      <c r="AM29" s="30"/>
      <c r="AN29" s="30"/>
      <c r="AO29" s="30"/>
      <c r="AP29" s="29"/>
    </row>
    <row r="30" spans="1:42" ht="21" customHeight="1">
      <c r="A30" s="764" t="s">
        <v>47</v>
      </c>
      <c r="B30" s="764"/>
      <c r="C30" s="764"/>
      <c r="D30" s="764"/>
      <c r="E30" s="764"/>
      <c r="F30" s="764"/>
      <c r="G30" s="764"/>
      <c r="H30" s="764"/>
      <c r="I30" s="764"/>
      <c r="AH30" s="39"/>
    </row>
    <row r="31" spans="1:42" ht="21" customHeight="1">
      <c r="A31" s="765" t="s">
        <v>206</v>
      </c>
      <c r="B31" s="765"/>
      <c r="C31" s="765"/>
      <c r="D31" s="765"/>
      <c r="E31" s="765"/>
      <c r="F31" s="765"/>
      <c r="G31" s="765"/>
      <c r="H31" s="765"/>
      <c r="I31" s="765"/>
      <c r="J31" s="765"/>
      <c r="K31" s="765"/>
      <c r="L31" s="765"/>
      <c r="M31" s="765"/>
      <c r="N31" s="765"/>
      <c r="O31" s="765"/>
      <c r="P31" s="765"/>
      <c r="Q31" s="765"/>
      <c r="R31" s="765"/>
      <c r="S31" s="765"/>
      <c r="T31" s="765"/>
      <c r="U31" s="765"/>
      <c r="V31" s="765"/>
      <c r="W31" s="765"/>
      <c r="X31" s="765"/>
      <c r="Y31" s="765"/>
      <c r="Z31" s="765"/>
      <c r="AA31" s="765"/>
      <c r="AB31" s="765"/>
      <c r="AC31" s="765"/>
      <c r="AD31" s="765"/>
      <c r="AE31" s="765"/>
      <c r="AF31" s="765"/>
      <c r="AG31" s="765"/>
      <c r="AH31" s="765"/>
    </row>
    <row r="32" spans="1:42" ht="21" customHeight="1">
      <c r="A32" s="765" t="s">
        <v>45</v>
      </c>
      <c r="B32" s="765"/>
      <c r="C32" s="765"/>
      <c r="D32" s="765"/>
      <c r="E32" s="765"/>
      <c r="F32" s="765"/>
      <c r="G32" s="765"/>
      <c r="H32" s="765"/>
      <c r="I32" s="765"/>
      <c r="J32" s="765"/>
      <c r="K32" s="765"/>
      <c r="L32" s="765"/>
      <c r="M32" s="765"/>
      <c r="N32" s="765"/>
      <c r="O32" s="765"/>
      <c r="P32" s="765"/>
      <c r="Q32" s="765"/>
      <c r="R32" s="765"/>
      <c r="S32" s="765"/>
      <c r="T32" s="765"/>
      <c r="U32" s="765"/>
      <c r="V32" s="765"/>
      <c r="W32" s="765"/>
      <c r="X32" s="765"/>
      <c r="Y32" s="765"/>
      <c r="Z32" s="765"/>
      <c r="AA32" s="765"/>
      <c r="AB32" s="765"/>
      <c r="AC32" s="765"/>
      <c r="AD32" s="765"/>
      <c r="AE32" s="765"/>
      <c r="AF32" s="765"/>
      <c r="AG32" s="765"/>
      <c r="AH32" s="765"/>
    </row>
    <row r="33" ht="22.5" customHeight="1"/>
    <row r="34" ht="22.5" customHeight="1"/>
    <row r="35" ht="22.5" customHeight="1"/>
    <row r="36" ht="22.5" customHeight="1"/>
  </sheetData>
  <mergeCells count="30">
    <mergeCell ref="I5:AP5"/>
    <mergeCell ref="F4:AE4"/>
    <mergeCell ref="A2:AP2"/>
    <mergeCell ref="I11:R11"/>
    <mergeCell ref="S11:X11"/>
    <mergeCell ref="Y11:Z11"/>
    <mergeCell ref="AA11:AD11"/>
    <mergeCell ref="AE11:AF11"/>
    <mergeCell ref="AG11:AL11"/>
    <mergeCell ref="AM11:AN11"/>
    <mergeCell ref="A5:B5"/>
    <mergeCell ref="C5:E5"/>
    <mergeCell ref="F5:H5"/>
    <mergeCell ref="AG4:AH4"/>
    <mergeCell ref="X12:AA12"/>
    <mergeCell ref="AB12:AC12"/>
    <mergeCell ref="AD12:AI12"/>
    <mergeCell ref="X13:AP13"/>
    <mergeCell ref="AJ12:AK12"/>
    <mergeCell ref="I13:O13"/>
    <mergeCell ref="P13:W13"/>
    <mergeCell ref="I12:O12"/>
    <mergeCell ref="V12:W12"/>
    <mergeCell ref="P12:U12"/>
    <mergeCell ref="A29:B29"/>
    <mergeCell ref="A30:I30"/>
    <mergeCell ref="A31:AH31"/>
    <mergeCell ref="A32:AH32"/>
    <mergeCell ref="P14:W14"/>
    <mergeCell ref="N14:O14"/>
  </mergeCells>
  <phoneticPr fontId="23"/>
  <printOptions horizontalCentered="1"/>
  <pageMargins left="0.78740157480314965" right="0.78740157480314965" top="0.78740157480314965" bottom="0.59055118110236227" header="0.51181102362204722" footer="0.51181102362204722"/>
  <pageSetup paperSize="9" scale="7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I55"/>
  <sheetViews>
    <sheetView showGridLines="0" showZeros="0" view="pageBreakPreview" zoomScale="75" zoomScaleNormal="75" zoomScaleSheetLayoutView="75" workbookViewId="0">
      <selection activeCell="A3" sqref="A3"/>
    </sheetView>
  </sheetViews>
  <sheetFormatPr defaultColWidth="9" defaultRowHeight="30" customHeight="1"/>
  <cols>
    <col min="1" max="1" width="6" style="28" customWidth="1"/>
    <col min="2" max="2" width="14.58203125" style="28" customWidth="1"/>
    <col min="3" max="3" width="14" style="28" customWidth="1"/>
    <col min="4" max="4" width="3" style="28" customWidth="1"/>
    <col min="5" max="5" width="14.25" style="28" customWidth="1"/>
    <col min="6" max="6" width="3.08203125" style="28" customWidth="1"/>
    <col min="7" max="7" width="22.58203125" style="28" customWidth="1"/>
    <col min="8" max="8" width="7.5" style="28" customWidth="1"/>
    <col min="9" max="16384" width="9" style="28"/>
  </cols>
  <sheetData>
    <row r="1" spans="1:9" ht="21" customHeight="1">
      <c r="A1" s="28" t="s">
        <v>664</v>
      </c>
    </row>
    <row r="2" spans="1:9" ht="21" customHeight="1">
      <c r="A2" s="687" t="s">
        <v>214</v>
      </c>
      <c r="B2" s="687"/>
      <c r="C2" s="687"/>
      <c r="D2" s="687"/>
      <c r="E2" s="687"/>
      <c r="F2" s="687"/>
      <c r="G2" s="687"/>
      <c r="H2" s="687"/>
    </row>
    <row r="3" spans="1:9" ht="22.5" customHeight="1">
      <c r="A3" s="28" t="s">
        <v>91</v>
      </c>
      <c r="C3" s="695" t="s">
        <v>226</v>
      </c>
      <c r="D3" s="695"/>
      <c r="E3" s="696">
        <f>事業報告書!B5</f>
        <v>0</v>
      </c>
      <c r="F3" s="696"/>
      <c r="G3" s="696"/>
      <c r="H3" s="28" t="s">
        <v>227</v>
      </c>
    </row>
    <row r="4" spans="1:9" ht="17.25" customHeight="1">
      <c r="A4" s="692" t="s">
        <v>68</v>
      </c>
      <c r="B4" s="694"/>
      <c r="C4" s="692" t="s">
        <v>210</v>
      </c>
      <c r="D4" s="694"/>
      <c r="E4" s="692" t="s">
        <v>209</v>
      </c>
      <c r="F4" s="694"/>
      <c r="G4" s="692" t="s">
        <v>66</v>
      </c>
      <c r="H4" s="694"/>
      <c r="I4" s="35"/>
    </row>
    <row r="5" spans="1:9" ht="11.25" customHeight="1">
      <c r="A5" s="710" t="s">
        <v>88</v>
      </c>
      <c r="B5" s="86"/>
      <c r="C5" s="89"/>
      <c r="D5" s="38"/>
      <c r="E5" s="89"/>
      <c r="F5" s="38"/>
      <c r="G5" s="39"/>
      <c r="H5" s="38"/>
    </row>
    <row r="6" spans="1:9" ht="16.5" customHeight="1">
      <c r="A6" s="711"/>
      <c r="B6" s="45" t="s">
        <v>87</v>
      </c>
      <c r="C6" s="87">
        <f>IF('【実績】入力シート '!Z131="要",'変更（支出）'!E6,'予算（支出）'!C6)</f>
        <v>0</v>
      </c>
      <c r="D6" s="34"/>
      <c r="E6" s="87">
        <f>'精算内訳 '!D67</f>
        <v>0</v>
      </c>
      <c r="F6" s="34"/>
      <c r="G6" s="675" t="str">
        <f>IF(E6=0,"","内訳は別紙の通り")</f>
        <v/>
      </c>
      <c r="H6" s="677"/>
    </row>
    <row r="7" spans="1:9" ht="16.5" customHeight="1">
      <c r="A7" s="711"/>
      <c r="B7" s="45"/>
      <c r="C7" s="232"/>
      <c r="D7" s="34"/>
      <c r="E7" s="98"/>
      <c r="F7" s="34"/>
      <c r="G7" s="770"/>
      <c r="H7" s="771"/>
    </row>
    <row r="8" spans="1:9" ht="16.5" customHeight="1">
      <c r="A8" s="711"/>
      <c r="B8" s="45"/>
      <c r="C8" s="232"/>
      <c r="D8" s="34"/>
      <c r="E8" s="98"/>
      <c r="F8" s="34"/>
      <c r="G8" s="770"/>
      <c r="H8" s="771"/>
    </row>
    <row r="9" spans="1:9" ht="16.5" customHeight="1">
      <c r="A9" s="711"/>
      <c r="B9" s="45"/>
      <c r="C9" s="232"/>
      <c r="D9" s="34"/>
      <c r="E9" s="98"/>
      <c r="F9" s="34"/>
      <c r="G9" s="770"/>
      <c r="H9" s="771"/>
    </row>
    <row r="10" spans="1:9" ht="16.5" customHeight="1">
      <c r="A10" s="711"/>
      <c r="B10" s="45"/>
      <c r="C10" s="232"/>
      <c r="D10" s="34"/>
      <c r="E10" s="98"/>
      <c r="F10" s="34"/>
      <c r="G10" s="770"/>
      <c r="H10" s="771"/>
    </row>
    <row r="11" spans="1:9" ht="16.5" customHeight="1">
      <c r="A11" s="711"/>
      <c r="B11" s="45" t="s">
        <v>86</v>
      </c>
      <c r="C11" s="232">
        <f>IF('【実績】入力シート '!Z131="要",'変更（支出）'!E11,'予算（支出）'!C11)</f>
        <v>0</v>
      </c>
      <c r="D11" s="34"/>
      <c r="E11" s="98">
        <f>'精算内訳 '!D68</f>
        <v>0</v>
      </c>
      <c r="F11" s="34"/>
      <c r="G11" s="675" t="str">
        <f>IF(E11=0,"","内訳は別紙の通り")</f>
        <v/>
      </c>
      <c r="H11" s="677"/>
    </row>
    <row r="12" spans="1:9" ht="16.5" customHeight="1">
      <c r="A12" s="711"/>
      <c r="B12" s="45"/>
      <c r="C12" s="232"/>
      <c r="D12" s="34"/>
      <c r="E12" s="98"/>
      <c r="F12" s="34"/>
      <c r="G12" s="770"/>
      <c r="H12" s="771"/>
    </row>
    <row r="13" spans="1:9" ht="16.5" customHeight="1">
      <c r="A13" s="711"/>
      <c r="B13" s="45"/>
      <c r="C13" s="232"/>
      <c r="D13" s="34"/>
      <c r="E13" s="98"/>
      <c r="F13" s="34"/>
      <c r="G13" s="770"/>
      <c r="H13" s="771"/>
    </row>
    <row r="14" spans="1:9" ht="16.5" customHeight="1">
      <c r="A14" s="711"/>
      <c r="B14" s="45"/>
      <c r="C14" s="232"/>
      <c r="D14" s="34"/>
      <c r="E14" s="98"/>
      <c r="F14" s="34"/>
      <c r="G14" s="770"/>
      <c r="H14" s="771"/>
    </row>
    <row r="15" spans="1:9" ht="16.5" customHeight="1">
      <c r="A15" s="711"/>
      <c r="B15" s="45"/>
      <c r="C15" s="232"/>
      <c r="D15" s="34"/>
      <c r="E15" s="98"/>
      <c r="F15" s="34"/>
      <c r="G15" s="770"/>
      <c r="H15" s="771"/>
    </row>
    <row r="16" spans="1:9" ht="16.5" customHeight="1">
      <c r="A16" s="711"/>
      <c r="B16" s="45" t="s">
        <v>85</v>
      </c>
      <c r="C16" s="232">
        <f>IF('【実績】入力シート '!Z131="要",'変更（支出）'!E16,'予算（支出）'!C16)</f>
        <v>0</v>
      </c>
      <c r="D16" s="34"/>
      <c r="E16" s="98">
        <f>'精算内訳 '!D69</f>
        <v>0</v>
      </c>
      <c r="F16" s="34"/>
      <c r="G16" s="675" t="str">
        <f>IF(E16=0,"","内訳は別紙の通り")</f>
        <v/>
      </c>
      <c r="H16" s="677"/>
    </row>
    <row r="17" spans="1:8" ht="16.5" customHeight="1">
      <c r="A17" s="711"/>
      <c r="B17" s="43" t="s">
        <v>84</v>
      </c>
      <c r="C17" s="232"/>
      <c r="D17" s="34"/>
      <c r="E17" s="98"/>
      <c r="F17" s="34"/>
      <c r="G17" s="770"/>
      <c r="H17" s="771"/>
    </row>
    <row r="18" spans="1:8" ht="16.5" customHeight="1">
      <c r="A18" s="711"/>
      <c r="B18" s="43"/>
      <c r="C18" s="232"/>
      <c r="D18" s="34"/>
      <c r="E18" s="98"/>
      <c r="F18" s="34"/>
      <c r="G18" s="770"/>
      <c r="H18" s="771"/>
    </row>
    <row r="19" spans="1:8" ht="16.5" customHeight="1">
      <c r="A19" s="711"/>
      <c r="B19" s="43"/>
      <c r="C19" s="232"/>
      <c r="D19" s="34"/>
      <c r="E19" s="98"/>
      <c r="F19" s="34"/>
      <c r="G19" s="770"/>
      <c r="H19" s="771"/>
    </row>
    <row r="20" spans="1:8" ht="16.5" customHeight="1">
      <c r="A20" s="711"/>
      <c r="B20" s="45"/>
      <c r="C20" s="232"/>
      <c r="D20" s="34"/>
      <c r="E20" s="98"/>
      <c r="F20" s="34"/>
      <c r="G20" s="770"/>
      <c r="H20" s="771"/>
    </row>
    <row r="21" spans="1:8" ht="16.5" customHeight="1">
      <c r="A21" s="711"/>
      <c r="B21" s="45" t="s">
        <v>83</v>
      </c>
      <c r="C21" s="232">
        <f>IF('【実績】入力シート '!Z131="要",'変更（支出）'!E21,'予算（支出）'!C21)</f>
        <v>0</v>
      </c>
      <c r="D21" s="34"/>
      <c r="E21" s="98">
        <f>'精算内訳 '!D70</f>
        <v>0</v>
      </c>
      <c r="F21" s="34"/>
      <c r="G21" s="675" t="str">
        <f>IF(E21=0,"","内訳は別紙の通り")</f>
        <v/>
      </c>
      <c r="H21" s="677"/>
    </row>
    <row r="22" spans="1:8" ht="16.5" customHeight="1">
      <c r="A22" s="711"/>
      <c r="B22" s="45"/>
      <c r="C22" s="232"/>
      <c r="D22" s="34"/>
      <c r="E22" s="98"/>
      <c r="F22" s="34"/>
      <c r="G22" s="770"/>
      <c r="H22" s="771"/>
    </row>
    <row r="23" spans="1:8" ht="16.5" customHeight="1">
      <c r="A23" s="711"/>
      <c r="B23" s="45"/>
      <c r="C23" s="232"/>
      <c r="D23" s="34"/>
      <c r="E23" s="98"/>
      <c r="F23" s="34"/>
      <c r="G23" s="770"/>
      <c r="H23" s="771"/>
    </row>
    <row r="24" spans="1:8" ht="16.5" customHeight="1">
      <c r="A24" s="711"/>
      <c r="B24" s="45"/>
      <c r="C24" s="232"/>
      <c r="D24" s="34"/>
      <c r="E24" s="98"/>
      <c r="F24" s="34"/>
      <c r="G24" s="770"/>
      <c r="H24" s="771"/>
    </row>
    <row r="25" spans="1:8" ht="16.5" customHeight="1">
      <c r="A25" s="711"/>
      <c r="B25" s="45"/>
      <c r="C25" s="232"/>
      <c r="D25" s="34"/>
      <c r="E25" s="98"/>
      <c r="F25" s="34"/>
      <c r="G25" s="770"/>
      <c r="H25" s="771"/>
    </row>
    <row r="26" spans="1:8" ht="16.5" customHeight="1">
      <c r="A26" s="711"/>
      <c r="B26" s="45" t="s">
        <v>626</v>
      </c>
      <c r="C26" s="232">
        <f>IF('【実績】入力シート '!Z131="要",'変更（支出）'!E26,'予算（支出）'!C26)</f>
        <v>0</v>
      </c>
      <c r="D26" s="34"/>
      <c r="E26" s="98">
        <f>'精算内訳 '!D71</f>
        <v>0</v>
      </c>
      <c r="F26" s="34"/>
      <c r="G26" s="675" t="str">
        <f>IF(E26=0,"","内訳は別紙の通り")</f>
        <v/>
      </c>
      <c r="H26" s="677"/>
    </row>
    <row r="27" spans="1:8" ht="16.5" customHeight="1">
      <c r="A27" s="711"/>
      <c r="B27" s="45"/>
      <c r="C27" s="232"/>
      <c r="D27" s="34"/>
      <c r="E27" s="98"/>
      <c r="F27" s="34"/>
      <c r="G27" s="770"/>
      <c r="H27" s="771"/>
    </row>
    <row r="28" spans="1:8" ht="16.5" customHeight="1">
      <c r="A28" s="711"/>
      <c r="B28" s="45"/>
      <c r="C28" s="232"/>
      <c r="D28" s="34"/>
      <c r="E28" s="98"/>
      <c r="F28" s="34"/>
      <c r="G28" s="770"/>
      <c r="H28" s="771"/>
    </row>
    <row r="29" spans="1:8" ht="16.5" customHeight="1">
      <c r="A29" s="711"/>
      <c r="B29" s="45"/>
      <c r="C29" s="232"/>
      <c r="D29" s="34"/>
      <c r="E29" s="98"/>
      <c r="F29" s="34"/>
      <c r="G29" s="770"/>
      <c r="H29" s="771"/>
    </row>
    <row r="30" spans="1:8" ht="16.5" customHeight="1">
      <c r="A30" s="711"/>
      <c r="B30" s="45"/>
      <c r="C30" s="232"/>
      <c r="D30" s="34"/>
      <c r="E30" s="98"/>
      <c r="F30" s="34"/>
      <c r="G30" s="770"/>
      <c r="H30" s="771"/>
    </row>
    <row r="31" spans="1:8" ht="16.5" customHeight="1">
      <c r="A31" s="711"/>
      <c r="B31" s="45" t="s">
        <v>81</v>
      </c>
      <c r="C31" s="232">
        <f>IF('【実績】入力シート '!Z131="要",'変更（支出）'!E31,'予算（支出）'!C31)</f>
        <v>0</v>
      </c>
      <c r="D31" s="34"/>
      <c r="E31" s="98">
        <f>'精算内訳 '!D72</f>
        <v>0</v>
      </c>
      <c r="F31" s="34"/>
      <c r="G31" s="675" t="str">
        <f>IF(E31=0,"","内訳は別紙の通り")</f>
        <v/>
      </c>
      <c r="H31" s="677"/>
    </row>
    <row r="32" spans="1:8" ht="16.5" customHeight="1">
      <c r="A32" s="711"/>
      <c r="B32" s="45"/>
      <c r="C32" s="232"/>
      <c r="D32" s="34"/>
      <c r="E32" s="98"/>
      <c r="F32" s="34"/>
      <c r="G32" s="770"/>
      <c r="H32" s="771"/>
    </row>
    <row r="33" spans="1:8" ht="16.5" customHeight="1">
      <c r="A33" s="711"/>
      <c r="B33" s="45"/>
      <c r="C33" s="232"/>
      <c r="D33" s="34"/>
      <c r="E33" s="98"/>
      <c r="F33" s="34"/>
      <c r="G33" s="770"/>
      <c r="H33" s="771"/>
    </row>
    <row r="34" spans="1:8" ht="16.5" customHeight="1">
      <c r="A34" s="711"/>
      <c r="B34" s="45"/>
      <c r="C34" s="232"/>
      <c r="D34" s="34"/>
      <c r="E34" s="98"/>
      <c r="F34" s="34"/>
      <c r="G34" s="770"/>
      <c r="H34" s="771"/>
    </row>
    <row r="35" spans="1:8" ht="16.5" customHeight="1">
      <c r="A35" s="712"/>
      <c r="B35" s="45"/>
      <c r="C35" s="233"/>
      <c r="D35" s="34"/>
      <c r="E35" s="98"/>
      <c r="F35" s="34"/>
      <c r="G35" s="770"/>
      <c r="H35" s="771"/>
    </row>
    <row r="36" spans="1:8" ht="11.25" customHeight="1">
      <c r="A36" s="710" t="s">
        <v>80</v>
      </c>
      <c r="B36" s="44"/>
      <c r="C36" s="232"/>
      <c r="D36" s="38"/>
      <c r="E36" s="89"/>
      <c r="F36" s="38"/>
      <c r="G36" s="39"/>
      <c r="H36" s="38"/>
    </row>
    <row r="37" spans="1:8" ht="16.5" customHeight="1">
      <c r="A37" s="711"/>
      <c r="B37" s="43" t="s">
        <v>213</v>
      </c>
      <c r="C37" s="232">
        <f>IF('【実績】入力シート '!Z131="要",'変更（支出）'!E37,'予算（支出）'!C37)</f>
        <v>0</v>
      </c>
      <c r="D37" s="34"/>
      <c r="E37" s="87">
        <f>'精算内訳 '!D73</f>
        <v>0</v>
      </c>
      <c r="F37" s="34"/>
      <c r="G37" s="675" t="str">
        <f>IF(E37=0,"","内訳は別紙の通り")</f>
        <v/>
      </c>
      <c r="H37" s="677"/>
    </row>
    <row r="38" spans="1:8" ht="16.5" customHeight="1">
      <c r="A38" s="711"/>
      <c r="B38" s="43"/>
      <c r="C38" s="232"/>
      <c r="D38" s="34"/>
      <c r="E38" s="98"/>
      <c r="F38" s="34"/>
      <c r="G38" s="675"/>
      <c r="H38" s="677"/>
    </row>
    <row r="39" spans="1:8" ht="16.5" customHeight="1">
      <c r="A39" s="711"/>
      <c r="B39" s="45" t="s">
        <v>78</v>
      </c>
      <c r="C39" s="232">
        <f>IF('【実績】入力シート '!AQ163="要",'変更（支出）'!E39,'予算（支出）'!C39)</f>
        <v>0</v>
      </c>
      <c r="D39" s="34"/>
      <c r="E39" s="98">
        <f>'精算内訳 '!D74</f>
        <v>0</v>
      </c>
      <c r="F39" s="34"/>
      <c r="G39" s="675" t="str">
        <f>IF(E39=0,"","内訳は別紙の通り")</f>
        <v/>
      </c>
      <c r="H39" s="677"/>
    </row>
    <row r="40" spans="1:8" ht="16.5" customHeight="1">
      <c r="A40" s="711"/>
      <c r="B40" s="43"/>
      <c r="C40" s="232"/>
      <c r="D40" s="34"/>
      <c r="E40" s="98"/>
      <c r="F40" s="34"/>
      <c r="G40" s="675"/>
      <c r="H40" s="677"/>
    </row>
    <row r="41" spans="1:8" ht="16.5" customHeight="1">
      <c r="A41" s="711"/>
      <c r="B41" s="45" t="s">
        <v>77</v>
      </c>
      <c r="C41" s="232">
        <f>IF('【実績】入力シート '!Z131="要",'変更（支出）'!E41,'予算（支出）'!C41)</f>
        <v>0</v>
      </c>
      <c r="D41" s="34"/>
      <c r="E41" s="98">
        <f>'精算内訳 '!D75</f>
        <v>0</v>
      </c>
      <c r="F41" s="34"/>
      <c r="G41" s="675" t="str">
        <f>IF(E41=0,"","内訳は別紙の通り")</f>
        <v/>
      </c>
      <c r="H41" s="677"/>
    </row>
    <row r="42" spans="1:8" ht="11.25" customHeight="1">
      <c r="A42" s="711"/>
      <c r="B42" s="42"/>
      <c r="C42" s="232"/>
      <c r="D42" s="34"/>
      <c r="E42" s="98"/>
      <c r="F42" s="34"/>
      <c r="G42" s="675"/>
      <c r="H42" s="677"/>
    </row>
    <row r="43" spans="1:8" ht="16.5" customHeight="1">
      <c r="A43" s="698" t="s">
        <v>75</v>
      </c>
      <c r="B43" s="699"/>
      <c r="C43" s="715">
        <f>SUM(C6:C41)</f>
        <v>0</v>
      </c>
      <c r="D43" s="38"/>
      <c r="E43" s="715">
        <f>SUM(E6:E41)</f>
        <v>0</v>
      </c>
      <c r="F43" s="38"/>
      <c r="G43" s="39"/>
      <c r="H43" s="38"/>
    </row>
    <row r="44" spans="1:8" ht="16.5" customHeight="1">
      <c r="A44" s="700"/>
      <c r="B44" s="701"/>
      <c r="C44" s="714"/>
      <c r="D44" s="32"/>
      <c r="E44" s="714"/>
      <c r="F44" s="32"/>
      <c r="G44" s="33"/>
      <c r="H44" s="32"/>
    </row>
    <row r="45" spans="1:8" ht="16.5" customHeight="1">
      <c r="A45" s="702" t="s">
        <v>58</v>
      </c>
      <c r="B45" s="703"/>
      <c r="C45" s="715">
        <f>IF('【実績】入力シート '!Z131="要",'変更（支出）'!E45,'予算（支出）'!C45)</f>
        <v>0</v>
      </c>
      <c r="D45" s="38"/>
      <c r="E45" s="715">
        <f>'精算内訳 '!C76+SUM('精算内訳 '!E67:'精算内訳 '!E75)</f>
        <v>0</v>
      </c>
      <c r="F45" s="38"/>
      <c r="G45" s="772" t="str">
        <f>IF(E45=0,"","内訳は別紙の通り")</f>
        <v/>
      </c>
      <c r="H45" s="773"/>
    </row>
    <row r="46" spans="1:8" ht="16.5" customHeight="1">
      <c r="A46" s="704"/>
      <c r="B46" s="705"/>
      <c r="C46" s="714"/>
      <c r="D46" s="32"/>
      <c r="E46" s="714"/>
      <c r="F46" s="32"/>
      <c r="G46" s="774"/>
      <c r="H46" s="775"/>
    </row>
    <row r="47" spans="1:8" ht="16.5" customHeight="1">
      <c r="A47" s="706" t="s">
        <v>48</v>
      </c>
      <c r="B47" s="707"/>
      <c r="C47" s="713">
        <f>SUM(C43:C46)</f>
        <v>0</v>
      </c>
      <c r="D47" s="34"/>
      <c r="E47" s="713">
        <f>SUM(E43:E46)</f>
        <v>0</v>
      </c>
      <c r="F47" s="34"/>
      <c r="G47" s="35"/>
      <c r="H47" s="34"/>
    </row>
    <row r="48" spans="1:8" ht="16.5" customHeight="1">
      <c r="A48" s="708"/>
      <c r="B48" s="709"/>
      <c r="C48" s="714"/>
      <c r="D48" s="32"/>
      <c r="E48" s="714"/>
      <c r="F48" s="32"/>
      <c r="G48" s="33"/>
      <c r="H48" s="32"/>
    </row>
    <row r="49" spans="1:6" ht="16.5" customHeight="1">
      <c r="A49" s="84" t="s">
        <v>74</v>
      </c>
      <c r="B49" s="39" t="s">
        <v>73</v>
      </c>
      <c r="C49" s="39"/>
      <c r="D49" s="39"/>
      <c r="E49" s="35"/>
      <c r="F49" s="35"/>
    </row>
    <row r="50" spans="1:6" ht="17.25" customHeight="1"/>
    <row r="51" spans="1:6" ht="15" customHeight="1"/>
    <row r="52" spans="1:6" ht="15" customHeight="1"/>
    <row r="53" spans="1:6" ht="15" customHeight="1"/>
    <row r="54" spans="1:6" ht="15" customHeight="1"/>
    <row r="55" spans="1:6" ht="15" customHeight="1"/>
  </sheetData>
  <mergeCells count="55">
    <mergeCell ref="G40:H40"/>
    <mergeCell ref="G41:H41"/>
    <mergeCell ref="G42:H42"/>
    <mergeCell ref="G45:H46"/>
    <mergeCell ref="G34:H34"/>
    <mergeCell ref="G35:H35"/>
    <mergeCell ref="G37:H37"/>
    <mergeCell ref="G38:H38"/>
    <mergeCell ref="G39:H39"/>
    <mergeCell ref="G29:H29"/>
    <mergeCell ref="G30:H30"/>
    <mergeCell ref="G31:H31"/>
    <mergeCell ref="G32:H32"/>
    <mergeCell ref="G33:H33"/>
    <mergeCell ref="G24:H24"/>
    <mergeCell ref="G25:H25"/>
    <mergeCell ref="G26:H26"/>
    <mergeCell ref="G27:H27"/>
    <mergeCell ref="G28:H28"/>
    <mergeCell ref="G19:H19"/>
    <mergeCell ref="G20:H20"/>
    <mergeCell ref="G21:H21"/>
    <mergeCell ref="G22:H22"/>
    <mergeCell ref="G23:H23"/>
    <mergeCell ref="G14:H14"/>
    <mergeCell ref="G15:H15"/>
    <mergeCell ref="G16:H16"/>
    <mergeCell ref="G17:H17"/>
    <mergeCell ref="G18:H18"/>
    <mergeCell ref="A5:A35"/>
    <mergeCell ref="A2:H2"/>
    <mergeCell ref="A4:B4"/>
    <mergeCell ref="C4:D4"/>
    <mergeCell ref="E4:F4"/>
    <mergeCell ref="G4:H4"/>
    <mergeCell ref="E3:G3"/>
    <mergeCell ref="C3:D3"/>
    <mergeCell ref="G6:H6"/>
    <mergeCell ref="G7:H7"/>
    <mergeCell ref="G8:H8"/>
    <mergeCell ref="G9:H9"/>
    <mergeCell ref="G10:H10"/>
    <mergeCell ref="G11:H11"/>
    <mergeCell ref="G12:H12"/>
    <mergeCell ref="G13:H13"/>
    <mergeCell ref="A47:B48"/>
    <mergeCell ref="C47:C48"/>
    <mergeCell ref="E47:E48"/>
    <mergeCell ref="A36:A42"/>
    <mergeCell ref="A43:B44"/>
    <mergeCell ref="C43:C44"/>
    <mergeCell ref="E43:E44"/>
    <mergeCell ref="A45:B46"/>
    <mergeCell ref="C45:C46"/>
    <mergeCell ref="E45:E46"/>
  </mergeCells>
  <phoneticPr fontId="23"/>
  <printOptions horizontalCentered="1"/>
  <pageMargins left="0.78740157480314965" right="0.78740157480314965" top="0.59055118110236227" bottom="0.78740157480314965" header="0.51181102362204722" footer="0.51181102362204722"/>
  <pageSetup paperSize="9" scale="91"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FFFF00"/>
    <pageSetUpPr fitToPage="1"/>
  </sheetPr>
  <dimension ref="A1:U93"/>
  <sheetViews>
    <sheetView showZeros="0" view="pageBreakPreview" zoomScaleNormal="100" zoomScaleSheetLayoutView="100" workbookViewId="0">
      <selection activeCell="N18" sqref="N18"/>
    </sheetView>
  </sheetViews>
  <sheetFormatPr defaultColWidth="9.58203125" defaultRowHeight="11"/>
  <cols>
    <col min="1" max="1" width="5.83203125" style="157" customWidth="1"/>
    <col min="2" max="2" width="10.75" style="158" customWidth="1"/>
    <col min="3" max="3" width="10" style="158" customWidth="1"/>
    <col min="4" max="4" width="10" style="69" customWidth="1"/>
    <col min="5" max="5" width="8.08203125" style="69" customWidth="1"/>
    <col min="6" max="7" width="10" style="69" customWidth="1"/>
    <col min="8" max="8" width="7.5" style="69" customWidth="1"/>
    <col min="9" max="9" width="5.33203125" style="69" customWidth="1"/>
    <col min="10" max="10" width="10" style="69" customWidth="1"/>
    <col min="11" max="11" width="6.25" style="69" customWidth="1"/>
    <col min="12" max="12" width="3.75" style="69" customWidth="1"/>
    <col min="13" max="13" width="7.5" style="69" customWidth="1"/>
    <col min="14" max="14" width="11.75" style="69" customWidth="1"/>
    <col min="15" max="15" width="8.5" style="69" customWidth="1"/>
    <col min="16" max="16" width="8.08203125" style="69" customWidth="1"/>
    <col min="17" max="18" width="10" style="69" customWidth="1"/>
    <col min="19" max="19" width="7.5" style="69" customWidth="1"/>
    <col min="20" max="20" width="11.58203125" style="69" customWidth="1"/>
    <col min="21" max="256" width="9.58203125" style="69"/>
    <col min="257" max="257" width="5.83203125" style="69" customWidth="1"/>
    <col min="258" max="258" width="10.75" style="69" customWidth="1"/>
    <col min="259" max="260" width="10" style="69" customWidth="1"/>
    <col min="261" max="261" width="8.08203125" style="69" customWidth="1"/>
    <col min="262" max="263" width="10" style="69" customWidth="1"/>
    <col min="264" max="264" width="7.5" style="69" customWidth="1"/>
    <col min="265" max="265" width="5.33203125" style="69" customWidth="1"/>
    <col min="266" max="266" width="10" style="69" customWidth="1"/>
    <col min="267" max="267" width="6.25" style="69" customWidth="1"/>
    <col min="268" max="268" width="3.75" style="69" customWidth="1"/>
    <col min="269" max="269" width="7.5" style="69" customWidth="1"/>
    <col min="270" max="270" width="11.75" style="69" customWidth="1"/>
    <col min="271" max="271" width="8.5" style="69" customWidth="1"/>
    <col min="272" max="272" width="8.08203125" style="69" customWidth="1"/>
    <col min="273" max="274" width="10" style="69" customWidth="1"/>
    <col min="275" max="275" width="7.5" style="69" customWidth="1"/>
    <col min="276" max="276" width="11.58203125" style="69" customWidth="1"/>
    <col min="277" max="512" width="9.58203125" style="69"/>
    <col min="513" max="513" width="5.83203125" style="69" customWidth="1"/>
    <col min="514" max="514" width="10.75" style="69" customWidth="1"/>
    <col min="515" max="516" width="10" style="69" customWidth="1"/>
    <col min="517" max="517" width="8.08203125" style="69" customWidth="1"/>
    <col min="518" max="519" width="10" style="69" customWidth="1"/>
    <col min="520" max="520" width="7.5" style="69" customWidth="1"/>
    <col min="521" max="521" width="5.33203125" style="69" customWidth="1"/>
    <col min="522" max="522" width="10" style="69" customWidth="1"/>
    <col min="523" max="523" width="6.25" style="69" customWidth="1"/>
    <col min="524" max="524" width="3.75" style="69" customWidth="1"/>
    <col min="525" max="525" width="7.5" style="69" customWidth="1"/>
    <col min="526" max="526" width="11.75" style="69" customWidth="1"/>
    <col min="527" max="527" width="8.5" style="69" customWidth="1"/>
    <col min="528" max="528" width="8.08203125" style="69" customWidth="1"/>
    <col min="529" max="530" width="10" style="69" customWidth="1"/>
    <col min="531" max="531" width="7.5" style="69" customWidth="1"/>
    <col min="532" max="532" width="11.58203125" style="69" customWidth="1"/>
    <col min="533" max="768" width="9.58203125" style="69"/>
    <col min="769" max="769" width="5.83203125" style="69" customWidth="1"/>
    <col min="770" max="770" width="10.75" style="69" customWidth="1"/>
    <col min="771" max="772" width="10" style="69" customWidth="1"/>
    <col min="773" max="773" width="8.08203125" style="69" customWidth="1"/>
    <col min="774" max="775" width="10" style="69" customWidth="1"/>
    <col min="776" max="776" width="7.5" style="69" customWidth="1"/>
    <col min="777" max="777" width="5.33203125" style="69" customWidth="1"/>
    <col min="778" max="778" width="10" style="69" customWidth="1"/>
    <col min="779" max="779" width="6.25" style="69" customWidth="1"/>
    <col min="780" max="780" width="3.75" style="69" customWidth="1"/>
    <col min="781" max="781" width="7.5" style="69" customWidth="1"/>
    <col min="782" max="782" width="11.75" style="69" customWidth="1"/>
    <col min="783" max="783" width="8.5" style="69" customWidth="1"/>
    <col min="784" max="784" width="8.08203125" style="69" customWidth="1"/>
    <col min="785" max="786" width="10" style="69" customWidth="1"/>
    <col min="787" max="787" width="7.5" style="69" customWidth="1"/>
    <col min="788" max="788" width="11.58203125" style="69" customWidth="1"/>
    <col min="789" max="1024" width="9.58203125" style="69"/>
    <col min="1025" max="1025" width="5.83203125" style="69" customWidth="1"/>
    <col min="1026" max="1026" width="10.75" style="69" customWidth="1"/>
    <col min="1027" max="1028" width="10" style="69" customWidth="1"/>
    <col min="1029" max="1029" width="8.08203125" style="69" customWidth="1"/>
    <col min="1030" max="1031" width="10" style="69" customWidth="1"/>
    <col min="1032" max="1032" width="7.5" style="69" customWidth="1"/>
    <col min="1033" max="1033" width="5.33203125" style="69" customWidth="1"/>
    <col min="1034" max="1034" width="10" style="69" customWidth="1"/>
    <col min="1035" max="1035" width="6.25" style="69" customWidth="1"/>
    <col min="1036" max="1036" width="3.75" style="69" customWidth="1"/>
    <col min="1037" max="1037" width="7.5" style="69" customWidth="1"/>
    <col min="1038" max="1038" width="11.75" style="69" customWidth="1"/>
    <col min="1039" max="1039" width="8.5" style="69" customWidth="1"/>
    <col min="1040" max="1040" width="8.08203125" style="69" customWidth="1"/>
    <col min="1041" max="1042" width="10" style="69" customWidth="1"/>
    <col min="1043" max="1043" width="7.5" style="69" customWidth="1"/>
    <col min="1044" max="1044" width="11.58203125" style="69" customWidth="1"/>
    <col min="1045" max="1280" width="9.58203125" style="69"/>
    <col min="1281" max="1281" width="5.83203125" style="69" customWidth="1"/>
    <col min="1282" max="1282" width="10.75" style="69" customWidth="1"/>
    <col min="1283" max="1284" width="10" style="69" customWidth="1"/>
    <col min="1285" max="1285" width="8.08203125" style="69" customWidth="1"/>
    <col min="1286" max="1287" width="10" style="69" customWidth="1"/>
    <col min="1288" max="1288" width="7.5" style="69" customWidth="1"/>
    <col min="1289" max="1289" width="5.33203125" style="69" customWidth="1"/>
    <col min="1290" max="1290" width="10" style="69" customWidth="1"/>
    <col min="1291" max="1291" width="6.25" style="69" customWidth="1"/>
    <col min="1292" max="1292" width="3.75" style="69" customWidth="1"/>
    <col min="1293" max="1293" width="7.5" style="69" customWidth="1"/>
    <col min="1294" max="1294" width="11.75" style="69" customWidth="1"/>
    <col min="1295" max="1295" width="8.5" style="69" customWidth="1"/>
    <col min="1296" max="1296" width="8.08203125" style="69" customWidth="1"/>
    <col min="1297" max="1298" width="10" style="69" customWidth="1"/>
    <col min="1299" max="1299" width="7.5" style="69" customWidth="1"/>
    <col min="1300" max="1300" width="11.58203125" style="69" customWidth="1"/>
    <col min="1301" max="1536" width="9.58203125" style="69"/>
    <col min="1537" max="1537" width="5.83203125" style="69" customWidth="1"/>
    <col min="1538" max="1538" width="10.75" style="69" customWidth="1"/>
    <col min="1539" max="1540" width="10" style="69" customWidth="1"/>
    <col min="1541" max="1541" width="8.08203125" style="69" customWidth="1"/>
    <col min="1542" max="1543" width="10" style="69" customWidth="1"/>
    <col min="1544" max="1544" width="7.5" style="69" customWidth="1"/>
    <col min="1545" max="1545" width="5.33203125" style="69" customWidth="1"/>
    <col min="1546" max="1546" width="10" style="69" customWidth="1"/>
    <col min="1547" max="1547" width="6.25" style="69" customWidth="1"/>
    <col min="1548" max="1548" width="3.75" style="69" customWidth="1"/>
    <col min="1549" max="1549" width="7.5" style="69" customWidth="1"/>
    <col min="1550" max="1550" width="11.75" style="69" customWidth="1"/>
    <col min="1551" max="1551" width="8.5" style="69" customWidth="1"/>
    <col min="1552" max="1552" width="8.08203125" style="69" customWidth="1"/>
    <col min="1553" max="1554" width="10" style="69" customWidth="1"/>
    <col min="1555" max="1555" width="7.5" style="69" customWidth="1"/>
    <col min="1556" max="1556" width="11.58203125" style="69" customWidth="1"/>
    <col min="1557" max="1792" width="9.58203125" style="69"/>
    <col min="1793" max="1793" width="5.83203125" style="69" customWidth="1"/>
    <col min="1794" max="1794" width="10.75" style="69" customWidth="1"/>
    <col min="1795" max="1796" width="10" style="69" customWidth="1"/>
    <col min="1797" max="1797" width="8.08203125" style="69" customWidth="1"/>
    <col min="1798" max="1799" width="10" style="69" customWidth="1"/>
    <col min="1800" max="1800" width="7.5" style="69" customWidth="1"/>
    <col min="1801" max="1801" width="5.33203125" style="69" customWidth="1"/>
    <col min="1802" max="1802" width="10" style="69" customWidth="1"/>
    <col min="1803" max="1803" width="6.25" style="69" customWidth="1"/>
    <col min="1804" max="1804" width="3.75" style="69" customWidth="1"/>
    <col min="1805" max="1805" width="7.5" style="69" customWidth="1"/>
    <col min="1806" max="1806" width="11.75" style="69" customWidth="1"/>
    <col min="1807" max="1807" width="8.5" style="69" customWidth="1"/>
    <col min="1808" max="1808" width="8.08203125" style="69" customWidth="1"/>
    <col min="1809" max="1810" width="10" style="69" customWidth="1"/>
    <col min="1811" max="1811" width="7.5" style="69" customWidth="1"/>
    <col min="1812" max="1812" width="11.58203125" style="69" customWidth="1"/>
    <col min="1813" max="2048" width="9.58203125" style="69"/>
    <col min="2049" max="2049" width="5.83203125" style="69" customWidth="1"/>
    <col min="2050" max="2050" width="10.75" style="69" customWidth="1"/>
    <col min="2051" max="2052" width="10" style="69" customWidth="1"/>
    <col min="2053" max="2053" width="8.08203125" style="69" customWidth="1"/>
    <col min="2054" max="2055" width="10" style="69" customWidth="1"/>
    <col min="2056" max="2056" width="7.5" style="69" customWidth="1"/>
    <col min="2057" max="2057" width="5.33203125" style="69" customWidth="1"/>
    <col min="2058" max="2058" width="10" style="69" customWidth="1"/>
    <col min="2059" max="2059" width="6.25" style="69" customWidth="1"/>
    <col min="2060" max="2060" width="3.75" style="69" customWidth="1"/>
    <col min="2061" max="2061" width="7.5" style="69" customWidth="1"/>
    <col min="2062" max="2062" width="11.75" style="69" customWidth="1"/>
    <col min="2063" max="2063" width="8.5" style="69" customWidth="1"/>
    <col min="2064" max="2064" width="8.08203125" style="69" customWidth="1"/>
    <col min="2065" max="2066" width="10" style="69" customWidth="1"/>
    <col min="2067" max="2067" width="7.5" style="69" customWidth="1"/>
    <col min="2068" max="2068" width="11.58203125" style="69" customWidth="1"/>
    <col min="2069" max="2304" width="9.58203125" style="69"/>
    <col min="2305" max="2305" width="5.83203125" style="69" customWidth="1"/>
    <col min="2306" max="2306" width="10.75" style="69" customWidth="1"/>
    <col min="2307" max="2308" width="10" style="69" customWidth="1"/>
    <col min="2309" max="2309" width="8.08203125" style="69" customWidth="1"/>
    <col min="2310" max="2311" width="10" style="69" customWidth="1"/>
    <col min="2312" max="2312" width="7.5" style="69" customWidth="1"/>
    <col min="2313" max="2313" width="5.33203125" style="69" customWidth="1"/>
    <col min="2314" max="2314" width="10" style="69" customWidth="1"/>
    <col min="2315" max="2315" width="6.25" style="69" customWidth="1"/>
    <col min="2316" max="2316" width="3.75" style="69" customWidth="1"/>
    <col min="2317" max="2317" width="7.5" style="69" customWidth="1"/>
    <col min="2318" max="2318" width="11.75" style="69" customWidth="1"/>
    <col min="2319" max="2319" width="8.5" style="69" customWidth="1"/>
    <col min="2320" max="2320" width="8.08203125" style="69" customWidth="1"/>
    <col min="2321" max="2322" width="10" style="69" customWidth="1"/>
    <col min="2323" max="2323" width="7.5" style="69" customWidth="1"/>
    <col min="2324" max="2324" width="11.58203125" style="69" customWidth="1"/>
    <col min="2325" max="2560" width="9.58203125" style="69"/>
    <col min="2561" max="2561" width="5.83203125" style="69" customWidth="1"/>
    <col min="2562" max="2562" width="10.75" style="69" customWidth="1"/>
    <col min="2563" max="2564" width="10" style="69" customWidth="1"/>
    <col min="2565" max="2565" width="8.08203125" style="69" customWidth="1"/>
    <col min="2566" max="2567" width="10" style="69" customWidth="1"/>
    <col min="2568" max="2568" width="7.5" style="69" customWidth="1"/>
    <col min="2569" max="2569" width="5.33203125" style="69" customWidth="1"/>
    <col min="2570" max="2570" width="10" style="69" customWidth="1"/>
    <col min="2571" max="2571" width="6.25" style="69" customWidth="1"/>
    <col min="2572" max="2572" width="3.75" style="69" customWidth="1"/>
    <col min="2573" max="2573" width="7.5" style="69" customWidth="1"/>
    <col min="2574" max="2574" width="11.75" style="69" customWidth="1"/>
    <col min="2575" max="2575" width="8.5" style="69" customWidth="1"/>
    <col min="2576" max="2576" width="8.08203125" style="69" customWidth="1"/>
    <col min="2577" max="2578" width="10" style="69" customWidth="1"/>
    <col min="2579" max="2579" width="7.5" style="69" customWidth="1"/>
    <col min="2580" max="2580" width="11.58203125" style="69" customWidth="1"/>
    <col min="2581" max="2816" width="9.58203125" style="69"/>
    <col min="2817" max="2817" width="5.83203125" style="69" customWidth="1"/>
    <col min="2818" max="2818" width="10.75" style="69" customWidth="1"/>
    <col min="2819" max="2820" width="10" style="69" customWidth="1"/>
    <col min="2821" max="2821" width="8.08203125" style="69" customWidth="1"/>
    <col min="2822" max="2823" width="10" style="69" customWidth="1"/>
    <col min="2824" max="2824" width="7.5" style="69" customWidth="1"/>
    <col min="2825" max="2825" width="5.33203125" style="69" customWidth="1"/>
    <col min="2826" max="2826" width="10" style="69" customWidth="1"/>
    <col min="2827" max="2827" width="6.25" style="69" customWidth="1"/>
    <col min="2828" max="2828" width="3.75" style="69" customWidth="1"/>
    <col min="2829" max="2829" width="7.5" style="69" customWidth="1"/>
    <col min="2830" max="2830" width="11.75" style="69" customWidth="1"/>
    <col min="2831" max="2831" width="8.5" style="69" customWidth="1"/>
    <col min="2832" max="2832" width="8.08203125" style="69" customWidth="1"/>
    <col min="2833" max="2834" width="10" style="69" customWidth="1"/>
    <col min="2835" max="2835" width="7.5" style="69" customWidth="1"/>
    <col min="2836" max="2836" width="11.58203125" style="69" customWidth="1"/>
    <col min="2837" max="3072" width="9.58203125" style="69"/>
    <col min="3073" max="3073" width="5.83203125" style="69" customWidth="1"/>
    <col min="3074" max="3074" width="10.75" style="69" customWidth="1"/>
    <col min="3075" max="3076" width="10" style="69" customWidth="1"/>
    <col min="3077" max="3077" width="8.08203125" style="69" customWidth="1"/>
    <col min="3078" max="3079" width="10" style="69" customWidth="1"/>
    <col min="3080" max="3080" width="7.5" style="69" customWidth="1"/>
    <col min="3081" max="3081" width="5.33203125" style="69" customWidth="1"/>
    <col min="3082" max="3082" width="10" style="69" customWidth="1"/>
    <col min="3083" max="3083" width="6.25" style="69" customWidth="1"/>
    <col min="3084" max="3084" width="3.75" style="69" customWidth="1"/>
    <col min="3085" max="3085" width="7.5" style="69" customWidth="1"/>
    <col min="3086" max="3086" width="11.75" style="69" customWidth="1"/>
    <col min="3087" max="3087" width="8.5" style="69" customWidth="1"/>
    <col min="3088" max="3088" width="8.08203125" style="69" customWidth="1"/>
    <col min="3089" max="3090" width="10" style="69" customWidth="1"/>
    <col min="3091" max="3091" width="7.5" style="69" customWidth="1"/>
    <col min="3092" max="3092" width="11.58203125" style="69" customWidth="1"/>
    <col min="3093" max="3328" width="9.58203125" style="69"/>
    <col min="3329" max="3329" width="5.83203125" style="69" customWidth="1"/>
    <col min="3330" max="3330" width="10.75" style="69" customWidth="1"/>
    <col min="3331" max="3332" width="10" style="69" customWidth="1"/>
    <col min="3333" max="3333" width="8.08203125" style="69" customWidth="1"/>
    <col min="3334" max="3335" width="10" style="69" customWidth="1"/>
    <col min="3336" max="3336" width="7.5" style="69" customWidth="1"/>
    <col min="3337" max="3337" width="5.33203125" style="69" customWidth="1"/>
    <col min="3338" max="3338" width="10" style="69" customWidth="1"/>
    <col min="3339" max="3339" width="6.25" style="69" customWidth="1"/>
    <col min="3340" max="3340" width="3.75" style="69" customWidth="1"/>
    <col min="3341" max="3341" width="7.5" style="69" customWidth="1"/>
    <col min="3342" max="3342" width="11.75" style="69" customWidth="1"/>
    <col min="3343" max="3343" width="8.5" style="69" customWidth="1"/>
    <col min="3344" max="3344" width="8.08203125" style="69" customWidth="1"/>
    <col min="3345" max="3346" width="10" style="69" customWidth="1"/>
    <col min="3347" max="3347" width="7.5" style="69" customWidth="1"/>
    <col min="3348" max="3348" width="11.58203125" style="69" customWidth="1"/>
    <col min="3349" max="3584" width="9.58203125" style="69"/>
    <col min="3585" max="3585" width="5.83203125" style="69" customWidth="1"/>
    <col min="3586" max="3586" width="10.75" style="69" customWidth="1"/>
    <col min="3587" max="3588" width="10" style="69" customWidth="1"/>
    <col min="3589" max="3589" width="8.08203125" style="69" customWidth="1"/>
    <col min="3590" max="3591" width="10" style="69" customWidth="1"/>
    <col min="3592" max="3592" width="7.5" style="69" customWidth="1"/>
    <col min="3593" max="3593" width="5.33203125" style="69" customWidth="1"/>
    <col min="3594" max="3594" width="10" style="69" customWidth="1"/>
    <col min="3595" max="3595" width="6.25" style="69" customWidth="1"/>
    <col min="3596" max="3596" width="3.75" style="69" customWidth="1"/>
    <col min="3597" max="3597" width="7.5" style="69" customWidth="1"/>
    <col min="3598" max="3598" width="11.75" style="69" customWidth="1"/>
    <col min="3599" max="3599" width="8.5" style="69" customWidth="1"/>
    <col min="3600" max="3600" width="8.08203125" style="69" customWidth="1"/>
    <col min="3601" max="3602" width="10" style="69" customWidth="1"/>
    <col min="3603" max="3603" width="7.5" style="69" customWidth="1"/>
    <col min="3604" max="3604" width="11.58203125" style="69" customWidth="1"/>
    <col min="3605" max="3840" width="9.58203125" style="69"/>
    <col min="3841" max="3841" width="5.83203125" style="69" customWidth="1"/>
    <col min="3842" max="3842" width="10.75" style="69" customWidth="1"/>
    <col min="3843" max="3844" width="10" style="69" customWidth="1"/>
    <col min="3845" max="3845" width="8.08203125" style="69" customWidth="1"/>
    <col min="3846" max="3847" width="10" style="69" customWidth="1"/>
    <col min="3848" max="3848" width="7.5" style="69" customWidth="1"/>
    <col min="3849" max="3849" width="5.33203125" style="69" customWidth="1"/>
    <col min="3850" max="3850" width="10" style="69" customWidth="1"/>
    <col min="3851" max="3851" width="6.25" style="69" customWidth="1"/>
    <col min="3852" max="3852" width="3.75" style="69" customWidth="1"/>
    <col min="3853" max="3853" width="7.5" style="69" customWidth="1"/>
    <col min="3854" max="3854" width="11.75" style="69" customWidth="1"/>
    <col min="3855" max="3855" width="8.5" style="69" customWidth="1"/>
    <col min="3856" max="3856" width="8.08203125" style="69" customWidth="1"/>
    <col min="3857" max="3858" width="10" style="69" customWidth="1"/>
    <col min="3859" max="3859" width="7.5" style="69" customWidth="1"/>
    <col min="3860" max="3860" width="11.58203125" style="69" customWidth="1"/>
    <col min="3861" max="4096" width="9.58203125" style="69"/>
    <col min="4097" max="4097" width="5.83203125" style="69" customWidth="1"/>
    <col min="4098" max="4098" width="10.75" style="69" customWidth="1"/>
    <col min="4099" max="4100" width="10" style="69" customWidth="1"/>
    <col min="4101" max="4101" width="8.08203125" style="69" customWidth="1"/>
    <col min="4102" max="4103" width="10" style="69" customWidth="1"/>
    <col min="4104" max="4104" width="7.5" style="69" customWidth="1"/>
    <col min="4105" max="4105" width="5.33203125" style="69" customWidth="1"/>
    <col min="4106" max="4106" width="10" style="69" customWidth="1"/>
    <col min="4107" max="4107" width="6.25" style="69" customWidth="1"/>
    <col min="4108" max="4108" width="3.75" style="69" customWidth="1"/>
    <col min="4109" max="4109" width="7.5" style="69" customWidth="1"/>
    <col min="4110" max="4110" width="11.75" style="69" customWidth="1"/>
    <col min="4111" max="4111" width="8.5" style="69" customWidth="1"/>
    <col min="4112" max="4112" width="8.08203125" style="69" customWidth="1"/>
    <col min="4113" max="4114" width="10" style="69" customWidth="1"/>
    <col min="4115" max="4115" width="7.5" style="69" customWidth="1"/>
    <col min="4116" max="4116" width="11.58203125" style="69" customWidth="1"/>
    <col min="4117" max="4352" width="9.58203125" style="69"/>
    <col min="4353" max="4353" width="5.83203125" style="69" customWidth="1"/>
    <col min="4354" max="4354" width="10.75" style="69" customWidth="1"/>
    <col min="4355" max="4356" width="10" style="69" customWidth="1"/>
    <col min="4357" max="4357" width="8.08203125" style="69" customWidth="1"/>
    <col min="4358" max="4359" width="10" style="69" customWidth="1"/>
    <col min="4360" max="4360" width="7.5" style="69" customWidth="1"/>
    <col min="4361" max="4361" width="5.33203125" style="69" customWidth="1"/>
    <col min="4362" max="4362" width="10" style="69" customWidth="1"/>
    <col min="4363" max="4363" width="6.25" style="69" customWidth="1"/>
    <col min="4364" max="4364" width="3.75" style="69" customWidth="1"/>
    <col min="4365" max="4365" width="7.5" style="69" customWidth="1"/>
    <col min="4366" max="4366" width="11.75" style="69" customWidth="1"/>
    <col min="4367" max="4367" width="8.5" style="69" customWidth="1"/>
    <col min="4368" max="4368" width="8.08203125" style="69" customWidth="1"/>
    <col min="4369" max="4370" width="10" style="69" customWidth="1"/>
    <col min="4371" max="4371" width="7.5" style="69" customWidth="1"/>
    <col min="4372" max="4372" width="11.58203125" style="69" customWidth="1"/>
    <col min="4373" max="4608" width="9.58203125" style="69"/>
    <col min="4609" max="4609" width="5.83203125" style="69" customWidth="1"/>
    <col min="4610" max="4610" width="10.75" style="69" customWidth="1"/>
    <col min="4611" max="4612" width="10" style="69" customWidth="1"/>
    <col min="4613" max="4613" width="8.08203125" style="69" customWidth="1"/>
    <col min="4614" max="4615" width="10" style="69" customWidth="1"/>
    <col min="4616" max="4616" width="7.5" style="69" customWidth="1"/>
    <col min="4617" max="4617" width="5.33203125" style="69" customWidth="1"/>
    <col min="4618" max="4618" width="10" style="69" customWidth="1"/>
    <col min="4619" max="4619" width="6.25" style="69" customWidth="1"/>
    <col min="4620" max="4620" width="3.75" style="69" customWidth="1"/>
    <col min="4621" max="4621" width="7.5" style="69" customWidth="1"/>
    <col min="4622" max="4622" width="11.75" style="69" customWidth="1"/>
    <col min="4623" max="4623" width="8.5" style="69" customWidth="1"/>
    <col min="4624" max="4624" width="8.08203125" style="69" customWidth="1"/>
    <col min="4625" max="4626" width="10" style="69" customWidth="1"/>
    <col min="4627" max="4627" width="7.5" style="69" customWidth="1"/>
    <col min="4628" max="4628" width="11.58203125" style="69" customWidth="1"/>
    <col min="4629" max="4864" width="9.58203125" style="69"/>
    <col min="4865" max="4865" width="5.83203125" style="69" customWidth="1"/>
    <col min="4866" max="4866" width="10.75" style="69" customWidth="1"/>
    <col min="4867" max="4868" width="10" style="69" customWidth="1"/>
    <col min="4869" max="4869" width="8.08203125" style="69" customWidth="1"/>
    <col min="4870" max="4871" width="10" style="69" customWidth="1"/>
    <col min="4872" max="4872" width="7.5" style="69" customWidth="1"/>
    <col min="4873" max="4873" width="5.33203125" style="69" customWidth="1"/>
    <col min="4874" max="4874" width="10" style="69" customWidth="1"/>
    <col min="4875" max="4875" width="6.25" style="69" customWidth="1"/>
    <col min="4876" max="4876" width="3.75" style="69" customWidth="1"/>
    <col min="4877" max="4877" width="7.5" style="69" customWidth="1"/>
    <col min="4878" max="4878" width="11.75" style="69" customWidth="1"/>
    <col min="4879" max="4879" width="8.5" style="69" customWidth="1"/>
    <col min="4880" max="4880" width="8.08203125" style="69" customWidth="1"/>
    <col min="4881" max="4882" width="10" style="69" customWidth="1"/>
    <col min="4883" max="4883" width="7.5" style="69" customWidth="1"/>
    <col min="4884" max="4884" width="11.58203125" style="69" customWidth="1"/>
    <col min="4885" max="5120" width="9.58203125" style="69"/>
    <col min="5121" max="5121" width="5.83203125" style="69" customWidth="1"/>
    <col min="5122" max="5122" width="10.75" style="69" customWidth="1"/>
    <col min="5123" max="5124" width="10" style="69" customWidth="1"/>
    <col min="5125" max="5125" width="8.08203125" style="69" customWidth="1"/>
    <col min="5126" max="5127" width="10" style="69" customWidth="1"/>
    <col min="5128" max="5128" width="7.5" style="69" customWidth="1"/>
    <col min="5129" max="5129" width="5.33203125" style="69" customWidth="1"/>
    <col min="5130" max="5130" width="10" style="69" customWidth="1"/>
    <col min="5131" max="5131" width="6.25" style="69" customWidth="1"/>
    <col min="5132" max="5132" width="3.75" style="69" customWidth="1"/>
    <col min="5133" max="5133" width="7.5" style="69" customWidth="1"/>
    <col min="5134" max="5134" width="11.75" style="69" customWidth="1"/>
    <col min="5135" max="5135" width="8.5" style="69" customWidth="1"/>
    <col min="5136" max="5136" width="8.08203125" style="69" customWidth="1"/>
    <col min="5137" max="5138" width="10" style="69" customWidth="1"/>
    <col min="5139" max="5139" width="7.5" style="69" customWidth="1"/>
    <col min="5140" max="5140" width="11.58203125" style="69" customWidth="1"/>
    <col min="5141" max="5376" width="9.58203125" style="69"/>
    <col min="5377" max="5377" width="5.83203125" style="69" customWidth="1"/>
    <col min="5378" max="5378" width="10.75" style="69" customWidth="1"/>
    <col min="5379" max="5380" width="10" style="69" customWidth="1"/>
    <col min="5381" max="5381" width="8.08203125" style="69" customWidth="1"/>
    <col min="5382" max="5383" width="10" style="69" customWidth="1"/>
    <col min="5384" max="5384" width="7.5" style="69" customWidth="1"/>
    <col min="5385" max="5385" width="5.33203125" style="69" customWidth="1"/>
    <col min="5386" max="5386" width="10" style="69" customWidth="1"/>
    <col min="5387" max="5387" width="6.25" style="69" customWidth="1"/>
    <col min="5388" max="5388" width="3.75" style="69" customWidth="1"/>
    <col min="5389" max="5389" width="7.5" style="69" customWidth="1"/>
    <col min="5390" max="5390" width="11.75" style="69" customWidth="1"/>
    <col min="5391" max="5391" width="8.5" style="69" customWidth="1"/>
    <col min="5392" max="5392" width="8.08203125" style="69" customWidth="1"/>
    <col min="5393" max="5394" width="10" style="69" customWidth="1"/>
    <col min="5395" max="5395" width="7.5" style="69" customWidth="1"/>
    <col min="5396" max="5396" width="11.58203125" style="69" customWidth="1"/>
    <col min="5397" max="5632" width="9.58203125" style="69"/>
    <col min="5633" max="5633" width="5.83203125" style="69" customWidth="1"/>
    <col min="5634" max="5634" width="10.75" style="69" customWidth="1"/>
    <col min="5635" max="5636" width="10" style="69" customWidth="1"/>
    <col min="5637" max="5637" width="8.08203125" style="69" customWidth="1"/>
    <col min="5638" max="5639" width="10" style="69" customWidth="1"/>
    <col min="5640" max="5640" width="7.5" style="69" customWidth="1"/>
    <col min="5641" max="5641" width="5.33203125" style="69" customWidth="1"/>
    <col min="5642" max="5642" width="10" style="69" customWidth="1"/>
    <col min="5643" max="5643" width="6.25" style="69" customWidth="1"/>
    <col min="5644" max="5644" width="3.75" style="69" customWidth="1"/>
    <col min="5645" max="5645" width="7.5" style="69" customWidth="1"/>
    <col min="5646" max="5646" width="11.75" style="69" customWidth="1"/>
    <col min="5647" max="5647" width="8.5" style="69" customWidth="1"/>
    <col min="5648" max="5648" width="8.08203125" style="69" customWidth="1"/>
    <col min="5649" max="5650" width="10" style="69" customWidth="1"/>
    <col min="5651" max="5651" width="7.5" style="69" customWidth="1"/>
    <col min="5652" max="5652" width="11.58203125" style="69" customWidth="1"/>
    <col min="5653" max="5888" width="9.58203125" style="69"/>
    <col min="5889" max="5889" width="5.83203125" style="69" customWidth="1"/>
    <col min="5890" max="5890" width="10.75" style="69" customWidth="1"/>
    <col min="5891" max="5892" width="10" style="69" customWidth="1"/>
    <col min="5893" max="5893" width="8.08203125" style="69" customWidth="1"/>
    <col min="5894" max="5895" width="10" style="69" customWidth="1"/>
    <col min="5896" max="5896" width="7.5" style="69" customWidth="1"/>
    <col min="5897" max="5897" width="5.33203125" style="69" customWidth="1"/>
    <col min="5898" max="5898" width="10" style="69" customWidth="1"/>
    <col min="5899" max="5899" width="6.25" style="69" customWidth="1"/>
    <col min="5900" max="5900" width="3.75" style="69" customWidth="1"/>
    <col min="5901" max="5901" width="7.5" style="69" customWidth="1"/>
    <col min="5902" max="5902" width="11.75" style="69" customWidth="1"/>
    <col min="5903" max="5903" width="8.5" style="69" customWidth="1"/>
    <col min="5904" max="5904" width="8.08203125" style="69" customWidth="1"/>
    <col min="5905" max="5906" width="10" style="69" customWidth="1"/>
    <col min="5907" max="5907" width="7.5" style="69" customWidth="1"/>
    <col min="5908" max="5908" width="11.58203125" style="69" customWidth="1"/>
    <col min="5909" max="6144" width="9.58203125" style="69"/>
    <col min="6145" max="6145" width="5.83203125" style="69" customWidth="1"/>
    <col min="6146" max="6146" width="10.75" style="69" customWidth="1"/>
    <col min="6147" max="6148" width="10" style="69" customWidth="1"/>
    <col min="6149" max="6149" width="8.08203125" style="69" customWidth="1"/>
    <col min="6150" max="6151" width="10" style="69" customWidth="1"/>
    <col min="6152" max="6152" width="7.5" style="69" customWidth="1"/>
    <col min="6153" max="6153" width="5.33203125" style="69" customWidth="1"/>
    <col min="6154" max="6154" width="10" style="69" customWidth="1"/>
    <col min="6155" max="6155" width="6.25" style="69" customWidth="1"/>
    <col min="6156" max="6156" width="3.75" style="69" customWidth="1"/>
    <col min="6157" max="6157" width="7.5" style="69" customWidth="1"/>
    <col min="6158" max="6158" width="11.75" style="69" customWidth="1"/>
    <col min="6159" max="6159" width="8.5" style="69" customWidth="1"/>
    <col min="6160" max="6160" width="8.08203125" style="69" customWidth="1"/>
    <col min="6161" max="6162" width="10" style="69" customWidth="1"/>
    <col min="6163" max="6163" width="7.5" style="69" customWidth="1"/>
    <col min="6164" max="6164" width="11.58203125" style="69" customWidth="1"/>
    <col min="6165" max="6400" width="9.58203125" style="69"/>
    <col min="6401" max="6401" width="5.83203125" style="69" customWidth="1"/>
    <col min="6402" max="6402" width="10.75" style="69" customWidth="1"/>
    <col min="6403" max="6404" width="10" style="69" customWidth="1"/>
    <col min="6405" max="6405" width="8.08203125" style="69" customWidth="1"/>
    <col min="6406" max="6407" width="10" style="69" customWidth="1"/>
    <col min="6408" max="6408" width="7.5" style="69" customWidth="1"/>
    <col min="6409" max="6409" width="5.33203125" style="69" customWidth="1"/>
    <col min="6410" max="6410" width="10" style="69" customWidth="1"/>
    <col min="6411" max="6411" width="6.25" style="69" customWidth="1"/>
    <col min="6412" max="6412" width="3.75" style="69" customWidth="1"/>
    <col min="6413" max="6413" width="7.5" style="69" customWidth="1"/>
    <col min="6414" max="6414" width="11.75" style="69" customWidth="1"/>
    <col min="6415" max="6415" width="8.5" style="69" customWidth="1"/>
    <col min="6416" max="6416" width="8.08203125" style="69" customWidth="1"/>
    <col min="6417" max="6418" width="10" style="69" customWidth="1"/>
    <col min="6419" max="6419" width="7.5" style="69" customWidth="1"/>
    <col min="6420" max="6420" width="11.58203125" style="69" customWidth="1"/>
    <col min="6421" max="6656" width="9.58203125" style="69"/>
    <col min="6657" max="6657" width="5.83203125" style="69" customWidth="1"/>
    <col min="6658" max="6658" width="10.75" style="69" customWidth="1"/>
    <col min="6659" max="6660" width="10" style="69" customWidth="1"/>
    <col min="6661" max="6661" width="8.08203125" style="69" customWidth="1"/>
    <col min="6662" max="6663" width="10" style="69" customWidth="1"/>
    <col min="6664" max="6664" width="7.5" style="69" customWidth="1"/>
    <col min="6665" max="6665" width="5.33203125" style="69" customWidth="1"/>
    <col min="6666" max="6666" width="10" style="69" customWidth="1"/>
    <col min="6667" max="6667" width="6.25" style="69" customWidth="1"/>
    <col min="6668" max="6668" width="3.75" style="69" customWidth="1"/>
    <col min="6669" max="6669" width="7.5" style="69" customWidth="1"/>
    <col min="6670" max="6670" width="11.75" style="69" customWidth="1"/>
    <col min="6671" max="6671" width="8.5" style="69" customWidth="1"/>
    <col min="6672" max="6672" width="8.08203125" style="69" customWidth="1"/>
    <col min="6673" max="6674" width="10" style="69" customWidth="1"/>
    <col min="6675" max="6675" width="7.5" style="69" customWidth="1"/>
    <col min="6676" max="6676" width="11.58203125" style="69" customWidth="1"/>
    <col min="6677" max="6912" width="9.58203125" style="69"/>
    <col min="6913" max="6913" width="5.83203125" style="69" customWidth="1"/>
    <col min="6914" max="6914" width="10.75" style="69" customWidth="1"/>
    <col min="6915" max="6916" width="10" style="69" customWidth="1"/>
    <col min="6917" max="6917" width="8.08203125" style="69" customWidth="1"/>
    <col min="6918" max="6919" width="10" style="69" customWidth="1"/>
    <col min="6920" max="6920" width="7.5" style="69" customWidth="1"/>
    <col min="6921" max="6921" width="5.33203125" style="69" customWidth="1"/>
    <col min="6922" max="6922" width="10" style="69" customWidth="1"/>
    <col min="6923" max="6923" width="6.25" style="69" customWidth="1"/>
    <col min="6924" max="6924" width="3.75" style="69" customWidth="1"/>
    <col min="6925" max="6925" width="7.5" style="69" customWidth="1"/>
    <col min="6926" max="6926" width="11.75" style="69" customWidth="1"/>
    <col min="6927" max="6927" width="8.5" style="69" customWidth="1"/>
    <col min="6928" max="6928" width="8.08203125" style="69" customWidth="1"/>
    <col min="6929" max="6930" width="10" style="69" customWidth="1"/>
    <col min="6931" max="6931" width="7.5" style="69" customWidth="1"/>
    <col min="6932" max="6932" width="11.58203125" style="69" customWidth="1"/>
    <col min="6933" max="7168" width="9.58203125" style="69"/>
    <col min="7169" max="7169" width="5.83203125" style="69" customWidth="1"/>
    <col min="7170" max="7170" width="10.75" style="69" customWidth="1"/>
    <col min="7171" max="7172" width="10" style="69" customWidth="1"/>
    <col min="7173" max="7173" width="8.08203125" style="69" customWidth="1"/>
    <col min="7174" max="7175" width="10" style="69" customWidth="1"/>
    <col min="7176" max="7176" width="7.5" style="69" customWidth="1"/>
    <col min="7177" max="7177" width="5.33203125" style="69" customWidth="1"/>
    <col min="7178" max="7178" width="10" style="69" customWidth="1"/>
    <col min="7179" max="7179" width="6.25" style="69" customWidth="1"/>
    <col min="7180" max="7180" width="3.75" style="69" customWidth="1"/>
    <col min="7181" max="7181" width="7.5" style="69" customWidth="1"/>
    <col min="7182" max="7182" width="11.75" style="69" customWidth="1"/>
    <col min="7183" max="7183" width="8.5" style="69" customWidth="1"/>
    <col min="7184" max="7184" width="8.08203125" style="69" customWidth="1"/>
    <col min="7185" max="7186" width="10" style="69" customWidth="1"/>
    <col min="7187" max="7187" width="7.5" style="69" customWidth="1"/>
    <col min="7188" max="7188" width="11.58203125" style="69" customWidth="1"/>
    <col min="7189" max="7424" width="9.58203125" style="69"/>
    <col min="7425" max="7425" width="5.83203125" style="69" customWidth="1"/>
    <col min="7426" max="7426" width="10.75" style="69" customWidth="1"/>
    <col min="7427" max="7428" width="10" style="69" customWidth="1"/>
    <col min="7429" max="7429" width="8.08203125" style="69" customWidth="1"/>
    <col min="7430" max="7431" width="10" style="69" customWidth="1"/>
    <col min="7432" max="7432" width="7.5" style="69" customWidth="1"/>
    <col min="7433" max="7433" width="5.33203125" style="69" customWidth="1"/>
    <col min="7434" max="7434" width="10" style="69" customWidth="1"/>
    <col min="7435" max="7435" width="6.25" style="69" customWidth="1"/>
    <col min="7436" max="7436" width="3.75" style="69" customWidth="1"/>
    <col min="7437" max="7437" width="7.5" style="69" customWidth="1"/>
    <col min="7438" max="7438" width="11.75" style="69" customWidth="1"/>
    <col min="7439" max="7439" width="8.5" style="69" customWidth="1"/>
    <col min="7440" max="7440" width="8.08203125" style="69" customWidth="1"/>
    <col min="7441" max="7442" width="10" style="69" customWidth="1"/>
    <col min="7443" max="7443" width="7.5" style="69" customWidth="1"/>
    <col min="7444" max="7444" width="11.58203125" style="69" customWidth="1"/>
    <col min="7445" max="7680" width="9.58203125" style="69"/>
    <col min="7681" max="7681" width="5.83203125" style="69" customWidth="1"/>
    <col min="7682" max="7682" width="10.75" style="69" customWidth="1"/>
    <col min="7683" max="7684" width="10" style="69" customWidth="1"/>
    <col min="7685" max="7685" width="8.08203125" style="69" customWidth="1"/>
    <col min="7686" max="7687" width="10" style="69" customWidth="1"/>
    <col min="7688" max="7688" width="7.5" style="69" customWidth="1"/>
    <col min="7689" max="7689" width="5.33203125" style="69" customWidth="1"/>
    <col min="7690" max="7690" width="10" style="69" customWidth="1"/>
    <col min="7691" max="7691" width="6.25" style="69" customWidth="1"/>
    <col min="7692" max="7692" width="3.75" style="69" customWidth="1"/>
    <col min="7693" max="7693" width="7.5" style="69" customWidth="1"/>
    <col min="7694" max="7694" width="11.75" style="69" customWidth="1"/>
    <col min="7695" max="7695" width="8.5" style="69" customWidth="1"/>
    <col min="7696" max="7696" width="8.08203125" style="69" customWidth="1"/>
    <col min="7697" max="7698" width="10" style="69" customWidth="1"/>
    <col min="7699" max="7699" width="7.5" style="69" customWidth="1"/>
    <col min="7700" max="7700" width="11.58203125" style="69" customWidth="1"/>
    <col min="7701" max="7936" width="9.58203125" style="69"/>
    <col min="7937" max="7937" width="5.83203125" style="69" customWidth="1"/>
    <col min="7938" max="7938" width="10.75" style="69" customWidth="1"/>
    <col min="7939" max="7940" width="10" style="69" customWidth="1"/>
    <col min="7941" max="7941" width="8.08203125" style="69" customWidth="1"/>
    <col min="7942" max="7943" width="10" style="69" customWidth="1"/>
    <col min="7944" max="7944" width="7.5" style="69" customWidth="1"/>
    <col min="7945" max="7945" width="5.33203125" style="69" customWidth="1"/>
    <col min="7946" max="7946" width="10" style="69" customWidth="1"/>
    <col min="7947" max="7947" width="6.25" style="69" customWidth="1"/>
    <col min="7948" max="7948" width="3.75" style="69" customWidth="1"/>
    <col min="7949" max="7949" width="7.5" style="69" customWidth="1"/>
    <col min="7950" max="7950" width="11.75" style="69" customWidth="1"/>
    <col min="7951" max="7951" width="8.5" style="69" customWidth="1"/>
    <col min="7952" max="7952" width="8.08203125" style="69" customWidth="1"/>
    <col min="7953" max="7954" width="10" style="69" customWidth="1"/>
    <col min="7955" max="7955" width="7.5" style="69" customWidth="1"/>
    <col min="7956" max="7956" width="11.58203125" style="69" customWidth="1"/>
    <col min="7957" max="8192" width="9.58203125" style="69"/>
    <col min="8193" max="8193" width="5.83203125" style="69" customWidth="1"/>
    <col min="8194" max="8194" width="10.75" style="69" customWidth="1"/>
    <col min="8195" max="8196" width="10" style="69" customWidth="1"/>
    <col min="8197" max="8197" width="8.08203125" style="69" customWidth="1"/>
    <col min="8198" max="8199" width="10" style="69" customWidth="1"/>
    <col min="8200" max="8200" width="7.5" style="69" customWidth="1"/>
    <col min="8201" max="8201" width="5.33203125" style="69" customWidth="1"/>
    <col min="8202" max="8202" width="10" style="69" customWidth="1"/>
    <col min="8203" max="8203" width="6.25" style="69" customWidth="1"/>
    <col min="8204" max="8204" width="3.75" style="69" customWidth="1"/>
    <col min="8205" max="8205" width="7.5" style="69" customWidth="1"/>
    <col min="8206" max="8206" width="11.75" style="69" customWidth="1"/>
    <col min="8207" max="8207" width="8.5" style="69" customWidth="1"/>
    <col min="8208" max="8208" width="8.08203125" style="69" customWidth="1"/>
    <col min="8209" max="8210" width="10" style="69" customWidth="1"/>
    <col min="8211" max="8211" width="7.5" style="69" customWidth="1"/>
    <col min="8212" max="8212" width="11.58203125" style="69" customWidth="1"/>
    <col min="8213" max="8448" width="9.58203125" style="69"/>
    <col min="8449" max="8449" width="5.83203125" style="69" customWidth="1"/>
    <col min="8450" max="8450" width="10.75" style="69" customWidth="1"/>
    <col min="8451" max="8452" width="10" style="69" customWidth="1"/>
    <col min="8453" max="8453" width="8.08203125" style="69" customWidth="1"/>
    <col min="8454" max="8455" width="10" style="69" customWidth="1"/>
    <col min="8456" max="8456" width="7.5" style="69" customWidth="1"/>
    <col min="8457" max="8457" width="5.33203125" style="69" customWidth="1"/>
    <col min="8458" max="8458" width="10" style="69" customWidth="1"/>
    <col min="8459" max="8459" width="6.25" style="69" customWidth="1"/>
    <col min="8460" max="8460" width="3.75" style="69" customWidth="1"/>
    <col min="8461" max="8461" width="7.5" style="69" customWidth="1"/>
    <col min="8462" max="8462" width="11.75" style="69" customWidth="1"/>
    <col min="8463" max="8463" width="8.5" style="69" customWidth="1"/>
    <col min="8464" max="8464" width="8.08203125" style="69" customWidth="1"/>
    <col min="8465" max="8466" width="10" style="69" customWidth="1"/>
    <col min="8467" max="8467" width="7.5" style="69" customWidth="1"/>
    <col min="8468" max="8468" width="11.58203125" style="69" customWidth="1"/>
    <col min="8469" max="8704" width="9.58203125" style="69"/>
    <col min="8705" max="8705" width="5.83203125" style="69" customWidth="1"/>
    <col min="8706" max="8706" width="10.75" style="69" customWidth="1"/>
    <col min="8707" max="8708" width="10" style="69" customWidth="1"/>
    <col min="8709" max="8709" width="8.08203125" style="69" customWidth="1"/>
    <col min="8710" max="8711" width="10" style="69" customWidth="1"/>
    <col min="8712" max="8712" width="7.5" style="69" customWidth="1"/>
    <col min="8713" max="8713" width="5.33203125" style="69" customWidth="1"/>
    <col min="8714" max="8714" width="10" style="69" customWidth="1"/>
    <col min="8715" max="8715" width="6.25" style="69" customWidth="1"/>
    <col min="8716" max="8716" width="3.75" style="69" customWidth="1"/>
    <col min="8717" max="8717" width="7.5" style="69" customWidth="1"/>
    <col min="8718" max="8718" width="11.75" style="69" customWidth="1"/>
    <col min="8719" max="8719" width="8.5" style="69" customWidth="1"/>
    <col min="8720" max="8720" width="8.08203125" style="69" customWidth="1"/>
    <col min="8721" max="8722" width="10" style="69" customWidth="1"/>
    <col min="8723" max="8723" width="7.5" style="69" customWidth="1"/>
    <col min="8724" max="8724" width="11.58203125" style="69" customWidth="1"/>
    <col min="8725" max="8960" width="9.58203125" style="69"/>
    <col min="8961" max="8961" width="5.83203125" style="69" customWidth="1"/>
    <col min="8962" max="8962" width="10.75" style="69" customWidth="1"/>
    <col min="8963" max="8964" width="10" style="69" customWidth="1"/>
    <col min="8965" max="8965" width="8.08203125" style="69" customWidth="1"/>
    <col min="8966" max="8967" width="10" style="69" customWidth="1"/>
    <col min="8968" max="8968" width="7.5" style="69" customWidth="1"/>
    <col min="8969" max="8969" width="5.33203125" style="69" customWidth="1"/>
    <col min="8970" max="8970" width="10" style="69" customWidth="1"/>
    <col min="8971" max="8971" width="6.25" style="69" customWidth="1"/>
    <col min="8972" max="8972" width="3.75" style="69" customWidth="1"/>
    <col min="8973" max="8973" width="7.5" style="69" customWidth="1"/>
    <col min="8974" max="8974" width="11.75" style="69" customWidth="1"/>
    <col min="8975" max="8975" width="8.5" style="69" customWidth="1"/>
    <col min="8976" max="8976" width="8.08203125" style="69" customWidth="1"/>
    <col min="8977" max="8978" width="10" style="69" customWidth="1"/>
    <col min="8979" max="8979" width="7.5" style="69" customWidth="1"/>
    <col min="8980" max="8980" width="11.58203125" style="69" customWidth="1"/>
    <col min="8981" max="9216" width="9.58203125" style="69"/>
    <col min="9217" max="9217" width="5.83203125" style="69" customWidth="1"/>
    <col min="9218" max="9218" width="10.75" style="69" customWidth="1"/>
    <col min="9219" max="9220" width="10" style="69" customWidth="1"/>
    <col min="9221" max="9221" width="8.08203125" style="69" customWidth="1"/>
    <col min="9222" max="9223" width="10" style="69" customWidth="1"/>
    <col min="9224" max="9224" width="7.5" style="69" customWidth="1"/>
    <col min="9225" max="9225" width="5.33203125" style="69" customWidth="1"/>
    <col min="9226" max="9226" width="10" style="69" customWidth="1"/>
    <col min="9227" max="9227" width="6.25" style="69" customWidth="1"/>
    <col min="9228" max="9228" width="3.75" style="69" customWidth="1"/>
    <col min="9229" max="9229" width="7.5" style="69" customWidth="1"/>
    <col min="9230" max="9230" width="11.75" style="69" customWidth="1"/>
    <col min="9231" max="9231" width="8.5" style="69" customWidth="1"/>
    <col min="9232" max="9232" width="8.08203125" style="69" customWidth="1"/>
    <col min="9233" max="9234" width="10" style="69" customWidth="1"/>
    <col min="9235" max="9235" width="7.5" style="69" customWidth="1"/>
    <col min="9236" max="9236" width="11.58203125" style="69" customWidth="1"/>
    <col min="9237" max="9472" width="9.58203125" style="69"/>
    <col min="9473" max="9473" width="5.83203125" style="69" customWidth="1"/>
    <col min="9474" max="9474" width="10.75" style="69" customWidth="1"/>
    <col min="9475" max="9476" width="10" style="69" customWidth="1"/>
    <col min="9477" max="9477" width="8.08203125" style="69" customWidth="1"/>
    <col min="9478" max="9479" width="10" style="69" customWidth="1"/>
    <col min="9480" max="9480" width="7.5" style="69" customWidth="1"/>
    <col min="9481" max="9481" width="5.33203125" style="69" customWidth="1"/>
    <col min="9482" max="9482" width="10" style="69" customWidth="1"/>
    <col min="9483" max="9483" width="6.25" style="69" customWidth="1"/>
    <col min="9484" max="9484" width="3.75" style="69" customWidth="1"/>
    <col min="9485" max="9485" width="7.5" style="69" customWidth="1"/>
    <col min="9486" max="9486" width="11.75" style="69" customWidth="1"/>
    <col min="9487" max="9487" width="8.5" style="69" customWidth="1"/>
    <col min="9488" max="9488" width="8.08203125" style="69" customWidth="1"/>
    <col min="9489" max="9490" width="10" style="69" customWidth="1"/>
    <col min="9491" max="9491" width="7.5" style="69" customWidth="1"/>
    <col min="9492" max="9492" width="11.58203125" style="69" customWidth="1"/>
    <col min="9493" max="9728" width="9.58203125" style="69"/>
    <col min="9729" max="9729" width="5.83203125" style="69" customWidth="1"/>
    <col min="9730" max="9730" width="10.75" style="69" customWidth="1"/>
    <col min="9731" max="9732" width="10" style="69" customWidth="1"/>
    <col min="9733" max="9733" width="8.08203125" style="69" customWidth="1"/>
    <col min="9734" max="9735" width="10" style="69" customWidth="1"/>
    <col min="9736" max="9736" width="7.5" style="69" customWidth="1"/>
    <col min="9737" max="9737" width="5.33203125" style="69" customWidth="1"/>
    <col min="9738" max="9738" width="10" style="69" customWidth="1"/>
    <col min="9739" max="9739" width="6.25" style="69" customWidth="1"/>
    <col min="9740" max="9740" width="3.75" style="69" customWidth="1"/>
    <col min="9741" max="9741" width="7.5" style="69" customWidth="1"/>
    <col min="9742" max="9742" width="11.75" style="69" customWidth="1"/>
    <col min="9743" max="9743" width="8.5" style="69" customWidth="1"/>
    <col min="9744" max="9744" width="8.08203125" style="69" customWidth="1"/>
    <col min="9745" max="9746" width="10" style="69" customWidth="1"/>
    <col min="9747" max="9747" width="7.5" style="69" customWidth="1"/>
    <col min="9748" max="9748" width="11.58203125" style="69" customWidth="1"/>
    <col min="9749" max="9984" width="9.58203125" style="69"/>
    <col min="9985" max="9985" width="5.83203125" style="69" customWidth="1"/>
    <col min="9986" max="9986" width="10.75" style="69" customWidth="1"/>
    <col min="9987" max="9988" width="10" style="69" customWidth="1"/>
    <col min="9989" max="9989" width="8.08203125" style="69" customWidth="1"/>
    <col min="9990" max="9991" width="10" style="69" customWidth="1"/>
    <col min="9992" max="9992" width="7.5" style="69" customWidth="1"/>
    <col min="9993" max="9993" width="5.33203125" style="69" customWidth="1"/>
    <col min="9994" max="9994" width="10" style="69" customWidth="1"/>
    <col min="9995" max="9995" width="6.25" style="69" customWidth="1"/>
    <col min="9996" max="9996" width="3.75" style="69" customWidth="1"/>
    <col min="9997" max="9997" width="7.5" style="69" customWidth="1"/>
    <col min="9998" max="9998" width="11.75" style="69" customWidth="1"/>
    <col min="9999" max="9999" width="8.5" style="69" customWidth="1"/>
    <col min="10000" max="10000" width="8.08203125" style="69" customWidth="1"/>
    <col min="10001" max="10002" width="10" style="69" customWidth="1"/>
    <col min="10003" max="10003" width="7.5" style="69" customWidth="1"/>
    <col min="10004" max="10004" width="11.58203125" style="69" customWidth="1"/>
    <col min="10005" max="10240" width="9.58203125" style="69"/>
    <col min="10241" max="10241" width="5.83203125" style="69" customWidth="1"/>
    <col min="10242" max="10242" width="10.75" style="69" customWidth="1"/>
    <col min="10243" max="10244" width="10" style="69" customWidth="1"/>
    <col min="10245" max="10245" width="8.08203125" style="69" customWidth="1"/>
    <col min="10246" max="10247" width="10" style="69" customWidth="1"/>
    <col min="10248" max="10248" width="7.5" style="69" customWidth="1"/>
    <col min="10249" max="10249" width="5.33203125" style="69" customWidth="1"/>
    <col min="10250" max="10250" width="10" style="69" customWidth="1"/>
    <col min="10251" max="10251" width="6.25" style="69" customWidth="1"/>
    <col min="10252" max="10252" width="3.75" style="69" customWidth="1"/>
    <col min="10253" max="10253" width="7.5" style="69" customWidth="1"/>
    <col min="10254" max="10254" width="11.75" style="69" customWidth="1"/>
    <col min="10255" max="10255" width="8.5" style="69" customWidth="1"/>
    <col min="10256" max="10256" width="8.08203125" style="69" customWidth="1"/>
    <col min="10257" max="10258" width="10" style="69" customWidth="1"/>
    <col min="10259" max="10259" width="7.5" style="69" customWidth="1"/>
    <col min="10260" max="10260" width="11.58203125" style="69" customWidth="1"/>
    <col min="10261" max="10496" width="9.58203125" style="69"/>
    <col min="10497" max="10497" width="5.83203125" style="69" customWidth="1"/>
    <col min="10498" max="10498" width="10.75" style="69" customWidth="1"/>
    <col min="10499" max="10500" width="10" style="69" customWidth="1"/>
    <col min="10501" max="10501" width="8.08203125" style="69" customWidth="1"/>
    <col min="10502" max="10503" width="10" style="69" customWidth="1"/>
    <col min="10504" max="10504" width="7.5" style="69" customWidth="1"/>
    <col min="10505" max="10505" width="5.33203125" style="69" customWidth="1"/>
    <col min="10506" max="10506" width="10" style="69" customWidth="1"/>
    <col min="10507" max="10507" width="6.25" style="69" customWidth="1"/>
    <col min="10508" max="10508" width="3.75" style="69" customWidth="1"/>
    <col min="10509" max="10509" width="7.5" style="69" customWidth="1"/>
    <col min="10510" max="10510" width="11.75" style="69" customWidth="1"/>
    <col min="10511" max="10511" width="8.5" style="69" customWidth="1"/>
    <col min="10512" max="10512" width="8.08203125" style="69" customWidth="1"/>
    <col min="10513" max="10514" width="10" style="69" customWidth="1"/>
    <col min="10515" max="10515" width="7.5" style="69" customWidth="1"/>
    <col min="10516" max="10516" width="11.58203125" style="69" customWidth="1"/>
    <col min="10517" max="10752" width="9.58203125" style="69"/>
    <col min="10753" max="10753" width="5.83203125" style="69" customWidth="1"/>
    <col min="10754" max="10754" width="10.75" style="69" customWidth="1"/>
    <col min="10755" max="10756" width="10" style="69" customWidth="1"/>
    <col min="10757" max="10757" width="8.08203125" style="69" customWidth="1"/>
    <col min="10758" max="10759" width="10" style="69" customWidth="1"/>
    <col min="10760" max="10760" width="7.5" style="69" customWidth="1"/>
    <col min="10761" max="10761" width="5.33203125" style="69" customWidth="1"/>
    <col min="10762" max="10762" width="10" style="69" customWidth="1"/>
    <col min="10763" max="10763" width="6.25" style="69" customWidth="1"/>
    <col min="10764" max="10764" width="3.75" style="69" customWidth="1"/>
    <col min="10765" max="10765" width="7.5" style="69" customWidth="1"/>
    <col min="10766" max="10766" width="11.75" style="69" customWidth="1"/>
    <col min="10767" max="10767" width="8.5" style="69" customWidth="1"/>
    <col min="10768" max="10768" width="8.08203125" style="69" customWidth="1"/>
    <col min="10769" max="10770" width="10" style="69" customWidth="1"/>
    <col min="10771" max="10771" width="7.5" style="69" customWidth="1"/>
    <col min="10772" max="10772" width="11.58203125" style="69" customWidth="1"/>
    <col min="10773" max="11008" width="9.58203125" style="69"/>
    <col min="11009" max="11009" width="5.83203125" style="69" customWidth="1"/>
    <col min="11010" max="11010" width="10.75" style="69" customWidth="1"/>
    <col min="11011" max="11012" width="10" style="69" customWidth="1"/>
    <col min="11013" max="11013" width="8.08203125" style="69" customWidth="1"/>
    <col min="11014" max="11015" width="10" style="69" customWidth="1"/>
    <col min="11016" max="11016" width="7.5" style="69" customWidth="1"/>
    <col min="11017" max="11017" width="5.33203125" style="69" customWidth="1"/>
    <col min="11018" max="11018" width="10" style="69" customWidth="1"/>
    <col min="11019" max="11019" width="6.25" style="69" customWidth="1"/>
    <col min="11020" max="11020" width="3.75" style="69" customWidth="1"/>
    <col min="11021" max="11021" width="7.5" style="69" customWidth="1"/>
    <col min="11022" max="11022" width="11.75" style="69" customWidth="1"/>
    <col min="11023" max="11023" width="8.5" style="69" customWidth="1"/>
    <col min="11024" max="11024" width="8.08203125" style="69" customWidth="1"/>
    <col min="11025" max="11026" width="10" style="69" customWidth="1"/>
    <col min="11027" max="11027" width="7.5" style="69" customWidth="1"/>
    <col min="11028" max="11028" width="11.58203125" style="69" customWidth="1"/>
    <col min="11029" max="11264" width="9.58203125" style="69"/>
    <col min="11265" max="11265" width="5.83203125" style="69" customWidth="1"/>
    <col min="11266" max="11266" width="10.75" style="69" customWidth="1"/>
    <col min="11267" max="11268" width="10" style="69" customWidth="1"/>
    <col min="11269" max="11269" width="8.08203125" style="69" customWidth="1"/>
    <col min="11270" max="11271" width="10" style="69" customWidth="1"/>
    <col min="11272" max="11272" width="7.5" style="69" customWidth="1"/>
    <col min="11273" max="11273" width="5.33203125" style="69" customWidth="1"/>
    <col min="11274" max="11274" width="10" style="69" customWidth="1"/>
    <col min="11275" max="11275" width="6.25" style="69" customWidth="1"/>
    <col min="11276" max="11276" width="3.75" style="69" customWidth="1"/>
    <col min="11277" max="11277" width="7.5" style="69" customWidth="1"/>
    <col min="11278" max="11278" width="11.75" style="69" customWidth="1"/>
    <col min="11279" max="11279" width="8.5" style="69" customWidth="1"/>
    <col min="11280" max="11280" width="8.08203125" style="69" customWidth="1"/>
    <col min="11281" max="11282" width="10" style="69" customWidth="1"/>
    <col min="11283" max="11283" width="7.5" style="69" customWidth="1"/>
    <col min="11284" max="11284" width="11.58203125" style="69" customWidth="1"/>
    <col min="11285" max="11520" width="9.58203125" style="69"/>
    <col min="11521" max="11521" width="5.83203125" style="69" customWidth="1"/>
    <col min="11522" max="11522" width="10.75" style="69" customWidth="1"/>
    <col min="11523" max="11524" width="10" style="69" customWidth="1"/>
    <col min="11525" max="11525" width="8.08203125" style="69" customWidth="1"/>
    <col min="11526" max="11527" width="10" style="69" customWidth="1"/>
    <col min="11528" max="11528" width="7.5" style="69" customWidth="1"/>
    <col min="11529" max="11529" width="5.33203125" style="69" customWidth="1"/>
    <col min="11530" max="11530" width="10" style="69" customWidth="1"/>
    <col min="11531" max="11531" width="6.25" style="69" customWidth="1"/>
    <col min="11532" max="11532" width="3.75" style="69" customWidth="1"/>
    <col min="11533" max="11533" width="7.5" style="69" customWidth="1"/>
    <col min="11534" max="11534" width="11.75" style="69" customWidth="1"/>
    <col min="11535" max="11535" width="8.5" style="69" customWidth="1"/>
    <col min="11536" max="11536" width="8.08203125" style="69" customWidth="1"/>
    <col min="11537" max="11538" width="10" style="69" customWidth="1"/>
    <col min="11539" max="11539" width="7.5" style="69" customWidth="1"/>
    <col min="11540" max="11540" width="11.58203125" style="69" customWidth="1"/>
    <col min="11541" max="11776" width="9.58203125" style="69"/>
    <col min="11777" max="11777" width="5.83203125" style="69" customWidth="1"/>
    <col min="11778" max="11778" width="10.75" style="69" customWidth="1"/>
    <col min="11779" max="11780" width="10" style="69" customWidth="1"/>
    <col min="11781" max="11781" width="8.08203125" style="69" customWidth="1"/>
    <col min="11782" max="11783" width="10" style="69" customWidth="1"/>
    <col min="11784" max="11784" width="7.5" style="69" customWidth="1"/>
    <col min="11785" max="11785" width="5.33203125" style="69" customWidth="1"/>
    <col min="11786" max="11786" width="10" style="69" customWidth="1"/>
    <col min="11787" max="11787" width="6.25" style="69" customWidth="1"/>
    <col min="11788" max="11788" width="3.75" style="69" customWidth="1"/>
    <col min="11789" max="11789" width="7.5" style="69" customWidth="1"/>
    <col min="11790" max="11790" width="11.75" style="69" customWidth="1"/>
    <col min="11791" max="11791" width="8.5" style="69" customWidth="1"/>
    <col min="11792" max="11792" width="8.08203125" style="69" customWidth="1"/>
    <col min="11793" max="11794" width="10" style="69" customWidth="1"/>
    <col min="11795" max="11795" width="7.5" style="69" customWidth="1"/>
    <col min="11796" max="11796" width="11.58203125" style="69" customWidth="1"/>
    <col min="11797" max="12032" width="9.58203125" style="69"/>
    <col min="12033" max="12033" width="5.83203125" style="69" customWidth="1"/>
    <col min="12034" max="12034" width="10.75" style="69" customWidth="1"/>
    <col min="12035" max="12036" width="10" style="69" customWidth="1"/>
    <col min="12037" max="12037" width="8.08203125" style="69" customWidth="1"/>
    <col min="12038" max="12039" width="10" style="69" customWidth="1"/>
    <col min="12040" max="12040" width="7.5" style="69" customWidth="1"/>
    <col min="12041" max="12041" width="5.33203125" style="69" customWidth="1"/>
    <col min="12042" max="12042" width="10" style="69" customWidth="1"/>
    <col min="12043" max="12043" width="6.25" style="69" customWidth="1"/>
    <col min="12044" max="12044" width="3.75" style="69" customWidth="1"/>
    <col min="12045" max="12045" width="7.5" style="69" customWidth="1"/>
    <col min="12046" max="12046" width="11.75" style="69" customWidth="1"/>
    <col min="12047" max="12047" width="8.5" style="69" customWidth="1"/>
    <col min="12048" max="12048" width="8.08203125" style="69" customWidth="1"/>
    <col min="12049" max="12050" width="10" style="69" customWidth="1"/>
    <col min="12051" max="12051" width="7.5" style="69" customWidth="1"/>
    <col min="12052" max="12052" width="11.58203125" style="69" customWidth="1"/>
    <col min="12053" max="12288" width="9.58203125" style="69"/>
    <col min="12289" max="12289" width="5.83203125" style="69" customWidth="1"/>
    <col min="12290" max="12290" width="10.75" style="69" customWidth="1"/>
    <col min="12291" max="12292" width="10" style="69" customWidth="1"/>
    <col min="12293" max="12293" width="8.08203125" style="69" customWidth="1"/>
    <col min="12294" max="12295" width="10" style="69" customWidth="1"/>
    <col min="12296" max="12296" width="7.5" style="69" customWidth="1"/>
    <col min="12297" max="12297" width="5.33203125" style="69" customWidth="1"/>
    <col min="12298" max="12298" width="10" style="69" customWidth="1"/>
    <col min="12299" max="12299" width="6.25" style="69" customWidth="1"/>
    <col min="12300" max="12300" width="3.75" style="69" customWidth="1"/>
    <col min="12301" max="12301" width="7.5" style="69" customWidth="1"/>
    <col min="12302" max="12302" width="11.75" style="69" customWidth="1"/>
    <col min="12303" max="12303" width="8.5" style="69" customWidth="1"/>
    <col min="12304" max="12304" width="8.08203125" style="69" customWidth="1"/>
    <col min="12305" max="12306" width="10" style="69" customWidth="1"/>
    <col min="12307" max="12307" width="7.5" style="69" customWidth="1"/>
    <col min="12308" max="12308" width="11.58203125" style="69" customWidth="1"/>
    <col min="12309" max="12544" width="9.58203125" style="69"/>
    <col min="12545" max="12545" width="5.83203125" style="69" customWidth="1"/>
    <col min="12546" max="12546" width="10.75" style="69" customWidth="1"/>
    <col min="12547" max="12548" width="10" style="69" customWidth="1"/>
    <col min="12549" max="12549" width="8.08203125" style="69" customWidth="1"/>
    <col min="12550" max="12551" width="10" style="69" customWidth="1"/>
    <col min="12552" max="12552" width="7.5" style="69" customWidth="1"/>
    <col min="12553" max="12553" width="5.33203125" style="69" customWidth="1"/>
    <col min="12554" max="12554" width="10" style="69" customWidth="1"/>
    <col min="12555" max="12555" width="6.25" style="69" customWidth="1"/>
    <col min="12556" max="12556" width="3.75" style="69" customWidth="1"/>
    <col min="12557" max="12557" width="7.5" style="69" customWidth="1"/>
    <col min="12558" max="12558" width="11.75" style="69" customWidth="1"/>
    <col min="12559" max="12559" width="8.5" style="69" customWidth="1"/>
    <col min="12560" max="12560" width="8.08203125" style="69" customWidth="1"/>
    <col min="12561" max="12562" width="10" style="69" customWidth="1"/>
    <col min="12563" max="12563" width="7.5" style="69" customWidth="1"/>
    <col min="12564" max="12564" width="11.58203125" style="69" customWidth="1"/>
    <col min="12565" max="12800" width="9.58203125" style="69"/>
    <col min="12801" max="12801" width="5.83203125" style="69" customWidth="1"/>
    <col min="12802" max="12802" width="10.75" style="69" customWidth="1"/>
    <col min="12803" max="12804" width="10" style="69" customWidth="1"/>
    <col min="12805" max="12805" width="8.08203125" style="69" customWidth="1"/>
    <col min="12806" max="12807" width="10" style="69" customWidth="1"/>
    <col min="12808" max="12808" width="7.5" style="69" customWidth="1"/>
    <col min="12809" max="12809" width="5.33203125" style="69" customWidth="1"/>
    <col min="12810" max="12810" width="10" style="69" customWidth="1"/>
    <col min="12811" max="12811" width="6.25" style="69" customWidth="1"/>
    <col min="12812" max="12812" width="3.75" style="69" customWidth="1"/>
    <col min="12813" max="12813" width="7.5" style="69" customWidth="1"/>
    <col min="12814" max="12814" width="11.75" style="69" customWidth="1"/>
    <col min="12815" max="12815" width="8.5" style="69" customWidth="1"/>
    <col min="12816" max="12816" width="8.08203125" style="69" customWidth="1"/>
    <col min="12817" max="12818" width="10" style="69" customWidth="1"/>
    <col min="12819" max="12819" width="7.5" style="69" customWidth="1"/>
    <col min="12820" max="12820" width="11.58203125" style="69" customWidth="1"/>
    <col min="12821" max="13056" width="9.58203125" style="69"/>
    <col min="13057" max="13057" width="5.83203125" style="69" customWidth="1"/>
    <col min="13058" max="13058" width="10.75" style="69" customWidth="1"/>
    <col min="13059" max="13060" width="10" style="69" customWidth="1"/>
    <col min="13061" max="13061" width="8.08203125" style="69" customWidth="1"/>
    <col min="13062" max="13063" width="10" style="69" customWidth="1"/>
    <col min="13064" max="13064" width="7.5" style="69" customWidth="1"/>
    <col min="13065" max="13065" width="5.33203125" style="69" customWidth="1"/>
    <col min="13066" max="13066" width="10" style="69" customWidth="1"/>
    <col min="13067" max="13067" width="6.25" style="69" customWidth="1"/>
    <col min="13068" max="13068" width="3.75" style="69" customWidth="1"/>
    <col min="13069" max="13069" width="7.5" style="69" customWidth="1"/>
    <col min="13070" max="13070" width="11.75" style="69" customWidth="1"/>
    <col min="13071" max="13071" width="8.5" style="69" customWidth="1"/>
    <col min="13072" max="13072" width="8.08203125" style="69" customWidth="1"/>
    <col min="13073" max="13074" width="10" style="69" customWidth="1"/>
    <col min="13075" max="13075" width="7.5" style="69" customWidth="1"/>
    <col min="13076" max="13076" width="11.58203125" style="69" customWidth="1"/>
    <col min="13077" max="13312" width="9.58203125" style="69"/>
    <col min="13313" max="13313" width="5.83203125" style="69" customWidth="1"/>
    <col min="13314" max="13314" width="10.75" style="69" customWidth="1"/>
    <col min="13315" max="13316" width="10" style="69" customWidth="1"/>
    <col min="13317" max="13317" width="8.08203125" style="69" customWidth="1"/>
    <col min="13318" max="13319" width="10" style="69" customWidth="1"/>
    <col min="13320" max="13320" width="7.5" style="69" customWidth="1"/>
    <col min="13321" max="13321" width="5.33203125" style="69" customWidth="1"/>
    <col min="13322" max="13322" width="10" style="69" customWidth="1"/>
    <col min="13323" max="13323" width="6.25" style="69" customWidth="1"/>
    <col min="13324" max="13324" width="3.75" style="69" customWidth="1"/>
    <col min="13325" max="13325" width="7.5" style="69" customWidth="1"/>
    <col min="13326" max="13326" width="11.75" style="69" customWidth="1"/>
    <col min="13327" max="13327" width="8.5" style="69" customWidth="1"/>
    <col min="13328" max="13328" width="8.08203125" style="69" customWidth="1"/>
    <col min="13329" max="13330" width="10" style="69" customWidth="1"/>
    <col min="13331" max="13331" width="7.5" style="69" customWidth="1"/>
    <col min="13332" max="13332" width="11.58203125" style="69" customWidth="1"/>
    <col min="13333" max="13568" width="9.58203125" style="69"/>
    <col min="13569" max="13569" width="5.83203125" style="69" customWidth="1"/>
    <col min="13570" max="13570" width="10.75" style="69" customWidth="1"/>
    <col min="13571" max="13572" width="10" style="69" customWidth="1"/>
    <col min="13573" max="13573" width="8.08203125" style="69" customWidth="1"/>
    <col min="13574" max="13575" width="10" style="69" customWidth="1"/>
    <col min="13576" max="13576" width="7.5" style="69" customWidth="1"/>
    <col min="13577" max="13577" width="5.33203125" style="69" customWidth="1"/>
    <col min="13578" max="13578" width="10" style="69" customWidth="1"/>
    <col min="13579" max="13579" width="6.25" style="69" customWidth="1"/>
    <col min="13580" max="13580" width="3.75" style="69" customWidth="1"/>
    <col min="13581" max="13581" width="7.5" style="69" customWidth="1"/>
    <col min="13582" max="13582" width="11.75" style="69" customWidth="1"/>
    <col min="13583" max="13583" width="8.5" style="69" customWidth="1"/>
    <col min="13584" max="13584" width="8.08203125" style="69" customWidth="1"/>
    <col min="13585" max="13586" width="10" style="69" customWidth="1"/>
    <col min="13587" max="13587" width="7.5" style="69" customWidth="1"/>
    <col min="13588" max="13588" width="11.58203125" style="69" customWidth="1"/>
    <col min="13589" max="13824" width="9.58203125" style="69"/>
    <col min="13825" max="13825" width="5.83203125" style="69" customWidth="1"/>
    <col min="13826" max="13826" width="10.75" style="69" customWidth="1"/>
    <col min="13827" max="13828" width="10" style="69" customWidth="1"/>
    <col min="13829" max="13829" width="8.08203125" style="69" customWidth="1"/>
    <col min="13830" max="13831" width="10" style="69" customWidth="1"/>
    <col min="13832" max="13832" width="7.5" style="69" customWidth="1"/>
    <col min="13833" max="13833" width="5.33203125" style="69" customWidth="1"/>
    <col min="13834" max="13834" width="10" style="69" customWidth="1"/>
    <col min="13835" max="13835" width="6.25" style="69" customWidth="1"/>
    <col min="13836" max="13836" width="3.75" style="69" customWidth="1"/>
    <col min="13837" max="13837" width="7.5" style="69" customWidth="1"/>
    <col min="13838" max="13838" width="11.75" style="69" customWidth="1"/>
    <col min="13839" max="13839" width="8.5" style="69" customWidth="1"/>
    <col min="13840" max="13840" width="8.08203125" style="69" customWidth="1"/>
    <col min="13841" max="13842" width="10" style="69" customWidth="1"/>
    <col min="13843" max="13843" width="7.5" style="69" customWidth="1"/>
    <col min="13844" max="13844" width="11.58203125" style="69" customWidth="1"/>
    <col min="13845" max="14080" width="9.58203125" style="69"/>
    <col min="14081" max="14081" width="5.83203125" style="69" customWidth="1"/>
    <col min="14082" max="14082" width="10.75" style="69" customWidth="1"/>
    <col min="14083" max="14084" width="10" style="69" customWidth="1"/>
    <col min="14085" max="14085" width="8.08203125" style="69" customWidth="1"/>
    <col min="14086" max="14087" width="10" style="69" customWidth="1"/>
    <col min="14088" max="14088" width="7.5" style="69" customWidth="1"/>
    <col min="14089" max="14089" width="5.33203125" style="69" customWidth="1"/>
    <col min="14090" max="14090" width="10" style="69" customWidth="1"/>
    <col min="14091" max="14091" width="6.25" style="69" customWidth="1"/>
    <col min="14092" max="14092" width="3.75" style="69" customWidth="1"/>
    <col min="14093" max="14093" width="7.5" style="69" customWidth="1"/>
    <col min="14094" max="14094" width="11.75" style="69" customWidth="1"/>
    <col min="14095" max="14095" width="8.5" style="69" customWidth="1"/>
    <col min="14096" max="14096" width="8.08203125" style="69" customWidth="1"/>
    <col min="14097" max="14098" width="10" style="69" customWidth="1"/>
    <col min="14099" max="14099" width="7.5" style="69" customWidth="1"/>
    <col min="14100" max="14100" width="11.58203125" style="69" customWidth="1"/>
    <col min="14101" max="14336" width="9.58203125" style="69"/>
    <col min="14337" max="14337" width="5.83203125" style="69" customWidth="1"/>
    <col min="14338" max="14338" width="10.75" style="69" customWidth="1"/>
    <col min="14339" max="14340" width="10" style="69" customWidth="1"/>
    <col min="14341" max="14341" width="8.08203125" style="69" customWidth="1"/>
    <col min="14342" max="14343" width="10" style="69" customWidth="1"/>
    <col min="14344" max="14344" width="7.5" style="69" customWidth="1"/>
    <col min="14345" max="14345" width="5.33203125" style="69" customWidth="1"/>
    <col min="14346" max="14346" width="10" style="69" customWidth="1"/>
    <col min="14347" max="14347" width="6.25" style="69" customWidth="1"/>
    <col min="14348" max="14348" width="3.75" style="69" customWidth="1"/>
    <col min="14349" max="14349" width="7.5" style="69" customWidth="1"/>
    <col min="14350" max="14350" width="11.75" style="69" customWidth="1"/>
    <col min="14351" max="14351" width="8.5" style="69" customWidth="1"/>
    <col min="14352" max="14352" width="8.08203125" style="69" customWidth="1"/>
    <col min="14353" max="14354" width="10" style="69" customWidth="1"/>
    <col min="14355" max="14355" width="7.5" style="69" customWidth="1"/>
    <col min="14356" max="14356" width="11.58203125" style="69" customWidth="1"/>
    <col min="14357" max="14592" width="9.58203125" style="69"/>
    <col min="14593" max="14593" width="5.83203125" style="69" customWidth="1"/>
    <col min="14594" max="14594" width="10.75" style="69" customWidth="1"/>
    <col min="14595" max="14596" width="10" style="69" customWidth="1"/>
    <col min="14597" max="14597" width="8.08203125" style="69" customWidth="1"/>
    <col min="14598" max="14599" width="10" style="69" customWidth="1"/>
    <col min="14600" max="14600" width="7.5" style="69" customWidth="1"/>
    <col min="14601" max="14601" width="5.33203125" style="69" customWidth="1"/>
    <col min="14602" max="14602" width="10" style="69" customWidth="1"/>
    <col min="14603" max="14603" width="6.25" style="69" customWidth="1"/>
    <col min="14604" max="14604" width="3.75" style="69" customWidth="1"/>
    <col min="14605" max="14605" width="7.5" style="69" customWidth="1"/>
    <col min="14606" max="14606" width="11.75" style="69" customWidth="1"/>
    <col min="14607" max="14607" width="8.5" style="69" customWidth="1"/>
    <col min="14608" max="14608" width="8.08203125" style="69" customWidth="1"/>
    <col min="14609" max="14610" width="10" style="69" customWidth="1"/>
    <col min="14611" max="14611" width="7.5" style="69" customWidth="1"/>
    <col min="14612" max="14612" width="11.58203125" style="69" customWidth="1"/>
    <col min="14613" max="14848" width="9.58203125" style="69"/>
    <col min="14849" max="14849" width="5.83203125" style="69" customWidth="1"/>
    <col min="14850" max="14850" width="10.75" style="69" customWidth="1"/>
    <col min="14851" max="14852" width="10" style="69" customWidth="1"/>
    <col min="14853" max="14853" width="8.08203125" style="69" customWidth="1"/>
    <col min="14854" max="14855" width="10" style="69" customWidth="1"/>
    <col min="14856" max="14856" width="7.5" style="69" customWidth="1"/>
    <col min="14857" max="14857" width="5.33203125" style="69" customWidth="1"/>
    <col min="14858" max="14858" width="10" style="69" customWidth="1"/>
    <col min="14859" max="14859" width="6.25" style="69" customWidth="1"/>
    <col min="14860" max="14860" width="3.75" style="69" customWidth="1"/>
    <col min="14861" max="14861" width="7.5" style="69" customWidth="1"/>
    <col min="14862" max="14862" width="11.75" style="69" customWidth="1"/>
    <col min="14863" max="14863" width="8.5" style="69" customWidth="1"/>
    <col min="14864" max="14864" width="8.08203125" style="69" customWidth="1"/>
    <col min="14865" max="14866" width="10" style="69" customWidth="1"/>
    <col min="14867" max="14867" width="7.5" style="69" customWidth="1"/>
    <col min="14868" max="14868" width="11.58203125" style="69" customWidth="1"/>
    <col min="14869" max="15104" width="9.58203125" style="69"/>
    <col min="15105" max="15105" width="5.83203125" style="69" customWidth="1"/>
    <col min="15106" max="15106" width="10.75" style="69" customWidth="1"/>
    <col min="15107" max="15108" width="10" style="69" customWidth="1"/>
    <col min="15109" max="15109" width="8.08203125" style="69" customWidth="1"/>
    <col min="15110" max="15111" width="10" style="69" customWidth="1"/>
    <col min="15112" max="15112" width="7.5" style="69" customWidth="1"/>
    <col min="15113" max="15113" width="5.33203125" style="69" customWidth="1"/>
    <col min="15114" max="15114" width="10" style="69" customWidth="1"/>
    <col min="15115" max="15115" width="6.25" style="69" customWidth="1"/>
    <col min="15116" max="15116" width="3.75" style="69" customWidth="1"/>
    <col min="15117" max="15117" width="7.5" style="69" customWidth="1"/>
    <col min="15118" max="15118" width="11.75" style="69" customWidth="1"/>
    <col min="15119" max="15119" width="8.5" style="69" customWidth="1"/>
    <col min="15120" max="15120" width="8.08203125" style="69" customWidth="1"/>
    <col min="15121" max="15122" width="10" style="69" customWidth="1"/>
    <col min="15123" max="15123" width="7.5" style="69" customWidth="1"/>
    <col min="15124" max="15124" width="11.58203125" style="69" customWidth="1"/>
    <col min="15125" max="15360" width="9.58203125" style="69"/>
    <col min="15361" max="15361" width="5.83203125" style="69" customWidth="1"/>
    <col min="15362" max="15362" width="10.75" style="69" customWidth="1"/>
    <col min="15363" max="15364" width="10" style="69" customWidth="1"/>
    <col min="15365" max="15365" width="8.08203125" style="69" customWidth="1"/>
    <col min="15366" max="15367" width="10" style="69" customWidth="1"/>
    <col min="15368" max="15368" width="7.5" style="69" customWidth="1"/>
    <col min="15369" max="15369" width="5.33203125" style="69" customWidth="1"/>
    <col min="15370" max="15370" width="10" style="69" customWidth="1"/>
    <col min="15371" max="15371" width="6.25" style="69" customWidth="1"/>
    <col min="15372" max="15372" width="3.75" style="69" customWidth="1"/>
    <col min="15373" max="15373" width="7.5" style="69" customWidth="1"/>
    <col min="15374" max="15374" width="11.75" style="69" customWidth="1"/>
    <col min="15375" max="15375" width="8.5" style="69" customWidth="1"/>
    <col min="15376" max="15376" width="8.08203125" style="69" customWidth="1"/>
    <col min="15377" max="15378" width="10" style="69" customWidth="1"/>
    <col min="15379" max="15379" width="7.5" style="69" customWidth="1"/>
    <col min="15380" max="15380" width="11.58203125" style="69" customWidth="1"/>
    <col min="15381" max="15616" width="9.58203125" style="69"/>
    <col min="15617" max="15617" width="5.83203125" style="69" customWidth="1"/>
    <col min="15618" max="15618" width="10.75" style="69" customWidth="1"/>
    <col min="15619" max="15620" width="10" style="69" customWidth="1"/>
    <col min="15621" max="15621" width="8.08203125" style="69" customWidth="1"/>
    <col min="15622" max="15623" width="10" style="69" customWidth="1"/>
    <col min="15624" max="15624" width="7.5" style="69" customWidth="1"/>
    <col min="15625" max="15625" width="5.33203125" style="69" customWidth="1"/>
    <col min="15626" max="15626" width="10" style="69" customWidth="1"/>
    <col min="15627" max="15627" width="6.25" style="69" customWidth="1"/>
    <col min="15628" max="15628" width="3.75" style="69" customWidth="1"/>
    <col min="15629" max="15629" width="7.5" style="69" customWidth="1"/>
    <col min="15630" max="15630" width="11.75" style="69" customWidth="1"/>
    <col min="15631" max="15631" width="8.5" style="69" customWidth="1"/>
    <col min="15632" max="15632" width="8.08203125" style="69" customWidth="1"/>
    <col min="15633" max="15634" width="10" style="69" customWidth="1"/>
    <col min="15635" max="15635" width="7.5" style="69" customWidth="1"/>
    <col min="15636" max="15636" width="11.58203125" style="69" customWidth="1"/>
    <col min="15637" max="15872" width="9.58203125" style="69"/>
    <col min="15873" max="15873" width="5.83203125" style="69" customWidth="1"/>
    <col min="15874" max="15874" width="10.75" style="69" customWidth="1"/>
    <col min="15875" max="15876" width="10" style="69" customWidth="1"/>
    <col min="15877" max="15877" width="8.08203125" style="69" customWidth="1"/>
    <col min="15878" max="15879" width="10" style="69" customWidth="1"/>
    <col min="15880" max="15880" width="7.5" style="69" customWidth="1"/>
    <col min="15881" max="15881" width="5.33203125" style="69" customWidth="1"/>
    <col min="15882" max="15882" width="10" style="69" customWidth="1"/>
    <col min="15883" max="15883" width="6.25" style="69" customWidth="1"/>
    <col min="15884" max="15884" width="3.75" style="69" customWidth="1"/>
    <col min="15885" max="15885" width="7.5" style="69" customWidth="1"/>
    <col min="15886" max="15886" width="11.75" style="69" customWidth="1"/>
    <col min="15887" max="15887" width="8.5" style="69" customWidth="1"/>
    <col min="15888" max="15888" width="8.08203125" style="69" customWidth="1"/>
    <col min="15889" max="15890" width="10" style="69" customWidth="1"/>
    <col min="15891" max="15891" width="7.5" style="69" customWidth="1"/>
    <col min="15892" max="15892" width="11.58203125" style="69" customWidth="1"/>
    <col min="15893" max="16128" width="9.58203125" style="69"/>
    <col min="16129" max="16129" width="5.83203125" style="69" customWidth="1"/>
    <col min="16130" max="16130" width="10.75" style="69" customWidth="1"/>
    <col min="16131" max="16132" width="10" style="69" customWidth="1"/>
    <col min="16133" max="16133" width="8.08203125" style="69" customWidth="1"/>
    <col min="16134" max="16135" width="10" style="69" customWidth="1"/>
    <col min="16136" max="16136" width="7.5" style="69" customWidth="1"/>
    <col min="16137" max="16137" width="5.33203125" style="69" customWidth="1"/>
    <col min="16138" max="16138" width="10" style="69" customWidth="1"/>
    <col min="16139" max="16139" width="6.25" style="69" customWidth="1"/>
    <col min="16140" max="16140" width="3.75" style="69" customWidth="1"/>
    <col min="16141" max="16141" width="7.5" style="69" customWidth="1"/>
    <col min="16142" max="16142" width="11.75" style="69" customWidth="1"/>
    <col min="16143" max="16143" width="8.5" style="69" customWidth="1"/>
    <col min="16144" max="16144" width="8.08203125" style="69" customWidth="1"/>
    <col min="16145" max="16146" width="10" style="69" customWidth="1"/>
    <col min="16147" max="16147" width="7.5" style="69" customWidth="1"/>
    <col min="16148" max="16148" width="11.58203125" style="69" customWidth="1"/>
    <col min="16149" max="16384" width="9.58203125" style="69"/>
  </cols>
  <sheetData>
    <row r="1" spans="1:20" s="74" customFormat="1" ht="20.149999999999999" customHeight="1">
      <c r="A1" s="121" t="s">
        <v>632</v>
      </c>
      <c r="B1" s="122"/>
      <c r="C1" s="122"/>
      <c r="D1" s="123"/>
      <c r="E1" s="123"/>
      <c r="F1" s="123"/>
      <c r="G1" s="123"/>
      <c r="H1" s="123"/>
      <c r="I1" s="123"/>
      <c r="J1" s="718"/>
      <c r="K1" s="718"/>
      <c r="L1" s="718"/>
      <c r="M1" s="176"/>
      <c r="N1" s="124"/>
      <c r="O1" s="124"/>
      <c r="P1" s="124"/>
      <c r="Q1" s="124"/>
      <c r="R1" s="124"/>
      <c r="S1" s="124"/>
      <c r="T1" s="124"/>
    </row>
    <row r="2" spans="1:20" s="125" customFormat="1" ht="14.15" customHeight="1">
      <c r="A2" s="126"/>
      <c r="B2" s="127"/>
      <c r="C2" s="127"/>
      <c r="D2" s="128"/>
      <c r="E2" s="128"/>
      <c r="F2" s="128"/>
      <c r="G2" s="128"/>
      <c r="H2" s="128"/>
      <c r="I2" s="128"/>
      <c r="J2" s="128"/>
      <c r="K2" s="128"/>
      <c r="L2" s="128"/>
      <c r="M2" s="128"/>
      <c r="N2" s="129"/>
      <c r="O2" s="129"/>
      <c r="P2" s="129"/>
      <c r="Q2" s="129"/>
      <c r="R2" s="129"/>
      <c r="S2" s="129"/>
      <c r="T2" s="129"/>
    </row>
    <row r="3" spans="1:20" s="125" customFormat="1" ht="22.5" customHeight="1">
      <c r="A3" s="130" t="s">
        <v>247</v>
      </c>
      <c r="B3" s="719" t="s">
        <v>248</v>
      </c>
      <c r="C3" s="720"/>
      <c r="D3" s="131" t="s">
        <v>249</v>
      </c>
      <c r="E3" s="180" t="s">
        <v>250</v>
      </c>
      <c r="F3" s="133" t="s">
        <v>251</v>
      </c>
      <c r="G3" s="134" t="s">
        <v>252</v>
      </c>
      <c r="H3" s="186" t="s">
        <v>253</v>
      </c>
      <c r="I3" s="721" t="s">
        <v>254</v>
      </c>
      <c r="J3" s="722"/>
      <c r="K3" s="186" t="s">
        <v>255</v>
      </c>
      <c r="L3" s="173"/>
      <c r="M3" s="174"/>
      <c r="N3" s="136"/>
      <c r="O3" s="183"/>
      <c r="P3" s="183"/>
      <c r="Q3" s="183"/>
      <c r="R3" s="183"/>
      <c r="S3" s="138"/>
      <c r="T3" s="138"/>
    </row>
    <row r="4" spans="1:20" s="125" customFormat="1" ht="16.5" customHeight="1">
      <c r="A4" s="178">
        <v>1</v>
      </c>
      <c r="B4" s="778">
        <f>'【実績】入力シート '!D15</f>
        <v>0</v>
      </c>
      <c r="C4" s="779"/>
      <c r="D4" s="159">
        <f>'【実績】入力シート '!R15</f>
        <v>0</v>
      </c>
      <c r="E4" s="172">
        <f>'【実績】入力シート '!Y15</f>
        <v>0</v>
      </c>
      <c r="F4" s="143">
        <f>'【実績】入力シート '!AD15</f>
        <v>0</v>
      </c>
      <c r="G4" s="139">
        <f t="shared" ref="G4:G35" si="0">IF(E4=10%,ROUNDUP(F4*100/110,0),IF(E4=8%,ROUNDUP(F4*100/108,0),IF(E4="非課税",F4,0)))</f>
        <v>0</v>
      </c>
      <c r="H4" s="139">
        <f t="shared" ref="H4:H35" si="1">F4-G4</f>
        <v>0</v>
      </c>
      <c r="I4" s="776">
        <f>'【実績】入力シート '!BB15</f>
        <v>0</v>
      </c>
      <c r="J4" s="777"/>
      <c r="K4" s="223">
        <f>'【実績】入力シート '!BJ15</f>
        <v>0</v>
      </c>
      <c r="L4" s="177" t="e">
        <f t="shared" ref="L4:L35" si="2">VLOOKUP(D4,$P$34:$Q$44,2,FALSE)</f>
        <v>#N/A</v>
      </c>
      <c r="M4" s="175"/>
      <c r="N4" s="254"/>
      <c r="O4" s="141"/>
      <c r="P4" s="254" t="s">
        <v>87</v>
      </c>
      <c r="Q4" s="255">
        <v>1</v>
      </c>
      <c r="R4" s="255"/>
      <c r="S4" s="138"/>
      <c r="T4" s="138"/>
    </row>
    <row r="5" spans="1:20" s="125" customFormat="1" ht="16.5" customHeight="1">
      <c r="A5" s="178">
        <v>2</v>
      </c>
      <c r="B5" s="778">
        <f>'【実績】入力シート '!D16</f>
        <v>0</v>
      </c>
      <c r="C5" s="779"/>
      <c r="D5" s="159">
        <f>'【実績】入力シート '!R16</f>
        <v>0</v>
      </c>
      <c r="E5" s="172">
        <f>'【実績】入力シート '!Y16</f>
        <v>0</v>
      </c>
      <c r="F5" s="143">
        <f>'【実績】入力シート '!AD16</f>
        <v>0</v>
      </c>
      <c r="G5" s="139">
        <f t="shared" si="0"/>
        <v>0</v>
      </c>
      <c r="H5" s="139">
        <f t="shared" si="1"/>
        <v>0</v>
      </c>
      <c r="I5" s="776">
        <f>'【実績】入力シート '!BB16</f>
        <v>0</v>
      </c>
      <c r="J5" s="777"/>
      <c r="K5" s="223">
        <f>'【実績】入力シート '!BJ16</f>
        <v>0</v>
      </c>
      <c r="L5" s="177" t="e">
        <f t="shared" si="2"/>
        <v>#N/A</v>
      </c>
      <c r="M5" s="175"/>
      <c r="N5" s="254"/>
      <c r="O5" s="141"/>
      <c r="P5" s="254" t="s">
        <v>86</v>
      </c>
      <c r="Q5" s="255">
        <v>2</v>
      </c>
      <c r="R5" s="255"/>
      <c r="S5" s="138"/>
      <c r="T5" s="138"/>
    </row>
    <row r="6" spans="1:20" s="125" customFormat="1" ht="16.5" customHeight="1">
      <c r="A6" s="178">
        <v>3</v>
      </c>
      <c r="B6" s="778">
        <f>'【実績】入力シート '!D17</f>
        <v>0</v>
      </c>
      <c r="C6" s="779"/>
      <c r="D6" s="159">
        <f>'【実績】入力シート '!R17</f>
        <v>0</v>
      </c>
      <c r="E6" s="172">
        <f>'【実績】入力シート '!Y17</f>
        <v>0</v>
      </c>
      <c r="F6" s="143">
        <f>'【実績】入力シート '!AD17</f>
        <v>0</v>
      </c>
      <c r="G6" s="139">
        <f t="shared" si="0"/>
        <v>0</v>
      </c>
      <c r="H6" s="139">
        <f t="shared" si="1"/>
        <v>0</v>
      </c>
      <c r="I6" s="776">
        <f>'【実績】入力シート '!BB17</f>
        <v>0</v>
      </c>
      <c r="J6" s="777"/>
      <c r="K6" s="223">
        <f>'【実績】入力シート '!BJ17</f>
        <v>0</v>
      </c>
      <c r="L6" s="177" t="e">
        <f t="shared" si="2"/>
        <v>#N/A</v>
      </c>
      <c r="M6" s="175"/>
      <c r="N6" s="254"/>
      <c r="O6" s="141"/>
      <c r="P6" s="254" t="s">
        <v>85</v>
      </c>
      <c r="Q6" s="255">
        <v>3</v>
      </c>
      <c r="R6" s="255"/>
      <c r="S6" s="138"/>
      <c r="T6" s="138"/>
    </row>
    <row r="7" spans="1:20" s="125" customFormat="1" ht="16.5" customHeight="1">
      <c r="A7" s="178">
        <v>4</v>
      </c>
      <c r="B7" s="778">
        <f>'【実績】入力シート '!D18</f>
        <v>0</v>
      </c>
      <c r="C7" s="779"/>
      <c r="D7" s="159">
        <f>'【実績】入力シート '!R18</f>
        <v>0</v>
      </c>
      <c r="E7" s="172">
        <f>'【実績】入力シート '!Y18</f>
        <v>0</v>
      </c>
      <c r="F7" s="143">
        <f>'【実績】入力シート '!AD18</f>
        <v>0</v>
      </c>
      <c r="G7" s="139">
        <f t="shared" si="0"/>
        <v>0</v>
      </c>
      <c r="H7" s="139">
        <f t="shared" si="1"/>
        <v>0</v>
      </c>
      <c r="I7" s="776">
        <f>'【実績】入力シート '!BB18</f>
        <v>0</v>
      </c>
      <c r="J7" s="777"/>
      <c r="K7" s="223">
        <f>'【実績】入力シート '!BJ18</f>
        <v>0</v>
      </c>
      <c r="L7" s="177" t="e">
        <f t="shared" si="2"/>
        <v>#N/A</v>
      </c>
      <c r="M7" s="175"/>
      <c r="N7" s="254"/>
      <c r="O7" s="141"/>
      <c r="P7" s="254" t="s">
        <v>83</v>
      </c>
      <c r="Q7" s="255">
        <v>4</v>
      </c>
      <c r="R7" s="255"/>
      <c r="S7" s="138"/>
      <c r="T7" s="138"/>
    </row>
    <row r="8" spans="1:20" s="125" customFormat="1" ht="16.5" customHeight="1">
      <c r="A8" s="178">
        <v>5</v>
      </c>
      <c r="B8" s="778">
        <f>'【実績】入力シート '!D19</f>
        <v>0</v>
      </c>
      <c r="C8" s="779"/>
      <c r="D8" s="159">
        <f>'【実績】入力シート '!R19</f>
        <v>0</v>
      </c>
      <c r="E8" s="172">
        <f>'【実績】入力シート '!Y19</f>
        <v>0</v>
      </c>
      <c r="F8" s="143">
        <f>'【実績】入力シート '!AD19</f>
        <v>0</v>
      </c>
      <c r="G8" s="139">
        <f t="shared" si="0"/>
        <v>0</v>
      </c>
      <c r="H8" s="139">
        <f t="shared" si="1"/>
        <v>0</v>
      </c>
      <c r="I8" s="776">
        <f>'【実績】入力シート '!BB19</f>
        <v>0</v>
      </c>
      <c r="J8" s="777"/>
      <c r="K8" s="223">
        <f>'【実績】入力シート '!BJ19</f>
        <v>0</v>
      </c>
      <c r="L8" s="177" t="e">
        <f t="shared" si="2"/>
        <v>#N/A</v>
      </c>
      <c r="M8" s="175"/>
      <c r="N8" s="254"/>
      <c r="O8" s="141"/>
      <c r="P8" s="254" t="s">
        <v>263</v>
      </c>
      <c r="Q8" s="255">
        <v>5</v>
      </c>
      <c r="R8" s="255"/>
      <c r="S8" s="138"/>
      <c r="T8" s="138"/>
    </row>
    <row r="9" spans="1:20" s="125" customFormat="1" ht="16.5" customHeight="1">
      <c r="A9" s="178">
        <v>6</v>
      </c>
      <c r="B9" s="778">
        <f>'【実績】入力シート '!D20</f>
        <v>0</v>
      </c>
      <c r="C9" s="779"/>
      <c r="D9" s="159">
        <f>'【実績】入力シート '!R20</f>
        <v>0</v>
      </c>
      <c r="E9" s="172">
        <f>'【実績】入力シート '!Y20</f>
        <v>0</v>
      </c>
      <c r="F9" s="143">
        <f>'【実績】入力シート '!AD20</f>
        <v>0</v>
      </c>
      <c r="G9" s="139">
        <f t="shared" si="0"/>
        <v>0</v>
      </c>
      <c r="H9" s="139">
        <f t="shared" si="1"/>
        <v>0</v>
      </c>
      <c r="I9" s="776">
        <f>'【実績】入力シート '!BB20</f>
        <v>0</v>
      </c>
      <c r="J9" s="777"/>
      <c r="K9" s="223">
        <f>'【実績】入力シート '!BJ20</f>
        <v>0</v>
      </c>
      <c r="L9" s="177" t="e">
        <f t="shared" si="2"/>
        <v>#N/A</v>
      </c>
      <c r="M9" s="175"/>
      <c r="N9" s="254"/>
      <c r="O9" s="141"/>
      <c r="P9" s="254" t="s">
        <v>264</v>
      </c>
      <c r="Q9" s="255">
        <v>6</v>
      </c>
      <c r="R9" s="255"/>
      <c r="S9" s="138"/>
      <c r="T9" s="138"/>
    </row>
    <row r="10" spans="1:20" s="125" customFormat="1" ht="16.5" customHeight="1">
      <c r="A10" s="178">
        <v>7</v>
      </c>
      <c r="B10" s="778">
        <f>'【実績】入力シート '!D21</f>
        <v>0</v>
      </c>
      <c r="C10" s="779"/>
      <c r="D10" s="159">
        <f>'【実績】入力シート '!R21</f>
        <v>0</v>
      </c>
      <c r="E10" s="172">
        <f>'【実績】入力シート '!Y21</f>
        <v>0</v>
      </c>
      <c r="F10" s="143">
        <f>'【実績】入力シート '!AD21</f>
        <v>0</v>
      </c>
      <c r="G10" s="139">
        <f t="shared" si="0"/>
        <v>0</v>
      </c>
      <c r="H10" s="139">
        <f t="shared" si="1"/>
        <v>0</v>
      </c>
      <c r="I10" s="776">
        <f>'【実績】入力シート '!BB21</f>
        <v>0</v>
      </c>
      <c r="J10" s="777"/>
      <c r="K10" s="223">
        <f>'【実績】入力シート '!BJ21</f>
        <v>0</v>
      </c>
      <c r="L10" s="177" t="e">
        <f t="shared" si="2"/>
        <v>#N/A</v>
      </c>
      <c r="M10" s="175"/>
      <c r="N10" s="254"/>
      <c r="O10" s="141"/>
      <c r="P10" s="254" t="s">
        <v>81</v>
      </c>
      <c r="Q10" s="255">
        <v>7</v>
      </c>
      <c r="R10" s="255"/>
      <c r="S10" s="138"/>
      <c r="T10" s="138"/>
    </row>
    <row r="11" spans="1:20" s="125" customFormat="1" ht="16.5" customHeight="1">
      <c r="A11" s="178">
        <v>8</v>
      </c>
      <c r="B11" s="778">
        <f>'【実績】入力シート '!D22</f>
        <v>0</v>
      </c>
      <c r="C11" s="779"/>
      <c r="D11" s="159">
        <f>'【実績】入力シート '!R22</f>
        <v>0</v>
      </c>
      <c r="E11" s="172">
        <f>'【実績】入力シート '!Y22</f>
        <v>0</v>
      </c>
      <c r="F11" s="143">
        <f>'【実績】入力シート '!AD22</f>
        <v>0</v>
      </c>
      <c r="G11" s="139">
        <f t="shared" si="0"/>
        <v>0</v>
      </c>
      <c r="H11" s="139">
        <f t="shared" si="1"/>
        <v>0</v>
      </c>
      <c r="I11" s="776">
        <f>'【実績】入力シート '!BB22</f>
        <v>0</v>
      </c>
      <c r="J11" s="777"/>
      <c r="K11" s="223">
        <f>'【実績】入力シート '!BJ22</f>
        <v>0</v>
      </c>
      <c r="L11" s="177" t="e">
        <f t="shared" si="2"/>
        <v>#N/A</v>
      </c>
      <c r="M11" s="175"/>
      <c r="N11" s="254"/>
      <c r="O11" s="141"/>
      <c r="P11" s="254" t="s">
        <v>256</v>
      </c>
      <c r="Q11" s="255">
        <v>8</v>
      </c>
      <c r="R11" s="255"/>
      <c r="S11" s="138"/>
      <c r="T11" s="138"/>
    </row>
    <row r="12" spans="1:20" s="125" customFormat="1" ht="16.5" customHeight="1">
      <c r="A12" s="178">
        <v>9</v>
      </c>
      <c r="B12" s="778">
        <f>'【実績】入力シート '!D23</f>
        <v>0</v>
      </c>
      <c r="C12" s="779"/>
      <c r="D12" s="159">
        <f>'【実績】入力シート '!R23</f>
        <v>0</v>
      </c>
      <c r="E12" s="172">
        <f>'【実績】入力シート '!Y23</f>
        <v>0</v>
      </c>
      <c r="F12" s="143">
        <f>'【実績】入力シート '!AD23</f>
        <v>0</v>
      </c>
      <c r="G12" s="139">
        <f t="shared" si="0"/>
        <v>0</v>
      </c>
      <c r="H12" s="139">
        <f t="shared" si="1"/>
        <v>0</v>
      </c>
      <c r="I12" s="776">
        <f>'【実績】入力シート '!BB23</f>
        <v>0</v>
      </c>
      <c r="J12" s="777"/>
      <c r="K12" s="223">
        <f>'【実績】入力シート '!BJ23</f>
        <v>0</v>
      </c>
      <c r="L12" s="177" t="e">
        <f t="shared" si="2"/>
        <v>#N/A</v>
      </c>
      <c r="M12" s="175"/>
      <c r="N12" s="254"/>
      <c r="O12" s="141"/>
      <c r="P12" s="254" t="s">
        <v>78</v>
      </c>
      <c r="Q12" s="255">
        <v>9</v>
      </c>
      <c r="R12" s="255"/>
      <c r="S12" s="138"/>
      <c r="T12" s="138"/>
    </row>
    <row r="13" spans="1:20" s="125" customFormat="1" ht="16.5" customHeight="1">
      <c r="A13" s="178">
        <v>10</v>
      </c>
      <c r="B13" s="778">
        <f>'【実績】入力シート '!D24</f>
        <v>0</v>
      </c>
      <c r="C13" s="779"/>
      <c r="D13" s="159">
        <f>'【実績】入力シート '!R24</f>
        <v>0</v>
      </c>
      <c r="E13" s="172">
        <f>'【実績】入力シート '!Y24</f>
        <v>0</v>
      </c>
      <c r="F13" s="143">
        <f>'【実績】入力シート '!AD24</f>
        <v>0</v>
      </c>
      <c r="G13" s="139">
        <f t="shared" si="0"/>
        <v>0</v>
      </c>
      <c r="H13" s="139">
        <f t="shared" si="1"/>
        <v>0</v>
      </c>
      <c r="I13" s="776">
        <f>'【実績】入力シート '!BB24</f>
        <v>0</v>
      </c>
      <c r="J13" s="777"/>
      <c r="K13" s="223">
        <f>'【実績】入力シート '!BJ24</f>
        <v>0</v>
      </c>
      <c r="L13" s="177" t="e">
        <f t="shared" si="2"/>
        <v>#N/A</v>
      </c>
      <c r="M13" s="175"/>
      <c r="N13" s="254"/>
      <c r="O13" s="141"/>
      <c r="P13" s="254" t="s">
        <v>77</v>
      </c>
      <c r="Q13" s="255">
        <v>10</v>
      </c>
      <c r="R13" s="255"/>
      <c r="S13" s="138"/>
      <c r="T13" s="138"/>
    </row>
    <row r="14" spans="1:20" s="125" customFormat="1" ht="16.5" customHeight="1">
      <c r="A14" s="178">
        <v>11</v>
      </c>
      <c r="B14" s="778">
        <f>'【実績】入力シート '!D25</f>
        <v>0</v>
      </c>
      <c r="C14" s="779"/>
      <c r="D14" s="159">
        <f>'【実績】入力シート '!R25</f>
        <v>0</v>
      </c>
      <c r="E14" s="172">
        <f>'【実績】入力シート '!Y25</f>
        <v>0</v>
      </c>
      <c r="F14" s="143">
        <f>'【実績】入力シート '!AD25</f>
        <v>0</v>
      </c>
      <c r="G14" s="139">
        <f t="shared" si="0"/>
        <v>0</v>
      </c>
      <c r="H14" s="139">
        <f t="shared" si="1"/>
        <v>0</v>
      </c>
      <c r="I14" s="776">
        <f>'【実績】入力シート '!BB25</f>
        <v>0</v>
      </c>
      <c r="J14" s="777"/>
      <c r="K14" s="223">
        <f>'【実績】入力シート '!BJ25</f>
        <v>0</v>
      </c>
      <c r="L14" s="177" t="e">
        <f t="shared" si="2"/>
        <v>#N/A</v>
      </c>
      <c r="M14" s="175"/>
      <c r="N14" s="254"/>
      <c r="O14" s="141"/>
      <c r="P14" s="255" t="s">
        <v>271</v>
      </c>
      <c r="Q14" s="255">
        <v>11</v>
      </c>
      <c r="R14" s="255"/>
      <c r="S14" s="138"/>
      <c r="T14" s="138"/>
    </row>
    <row r="15" spans="1:20" s="125" customFormat="1" ht="16.5" customHeight="1">
      <c r="A15" s="178">
        <v>12</v>
      </c>
      <c r="B15" s="778">
        <f>'【実績】入力シート '!D26</f>
        <v>0</v>
      </c>
      <c r="C15" s="779"/>
      <c r="D15" s="159">
        <f>'【実績】入力シート '!R26</f>
        <v>0</v>
      </c>
      <c r="E15" s="172">
        <f>'【実績】入力シート '!Y26</f>
        <v>0</v>
      </c>
      <c r="F15" s="143">
        <f>'【実績】入力シート '!AD26</f>
        <v>0</v>
      </c>
      <c r="G15" s="139">
        <f t="shared" si="0"/>
        <v>0</v>
      </c>
      <c r="H15" s="139">
        <f t="shared" si="1"/>
        <v>0</v>
      </c>
      <c r="I15" s="776">
        <f>'【実績】入力シート '!BB26</f>
        <v>0</v>
      </c>
      <c r="J15" s="777"/>
      <c r="K15" s="223">
        <f>'【実績】入力シート '!BJ26</f>
        <v>0</v>
      </c>
      <c r="L15" s="177" t="e">
        <f t="shared" si="2"/>
        <v>#N/A</v>
      </c>
      <c r="M15" s="175"/>
      <c r="N15" s="254"/>
      <c r="O15" s="141"/>
      <c r="P15" s="254"/>
      <c r="Q15" s="255"/>
      <c r="R15" s="255"/>
      <c r="S15" s="138"/>
      <c r="T15" s="138"/>
    </row>
    <row r="16" spans="1:20" s="125" customFormat="1" ht="16.5" customHeight="1">
      <c r="A16" s="178">
        <v>13</v>
      </c>
      <c r="B16" s="778">
        <f>'【実績】入力シート '!D27</f>
        <v>0</v>
      </c>
      <c r="C16" s="779"/>
      <c r="D16" s="159">
        <f>'【実績】入力シート '!R27</f>
        <v>0</v>
      </c>
      <c r="E16" s="172">
        <f>'【実績】入力シート '!Y27</f>
        <v>0</v>
      </c>
      <c r="F16" s="143">
        <f>'【実績】入力シート '!AD27</f>
        <v>0</v>
      </c>
      <c r="G16" s="139">
        <f t="shared" si="0"/>
        <v>0</v>
      </c>
      <c r="H16" s="139">
        <f t="shared" si="1"/>
        <v>0</v>
      </c>
      <c r="I16" s="776">
        <f>'【実績】入力シート '!BB27</f>
        <v>0</v>
      </c>
      <c r="J16" s="777"/>
      <c r="K16" s="223">
        <f>'【実績】入力シート '!BJ27</f>
        <v>0</v>
      </c>
      <c r="L16" s="177" t="e">
        <f t="shared" si="2"/>
        <v>#N/A</v>
      </c>
      <c r="M16" s="175"/>
      <c r="N16" s="254"/>
      <c r="O16" s="141"/>
      <c r="P16" s="254"/>
      <c r="Q16" s="255"/>
      <c r="R16" s="255"/>
      <c r="S16" s="138"/>
      <c r="T16" s="138"/>
    </row>
    <row r="17" spans="1:20" s="125" customFormat="1" ht="16.5" customHeight="1">
      <c r="A17" s="178">
        <v>14</v>
      </c>
      <c r="B17" s="778">
        <f>'【実績】入力シート '!D28</f>
        <v>0</v>
      </c>
      <c r="C17" s="779"/>
      <c r="D17" s="159">
        <f>'【実績】入力シート '!R28</f>
        <v>0</v>
      </c>
      <c r="E17" s="172">
        <f>'【実績】入力シート '!Y28</f>
        <v>0</v>
      </c>
      <c r="F17" s="143">
        <f>'【実績】入力シート '!AD28</f>
        <v>0</v>
      </c>
      <c r="G17" s="139">
        <f t="shared" si="0"/>
        <v>0</v>
      </c>
      <c r="H17" s="139">
        <f t="shared" si="1"/>
        <v>0</v>
      </c>
      <c r="I17" s="776">
        <f>'【実績】入力シート '!BB28</f>
        <v>0</v>
      </c>
      <c r="J17" s="777"/>
      <c r="K17" s="223">
        <f>'【実績】入力シート '!BJ28</f>
        <v>0</v>
      </c>
      <c r="L17" s="177" t="e">
        <f t="shared" si="2"/>
        <v>#N/A</v>
      </c>
      <c r="M17" s="175"/>
      <c r="N17" s="254"/>
      <c r="O17" s="141"/>
      <c r="P17" s="255"/>
      <c r="Q17" s="255"/>
      <c r="R17" s="255"/>
      <c r="S17" s="138"/>
      <c r="T17" s="138"/>
    </row>
    <row r="18" spans="1:20" s="125" customFormat="1" ht="16.5" customHeight="1">
      <c r="A18" s="178">
        <v>15</v>
      </c>
      <c r="B18" s="778">
        <f>'【実績】入力シート '!D29</f>
        <v>0</v>
      </c>
      <c r="C18" s="779"/>
      <c r="D18" s="159">
        <f>'【実績】入力シート '!R29</f>
        <v>0</v>
      </c>
      <c r="E18" s="172">
        <f>'【実績】入力シート '!Y29</f>
        <v>0</v>
      </c>
      <c r="F18" s="143">
        <f>'【実績】入力シート '!AD29</f>
        <v>0</v>
      </c>
      <c r="G18" s="139">
        <f t="shared" si="0"/>
        <v>0</v>
      </c>
      <c r="H18" s="139">
        <f t="shared" si="1"/>
        <v>0</v>
      </c>
      <c r="I18" s="776">
        <f>'【実績】入力シート '!BB29</f>
        <v>0</v>
      </c>
      <c r="J18" s="777"/>
      <c r="K18" s="223">
        <f>'【実績】入力シート '!BJ29</f>
        <v>0</v>
      </c>
      <c r="L18" s="177" t="e">
        <f t="shared" si="2"/>
        <v>#N/A</v>
      </c>
      <c r="M18" s="175"/>
      <c r="N18" s="254"/>
      <c r="O18" s="255"/>
      <c r="P18" s="255"/>
      <c r="Q18" s="255"/>
      <c r="R18" s="255"/>
      <c r="S18" s="138"/>
      <c r="T18" s="138"/>
    </row>
    <row r="19" spans="1:20" s="125" customFormat="1" ht="16.5" customHeight="1">
      <c r="A19" s="178">
        <v>16</v>
      </c>
      <c r="B19" s="778">
        <f>'【実績】入力シート '!D30</f>
        <v>0</v>
      </c>
      <c r="C19" s="779"/>
      <c r="D19" s="159">
        <f>'【実績】入力シート '!R30</f>
        <v>0</v>
      </c>
      <c r="E19" s="172">
        <f>'【実績】入力シート '!Y30</f>
        <v>0</v>
      </c>
      <c r="F19" s="143">
        <f>'【実績】入力シート '!AD30</f>
        <v>0</v>
      </c>
      <c r="G19" s="139">
        <f t="shared" si="0"/>
        <v>0</v>
      </c>
      <c r="H19" s="139">
        <f t="shared" si="1"/>
        <v>0</v>
      </c>
      <c r="I19" s="776">
        <f>'【実績】入力シート '!BB30</f>
        <v>0</v>
      </c>
      <c r="J19" s="777"/>
      <c r="K19" s="223">
        <f>'【実績】入力シート '!BJ30</f>
        <v>0</v>
      </c>
      <c r="L19" s="177" t="e">
        <f t="shared" si="2"/>
        <v>#N/A</v>
      </c>
      <c r="M19" s="175"/>
      <c r="N19" s="254"/>
      <c r="O19" s="142"/>
      <c r="P19" s="142"/>
      <c r="Q19" s="142"/>
      <c r="R19" s="142"/>
    </row>
    <row r="20" spans="1:20" s="125" customFormat="1" ht="16.5" customHeight="1">
      <c r="A20" s="178">
        <v>17</v>
      </c>
      <c r="B20" s="778">
        <f>'【実績】入力シート '!D31</f>
        <v>0</v>
      </c>
      <c r="C20" s="779"/>
      <c r="D20" s="159">
        <f>'【実績】入力シート '!R31</f>
        <v>0</v>
      </c>
      <c r="E20" s="172">
        <f>'【実績】入力シート '!Y31</f>
        <v>0</v>
      </c>
      <c r="F20" s="143">
        <f>'【実績】入力シート '!AD31</f>
        <v>0</v>
      </c>
      <c r="G20" s="139">
        <f t="shared" si="0"/>
        <v>0</v>
      </c>
      <c r="H20" s="139">
        <f t="shared" si="1"/>
        <v>0</v>
      </c>
      <c r="I20" s="776">
        <f>'【実績】入力シート '!BB31</f>
        <v>0</v>
      </c>
      <c r="J20" s="777"/>
      <c r="K20" s="223">
        <f>'【実績】入力シート '!BJ31</f>
        <v>0</v>
      </c>
      <c r="L20" s="177" t="e">
        <f t="shared" si="2"/>
        <v>#N/A</v>
      </c>
      <c r="M20" s="175"/>
      <c r="N20" s="254"/>
      <c r="O20" s="254"/>
      <c r="P20" s="254"/>
      <c r="Q20" s="254"/>
      <c r="R20" s="142"/>
      <c r="S20" s="254"/>
      <c r="T20" s="254"/>
    </row>
    <row r="21" spans="1:20" s="125" customFormat="1" ht="16.5" customHeight="1">
      <c r="A21" s="178">
        <v>18</v>
      </c>
      <c r="B21" s="778">
        <f>'【実績】入力シート '!D32</f>
        <v>0</v>
      </c>
      <c r="C21" s="779"/>
      <c r="D21" s="159">
        <f>'【実績】入力シート '!R32</f>
        <v>0</v>
      </c>
      <c r="E21" s="172">
        <f>'【実績】入力シート '!Y32</f>
        <v>0</v>
      </c>
      <c r="F21" s="143">
        <f>'【実績】入力シート '!AD32</f>
        <v>0</v>
      </c>
      <c r="G21" s="139">
        <f t="shared" si="0"/>
        <v>0</v>
      </c>
      <c r="H21" s="139">
        <f t="shared" si="1"/>
        <v>0</v>
      </c>
      <c r="I21" s="776">
        <f>'【実績】入力シート '!BB32</f>
        <v>0</v>
      </c>
      <c r="J21" s="777"/>
      <c r="K21" s="223">
        <f>'【実績】入力シート '!BJ32</f>
        <v>0</v>
      </c>
      <c r="L21" s="177" t="e">
        <f t="shared" si="2"/>
        <v>#N/A</v>
      </c>
      <c r="M21" s="175"/>
      <c r="N21" s="254"/>
      <c r="O21" s="254"/>
      <c r="P21" s="254"/>
      <c r="Q21" s="254"/>
      <c r="R21" s="142"/>
      <c r="S21" s="254"/>
      <c r="T21" s="254"/>
    </row>
    <row r="22" spans="1:20" s="125" customFormat="1" ht="16.5" customHeight="1">
      <c r="A22" s="178">
        <v>19</v>
      </c>
      <c r="B22" s="778">
        <f>'【実績】入力シート '!D33</f>
        <v>0</v>
      </c>
      <c r="C22" s="779"/>
      <c r="D22" s="159">
        <f>'【実績】入力シート '!R33</f>
        <v>0</v>
      </c>
      <c r="E22" s="172">
        <f>'【実績】入力シート '!Y33</f>
        <v>0</v>
      </c>
      <c r="F22" s="143">
        <f>'【実績】入力シート '!AD33</f>
        <v>0</v>
      </c>
      <c r="G22" s="139">
        <f t="shared" si="0"/>
        <v>0</v>
      </c>
      <c r="H22" s="139">
        <f t="shared" si="1"/>
        <v>0</v>
      </c>
      <c r="I22" s="776">
        <f>'【実績】入力シート '!BB33</f>
        <v>0</v>
      </c>
      <c r="J22" s="777"/>
      <c r="K22" s="223">
        <f>'【実績】入力シート '!BJ33</f>
        <v>0</v>
      </c>
      <c r="L22" s="177" t="e">
        <f t="shared" si="2"/>
        <v>#N/A</v>
      </c>
      <c r="M22" s="165"/>
      <c r="N22" s="254"/>
      <c r="O22" s="254"/>
      <c r="P22" s="254"/>
      <c r="Q22" s="254"/>
      <c r="R22" s="142"/>
      <c r="S22" s="254"/>
      <c r="T22" s="254"/>
    </row>
    <row r="23" spans="1:20" s="125" customFormat="1" ht="16.5" customHeight="1">
      <c r="A23" s="178">
        <v>20</v>
      </c>
      <c r="B23" s="778">
        <f>'【実績】入力シート '!D34</f>
        <v>0</v>
      </c>
      <c r="C23" s="779"/>
      <c r="D23" s="159">
        <f>'【実績】入力シート '!R34</f>
        <v>0</v>
      </c>
      <c r="E23" s="172">
        <f>'【実績】入力シート '!Y34</f>
        <v>0</v>
      </c>
      <c r="F23" s="143">
        <f>'【実績】入力シート '!AD34</f>
        <v>0</v>
      </c>
      <c r="G23" s="139">
        <f t="shared" si="0"/>
        <v>0</v>
      </c>
      <c r="H23" s="139">
        <f t="shared" si="1"/>
        <v>0</v>
      </c>
      <c r="I23" s="776">
        <f>'【実績】入力シート '!BB34</f>
        <v>0</v>
      </c>
      <c r="J23" s="777"/>
      <c r="K23" s="223">
        <f>'【実績】入力シート '!BJ34</f>
        <v>0</v>
      </c>
      <c r="L23" s="177" t="e">
        <f t="shared" si="2"/>
        <v>#N/A</v>
      </c>
      <c r="M23" s="165"/>
      <c r="N23" s="254"/>
      <c r="O23" s="254"/>
      <c r="P23" s="254"/>
      <c r="Q23" s="254"/>
      <c r="R23" s="142"/>
      <c r="S23" s="254"/>
      <c r="T23" s="254"/>
    </row>
    <row r="24" spans="1:20" s="125" customFormat="1" ht="16.5" customHeight="1">
      <c r="A24" s="178">
        <v>21</v>
      </c>
      <c r="B24" s="778">
        <f>'【実績】入力シート '!D35</f>
        <v>0</v>
      </c>
      <c r="C24" s="779"/>
      <c r="D24" s="159">
        <f>'【実績】入力シート '!R35</f>
        <v>0</v>
      </c>
      <c r="E24" s="172">
        <f>'【実績】入力シート '!Y35</f>
        <v>0</v>
      </c>
      <c r="F24" s="143">
        <f>'【実績】入力シート '!AD35</f>
        <v>0</v>
      </c>
      <c r="G24" s="139">
        <f t="shared" si="0"/>
        <v>0</v>
      </c>
      <c r="H24" s="139">
        <f t="shared" si="1"/>
        <v>0</v>
      </c>
      <c r="I24" s="776">
        <f>'【実績】入力シート '!BB35</f>
        <v>0</v>
      </c>
      <c r="J24" s="777"/>
      <c r="K24" s="223">
        <f>'【実績】入力シート '!BJ35</f>
        <v>0</v>
      </c>
      <c r="L24" s="177" t="e">
        <f t="shared" si="2"/>
        <v>#N/A</v>
      </c>
      <c r="M24" s="165"/>
      <c r="N24" s="254"/>
      <c r="O24" s="254"/>
      <c r="P24" s="254"/>
      <c r="Q24" s="254"/>
      <c r="R24" s="142"/>
      <c r="S24" s="254"/>
      <c r="T24" s="254"/>
    </row>
    <row r="25" spans="1:20" s="125" customFormat="1" ht="16.5" customHeight="1">
      <c r="A25" s="178">
        <v>22</v>
      </c>
      <c r="B25" s="778">
        <f>'【実績】入力シート '!D36</f>
        <v>0</v>
      </c>
      <c r="C25" s="779"/>
      <c r="D25" s="159">
        <f>'【実績】入力シート '!R36</f>
        <v>0</v>
      </c>
      <c r="E25" s="172">
        <f>'【実績】入力シート '!Y36</f>
        <v>0</v>
      </c>
      <c r="F25" s="143">
        <f>'【実績】入力シート '!AD36</f>
        <v>0</v>
      </c>
      <c r="G25" s="139">
        <f t="shared" si="0"/>
        <v>0</v>
      </c>
      <c r="H25" s="139">
        <f t="shared" si="1"/>
        <v>0</v>
      </c>
      <c r="I25" s="776">
        <f>'【実績】入力シート '!BB36</f>
        <v>0</v>
      </c>
      <c r="J25" s="777"/>
      <c r="K25" s="223">
        <f>'【実績】入力シート '!BJ36</f>
        <v>0</v>
      </c>
      <c r="L25" s="177" t="e">
        <f t="shared" si="2"/>
        <v>#N/A</v>
      </c>
      <c r="M25" s="165"/>
      <c r="N25" s="254"/>
      <c r="O25" s="254"/>
      <c r="P25" s="254"/>
      <c r="Q25" s="254"/>
      <c r="R25" s="142"/>
      <c r="S25" s="254"/>
      <c r="T25" s="254"/>
    </row>
    <row r="26" spans="1:20" s="125" customFormat="1" ht="16.5" customHeight="1">
      <c r="A26" s="178">
        <v>23</v>
      </c>
      <c r="B26" s="778">
        <f>'【実績】入力シート '!D37</f>
        <v>0</v>
      </c>
      <c r="C26" s="779"/>
      <c r="D26" s="159">
        <f>'【実績】入力シート '!R37</f>
        <v>0</v>
      </c>
      <c r="E26" s="172">
        <f>'【実績】入力シート '!Y37</f>
        <v>0</v>
      </c>
      <c r="F26" s="143">
        <f>'【実績】入力シート '!AD37</f>
        <v>0</v>
      </c>
      <c r="G26" s="139">
        <f t="shared" si="0"/>
        <v>0</v>
      </c>
      <c r="H26" s="139">
        <f t="shared" si="1"/>
        <v>0</v>
      </c>
      <c r="I26" s="776">
        <f>'【実績】入力シート '!BB37</f>
        <v>0</v>
      </c>
      <c r="J26" s="777"/>
      <c r="K26" s="223">
        <f>'【実績】入力シート '!BJ37</f>
        <v>0</v>
      </c>
      <c r="L26" s="177" t="e">
        <f t="shared" si="2"/>
        <v>#N/A</v>
      </c>
      <c r="M26" s="165"/>
      <c r="N26" s="254"/>
      <c r="O26" s="254"/>
      <c r="P26" s="254"/>
      <c r="Q26" s="254"/>
      <c r="R26" s="142"/>
      <c r="S26" s="254"/>
      <c r="T26" s="254"/>
    </row>
    <row r="27" spans="1:20" s="125" customFormat="1" ht="16.5" customHeight="1">
      <c r="A27" s="178">
        <v>24</v>
      </c>
      <c r="B27" s="778">
        <f>'【実績】入力シート '!D38</f>
        <v>0</v>
      </c>
      <c r="C27" s="779"/>
      <c r="D27" s="159">
        <f>'【実績】入力シート '!R38</f>
        <v>0</v>
      </c>
      <c r="E27" s="172">
        <f>'【実績】入力シート '!Y38</f>
        <v>0</v>
      </c>
      <c r="F27" s="143">
        <f>'【実績】入力シート '!AD38</f>
        <v>0</v>
      </c>
      <c r="G27" s="139">
        <f t="shared" si="0"/>
        <v>0</v>
      </c>
      <c r="H27" s="139">
        <f t="shared" si="1"/>
        <v>0</v>
      </c>
      <c r="I27" s="776">
        <f>'【実績】入力シート '!BB38</f>
        <v>0</v>
      </c>
      <c r="J27" s="777"/>
      <c r="K27" s="223">
        <f>'【実績】入力シート '!BJ38</f>
        <v>0</v>
      </c>
      <c r="L27" s="177" t="e">
        <f t="shared" si="2"/>
        <v>#N/A</v>
      </c>
      <c r="M27" s="175"/>
      <c r="N27" s="254"/>
      <c r="O27" s="254"/>
      <c r="P27" s="254"/>
      <c r="Q27" s="254"/>
      <c r="R27" s="142"/>
      <c r="S27" s="254"/>
      <c r="T27" s="254"/>
    </row>
    <row r="28" spans="1:20" s="125" customFormat="1" ht="16.5" customHeight="1">
      <c r="A28" s="178">
        <v>25</v>
      </c>
      <c r="B28" s="778">
        <f>'【実績】入力シート '!D39</f>
        <v>0</v>
      </c>
      <c r="C28" s="779"/>
      <c r="D28" s="159">
        <f>'【実績】入力シート '!R39</f>
        <v>0</v>
      </c>
      <c r="E28" s="172">
        <f>'【実績】入力シート '!Y39</f>
        <v>0</v>
      </c>
      <c r="F28" s="143">
        <f>'【実績】入力シート '!AD39</f>
        <v>0</v>
      </c>
      <c r="G28" s="139">
        <f t="shared" si="0"/>
        <v>0</v>
      </c>
      <c r="H28" s="139">
        <f t="shared" si="1"/>
        <v>0</v>
      </c>
      <c r="I28" s="776">
        <f>'【実績】入力シート '!BB39</f>
        <v>0</v>
      </c>
      <c r="J28" s="777"/>
      <c r="K28" s="223">
        <f>'【実績】入力シート '!BJ39</f>
        <v>0</v>
      </c>
      <c r="L28" s="177" t="e">
        <f t="shared" si="2"/>
        <v>#N/A</v>
      </c>
      <c r="M28" s="175"/>
      <c r="N28" s="254"/>
      <c r="O28" s="254"/>
      <c r="P28" s="254"/>
      <c r="Q28" s="254"/>
      <c r="R28" s="142"/>
      <c r="S28" s="254"/>
      <c r="T28" s="254"/>
    </row>
    <row r="29" spans="1:20" s="125" customFormat="1" ht="16.5" customHeight="1">
      <c r="A29" s="178">
        <v>26</v>
      </c>
      <c r="B29" s="778">
        <f>'【実績】入力シート '!D40</f>
        <v>0</v>
      </c>
      <c r="C29" s="779"/>
      <c r="D29" s="159">
        <f>'【実績】入力シート '!R40</f>
        <v>0</v>
      </c>
      <c r="E29" s="172">
        <f>'【実績】入力シート '!Y40</f>
        <v>0</v>
      </c>
      <c r="F29" s="143">
        <f>'【実績】入力シート '!AD40</f>
        <v>0</v>
      </c>
      <c r="G29" s="139">
        <f t="shared" si="0"/>
        <v>0</v>
      </c>
      <c r="H29" s="139">
        <f t="shared" si="1"/>
        <v>0</v>
      </c>
      <c r="I29" s="776">
        <f>'【実績】入力シート '!BB40</f>
        <v>0</v>
      </c>
      <c r="J29" s="777"/>
      <c r="K29" s="223">
        <f>'【実績】入力シート '!BJ40</f>
        <v>0</v>
      </c>
      <c r="L29" s="177" t="e">
        <f t="shared" si="2"/>
        <v>#N/A</v>
      </c>
      <c r="M29" s="165"/>
      <c r="N29" s="254"/>
      <c r="O29" s="254"/>
      <c r="P29" s="254"/>
      <c r="Q29" s="254"/>
      <c r="R29" s="142"/>
      <c r="S29" s="254"/>
      <c r="T29" s="254"/>
    </row>
    <row r="30" spans="1:20" s="125" customFormat="1" ht="16.5" customHeight="1">
      <c r="A30" s="178">
        <v>27</v>
      </c>
      <c r="B30" s="778">
        <f>'【実績】入力シート '!D41</f>
        <v>0</v>
      </c>
      <c r="C30" s="779"/>
      <c r="D30" s="159">
        <f>'【実績】入力シート '!R41</f>
        <v>0</v>
      </c>
      <c r="E30" s="172">
        <f>'【実績】入力シート '!Y41</f>
        <v>0</v>
      </c>
      <c r="F30" s="143">
        <f>'【実績】入力シート '!AD41</f>
        <v>0</v>
      </c>
      <c r="G30" s="139">
        <f t="shared" si="0"/>
        <v>0</v>
      </c>
      <c r="H30" s="139">
        <f t="shared" si="1"/>
        <v>0</v>
      </c>
      <c r="I30" s="776">
        <f>'【実績】入力シート '!BB41</f>
        <v>0</v>
      </c>
      <c r="J30" s="777"/>
      <c r="K30" s="223">
        <f>'【実績】入力シート '!BJ41</f>
        <v>0</v>
      </c>
      <c r="L30" s="177" t="e">
        <f t="shared" si="2"/>
        <v>#N/A</v>
      </c>
      <c r="M30" s="165"/>
      <c r="N30" s="254"/>
      <c r="O30" s="254"/>
      <c r="P30" s="254"/>
      <c r="Q30" s="254"/>
      <c r="R30" s="142"/>
      <c r="S30" s="254"/>
      <c r="T30" s="254"/>
    </row>
    <row r="31" spans="1:20" s="125" customFormat="1" ht="16.5" customHeight="1">
      <c r="A31" s="178">
        <v>28</v>
      </c>
      <c r="B31" s="778">
        <f>'【実績】入力シート '!D42</f>
        <v>0</v>
      </c>
      <c r="C31" s="779"/>
      <c r="D31" s="159">
        <f>'【実績】入力シート '!R42</f>
        <v>0</v>
      </c>
      <c r="E31" s="172">
        <f>'【実績】入力シート '!Y42</f>
        <v>0</v>
      </c>
      <c r="F31" s="143">
        <f>'【実績】入力シート '!AD42</f>
        <v>0</v>
      </c>
      <c r="G31" s="139">
        <f t="shared" si="0"/>
        <v>0</v>
      </c>
      <c r="H31" s="139">
        <f t="shared" si="1"/>
        <v>0</v>
      </c>
      <c r="I31" s="776">
        <f>'【実績】入力シート '!BB42</f>
        <v>0</v>
      </c>
      <c r="J31" s="777"/>
      <c r="K31" s="223">
        <f>'【実績】入力シート '!BJ42</f>
        <v>0</v>
      </c>
      <c r="L31" s="177" t="e">
        <f t="shared" si="2"/>
        <v>#N/A</v>
      </c>
      <c r="M31" s="165"/>
      <c r="N31" s="254"/>
      <c r="O31" s="254"/>
      <c r="P31" s="254"/>
      <c r="Q31" s="254"/>
      <c r="R31" s="142"/>
      <c r="S31" s="254"/>
      <c r="T31" s="254"/>
    </row>
    <row r="32" spans="1:20" s="125" customFormat="1" ht="16.5" customHeight="1">
      <c r="A32" s="178">
        <v>29</v>
      </c>
      <c r="B32" s="778">
        <f>'【実績】入力シート '!D43</f>
        <v>0</v>
      </c>
      <c r="C32" s="779"/>
      <c r="D32" s="159">
        <f>'【実績】入力シート '!R43</f>
        <v>0</v>
      </c>
      <c r="E32" s="172">
        <f>'【実績】入力シート '!Y43</f>
        <v>0</v>
      </c>
      <c r="F32" s="143">
        <f>'【実績】入力シート '!AD43</f>
        <v>0</v>
      </c>
      <c r="G32" s="139">
        <f t="shared" si="0"/>
        <v>0</v>
      </c>
      <c r="H32" s="139">
        <f t="shared" si="1"/>
        <v>0</v>
      </c>
      <c r="I32" s="776">
        <f>'【実績】入力シート '!BB43</f>
        <v>0</v>
      </c>
      <c r="J32" s="777"/>
      <c r="K32" s="223">
        <f>'【実績】入力シート '!BJ43</f>
        <v>0</v>
      </c>
      <c r="L32" s="177" t="e">
        <f t="shared" si="2"/>
        <v>#N/A</v>
      </c>
      <c r="M32" s="165"/>
      <c r="N32" s="254"/>
      <c r="O32" s="254"/>
      <c r="P32" s="254"/>
      <c r="Q32" s="254"/>
      <c r="R32" s="142"/>
      <c r="S32" s="254"/>
      <c r="T32" s="254"/>
    </row>
    <row r="33" spans="1:20" s="125" customFormat="1" ht="16.5" customHeight="1">
      <c r="A33" s="178">
        <v>30</v>
      </c>
      <c r="B33" s="778">
        <f>'【実績】入力シート '!D44</f>
        <v>0</v>
      </c>
      <c r="C33" s="779"/>
      <c r="D33" s="159">
        <f>'【実績】入力シート '!R44</f>
        <v>0</v>
      </c>
      <c r="E33" s="172">
        <f>'【実績】入力シート '!Y44</f>
        <v>0</v>
      </c>
      <c r="F33" s="143">
        <f>'【実績】入力シート '!AD44</f>
        <v>0</v>
      </c>
      <c r="G33" s="139">
        <f t="shared" si="0"/>
        <v>0</v>
      </c>
      <c r="H33" s="139">
        <f t="shared" si="1"/>
        <v>0</v>
      </c>
      <c r="I33" s="776">
        <f>'【実績】入力シート '!BB44</f>
        <v>0</v>
      </c>
      <c r="J33" s="777"/>
      <c r="K33" s="223">
        <f>'【実績】入力シート '!BJ44</f>
        <v>0</v>
      </c>
      <c r="L33" s="177" t="e">
        <f t="shared" si="2"/>
        <v>#N/A</v>
      </c>
      <c r="M33" s="165"/>
      <c r="N33" s="254"/>
      <c r="O33" s="254"/>
      <c r="P33" s="254"/>
      <c r="Q33" s="254"/>
      <c r="R33" s="142"/>
      <c r="S33" s="254"/>
      <c r="T33" s="254"/>
    </row>
    <row r="34" spans="1:20" s="125" customFormat="1" ht="16.5" customHeight="1">
      <c r="A34" s="178">
        <v>31</v>
      </c>
      <c r="B34" s="778">
        <f>'【実績】入力シート '!D45</f>
        <v>0</v>
      </c>
      <c r="C34" s="779"/>
      <c r="D34" s="159">
        <f>'【実績】入力シート '!R45</f>
        <v>0</v>
      </c>
      <c r="E34" s="172">
        <f>'【実績】入力シート '!Y45</f>
        <v>0</v>
      </c>
      <c r="F34" s="143">
        <f>'【実績】入力シート '!AD45</f>
        <v>0</v>
      </c>
      <c r="G34" s="139">
        <f t="shared" si="0"/>
        <v>0</v>
      </c>
      <c r="H34" s="139">
        <f t="shared" si="1"/>
        <v>0</v>
      </c>
      <c r="I34" s="776">
        <f>'【実績】入力シート '!BB45</f>
        <v>0</v>
      </c>
      <c r="J34" s="777"/>
      <c r="K34" s="223">
        <f>'【実績】入力シート '!BJ45</f>
        <v>0</v>
      </c>
      <c r="L34" s="177" t="e">
        <f t="shared" si="2"/>
        <v>#N/A</v>
      </c>
      <c r="M34" s="175"/>
      <c r="N34" s="181"/>
      <c r="O34" s="141"/>
      <c r="P34" s="181" t="s">
        <v>87</v>
      </c>
      <c r="Q34" s="183">
        <v>1</v>
      </c>
      <c r="R34" s="183"/>
      <c r="S34" s="138"/>
      <c r="T34" s="138"/>
    </row>
    <row r="35" spans="1:20" s="125" customFormat="1" ht="16.5" customHeight="1">
      <c r="A35" s="178">
        <v>32</v>
      </c>
      <c r="B35" s="778">
        <f>'【実績】入力シート '!D46</f>
        <v>0</v>
      </c>
      <c r="C35" s="779"/>
      <c r="D35" s="159">
        <f>'【実績】入力シート '!R46</f>
        <v>0</v>
      </c>
      <c r="E35" s="172">
        <f>'【実績】入力シート '!Y46</f>
        <v>0</v>
      </c>
      <c r="F35" s="143">
        <f>'【実績】入力シート '!AD46</f>
        <v>0</v>
      </c>
      <c r="G35" s="139">
        <f t="shared" si="0"/>
        <v>0</v>
      </c>
      <c r="H35" s="139">
        <f t="shared" si="1"/>
        <v>0</v>
      </c>
      <c r="I35" s="776">
        <f>'【実績】入力シート '!BB46</f>
        <v>0</v>
      </c>
      <c r="J35" s="777"/>
      <c r="K35" s="223">
        <f>'【実績】入力シート '!BJ46</f>
        <v>0</v>
      </c>
      <c r="L35" s="177" t="e">
        <f t="shared" si="2"/>
        <v>#N/A</v>
      </c>
      <c r="M35" s="175"/>
      <c r="N35" s="181"/>
      <c r="O35" s="141"/>
      <c r="P35" s="181" t="s">
        <v>86</v>
      </c>
      <c r="Q35" s="183">
        <v>2</v>
      </c>
      <c r="R35" s="183"/>
      <c r="S35" s="138"/>
      <c r="T35" s="138"/>
    </row>
    <row r="36" spans="1:20" s="125" customFormat="1" ht="16.5" customHeight="1">
      <c r="A36" s="178">
        <v>33</v>
      </c>
      <c r="B36" s="778">
        <f>'【実績】入力シート '!D47</f>
        <v>0</v>
      </c>
      <c r="C36" s="779"/>
      <c r="D36" s="159">
        <f>'【実績】入力シート '!R47</f>
        <v>0</v>
      </c>
      <c r="E36" s="172">
        <f>'【実績】入力シート '!Y47</f>
        <v>0</v>
      </c>
      <c r="F36" s="143">
        <f>'【実績】入力シート '!AD47</f>
        <v>0</v>
      </c>
      <c r="G36" s="139">
        <f t="shared" ref="G36:G63" si="3">IF(E36=10%,ROUNDUP(F36*100/110,0),IF(E36=8%,ROUNDUP(F36*100/108,0),IF(E36="非課税",F36,0)))</f>
        <v>0</v>
      </c>
      <c r="H36" s="139">
        <f t="shared" ref="H36:H63" si="4">F36-G36</f>
        <v>0</v>
      </c>
      <c r="I36" s="776">
        <f>'【実績】入力シート '!BB47</f>
        <v>0</v>
      </c>
      <c r="J36" s="777"/>
      <c r="K36" s="223">
        <f>'【実績】入力シート '!BJ47</f>
        <v>0</v>
      </c>
      <c r="L36" s="177" t="e">
        <f t="shared" ref="L36:L62" si="5">VLOOKUP(D36,$P$34:$Q$44,2,FALSE)</f>
        <v>#N/A</v>
      </c>
      <c r="M36" s="175"/>
      <c r="N36" s="181"/>
      <c r="O36" s="141"/>
      <c r="P36" s="181" t="s">
        <v>85</v>
      </c>
      <c r="Q36" s="183">
        <v>3</v>
      </c>
      <c r="R36" s="183"/>
      <c r="S36" s="138"/>
      <c r="T36" s="138"/>
    </row>
    <row r="37" spans="1:20" s="125" customFormat="1" ht="16.5" customHeight="1">
      <c r="A37" s="178">
        <v>34</v>
      </c>
      <c r="B37" s="778">
        <f>'【実績】入力シート '!D48</f>
        <v>0</v>
      </c>
      <c r="C37" s="779"/>
      <c r="D37" s="159">
        <f>'【実績】入力シート '!R48</f>
        <v>0</v>
      </c>
      <c r="E37" s="172">
        <f>'【実績】入力シート '!Y48</f>
        <v>0</v>
      </c>
      <c r="F37" s="143">
        <f>'【実績】入力シート '!AD48</f>
        <v>0</v>
      </c>
      <c r="G37" s="139">
        <f t="shared" si="3"/>
        <v>0</v>
      </c>
      <c r="H37" s="139">
        <f t="shared" si="4"/>
        <v>0</v>
      </c>
      <c r="I37" s="776">
        <f>'【実績】入力シート '!BB48</f>
        <v>0</v>
      </c>
      <c r="J37" s="777"/>
      <c r="K37" s="223">
        <f>'【実績】入力シート '!BJ48</f>
        <v>0</v>
      </c>
      <c r="L37" s="177" t="e">
        <f t="shared" si="5"/>
        <v>#N/A</v>
      </c>
      <c r="M37" s="175"/>
      <c r="N37" s="181"/>
      <c r="O37" s="141"/>
      <c r="P37" s="181" t="s">
        <v>83</v>
      </c>
      <c r="Q37" s="183">
        <v>4</v>
      </c>
      <c r="R37" s="183"/>
      <c r="S37" s="138"/>
      <c r="T37" s="138"/>
    </row>
    <row r="38" spans="1:20" s="125" customFormat="1" ht="16.5" customHeight="1">
      <c r="A38" s="178">
        <v>35</v>
      </c>
      <c r="B38" s="778">
        <f>'【実績】入力シート '!D49</f>
        <v>0</v>
      </c>
      <c r="C38" s="779"/>
      <c r="D38" s="159">
        <f>'【実績】入力シート '!R49</f>
        <v>0</v>
      </c>
      <c r="E38" s="172">
        <f>'【実績】入力シート '!Y49</f>
        <v>0</v>
      </c>
      <c r="F38" s="143">
        <f>'【実績】入力シート '!AD49</f>
        <v>0</v>
      </c>
      <c r="G38" s="139">
        <f t="shared" si="3"/>
        <v>0</v>
      </c>
      <c r="H38" s="139">
        <f t="shared" si="4"/>
        <v>0</v>
      </c>
      <c r="I38" s="776">
        <f>'【実績】入力シート '!BB49</f>
        <v>0</v>
      </c>
      <c r="J38" s="777"/>
      <c r="K38" s="223">
        <f>'【実績】入力シート '!BJ49</f>
        <v>0</v>
      </c>
      <c r="L38" s="177" t="e">
        <f t="shared" si="5"/>
        <v>#N/A</v>
      </c>
      <c r="M38" s="175"/>
      <c r="N38" s="181"/>
      <c r="O38" s="141"/>
      <c r="P38" s="181" t="s">
        <v>263</v>
      </c>
      <c r="Q38" s="183">
        <v>5</v>
      </c>
      <c r="R38" s="183"/>
      <c r="S38" s="138"/>
      <c r="T38" s="138"/>
    </row>
    <row r="39" spans="1:20" s="125" customFormat="1" ht="16.5" customHeight="1">
      <c r="A39" s="178">
        <v>36</v>
      </c>
      <c r="B39" s="778">
        <f>'【実績】入力シート '!D50</f>
        <v>0</v>
      </c>
      <c r="C39" s="779"/>
      <c r="D39" s="159">
        <f>'【実績】入力シート '!R50</f>
        <v>0</v>
      </c>
      <c r="E39" s="172">
        <f>'【実績】入力シート '!Y50</f>
        <v>0</v>
      </c>
      <c r="F39" s="143">
        <f>'【実績】入力シート '!AD50</f>
        <v>0</v>
      </c>
      <c r="G39" s="139">
        <f t="shared" si="3"/>
        <v>0</v>
      </c>
      <c r="H39" s="139">
        <f t="shared" si="4"/>
        <v>0</v>
      </c>
      <c r="I39" s="776">
        <f>'【実績】入力シート '!BB50</f>
        <v>0</v>
      </c>
      <c r="J39" s="777"/>
      <c r="K39" s="223">
        <f>'【実績】入力シート '!BJ50</f>
        <v>0</v>
      </c>
      <c r="L39" s="177" t="e">
        <f t="shared" si="5"/>
        <v>#N/A</v>
      </c>
      <c r="M39" s="175"/>
      <c r="N39" s="181"/>
      <c r="O39" s="141"/>
      <c r="P39" s="181" t="s">
        <v>264</v>
      </c>
      <c r="Q39" s="183">
        <v>6</v>
      </c>
      <c r="R39" s="183"/>
      <c r="S39" s="138"/>
      <c r="T39" s="138"/>
    </row>
    <row r="40" spans="1:20" s="125" customFormat="1" ht="16.5" customHeight="1">
      <c r="A40" s="178">
        <v>37</v>
      </c>
      <c r="B40" s="778">
        <f>'【実績】入力シート '!D51</f>
        <v>0</v>
      </c>
      <c r="C40" s="779"/>
      <c r="D40" s="159">
        <f>'【実績】入力シート '!R51</f>
        <v>0</v>
      </c>
      <c r="E40" s="172">
        <f>'【実績】入力シート '!Y51</f>
        <v>0</v>
      </c>
      <c r="F40" s="143">
        <f>'【実績】入力シート '!AD51</f>
        <v>0</v>
      </c>
      <c r="G40" s="139">
        <f t="shared" si="3"/>
        <v>0</v>
      </c>
      <c r="H40" s="139">
        <f t="shared" si="4"/>
        <v>0</v>
      </c>
      <c r="I40" s="776">
        <f>'【実績】入力シート '!BB51</f>
        <v>0</v>
      </c>
      <c r="J40" s="777"/>
      <c r="K40" s="223">
        <f>'【実績】入力シート '!BJ51</f>
        <v>0</v>
      </c>
      <c r="L40" s="177" t="e">
        <f t="shared" si="5"/>
        <v>#N/A</v>
      </c>
      <c r="M40" s="175"/>
      <c r="N40" s="181"/>
      <c r="O40" s="141"/>
      <c r="P40" s="181" t="s">
        <v>81</v>
      </c>
      <c r="Q40" s="183">
        <v>7</v>
      </c>
      <c r="R40" s="183"/>
      <c r="S40" s="138"/>
      <c r="T40" s="138"/>
    </row>
    <row r="41" spans="1:20" s="125" customFormat="1" ht="16.5" customHeight="1">
      <c r="A41" s="178">
        <v>38</v>
      </c>
      <c r="B41" s="778">
        <f>'【実績】入力シート '!D52</f>
        <v>0</v>
      </c>
      <c r="C41" s="779"/>
      <c r="D41" s="159">
        <f>'【実績】入力シート '!R52</f>
        <v>0</v>
      </c>
      <c r="E41" s="172">
        <f>'【実績】入力シート '!Y52</f>
        <v>0</v>
      </c>
      <c r="F41" s="143">
        <f>'【実績】入力シート '!AD52</f>
        <v>0</v>
      </c>
      <c r="G41" s="139">
        <f t="shared" si="3"/>
        <v>0</v>
      </c>
      <c r="H41" s="139">
        <f t="shared" si="4"/>
        <v>0</v>
      </c>
      <c r="I41" s="776">
        <f>'【実績】入力シート '!BB52</f>
        <v>0</v>
      </c>
      <c r="J41" s="777"/>
      <c r="K41" s="223">
        <f>'【実績】入力シート '!BJ52</f>
        <v>0</v>
      </c>
      <c r="L41" s="177" t="e">
        <f t="shared" si="5"/>
        <v>#N/A</v>
      </c>
      <c r="M41" s="175"/>
      <c r="N41" s="181"/>
      <c r="O41" s="141"/>
      <c r="P41" s="181" t="s">
        <v>256</v>
      </c>
      <c r="Q41" s="183">
        <v>8</v>
      </c>
      <c r="R41" s="183"/>
      <c r="S41" s="138"/>
      <c r="T41" s="138"/>
    </row>
    <row r="42" spans="1:20" s="125" customFormat="1" ht="16.5" customHeight="1">
      <c r="A42" s="178">
        <v>39</v>
      </c>
      <c r="B42" s="778">
        <f>'【実績】入力シート '!D53</f>
        <v>0</v>
      </c>
      <c r="C42" s="779"/>
      <c r="D42" s="159">
        <f>'【実績】入力シート '!R53</f>
        <v>0</v>
      </c>
      <c r="E42" s="172">
        <f>'【実績】入力シート '!Y53</f>
        <v>0</v>
      </c>
      <c r="F42" s="143">
        <f>'【実績】入力シート '!AD53</f>
        <v>0</v>
      </c>
      <c r="G42" s="139">
        <f t="shared" si="3"/>
        <v>0</v>
      </c>
      <c r="H42" s="139">
        <f t="shared" si="4"/>
        <v>0</v>
      </c>
      <c r="I42" s="776">
        <f>'【実績】入力シート '!BB53</f>
        <v>0</v>
      </c>
      <c r="J42" s="777"/>
      <c r="K42" s="223">
        <f>'【実績】入力シート '!BJ53</f>
        <v>0</v>
      </c>
      <c r="L42" s="177" t="e">
        <f t="shared" si="5"/>
        <v>#N/A</v>
      </c>
      <c r="M42" s="175"/>
      <c r="N42" s="181"/>
      <c r="O42" s="141"/>
      <c r="P42" s="181" t="s">
        <v>78</v>
      </c>
      <c r="Q42" s="183">
        <v>9</v>
      </c>
      <c r="R42" s="183"/>
      <c r="S42" s="138"/>
      <c r="T42" s="138"/>
    </row>
    <row r="43" spans="1:20" s="125" customFormat="1" ht="16.5" customHeight="1">
      <c r="A43" s="178">
        <v>40</v>
      </c>
      <c r="B43" s="778">
        <f>'【実績】入力シート '!D54</f>
        <v>0</v>
      </c>
      <c r="C43" s="779"/>
      <c r="D43" s="159">
        <f>'【実績】入力シート '!R54</f>
        <v>0</v>
      </c>
      <c r="E43" s="172">
        <f>'【実績】入力シート '!Y54</f>
        <v>0</v>
      </c>
      <c r="F43" s="143">
        <f>'【実績】入力シート '!AD54</f>
        <v>0</v>
      </c>
      <c r="G43" s="139">
        <f t="shared" si="3"/>
        <v>0</v>
      </c>
      <c r="H43" s="139">
        <f t="shared" si="4"/>
        <v>0</v>
      </c>
      <c r="I43" s="776">
        <f>'【実績】入力シート '!BB54</f>
        <v>0</v>
      </c>
      <c r="J43" s="777"/>
      <c r="K43" s="223">
        <f>'【実績】入力シート '!BJ54</f>
        <v>0</v>
      </c>
      <c r="L43" s="177" t="e">
        <f t="shared" si="5"/>
        <v>#N/A</v>
      </c>
      <c r="M43" s="175"/>
      <c r="N43" s="181"/>
      <c r="O43" s="141"/>
      <c r="P43" s="181" t="s">
        <v>77</v>
      </c>
      <c r="Q43" s="183">
        <v>10</v>
      </c>
      <c r="R43" s="183"/>
      <c r="S43" s="138"/>
      <c r="T43" s="138"/>
    </row>
    <row r="44" spans="1:20" s="125" customFormat="1" ht="16.5" customHeight="1">
      <c r="A44" s="178">
        <v>41</v>
      </c>
      <c r="B44" s="778">
        <f>'【実績】入力シート '!D55</f>
        <v>0</v>
      </c>
      <c r="C44" s="779"/>
      <c r="D44" s="159">
        <f>'【実績】入力シート '!R55</f>
        <v>0</v>
      </c>
      <c r="E44" s="172">
        <f>'【実績】入力シート '!Y55</f>
        <v>0</v>
      </c>
      <c r="F44" s="143">
        <f>'【実績】入力シート '!AD55</f>
        <v>0</v>
      </c>
      <c r="G44" s="139">
        <f t="shared" si="3"/>
        <v>0</v>
      </c>
      <c r="H44" s="139">
        <f t="shared" si="4"/>
        <v>0</v>
      </c>
      <c r="I44" s="776">
        <f>'【実績】入力シート '!BB55</f>
        <v>0</v>
      </c>
      <c r="J44" s="777"/>
      <c r="K44" s="223">
        <f>'【実績】入力シート '!BJ55</f>
        <v>0</v>
      </c>
      <c r="L44" s="177" t="e">
        <f t="shared" si="5"/>
        <v>#N/A</v>
      </c>
      <c r="M44" s="175"/>
      <c r="N44" s="181"/>
      <c r="O44" s="141"/>
      <c r="P44" s="183" t="s">
        <v>271</v>
      </c>
      <c r="Q44" s="183">
        <v>11</v>
      </c>
      <c r="R44" s="183"/>
      <c r="S44" s="138"/>
      <c r="T44" s="138"/>
    </row>
    <row r="45" spans="1:20" s="125" customFormat="1" ht="16.5" customHeight="1">
      <c r="A45" s="178">
        <v>42</v>
      </c>
      <c r="B45" s="778">
        <f>'【実績】入力シート '!D56</f>
        <v>0</v>
      </c>
      <c r="C45" s="779"/>
      <c r="D45" s="159">
        <f>'【実績】入力シート '!R56</f>
        <v>0</v>
      </c>
      <c r="E45" s="172">
        <f>'【実績】入力シート '!Y56</f>
        <v>0</v>
      </c>
      <c r="F45" s="143">
        <f>'【実績】入力シート '!AD56</f>
        <v>0</v>
      </c>
      <c r="G45" s="139">
        <f t="shared" si="3"/>
        <v>0</v>
      </c>
      <c r="H45" s="139">
        <f t="shared" si="4"/>
        <v>0</v>
      </c>
      <c r="I45" s="776">
        <f>'【実績】入力シート '!BB56</f>
        <v>0</v>
      </c>
      <c r="J45" s="777"/>
      <c r="K45" s="223">
        <f>'【実績】入力シート '!BJ56</f>
        <v>0</v>
      </c>
      <c r="L45" s="177" t="e">
        <f t="shared" si="5"/>
        <v>#N/A</v>
      </c>
      <c r="M45" s="175"/>
      <c r="N45" s="181"/>
      <c r="O45" s="141"/>
      <c r="P45" s="181"/>
      <c r="Q45" s="183"/>
      <c r="R45" s="183"/>
      <c r="S45" s="138"/>
      <c r="T45" s="138"/>
    </row>
    <row r="46" spans="1:20" s="125" customFormat="1" ht="16.5" customHeight="1">
      <c r="A46" s="178">
        <v>43</v>
      </c>
      <c r="B46" s="778">
        <f>'【実績】入力シート '!D57</f>
        <v>0</v>
      </c>
      <c r="C46" s="779"/>
      <c r="D46" s="159">
        <f>'【実績】入力シート '!R57</f>
        <v>0</v>
      </c>
      <c r="E46" s="172">
        <f>'【実績】入力シート '!Y57</f>
        <v>0</v>
      </c>
      <c r="F46" s="143">
        <f>'【実績】入力シート '!AD57</f>
        <v>0</v>
      </c>
      <c r="G46" s="139">
        <f t="shared" si="3"/>
        <v>0</v>
      </c>
      <c r="H46" s="139">
        <f t="shared" si="4"/>
        <v>0</v>
      </c>
      <c r="I46" s="776">
        <f>'【実績】入力シート '!BB57</f>
        <v>0</v>
      </c>
      <c r="J46" s="777"/>
      <c r="K46" s="223">
        <f>'【実績】入力シート '!BJ57</f>
        <v>0</v>
      </c>
      <c r="L46" s="177" t="e">
        <f t="shared" si="5"/>
        <v>#N/A</v>
      </c>
      <c r="M46" s="175"/>
      <c r="N46" s="181"/>
      <c r="O46" s="141"/>
      <c r="P46" s="181"/>
      <c r="Q46" s="183"/>
      <c r="R46" s="183"/>
      <c r="S46" s="138"/>
      <c r="T46" s="138"/>
    </row>
    <row r="47" spans="1:20" s="125" customFormat="1" ht="16.5" customHeight="1">
      <c r="A47" s="178">
        <v>44</v>
      </c>
      <c r="B47" s="778">
        <f>'【実績】入力シート '!D58</f>
        <v>0</v>
      </c>
      <c r="C47" s="779"/>
      <c r="D47" s="159">
        <f>'【実績】入力シート '!R58</f>
        <v>0</v>
      </c>
      <c r="E47" s="172">
        <f>'【実績】入力シート '!Y58</f>
        <v>0</v>
      </c>
      <c r="F47" s="143">
        <f>'【実績】入力シート '!AD58</f>
        <v>0</v>
      </c>
      <c r="G47" s="139">
        <f t="shared" si="3"/>
        <v>0</v>
      </c>
      <c r="H47" s="139">
        <f t="shared" si="4"/>
        <v>0</v>
      </c>
      <c r="I47" s="776">
        <f>'【実績】入力シート '!BB58</f>
        <v>0</v>
      </c>
      <c r="J47" s="777"/>
      <c r="K47" s="223">
        <f>'【実績】入力シート '!BJ58</f>
        <v>0</v>
      </c>
      <c r="L47" s="177" t="e">
        <f t="shared" si="5"/>
        <v>#N/A</v>
      </c>
      <c r="M47" s="175"/>
      <c r="N47" s="181"/>
      <c r="O47" s="141"/>
      <c r="P47" s="183"/>
      <c r="Q47" s="183"/>
      <c r="R47" s="183"/>
      <c r="S47" s="138"/>
      <c r="T47" s="138"/>
    </row>
    <row r="48" spans="1:20" s="125" customFormat="1" ht="16.5" customHeight="1">
      <c r="A48" s="178">
        <v>45</v>
      </c>
      <c r="B48" s="778">
        <f>'【実績】入力シート '!D59</f>
        <v>0</v>
      </c>
      <c r="C48" s="779"/>
      <c r="D48" s="159">
        <f>'【実績】入力シート '!R59</f>
        <v>0</v>
      </c>
      <c r="E48" s="172">
        <f>'【実績】入力シート '!Y59</f>
        <v>0</v>
      </c>
      <c r="F48" s="143">
        <f>'【実績】入力シート '!AD59</f>
        <v>0</v>
      </c>
      <c r="G48" s="139">
        <f t="shared" si="3"/>
        <v>0</v>
      </c>
      <c r="H48" s="139">
        <f t="shared" si="4"/>
        <v>0</v>
      </c>
      <c r="I48" s="776">
        <f>'【実績】入力シート '!BB59</f>
        <v>0</v>
      </c>
      <c r="J48" s="777"/>
      <c r="K48" s="223">
        <f>'【実績】入力シート '!BJ59</f>
        <v>0</v>
      </c>
      <c r="L48" s="177" t="e">
        <f t="shared" si="5"/>
        <v>#N/A</v>
      </c>
      <c r="M48" s="175"/>
      <c r="N48" s="181"/>
      <c r="O48" s="183"/>
      <c r="P48" s="183"/>
      <c r="Q48" s="183"/>
      <c r="R48" s="183"/>
      <c r="S48" s="138"/>
      <c r="T48" s="138"/>
    </row>
    <row r="49" spans="1:21" s="125" customFormat="1" ht="16.5" customHeight="1">
      <c r="A49" s="178">
        <v>46</v>
      </c>
      <c r="B49" s="778">
        <f>'【実績】入力シート '!D60</f>
        <v>0</v>
      </c>
      <c r="C49" s="779"/>
      <c r="D49" s="159">
        <f>'【実績】入力シート '!R60</f>
        <v>0</v>
      </c>
      <c r="E49" s="172">
        <f>'【実績】入力シート '!Y60</f>
        <v>0</v>
      </c>
      <c r="F49" s="143">
        <f>'【実績】入力シート '!AD60</f>
        <v>0</v>
      </c>
      <c r="G49" s="139">
        <f t="shared" si="3"/>
        <v>0</v>
      </c>
      <c r="H49" s="139">
        <f t="shared" si="4"/>
        <v>0</v>
      </c>
      <c r="I49" s="776">
        <f>'【実績】入力シート '!BB60</f>
        <v>0</v>
      </c>
      <c r="J49" s="777"/>
      <c r="K49" s="223">
        <f>'【実績】入力シート '!BJ60</f>
        <v>0</v>
      </c>
      <c r="L49" s="177" t="e">
        <f t="shared" si="5"/>
        <v>#N/A</v>
      </c>
      <c r="M49" s="175"/>
      <c r="N49" s="181"/>
      <c r="O49" s="142"/>
      <c r="P49" s="142"/>
      <c r="Q49" s="142"/>
      <c r="R49" s="142"/>
    </row>
    <row r="50" spans="1:21" s="125" customFormat="1" ht="16.5" customHeight="1">
      <c r="A50" s="178">
        <v>47</v>
      </c>
      <c r="B50" s="778">
        <f>'【実績】入力シート '!D61</f>
        <v>0</v>
      </c>
      <c r="C50" s="779"/>
      <c r="D50" s="159">
        <f>'【実績】入力シート '!R61</f>
        <v>0</v>
      </c>
      <c r="E50" s="172">
        <f>'【実績】入力シート '!Y61</f>
        <v>0</v>
      </c>
      <c r="F50" s="143">
        <f>'【実績】入力シート '!AD61</f>
        <v>0</v>
      </c>
      <c r="G50" s="139">
        <f t="shared" si="3"/>
        <v>0</v>
      </c>
      <c r="H50" s="139">
        <f t="shared" si="4"/>
        <v>0</v>
      </c>
      <c r="I50" s="776">
        <f>'【実績】入力シート '!BB61</f>
        <v>0</v>
      </c>
      <c r="J50" s="777"/>
      <c r="K50" s="223">
        <f>'【実績】入力シート '!BJ61</f>
        <v>0</v>
      </c>
      <c r="L50" s="177" t="e">
        <f t="shared" si="5"/>
        <v>#N/A</v>
      </c>
      <c r="M50" s="175"/>
      <c r="N50" s="181"/>
      <c r="O50" s="181"/>
      <c r="P50" s="181"/>
      <c r="Q50" s="181"/>
      <c r="R50" s="142"/>
      <c r="S50" s="181"/>
      <c r="T50" s="181"/>
    </row>
    <row r="51" spans="1:21" s="125" customFormat="1" ht="16.5" customHeight="1">
      <c r="A51" s="178">
        <v>48</v>
      </c>
      <c r="B51" s="778">
        <f>'【実績】入力シート '!D62</f>
        <v>0</v>
      </c>
      <c r="C51" s="779"/>
      <c r="D51" s="159">
        <f>'【実績】入力シート '!R62</f>
        <v>0</v>
      </c>
      <c r="E51" s="172">
        <f>'【実績】入力シート '!Y62</f>
        <v>0</v>
      </c>
      <c r="F51" s="143">
        <f>'【実績】入力シート '!AD62</f>
        <v>0</v>
      </c>
      <c r="G51" s="139">
        <f t="shared" si="3"/>
        <v>0</v>
      </c>
      <c r="H51" s="139">
        <f t="shared" si="4"/>
        <v>0</v>
      </c>
      <c r="I51" s="776">
        <f>'【実績】入力シート '!BB62</f>
        <v>0</v>
      </c>
      <c r="J51" s="777"/>
      <c r="K51" s="223">
        <f>'【実績】入力シート '!BJ62</f>
        <v>0</v>
      </c>
      <c r="L51" s="177" t="e">
        <f t="shared" si="5"/>
        <v>#N/A</v>
      </c>
      <c r="M51" s="175"/>
      <c r="N51" s="181"/>
      <c r="O51" s="181"/>
      <c r="P51" s="181"/>
      <c r="Q51" s="181"/>
      <c r="R51" s="142"/>
      <c r="S51" s="181"/>
      <c r="T51" s="181"/>
    </row>
    <row r="52" spans="1:21" s="125" customFormat="1" ht="16.5" customHeight="1">
      <c r="A52" s="178">
        <v>49</v>
      </c>
      <c r="B52" s="778">
        <f>'【実績】入力シート '!D63</f>
        <v>0</v>
      </c>
      <c r="C52" s="779"/>
      <c r="D52" s="159">
        <f>'【実績】入力シート '!R63</f>
        <v>0</v>
      </c>
      <c r="E52" s="172">
        <f>'【実績】入力シート '!Y63</f>
        <v>0</v>
      </c>
      <c r="F52" s="143">
        <f>'【実績】入力シート '!AD63</f>
        <v>0</v>
      </c>
      <c r="G52" s="139">
        <f t="shared" si="3"/>
        <v>0</v>
      </c>
      <c r="H52" s="139">
        <f t="shared" si="4"/>
        <v>0</v>
      </c>
      <c r="I52" s="776">
        <f>'【実績】入力シート '!BB63</f>
        <v>0</v>
      </c>
      <c r="J52" s="777"/>
      <c r="K52" s="223">
        <f>'【実績】入力シート '!BJ63</f>
        <v>0</v>
      </c>
      <c r="L52" s="177" t="e">
        <f t="shared" si="5"/>
        <v>#N/A</v>
      </c>
      <c r="M52" s="165"/>
      <c r="N52" s="181"/>
      <c r="O52" s="181"/>
      <c r="P52" s="181"/>
      <c r="Q52" s="181"/>
      <c r="R52" s="142"/>
      <c r="S52" s="181"/>
      <c r="T52" s="181"/>
    </row>
    <row r="53" spans="1:21" s="125" customFormat="1" ht="16.5" customHeight="1">
      <c r="A53" s="178">
        <v>50</v>
      </c>
      <c r="B53" s="778">
        <f>'【実績】入力シート '!D64</f>
        <v>0</v>
      </c>
      <c r="C53" s="779"/>
      <c r="D53" s="159">
        <f>'【実績】入力シート '!R64</f>
        <v>0</v>
      </c>
      <c r="E53" s="172">
        <f>'【実績】入力シート '!Y64</f>
        <v>0</v>
      </c>
      <c r="F53" s="143">
        <f>'【実績】入力シート '!AD64</f>
        <v>0</v>
      </c>
      <c r="G53" s="139">
        <f t="shared" si="3"/>
        <v>0</v>
      </c>
      <c r="H53" s="139">
        <f t="shared" si="4"/>
        <v>0</v>
      </c>
      <c r="I53" s="776">
        <f>'【実績】入力シート '!BB64</f>
        <v>0</v>
      </c>
      <c r="J53" s="777"/>
      <c r="K53" s="223">
        <f>'【実績】入力シート '!BJ64</f>
        <v>0</v>
      </c>
      <c r="L53" s="177" t="e">
        <f t="shared" si="5"/>
        <v>#N/A</v>
      </c>
      <c r="M53" s="165"/>
      <c r="N53" s="181"/>
      <c r="O53" s="181"/>
      <c r="P53" s="181"/>
      <c r="Q53" s="181"/>
      <c r="R53" s="142"/>
      <c r="S53" s="181"/>
      <c r="T53" s="181"/>
    </row>
    <row r="54" spans="1:21" s="125" customFormat="1" ht="16.5" customHeight="1">
      <c r="A54" s="178">
        <v>51</v>
      </c>
      <c r="B54" s="778">
        <f>'【実績】入力シート '!D65</f>
        <v>0</v>
      </c>
      <c r="C54" s="779"/>
      <c r="D54" s="159">
        <f>'【実績】入力シート '!R65</f>
        <v>0</v>
      </c>
      <c r="E54" s="172">
        <f>'【実績】入力シート '!Y65</f>
        <v>0</v>
      </c>
      <c r="F54" s="143">
        <f>'【実績】入力シート '!AD65</f>
        <v>0</v>
      </c>
      <c r="G54" s="139">
        <f t="shared" si="3"/>
        <v>0</v>
      </c>
      <c r="H54" s="139">
        <f t="shared" si="4"/>
        <v>0</v>
      </c>
      <c r="I54" s="776">
        <f>'【実績】入力シート '!BB65</f>
        <v>0</v>
      </c>
      <c r="J54" s="777"/>
      <c r="K54" s="223">
        <f>'【実績】入力シート '!BJ65</f>
        <v>0</v>
      </c>
      <c r="L54" s="177" t="e">
        <f t="shared" si="5"/>
        <v>#N/A</v>
      </c>
      <c r="M54" s="165"/>
      <c r="N54" s="181"/>
      <c r="O54" s="181"/>
      <c r="P54" s="181"/>
      <c r="Q54" s="181"/>
      <c r="R54" s="142"/>
      <c r="S54" s="181"/>
      <c r="T54" s="181"/>
    </row>
    <row r="55" spans="1:21" s="125" customFormat="1" ht="16.5" customHeight="1">
      <c r="A55" s="178">
        <v>52</v>
      </c>
      <c r="B55" s="778">
        <f>'【実績】入力シート '!D66</f>
        <v>0</v>
      </c>
      <c r="C55" s="779"/>
      <c r="D55" s="159">
        <f>'【実績】入力シート '!R66</f>
        <v>0</v>
      </c>
      <c r="E55" s="172">
        <f>'【実績】入力シート '!Y66</f>
        <v>0</v>
      </c>
      <c r="F55" s="143">
        <f>'【実績】入力シート '!AD66</f>
        <v>0</v>
      </c>
      <c r="G55" s="139">
        <f t="shared" si="3"/>
        <v>0</v>
      </c>
      <c r="H55" s="139">
        <f t="shared" si="4"/>
        <v>0</v>
      </c>
      <c r="I55" s="776">
        <f>'【実績】入力シート '!BB66</f>
        <v>0</v>
      </c>
      <c r="J55" s="777"/>
      <c r="K55" s="223">
        <f>'【実績】入力シート '!BJ66</f>
        <v>0</v>
      </c>
      <c r="L55" s="177" t="e">
        <f t="shared" si="5"/>
        <v>#N/A</v>
      </c>
      <c r="M55" s="165"/>
      <c r="N55" s="181"/>
      <c r="O55" s="181"/>
      <c r="P55" s="181"/>
      <c r="Q55" s="181"/>
      <c r="R55" s="142"/>
      <c r="S55" s="181"/>
      <c r="T55" s="181"/>
    </row>
    <row r="56" spans="1:21" s="125" customFormat="1" ht="16.5" customHeight="1">
      <c r="A56" s="178">
        <v>53</v>
      </c>
      <c r="B56" s="778">
        <f>'【実績】入力シート '!D67</f>
        <v>0</v>
      </c>
      <c r="C56" s="779"/>
      <c r="D56" s="159">
        <f>'【実績】入力シート '!R67</f>
        <v>0</v>
      </c>
      <c r="E56" s="172">
        <f>'【実績】入力シート '!Y67</f>
        <v>0</v>
      </c>
      <c r="F56" s="143">
        <f>'【実績】入力シート '!AD67</f>
        <v>0</v>
      </c>
      <c r="G56" s="139">
        <f t="shared" si="3"/>
        <v>0</v>
      </c>
      <c r="H56" s="139">
        <f t="shared" si="4"/>
        <v>0</v>
      </c>
      <c r="I56" s="776">
        <f>'【実績】入力シート '!BB67</f>
        <v>0</v>
      </c>
      <c r="J56" s="777"/>
      <c r="K56" s="223">
        <f>'【実績】入力シート '!BJ67</f>
        <v>0</v>
      </c>
      <c r="L56" s="177" t="e">
        <f t="shared" si="5"/>
        <v>#N/A</v>
      </c>
      <c r="M56" s="165"/>
      <c r="N56" s="181"/>
      <c r="O56" s="181"/>
      <c r="P56" s="181"/>
      <c r="Q56" s="181"/>
      <c r="R56" s="142"/>
      <c r="S56" s="181"/>
      <c r="T56" s="181"/>
    </row>
    <row r="57" spans="1:21" s="125" customFormat="1" ht="16.5" customHeight="1">
      <c r="A57" s="178">
        <v>54</v>
      </c>
      <c r="B57" s="778">
        <f>'【実績】入力シート '!D68</f>
        <v>0</v>
      </c>
      <c r="C57" s="779"/>
      <c r="D57" s="159">
        <f>'【実績】入力シート '!R68</f>
        <v>0</v>
      </c>
      <c r="E57" s="172">
        <f>'【実績】入力シート '!Y68</f>
        <v>0</v>
      </c>
      <c r="F57" s="143">
        <f>'【実績】入力シート '!AD68</f>
        <v>0</v>
      </c>
      <c r="G57" s="139">
        <f t="shared" si="3"/>
        <v>0</v>
      </c>
      <c r="H57" s="139">
        <f t="shared" si="4"/>
        <v>0</v>
      </c>
      <c r="I57" s="776">
        <f>'【実績】入力シート '!BB68</f>
        <v>0</v>
      </c>
      <c r="J57" s="777"/>
      <c r="K57" s="223">
        <f>'【実績】入力シート '!BJ68</f>
        <v>0</v>
      </c>
      <c r="L57" s="177" t="e">
        <f t="shared" si="5"/>
        <v>#N/A</v>
      </c>
      <c r="M57" s="175"/>
      <c r="N57" s="181"/>
      <c r="O57" s="181"/>
      <c r="P57" s="181"/>
      <c r="Q57" s="181"/>
      <c r="R57" s="142"/>
      <c r="S57" s="181"/>
      <c r="T57" s="181"/>
    </row>
    <row r="58" spans="1:21" s="125" customFormat="1" ht="16.5" customHeight="1">
      <c r="A58" s="178">
        <v>55</v>
      </c>
      <c r="B58" s="778">
        <f>'【実績】入力シート '!D69</f>
        <v>0</v>
      </c>
      <c r="C58" s="779"/>
      <c r="D58" s="159">
        <f>'【実績】入力シート '!R69</f>
        <v>0</v>
      </c>
      <c r="E58" s="172">
        <f>'【実績】入力シート '!Y69</f>
        <v>0</v>
      </c>
      <c r="F58" s="143">
        <f>'【実績】入力シート '!AD69</f>
        <v>0</v>
      </c>
      <c r="G58" s="139">
        <f t="shared" si="3"/>
        <v>0</v>
      </c>
      <c r="H58" s="139">
        <f t="shared" si="4"/>
        <v>0</v>
      </c>
      <c r="I58" s="776">
        <f>'【実績】入力シート '!BB69</f>
        <v>0</v>
      </c>
      <c r="J58" s="777"/>
      <c r="K58" s="223">
        <f>'【実績】入力シート '!BJ69</f>
        <v>0</v>
      </c>
      <c r="L58" s="177" t="e">
        <f t="shared" si="5"/>
        <v>#N/A</v>
      </c>
      <c r="M58" s="175"/>
      <c r="N58" s="181"/>
      <c r="O58" s="181"/>
      <c r="P58" s="181"/>
      <c r="Q58" s="181"/>
      <c r="R58" s="142"/>
      <c r="S58" s="181"/>
      <c r="T58" s="181"/>
    </row>
    <row r="59" spans="1:21" s="125" customFormat="1" ht="16.5" customHeight="1">
      <c r="A59" s="178">
        <v>56</v>
      </c>
      <c r="B59" s="778">
        <f>'【実績】入力シート '!D70</f>
        <v>0</v>
      </c>
      <c r="C59" s="779"/>
      <c r="D59" s="159">
        <f>'【実績】入力シート '!R70</f>
        <v>0</v>
      </c>
      <c r="E59" s="172">
        <f>'【実績】入力シート '!Y70</f>
        <v>0</v>
      </c>
      <c r="F59" s="143">
        <f>'【実績】入力シート '!AD70</f>
        <v>0</v>
      </c>
      <c r="G59" s="139">
        <f t="shared" si="3"/>
        <v>0</v>
      </c>
      <c r="H59" s="139">
        <f t="shared" si="4"/>
        <v>0</v>
      </c>
      <c r="I59" s="776">
        <f>'【実績】入力シート '!BB70</f>
        <v>0</v>
      </c>
      <c r="J59" s="777"/>
      <c r="K59" s="223">
        <f>'【実績】入力シート '!BJ70</f>
        <v>0</v>
      </c>
      <c r="L59" s="177" t="e">
        <f t="shared" si="5"/>
        <v>#N/A</v>
      </c>
      <c r="M59" s="165"/>
      <c r="N59" s="181"/>
      <c r="O59" s="181"/>
      <c r="P59" s="181"/>
      <c r="Q59" s="181"/>
      <c r="R59" s="142"/>
      <c r="S59" s="181"/>
      <c r="T59" s="181"/>
    </row>
    <row r="60" spans="1:21" s="125" customFormat="1" ht="16.5" customHeight="1">
      <c r="A60" s="178">
        <v>57</v>
      </c>
      <c r="B60" s="778">
        <f>'【実績】入力シート '!D71</f>
        <v>0</v>
      </c>
      <c r="C60" s="779"/>
      <c r="D60" s="159">
        <f>'【実績】入力シート '!R71</f>
        <v>0</v>
      </c>
      <c r="E60" s="172">
        <f>'【実績】入力シート '!Y71</f>
        <v>0</v>
      </c>
      <c r="F60" s="143">
        <f>'【実績】入力シート '!AD71</f>
        <v>0</v>
      </c>
      <c r="G60" s="139">
        <f t="shared" si="3"/>
        <v>0</v>
      </c>
      <c r="H60" s="139">
        <f t="shared" si="4"/>
        <v>0</v>
      </c>
      <c r="I60" s="776">
        <f>'【実績】入力シート '!BB71</f>
        <v>0</v>
      </c>
      <c r="J60" s="777"/>
      <c r="K60" s="223">
        <f>'【実績】入力シート '!BJ71</f>
        <v>0</v>
      </c>
      <c r="L60" s="177" t="e">
        <f t="shared" si="5"/>
        <v>#N/A</v>
      </c>
      <c r="M60" s="165"/>
      <c r="N60" s="181"/>
      <c r="O60" s="181"/>
      <c r="P60" s="181"/>
      <c r="Q60" s="181"/>
      <c r="R60" s="142"/>
      <c r="S60" s="181"/>
      <c r="T60" s="181"/>
    </row>
    <row r="61" spans="1:21" s="125" customFormat="1" ht="16.5" customHeight="1">
      <c r="A61" s="178">
        <v>58</v>
      </c>
      <c r="B61" s="778">
        <f>'【実績】入力シート '!D72</f>
        <v>0</v>
      </c>
      <c r="C61" s="779"/>
      <c r="D61" s="159">
        <f>'【実績】入力シート '!R72</f>
        <v>0</v>
      </c>
      <c r="E61" s="172">
        <f>'【実績】入力シート '!Y72</f>
        <v>0</v>
      </c>
      <c r="F61" s="143">
        <f>'【実績】入力シート '!AD72</f>
        <v>0</v>
      </c>
      <c r="G61" s="139">
        <f t="shared" si="3"/>
        <v>0</v>
      </c>
      <c r="H61" s="139">
        <f t="shared" si="4"/>
        <v>0</v>
      </c>
      <c r="I61" s="776">
        <f>'【実績】入力シート '!BB72</f>
        <v>0</v>
      </c>
      <c r="J61" s="777"/>
      <c r="K61" s="223">
        <f>'【実績】入力シート '!BJ72</f>
        <v>0</v>
      </c>
      <c r="L61" s="177" t="e">
        <f t="shared" si="5"/>
        <v>#N/A</v>
      </c>
      <c r="M61" s="165"/>
      <c r="N61" s="181"/>
      <c r="O61" s="181"/>
      <c r="P61" s="181"/>
      <c r="Q61" s="181"/>
      <c r="R61" s="142"/>
      <c r="S61" s="181"/>
      <c r="T61" s="181"/>
    </row>
    <row r="62" spans="1:21" s="125" customFormat="1" ht="16.5" customHeight="1">
      <c r="A62" s="178">
        <v>59</v>
      </c>
      <c r="B62" s="778">
        <f>'【実績】入力シート '!D73</f>
        <v>0</v>
      </c>
      <c r="C62" s="779"/>
      <c r="D62" s="159">
        <f>'【実績】入力シート '!R73</f>
        <v>0</v>
      </c>
      <c r="E62" s="172">
        <f>'【実績】入力シート '!Y73</f>
        <v>0</v>
      </c>
      <c r="F62" s="143">
        <f>'【実績】入力シート '!AD73</f>
        <v>0</v>
      </c>
      <c r="G62" s="139">
        <f t="shared" si="3"/>
        <v>0</v>
      </c>
      <c r="H62" s="139">
        <f t="shared" si="4"/>
        <v>0</v>
      </c>
      <c r="I62" s="776">
        <f>'【実績】入力シート '!BB73</f>
        <v>0</v>
      </c>
      <c r="J62" s="777"/>
      <c r="K62" s="223">
        <f>'【実績】入力シート '!BJ73</f>
        <v>0</v>
      </c>
      <c r="L62" s="177" t="e">
        <f t="shared" si="5"/>
        <v>#N/A</v>
      </c>
      <c r="M62" s="165"/>
      <c r="N62" s="181"/>
      <c r="O62" s="181"/>
      <c r="P62" s="181"/>
      <c r="Q62" s="181"/>
      <c r="R62" s="142"/>
      <c r="S62" s="181"/>
      <c r="T62" s="181"/>
    </row>
    <row r="63" spans="1:21" s="125" customFormat="1" ht="16.5" customHeight="1">
      <c r="A63" s="178">
        <v>60</v>
      </c>
      <c r="B63" s="778">
        <f>'【実績】入力シート '!D74</f>
        <v>0</v>
      </c>
      <c r="C63" s="779"/>
      <c r="D63" s="159">
        <f>'【実績】入力シート '!R74</f>
        <v>0</v>
      </c>
      <c r="E63" s="172">
        <f>'【実績】入力シート '!Y74</f>
        <v>0</v>
      </c>
      <c r="F63" s="143">
        <f>'【実績】入力シート '!AD74</f>
        <v>0</v>
      </c>
      <c r="G63" s="139">
        <f t="shared" si="3"/>
        <v>0</v>
      </c>
      <c r="H63" s="139">
        <f t="shared" si="4"/>
        <v>0</v>
      </c>
      <c r="I63" s="776">
        <f>'【実績】入力シート '!BB74</f>
        <v>0</v>
      </c>
      <c r="J63" s="777"/>
      <c r="K63" s="223">
        <f>'【実績】入力シート '!BJ74</f>
        <v>0</v>
      </c>
      <c r="L63" s="177" t="e">
        <f ca="1">L62OKUP(D63,$P$34:$Q$44,2,FALSE)</f>
        <v>#NAME?</v>
      </c>
      <c r="M63" s="165"/>
      <c r="N63" s="181"/>
      <c r="O63" s="181"/>
      <c r="P63" s="181"/>
      <c r="Q63" s="181"/>
      <c r="R63" s="142"/>
      <c r="S63" s="181"/>
      <c r="T63" s="181"/>
    </row>
    <row r="64" spans="1:21" s="125" customFormat="1" ht="16.5" customHeight="1">
      <c r="A64" s="724" t="s">
        <v>258</v>
      </c>
      <c r="B64" s="725"/>
      <c r="C64" s="725"/>
      <c r="D64" s="725"/>
      <c r="E64" s="726"/>
      <c r="F64" s="144">
        <f>SUM(F4:F63)</f>
        <v>0</v>
      </c>
      <c r="G64" s="139">
        <f>SUM(G4:G63)</f>
        <v>0</v>
      </c>
      <c r="H64" s="139">
        <f>SUM(H4:H63)</f>
        <v>0</v>
      </c>
      <c r="I64" s="780"/>
      <c r="J64" s="781"/>
      <c r="K64" s="223"/>
      <c r="L64" s="164"/>
      <c r="M64" s="165"/>
      <c r="N64" s="181"/>
      <c r="O64" s="181"/>
      <c r="P64" s="181"/>
      <c r="Q64" s="181"/>
      <c r="R64" s="181"/>
      <c r="S64" s="181"/>
      <c r="T64" s="181"/>
      <c r="U64" s="181"/>
    </row>
    <row r="65" spans="1:20" s="138" customFormat="1" ht="16.5" customHeight="1">
      <c r="A65" s="166"/>
      <c r="B65" s="185"/>
      <c r="C65" s="185"/>
      <c r="D65" s="181"/>
      <c r="E65" s="181"/>
      <c r="F65" s="181"/>
      <c r="G65" s="181"/>
      <c r="H65" s="181"/>
      <c r="I65" s="181"/>
      <c r="J65" s="181"/>
      <c r="K65" s="181"/>
      <c r="L65" s="181"/>
      <c r="M65" s="181"/>
      <c r="N65" s="181"/>
      <c r="O65" s="181"/>
      <c r="P65" s="181"/>
      <c r="Q65" s="181"/>
      <c r="R65" s="181"/>
      <c r="S65" s="181"/>
      <c r="T65" s="181"/>
    </row>
    <row r="66" spans="1:20" s="147" customFormat="1" ht="22.5" customHeight="1">
      <c r="A66" s="723" t="s">
        <v>249</v>
      </c>
      <c r="B66" s="723"/>
      <c r="C66" s="134" t="s">
        <v>251</v>
      </c>
      <c r="D66" s="134" t="s">
        <v>252</v>
      </c>
      <c r="E66" s="134" t="s">
        <v>253</v>
      </c>
      <c r="G66" s="719" t="s">
        <v>182</v>
      </c>
      <c r="H66" s="720"/>
      <c r="I66" s="182" t="s">
        <v>188</v>
      </c>
      <c r="J66" s="182" t="s">
        <v>259</v>
      </c>
      <c r="K66" s="719" t="s">
        <v>189</v>
      </c>
      <c r="L66" s="720"/>
      <c r="M66" s="182" t="s">
        <v>253</v>
      </c>
      <c r="N66" s="181"/>
      <c r="O66" s="181"/>
      <c r="P66" s="181"/>
      <c r="Q66" s="181"/>
      <c r="R66" s="181"/>
    </row>
    <row r="67" spans="1:20" s="147" customFormat="1" ht="16.5" customHeight="1">
      <c r="A67" s="730" t="s">
        <v>183</v>
      </c>
      <c r="B67" s="184" t="s">
        <v>87</v>
      </c>
      <c r="C67" s="139">
        <f>SUMIF($D$4:$D$63,"会場借上料",F$4:F$63)</f>
        <v>0</v>
      </c>
      <c r="D67" s="139">
        <f>SUMIF($D$4:$D$63,"会場借上料",G$4:G$63)</f>
        <v>0</v>
      </c>
      <c r="E67" s="139">
        <f>SUMIF($D$4:$D$63,"会場借上料",H$4:H$63)</f>
        <v>0</v>
      </c>
      <c r="G67" s="735" t="s">
        <v>260</v>
      </c>
      <c r="H67" s="735"/>
      <c r="I67" s="150" t="s">
        <v>413</v>
      </c>
      <c r="J67" s="151">
        <f>SUM(C67:C70,C72)</f>
        <v>0</v>
      </c>
      <c r="K67" s="716">
        <f>SUM(D67:D70,D72)</f>
        <v>0</v>
      </c>
      <c r="L67" s="717"/>
      <c r="M67" s="151">
        <f>SUM(E67:E70,E72)</f>
        <v>0</v>
      </c>
      <c r="N67" s="181"/>
      <c r="O67" s="181"/>
      <c r="P67" s="181"/>
      <c r="Q67" s="181"/>
    </row>
    <row r="68" spans="1:20" s="147" customFormat="1" ht="16.5" customHeight="1">
      <c r="A68" s="731"/>
      <c r="B68" s="184" t="s">
        <v>86</v>
      </c>
      <c r="C68" s="139">
        <f>SUMIF($D$4:$D$63,"装飾設備費",F$4:F$63)</f>
        <v>0</v>
      </c>
      <c r="D68" s="139">
        <f>SUMIF($D$4:$D$63,"装飾設備費",G$4:G$63)</f>
        <v>0</v>
      </c>
      <c r="E68" s="139">
        <f>SUMIF($D$4:$D$63,"装飾設備費",H$4:H$63)</f>
        <v>0</v>
      </c>
      <c r="G68" s="735"/>
      <c r="H68" s="735"/>
      <c r="I68" s="150" t="s">
        <v>415</v>
      </c>
      <c r="J68" s="151">
        <f>SUM(C71)</f>
        <v>0</v>
      </c>
      <c r="K68" s="716">
        <f>SUM(D71)</f>
        <v>0</v>
      </c>
      <c r="L68" s="717"/>
      <c r="M68" s="151">
        <f>SUM(E71)</f>
        <v>0</v>
      </c>
    </row>
    <row r="69" spans="1:20" s="147" customFormat="1" ht="16.5" customHeight="1">
      <c r="A69" s="731"/>
      <c r="B69" s="184" t="s">
        <v>85</v>
      </c>
      <c r="C69" s="139">
        <f>SUMIF($D$4:$D$63,"委託料",F$4:F$63)</f>
        <v>0</v>
      </c>
      <c r="D69" s="139">
        <f>SUMIF($D$4:$D$63,"委託料",G$4:G$63)</f>
        <v>0</v>
      </c>
      <c r="E69" s="139">
        <f>SUMIF($D$4:$D$63,"委託料",H$4:H$63)</f>
        <v>0</v>
      </c>
      <c r="G69" s="729" t="s">
        <v>261</v>
      </c>
      <c r="H69" s="729"/>
      <c r="I69" s="150" t="s">
        <v>416</v>
      </c>
      <c r="J69" s="151">
        <f>SUM(C73:C75)</f>
        <v>0</v>
      </c>
      <c r="K69" s="716">
        <f>SUM(D73:D75)</f>
        <v>0</v>
      </c>
      <c r="L69" s="717"/>
      <c r="M69" s="151">
        <f>SUM(E73:E75)</f>
        <v>0</v>
      </c>
    </row>
    <row r="70" spans="1:20" s="147" customFormat="1" ht="16.5" customHeight="1">
      <c r="A70" s="731"/>
      <c r="B70" s="184" t="s">
        <v>83</v>
      </c>
      <c r="C70" s="139">
        <f>SUMIF($D$4:$D$63,"印刷製本費",F$4:F$63)</f>
        <v>0</v>
      </c>
      <c r="D70" s="139">
        <f>SUMIF($D$4:$D$63,"印刷製本費",G$4:G$63)</f>
        <v>0</v>
      </c>
      <c r="E70" s="139">
        <f>SUMIF($D$4:$D$63,"印刷製本費",H$4:H$63)</f>
        <v>0</v>
      </c>
      <c r="G70" s="729" t="s">
        <v>262</v>
      </c>
      <c r="H70" s="729"/>
      <c r="I70" s="152"/>
      <c r="J70" s="151">
        <f>SUM(C76)</f>
        <v>0</v>
      </c>
      <c r="K70" s="716">
        <f>SUM(D76)</f>
        <v>0</v>
      </c>
      <c r="L70" s="717"/>
      <c r="M70" s="151">
        <f>SUM(E76)</f>
        <v>0</v>
      </c>
    </row>
    <row r="71" spans="1:20" s="147" customFormat="1" ht="16.5" customHeight="1">
      <c r="A71" s="731"/>
      <c r="B71" s="184" t="s">
        <v>264</v>
      </c>
      <c r="C71" s="139">
        <f>SUMIF($D$4:$D$63,"人件費",F$4:F$63)</f>
        <v>0</v>
      </c>
      <c r="D71" s="139">
        <f>SUMIF($D$4:$D$63,"人件費",G$4:G$63)</f>
        <v>0</v>
      </c>
      <c r="E71" s="139">
        <f>SUMIF($D$4:$D$63,"人件費",H$4:H$63)</f>
        <v>0</v>
      </c>
      <c r="G71" s="729" t="s">
        <v>186</v>
      </c>
      <c r="H71" s="729"/>
      <c r="I71" s="153"/>
      <c r="J71" s="139">
        <f>SUM(J67:J70)</f>
        <v>0</v>
      </c>
      <c r="K71" s="739"/>
      <c r="L71" s="740"/>
      <c r="M71" s="153"/>
    </row>
    <row r="72" spans="1:20" s="147" customFormat="1" ht="16.5" customHeight="1">
      <c r="A72" s="732"/>
      <c r="B72" s="184" t="s">
        <v>81</v>
      </c>
      <c r="C72" s="139">
        <f>SUMIF($D$4:$D$63,"海外通信費",F$4:F$63)</f>
        <v>0</v>
      </c>
      <c r="D72" s="139">
        <f>SUMIF($D$4:$D$63,"海外通信費",G$4:G$63)</f>
        <v>0</v>
      </c>
      <c r="E72" s="139">
        <f>SUMIF($D$4:$D$63,"海外通信費",H$4:H$63)</f>
        <v>0</v>
      </c>
      <c r="G72" s="181"/>
      <c r="H72" s="181"/>
      <c r="I72" s="181"/>
      <c r="J72" s="181"/>
      <c r="K72" s="142"/>
      <c r="L72" s="142"/>
      <c r="M72" s="181"/>
    </row>
    <row r="73" spans="1:20" s="147" customFormat="1" ht="16.5" customHeight="1">
      <c r="A73" s="734" t="s">
        <v>184</v>
      </c>
      <c r="B73" s="184" t="s">
        <v>256</v>
      </c>
      <c r="C73" s="139">
        <f>SUMIF($D$4:$D$63,"施設整備費",F$4:F$63)</f>
        <v>0</v>
      </c>
      <c r="D73" s="139">
        <f>SUMIF($D$4:$D$63,"施設整備費",G$4:G$63)</f>
        <v>0</v>
      </c>
      <c r="E73" s="139">
        <f>SUMIF($D$4:$D$63,"施設整備費",H$4:H$63)</f>
        <v>0</v>
      </c>
      <c r="G73" s="719" t="s">
        <v>417</v>
      </c>
      <c r="H73" s="720"/>
      <c r="I73" s="278" t="s">
        <v>188</v>
      </c>
      <c r="J73" s="278" t="s">
        <v>259</v>
      </c>
      <c r="K73" s="719" t="s">
        <v>189</v>
      </c>
      <c r="L73" s="720"/>
      <c r="M73" s="278" t="s">
        <v>253</v>
      </c>
      <c r="N73" s="181"/>
    </row>
    <row r="74" spans="1:20" s="147" customFormat="1" ht="16.5" customHeight="1">
      <c r="A74" s="734"/>
      <c r="B74" s="184" t="s">
        <v>78</v>
      </c>
      <c r="C74" s="139">
        <f>SUMIF($D$4:$D$63,"内外装整備費",F$4:F$63)</f>
        <v>0</v>
      </c>
      <c r="D74" s="139">
        <f>SUMIF($D$4:$D$63,"内外装整備費",G$4:G$63)</f>
        <v>0</v>
      </c>
      <c r="E74" s="139">
        <f>SUMIF($D$4:$D$63,"内外装整備費",H$4:H$63)</f>
        <v>0</v>
      </c>
      <c r="G74" s="736" t="s">
        <v>418</v>
      </c>
      <c r="H74" s="735"/>
      <c r="I74" s="279" t="s">
        <v>412</v>
      </c>
      <c r="J74" s="280">
        <f>SUM(C67:C70,C72)</f>
        <v>0</v>
      </c>
      <c r="K74" s="716">
        <f>SUM(D67:D70,D72)</f>
        <v>0</v>
      </c>
      <c r="L74" s="717"/>
      <c r="M74" s="280">
        <f>SUM(E67:E70,E72)</f>
        <v>0</v>
      </c>
    </row>
    <row r="75" spans="1:20" s="147" customFormat="1" ht="16.5" customHeight="1">
      <c r="A75" s="734"/>
      <c r="B75" s="184" t="s">
        <v>77</v>
      </c>
      <c r="C75" s="139">
        <f>SUMIF($D$4:$D$63,"家賃賃借料",F$4:F$63)</f>
        <v>0</v>
      </c>
      <c r="D75" s="139">
        <f>SUMIF($D$4:$D$63,"家賃賃借料",G$4:G$63)</f>
        <v>0</v>
      </c>
      <c r="E75" s="139">
        <f>SUMIF($D$4:$D$63,"家賃賃借料",H$4:H$63)</f>
        <v>0</v>
      </c>
      <c r="G75" s="735"/>
      <c r="H75" s="735"/>
      <c r="I75" s="279" t="s">
        <v>414</v>
      </c>
      <c r="J75" s="280">
        <f>SUM(C71)</f>
        <v>0</v>
      </c>
      <c r="K75" s="716">
        <f>SUM(D71)</f>
        <v>0</v>
      </c>
      <c r="L75" s="717"/>
      <c r="M75" s="280">
        <f>SUM(E71)</f>
        <v>0</v>
      </c>
    </row>
    <row r="76" spans="1:20" s="147" customFormat="1" ht="16.5" customHeight="1">
      <c r="A76" s="737" t="s">
        <v>257</v>
      </c>
      <c r="B76" s="738"/>
      <c r="C76" s="154">
        <f>SUMIF($D$4:$D$63,"補助対象外",F$4:F$63)</f>
        <v>0</v>
      </c>
      <c r="D76" s="154">
        <f>SUMIF($D$4:$D$63,"補助対象外",G$4:G$63)</f>
        <v>0</v>
      </c>
      <c r="E76" s="154">
        <f>SUMIF($D$4:$D$63,"補助対象外",H$4:H$63)</f>
        <v>0</v>
      </c>
      <c r="G76" s="729" t="s">
        <v>261</v>
      </c>
      <c r="H76" s="729"/>
      <c r="I76" s="279" t="s">
        <v>412</v>
      </c>
      <c r="J76" s="280">
        <f>SUM(C73:C75)</f>
        <v>0</v>
      </c>
      <c r="K76" s="716">
        <f>SUM(D73:D75)</f>
        <v>0</v>
      </c>
      <c r="L76" s="717"/>
      <c r="M76" s="280">
        <f>SUM(E73:E75)</f>
        <v>0</v>
      </c>
    </row>
    <row r="77" spans="1:20" s="147" customFormat="1" ht="16.5" customHeight="1">
      <c r="A77" s="733" t="s">
        <v>258</v>
      </c>
      <c r="B77" s="733"/>
      <c r="C77" s="139">
        <f>SUM(C67:C76)</f>
        <v>0</v>
      </c>
      <c r="D77" s="139">
        <f>SUM(D67:D76)</f>
        <v>0</v>
      </c>
      <c r="E77" s="139">
        <f>SUM(E67:E76)</f>
        <v>0</v>
      </c>
      <c r="G77" s="729" t="s">
        <v>262</v>
      </c>
      <c r="H77" s="729"/>
      <c r="I77" s="281"/>
      <c r="J77" s="280">
        <f>SUM(C76)</f>
        <v>0</v>
      </c>
      <c r="K77" s="716">
        <f>SUM(D76)</f>
        <v>0</v>
      </c>
      <c r="L77" s="717"/>
      <c r="M77" s="280">
        <f>SUM(E76)</f>
        <v>0</v>
      </c>
    </row>
    <row r="78" spans="1:20" s="147" customFormat="1" ht="16.5" customHeight="1">
      <c r="A78" s="155"/>
      <c r="B78" s="156"/>
      <c r="C78" s="156"/>
      <c r="G78" s="729" t="s">
        <v>186</v>
      </c>
      <c r="H78" s="729"/>
      <c r="I78" s="282"/>
      <c r="J78" s="277">
        <f>SUM(J74:J77)</f>
        <v>0</v>
      </c>
      <c r="K78" s="739"/>
      <c r="L78" s="740"/>
      <c r="M78" s="282"/>
    </row>
    <row r="79" spans="1:20" s="147" customFormat="1" ht="18.75" customHeight="1">
      <c r="A79" s="155"/>
      <c r="B79" s="156"/>
      <c r="C79" s="156"/>
    </row>
    <row r="80" spans="1:20" s="147" customFormat="1" ht="18.75" customHeight="1">
      <c r="A80" s="155"/>
      <c r="B80" s="156"/>
      <c r="C80" s="156"/>
      <c r="G80" s="424" t="s">
        <v>651</v>
      </c>
      <c r="H80" s="424"/>
      <c r="I80" s="425"/>
      <c r="J80" s="426"/>
      <c r="K80" s="426"/>
      <c r="L80" s="426"/>
      <c r="M80" s="426"/>
    </row>
    <row r="81" spans="1:15" ht="18.75" customHeight="1">
      <c r="A81" s="155"/>
      <c r="B81" s="156"/>
      <c r="C81" s="156"/>
      <c r="D81" s="147"/>
      <c r="E81" s="147"/>
      <c r="F81" s="147"/>
      <c r="G81" s="733" t="s">
        <v>652</v>
      </c>
      <c r="H81" s="741"/>
      <c r="I81" s="742" t="s">
        <v>653</v>
      </c>
      <c r="J81" s="743"/>
      <c r="K81" s="729" t="s">
        <v>654</v>
      </c>
      <c r="L81" s="744"/>
      <c r="M81" s="744"/>
      <c r="N81" s="147"/>
      <c r="O81" s="147"/>
    </row>
    <row r="82" spans="1:15" ht="18.75" customHeight="1">
      <c r="A82" s="155"/>
      <c r="B82" s="156"/>
      <c r="C82" s="156"/>
      <c r="D82" s="147"/>
      <c r="E82" s="147"/>
      <c r="F82" s="147"/>
      <c r="G82" s="745">
        <f>C77</f>
        <v>0</v>
      </c>
      <c r="H82" s="746"/>
      <c r="I82" s="745">
        <f>SUM(D67:D75)</f>
        <v>0</v>
      </c>
      <c r="J82" s="746"/>
      <c r="K82" s="745">
        <f>D76+E77</f>
        <v>0</v>
      </c>
      <c r="L82" s="746"/>
      <c r="M82" s="746"/>
      <c r="N82" s="147"/>
      <c r="O82" s="147"/>
    </row>
    <row r="83" spans="1:15" ht="18.75" customHeight="1">
      <c r="A83" s="155"/>
      <c r="B83" s="156"/>
      <c r="C83" s="156"/>
      <c r="D83" s="147"/>
      <c r="E83" s="147"/>
      <c r="F83" s="147"/>
      <c r="H83" s="147"/>
      <c r="I83" s="147"/>
      <c r="J83" s="147"/>
      <c r="K83" s="147"/>
      <c r="L83" s="147"/>
      <c r="M83" s="147"/>
      <c r="N83" s="147"/>
      <c r="O83" s="147"/>
    </row>
    <row r="84" spans="1:15" ht="18.75" customHeight="1">
      <c r="A84" s="155"/>
      <c r="B84" s="156"/>
      <c r="C84" s="156"/>
      <c r="D84" s="147"/>
      <c r="E84" s="147"/>
      <c r="F84" s="147"/>
      <c r="H84" s="147"/>
      <c r="I84" s="147"/>
      <c r="J84" s="147"/>
      <c r="K84" s="147"/>
      <c r="L84" s="147"/>
      <c r="M84" s="147"/>
      <c r="N84" s="147"/>
      <c r="O84" s="147"/>
    </row>
    <row r="85" spans="1:15" ht="18.75" customHeight="1">
      <c r="A85" s="155"/>
      <c r="B85" s="156"/>
      <c r="C85" s="156"/>
      <c r="D85" s="147"/>
      <c r="E85" s="147"/>
      <c r="F85" s="147"/>
      <c r="H85" s="147"/>
      <c r="I85" s="147"/>
      <c r="J85" s="147"/>
      <c r="K85" s="147"/>
      <c r="L85" s="147"/>
      <c r="M85" s="147"/>
      <c r="N85" s="147"/>
      <c r="O85" s="147"/>
    </row>
    <row r="86" spans="1:15" ht="18.75" customHeight="1">
      <c r="A86" s="155"/>
      <c r="B86" s="156"/>
      <c r="C86" s="156"/>
      <c r="D86" s="147"/>
      <c r="E86" s="147"/>
      <c r="F86" s="147"/>
      <c r="H86" s="147"/>
      <c r="I86" s="147"/>
      <c r="J86" s="147"/>
      <c r="K86" s="147"/>
      <c r="L86" s="147"/>
      <c r="M86" s="147"/>
      <c r="N86" s="147"/>
      <c r="O86" s="147"/>
    </row>
    <row r="87" spans="1:15">
      <c r="A87" s="155"/>
      <c r="B87" s="156"/>
      <c r="C87" s="156"/>
      <c r="D87" s="147"/>
      <c r="E87" s="147"/>
      <c r="F87" s="147"/>
    </row>
    <row r="88" spans="1:15">
      <c r="A88" s="155"/>
      <c r="B88" s="156"/>
      <c r="C88" s="156"/>
      <c r="D88" s="147"/>
      <c r="E88" s="147"/>
      <c r="F88" s="147"/>
    </row>
    <row r="89" spans="1:15">
      <c r="A89" s="155"/>
      <c r="B89" s="156"/>
      <c r="C89" s="156"/>
      <c r="D89" s="147"/>
      <c r="E89" s="147"/>
      <c r="F89" s="147"/>
    </row>
    <row r="90" spans="1:15">
      <c r="A90" s="155"/>
      <c r="B90" s="156"/>
      <c r="C90" s="156"/>
      <c r="D90" s="147"/>
      <c r="E90" s="147"/>
      <c r="F90" s="147"/>
    </row>
    <row r="91" spans="1:15">
      <c r="A91" s="155"/>
      <c r="B91" s="156"/>
      <c r="C91" s="156"/>
      <c r="D91" s="147"/>
      <c r="E91" s="147"/>
      <c r="F91" s="147"/>
    </row>
    <row r="92" spans="1:15">
      <c r="A92" s="155"/>
      <c r="B92" s="156"/>
      <c r="C92" s="156"/>
      <c r="D92" s="147"/>
      <c r="E92" s="147"/>
      <c r="F92" s="147"/>
    </row>
    <row r="93" spans="1:15">
      <c r="F93" s="147"/>
    </row>
  </sheetData>
  <sortState ref="B4:L63">
    <sortCondition ref="L4:L63"/>
    <sortCondition ref="F4:F63"/>
  </sortState>
  <mergeCells count="158">
    <mergeCell ref="G81:H81"/>
    <mergeCell ref="I81:J81"/>
    <mergeCell ref="K81:M81"/>
    <mergeCell ref="G82:H82"/>
    <mergeCell ref="I82:J82"/>
    <mergeCell ref="K82:M82"/>
    <mergeCell ref="G67:H68"/>
    <mergeCell ref="K67:L67"/>
    <mergeCell ref="K68:L68"/>
    <mergeCell ref="G69:H69"/>
    <mergeCell ref="K69:L69"/>
    <mergeCell ref="G70:H70"/>
    <mergeCell ref="K70:L70"/>
    <mergeCell ref="A67:A72"/>
    <mergeCell ref="A76:B76"/>
    <mergeCell ref="G77:H77"/>
    <mergeCell ref="K77:L77"/>
    <mergeCell ref="A77:B77"/>
    <mergeCell ref="G78:H78"/>
    <mergeCell ref="K78:L78"/>
    <mergeCell ref="G73:H73"/>
    <mergeCell ref="K73:L73"/>
    <mergeCell ref="A73:A75"/>
    <mergeCell ref="G74:H75"/>
    <mergeCell ref="K74:L74"/>
    <mergeCell ref="K75:L75"/>
    <mergeCell ref="G76:H76"/>
    <mergeCell ref="K76:L76"/>
    <mergeCell ref="B30:C30"/>
    <mergeCell ref="B29:C29"/>
    <mergeCell ref="G71:H71"/>
    <mergeCell ref="K71:L71"/>
    <mergeCell ref="J1:L1"/>
    <mergeCell ref="B3:C3"/>
    <mergeCell ref="I3:J3"/>
    <mergeCell ref="A64:E64"/>
    <mergeCell ref="I64:J64"/>
    <mergeCell ref="A66:B66"/>
    <mergeCell ref="G66:H66"/>
    <mergeCell ref="K66:L66"/>
    <mergeCell ref="B39:C39"/>
    <mergeCell ref="B38:C38"/>
    <mergeCell ref="B37:C37"/>
    <mergeCell ref="B36:C36"/>
    <mergeCell ref="B35:C35"/>
    <mergeCell ref="B34:C34"/>
    <mergeCell ref="B18:C18"/>
    <mergeCell ref="B17:C17"/>
    <mergeCell ref="B16:C16"/>
    <mergeCell ref="B15:C15"/>
    <mergeCell ref="B14:C14"/>
    <mergeCell ref="B23:C23"/>
    <mergeCell ref="B22:C22"/>
    <mergeCell ref="B21:C21"/>
    <mergeCell ref="B20:C20"/>
    <mergeCell ref="B19:C19"/>
    <mergeCell ref="B8:C8"/>
    <mergeCell ref="B7:C7"/>
    <mergeCell ref="B6:C6"/>
    <mergeCell ref="B5:C5"/>
    <mergeCell ref="B4:C4"/>
    <mergeCell ref="B13:C13"/>
    <mergeCell ref="B12:C12"/>
    <mergeCell ref="B11:C11"/>
    <mergeCell ref="B10:C10"/>
    <mergeCell ref="B9:C9"/>
    <mergeCell ref="B58:C58"/>
    <mergeCell ref="B57:C57"/>
    <mergeCell ref="B56:C56"/>
    <mergeCell ref="B55:C55"/>
    <mergeCell ref="B54:C54"/>
    <mergeCell ref="B63:C63"/>
    <mergeCell ref="B62:C62"/>
    <mergeCell ref="B61:C61"/>
    <mergeCell ref="B60:C60"/>
    <mergeCell ref="B59:C59"/>
    <mergeCell ref="B48:C48"/>
    <mergeCell ref="B47:C47"/>
    <mergeCell ref="B46:C46"/>
    <mergeCell ref="B45:C45"/>
    <mergeCell ref="B44:C44"/>
    <mergeCell ref="B53:C53"/>
    <mergeCell ref="B52:C52"/>
    <mergeCell ref="B51:C51"/>
    <mergeCell ref="B50:C50"/>
    <mergeCell ref="B49:C49"/>
    <mergeCell ref="B43:C43"/>
    <mergeCell ref="B42:C42"/>
    <mergeCell ref="B41:C41"/>
    <mergeCell ref="B40:C40"/>
    <mergeCell ref="I24:J24"/>
    <mergeCell ref="I43:J43"/>
    <mergeCell ref="I42:J42"/>
    <mergeCell ref="I41:J41"/>
    <mergeCell ref="I40:J40"/>
    <mergeCell ref="I39:J39"/>
    <mergeCell ref="I38:J38"/>
    <mergeCell ref="I37:J37"/>
    <mergeCell ref="I36:J36"/>
    <mergeCell ref="I35:J35"/>
    <mergeCell ref="I34:J34"/>
    <mergeCell ref="I33:J33"/>
    <mergeCell ref="B28:C28"/>
    <mergeCell ref="B27:C27"/>
    <mergeCell ref="B26:C26"/>
    <mergeCell ref="B25:C25"/>
    <mergeCell ref="B24:C24"/>
    <mergeCell ref="B33:C33"/>
    <mergeCell ref="B32:C32"/>
    <mergeCell ref="B31:C31"/>
    <mergeCell ref="I57:J57"/>
    <mergeCell ref="I56:J56"/>
    <mergeCell ref="I55:J55"/>
    <mergeCell ref="I54:J54"/>
    <mergeCell ref="I8:J8"/>
    <mergeCell ref="I7:J7"/>
    <mergeCell ref="I6:J6"/>
    <mergeCell ref="I5:J5"/>
    <mergeCell ref="I4:J4"/>
    <mergeCell ref="I13:J13"/>
    <mergeCell ref="I12:J12"/>
    <mergeCell ref="I11:J11"/>
    <mergeCell ref="I10:J10"/>
    <mergeCell ref="I9:J9"/>
    <mergeCell ref="I18:J18"/>
    <mergeCell ref="I17:J17"/>
    <mergeCell ref="I16:J16"/>
    <mergeCell ref="I15:J15"/>
    <mergeCell ref="I14:J14"/>
    <mergeCell ref="I23:J23"/>
    <mergeCell ref="I22:J22"/>
    <mergeCell ref="I21:J21"/>
    <mergeCell ref="I20:J20"/>
    <mergeCell ref="I19:J19"/>
    <mergeCell ref="I27:J27"/>
    <mergeCell ref="I26:J26"/>
    <mergeCell ref="I25:J25"/>
    <mergeCell ref="I63:J63"/>
    <mergeCell ref="I62:J62"/>
    <mergeCell ref="I61:J61"/>
    <mergeCell ref="I60:J60"/>
    <mergeCell ref="I59:J59"/>
    <mergeCell ref="I32:J32"/>
    <mergeCell ref="I31:J31"/>
    <mergeCell ref="I30:J30"/>
    <mergeCell ref="I29:J29"/>
    <mergeCell ref="I28:J28"/>
    <mergeCell ref="I48:J48"/>
    <mergeCell ref="I47:J47"/>
    <mergeCell ref="I46:J46"/>
    <mergeCell ref="I45:J45"/>
    <mergeCell ref="I44:J44"/>
    <mergeCell ref="I53:J53"/>
    <mergeCell ref="I52:J52"/>
    <mergeCell ref="I51:J51"/>
    <mergeCell ref="I50:J50"/>
    <mergeCell ref="I49:J49"/>
    <mergeCell ref="I58:J58"/>
  </mergeCells>
  <phoneticPr fontId="23"/>
  <conditionalFormatting sqref="D4:D63">
    <cfRule type="cellIs" dxfId="13" priority="1" operator="equal">
      <formula>"人件費"</formula>
    </cfRule>
  </conditionalFormatting>
  <dataValidations count="2">
    <dataValidation type="list" allowBlank="1" showInputMessage="1" showErrorMessage="1" sqref="WVL983081:WVL983103 IZ65577:IZ65599 SV65577:SV65599 ACR65577:ACR65599 AMN65577:AMN65599 AWJ65577:AWJ65599 BGF65577:BGF65599 BQB65577:BQB65599 BZX65577:BZX65599 CJT65577:CJT65599 CTP65577:CTP65599 DDL65577:DDL65599 DNH65577:DNH65599 DXD65577:DXD65599 EGZ65577:EGZ65599 EQV65577:EQV65599 FAR65577:FAR65599 FKN65577:FKN65599 FUJ65577:FUJ65599 GEF65577:GEF65599 GOB65577:GOB65599 GXX65577:GXX65599 HHT65577:HHT65599 HRP65577:HRP65599 IBL65577:IBL65599 ILH65577:ILH65599 IVD65577:IVD65599 JEZ65577:JEZ65599 JOV65577:JOV65599 JYR65577:JYR65599 KIN65577:KIN65599 KSJ65577:KSJ65599 LCF65577:LCF65599 LMB65577:LMB65599 LVX65577:LVX65599 MFT65577:MFT65599 MPP65577:MPP65599 MZL65577:MZL65599 NJH65577:NJH65599 NTD65577:NTD65599 OCZ65577:OCZ65599 OMV65577:OMV65599 OWR65577:OWR65599 PGN65577:PGN65599 PQJ65577:PQJ65599 QAF65577:QAF65599 QKB65577:QKB65599 QTX65577:QTX65599 RDT65577:RDT65599 RNP65577:RNP65599 RXL65577:RXL65599 SHH65577:SHH65599 SRD65577:SRD65599 TAZ65577:TAZ65599 TKV65577:TKV65599 TUR65577:TUR65599 UEN65577:UEN65599 UOJ65577:UOJ65599 UYF65577:UYF65599 VIB65577:VIB65599 VRX65577:VRX65599 WBT65577:WBT65599 WLP65577:WLP65599 WVL65577:WVL65599 D131112:D131134 IZ131113:IZ131135 SV131113:SV131135 ACR131113:ACR131135 AMN131113:AMN131135 AWJ131113:AWJ131135 BGF131113:BGF131135 BQB131113:BQB131135 BZX131113:BZX131135 CJT131113:CJT131135 CTP131113:CTP131135 DDL131113:DDL131135 DNH131113:DNH131135 DXD131113:DXD131135 EGZ131113:EGZ131135 EQV131113:EQV131135 FAR131113:FAR131135 FKN131113:FKN131135 FUJ131113:FUJ131135 GEF131113:GEF131135 GOB131113:GOB131135 GXX131113:GXX131135 HHT131113:HHT131135 HRP131113:HRP131135 IBL131113:IBL131135 ILH131113:ILH131135 IVD131113:IVD131135 JEZ131113:JEZ131135 JOV131113:JOV131135 JYR131113:JYR131135 KIN131113:KIN131135 KSJ131113:KSJ131135 LCF131113:LCF131135 LMB131113:LMB131135 LVX131113:LVX131135 MFT131113:MFT131135 MPP131113:MPP131135 MZL131113:MZL131135 NJH131113:NJH131135 NTD131113:NTD131135 OCZ131113:OCZ131135 OMV131113:OMV131135 OWR131113:OWR131135 PGN131113:PGN131135 PQJ131113:PQJ131135 QAF131113:QAF131135 QKB131113:QKB131135 QTX131113:QTX131135 RDT131113:RDT131135 RNP131113:RNP131135 RXL131113:RXL131135 SHH131113:SHH131135 SRD131113:SRD131135 TAZ131113:TAZ131135 TKV131113:TKV131135 TUR131113:TUR131135 UEN131113:UEN131135 UOJ131113:UOJ131135 UYF131113:UYF131135 VIB131113:VIB131135 VRX131113:VRX131135 WBT131113:WBT131135 WLP131113:WLP131135 WVL131113:WVL131135 D196648:D196670 IZ196649:IZ196671 SV196649:SV196671 ACR196649:ACR196671 AMN196649:AMN196671 AWJ196649:AWJ196671 BGF196649:BGF196671 BQB196649:BQB196671 BZX196649:BZX196671 CJT196649:CJT196671 CTP196649:CTP196671 DDL196649:DDL196671 DNH196649:DNH196671 DXD196649:DXD196671 EGZ196649:EGZ196671 EQV196649:EQV196671 FAR196649:FAR196671 FKN196649:FKN196671 FUJ196649:FUJ196671 GEF196649:GEF196671 GOB196649:GOB196671 GXX196649:GXX196671 HHT196649:HHT196671 HRP196649:HRP196671 IBL196649:IBL196671 ILH196649:ILH196671 IVD196649:IVD196671 JEZ196649:JEZ196671 JOV196649:JOV196671 JYR196649:JYR196671 KIN196649:KIN196671 KSJ196649:KSJ196671 LCF196649:LCF196671 LMB196649:LMB196671 LVX196649:LVX196671 MFT196649:MFT196671 MPP196649:MPP196671 MZL196649:MZL196671 NJH196649:NJH196671 NTD196649:NTD196671 OCZ196649:OCZ196671 OMV196649:OMV196671 OWR196649:OWR196671 PGN196649:PGN196671 PQJ196649:PQJ196671 QAF196649:QAF196671 QKB196649:QKB196671 QTX196649:QTX196671 RDT196649:RDT196671 RNP196649:RNP196671 RXL196649:RXL196671 SHH196649:SHH196671 SRD196649:SRD196671 TAZ196649:TAZ196671 TKV196649:TKV196671 TUR196649:TUR196671 UEN196649:UEN196671 UOJ196649:UOJ196671 UYF196649:UYF196671 VIB196649:VIB196671 VRX196649:VRX196671 WBT196649:WBT196671 WLP196649:WLP196671 WVL196649:WVL196671 D262184:D262206 IZ262185:IZ262207 SV262185:SV262207 ACR262185:ACR262207 AMN262185:AMN262207 AWJ262185:AWJ262207 BGF262185:BGF262207 BQB262185:BQB262207 BZX262185:BZX262207 CJT262185:CJT262207 CTP262185:CTP262207 DDL262185:DDL262207 DNH262185:DNH262207 DXD262185:DXD262207 EGZ262185:EGZ262207 EQV262185:EQV262207 FAR262185:FAR262207 FKN262185:FKN262207 FUJ262185:FUJ262207 GEF262185:GEF262207 GOB262185:GOB262207 GXX262185:GXX262207 HHT262185:HHT262207 HRP262185:HRP262207 IBL262185:IBL262207 ILH262185:ILH262207 IVD262185:IVD262207 JEZ262185:JEZ262207 JOV262185:JOV262207 JYR262185:JYR262207 KIN262185:KIN262207 KSJ262185:KSJ262207 LCF262185:LCF262207 LMB262185:LMB262207 LVX262185:LVX262207 MFT262185:MFT262207 MPP262185:MPP262207 MZL262185:MZL262207 NJH262185:NJH262207 NTD262185:NTD262207 OCZ262185:OCZ262207 OMV262185:OMV262207 OWR262185:OWR262207 PGN262185:PGN262207 PQJ262185:PQJ262207 QAF262185:QAF262207 QKB262185:QKB262207 QTX262185:QTX262207 RDT262185:RDT262207 RNP262185:RNP262207 RXL262185:RXL262207 SHH262185:SHH262207 SRD262185:SRD262207 TAZ262185:TAZ262207 TKV262185:TKV262207 TUR262185:TUR262207 UEN262185:UEN262207 UOJ262185:UOJ262207 UYF262185:UYF262207 VIB262185:VIB262207 VRX262185:VRX262207 WBT262185:WBT262207 WLP262185:WLP262207 WVL262185:WVL262207 D327720:D327742 IZ327721:IZ327743 SV327721:SV327743 ACR327721:ACR327743 AMN327721:AMN327743 AWJ327721:AWJ327743 BGF327721:BGF327743 BQB327721:BQB327743 BZX327721:BZX327743 CJT327721:CJT327743 CTP327721:CTP327743 DDL327721:DDL327743 DNH327721:DNH327743 DXD327721:DXD327743 EGZ327721:EGZ327743 EQV327721:EQV327743 FAR327721:FAR327743 FKN327721:FKN327743 FUJ327721:FUJ327743 GEF327721:GEF327743 GOB327721:GOB327743 GXX327721:GXX327743 HHT327721:HHT327743 HRP327721:HRP327743 IBL327721:IBL327743 ILH327721:ILH327743 IVD327721:IVD327743 JEZ327721:JEZ327743 JOV327721:JOV327743 JYR327721:JYR327743 KIN327721:KIN327743 KSJ327721:KSJ327743 LCF327721:LCF327743 LMB327721:LMB327743 LVX327721:LVX327743 MFT327721:MFT327743 MPP327721:MPP327743 MZL327721:MZL327743 NJH327721:NJH327743 NTD327721:NTD327743 OCZ327721:OCZ327743 OMV327721:OMV327743 OWR327721:OWR327743 PGN327721:PGN327743 PQJ327721:PQJ327743 QAF327721:QAF327743 QKB327721:QKB327743 QTX327721:QTX327743 RDT327721:RDT327743 RNP327721:RNP327743 RXL327721:RXL327743 SHH327721:SHH327743 SRD327721:SRD327743 TAZ327721:TAZ327743 TKV327721:TKV327743 TUR327721:TUR327743 UEN327721:UEN327743 UOJ327721:UOJ327743 UYF327721:UYF327743 VIB327721:VIB327743 VRX327721:VRX327743 WBT327721:WBT327743 WLP327721:WLP327743 WVL327721:WVL327743 D393256:D393278 IZ393257:IZ393279 SV393257:SV393279 ACR393257:ACR393279 AMN393257:AMN393279 AWJ393257:AWJ393279 BGF393257:BGF393279 BQB393257:BQB393279 BZX393257:BZX393279 CJT393257:CJT393279 CTP393257:CTP393279 DDL393257:DDL393279 DNH393257:DNH393279 DXD393257:DXD393279 EGZ393257:EGZ393279 EQV393257:EQV393279 FAR393257:FAR393279 FKN393257:FKN393279 FUJ393257:FUJ393279 GEF393257:GEF393279 GOB393257:GOB393279 GXX393257:GXX393279 HHT393257:HHT393279 HRP393257:HRP393279 IBL393257:IBL393279 ILH393257:ILH393279 IVD393257:IVD393279 JEZ393257:JEZ393279 JOV393257:JOV393279 JYR393257:JYR393279 KIN393257:KIN393279 KSJ393257:KSJ393279 LCF393257:LCF393279 LMB393257:LMB393279 LVX393257:LVX393279 MFT393257:MFT393279 MPP393257:MPP393279 MZL393257:MZL393279 NJH393257:NJH393279 NTD393257:NTD393279 OCZ393257:OCZ393279 OMV393257:OMV393279 OWR393257:OWR393279 PGN393257:PGN393279 PQJ393257:PQJ393279 QAF393257:QAF393279 QKB393257:QKB393279 QTX393257:QTX393279 RDT393257:RDT393279 RNP393257:RNP393279 RXL393257:RXL393279 SHH393257:SHH393279 SRD393257:SRD393279 TAZ393257:TAZ393279 TKV393257:TKV393279 TUR393257:TUR393279 UEN393257:UEN393279 UOJ393257:UOJ393279 UYF393257:UYF393279 VIB393257:VIB393279 VRX393257:VRX393279 WBT393257:WBT393279 WLP393257:WLP393279 WVL393257:WVL393279 D458792:D458814 IZ458793:IZ458815 SV458793:SV458815 ACR458793:ACR458815 AMN458793:AMN458815 AWJ458793:AWJ458815 BGF458793:BGF458815 BQB458793:BQB458815 BZX458793:BZX458815 CJT458793:CJT458815 CTP458793:CTP458815 DDL458793:DDL458815 DNH458793:DNH458815 DXD458793:DXD458815 EGZ458793:EGZ458815 EQV458793:EQV458815 FAR458793:FAR458815 FKN458793:FKN458815 FUJ458793:FUJ458815 GEF458793:GEF458815 GOB458793:GOB458815 GXX458793:GXX458815 HHT458793:HHT458815 HRP458793:HRP458815 IBL458793:IBL458815 ILH458793:ILH458815 IVD458793:IVD458815 JEZ458793:JEZ458815 JOV458793:JOV458815 JYR458793:JYR458815 KIN458793:KIN458815 KSJ458793:KSJ458815 LCF458793:LCF458815 LMB458793:LMB458815 LVX458793:LVX458815 MFT458793:MFT458815 MPP458793:MPP458815 MZL458793:MZL458815 NJH458793:NJH458815 NTD458793:NTD458815 OCZ458793:OCZ458815 OMV458793:OMV458815 OWR458793:OWR458815 PGN458793:PGN458815 PQJ458793:PQJ458815 QAF458793:QAF458815 QKB458793:QKB458815 QTX458793:QTX458815 RDT458793:RDT458815 RNP458793:RNP458815 RXL458793:RXL458815 SHH458793:SHH458815 SRD458793:SRD458815 TAZ458793:TAZ458815 TKV458793:TKV458815 TUR458793:TUR458815 UEN458793:UEN458815 UOJ458793:UOJ458815 UYF458793:UYF458815 VIB458793:VIB458815 VRX458793:VRX458815 WBT458793:WBT458815 WLP458793:WLP458815 WVL458793:WVL458815 D524328:D524350 IZ524329:IZ524351 SV524329:SV524351 ACR524329:ACR524351 AMN524329:AMN524351 AWJ524329:AWJ524351 BGF524329:BGF524351 BQB524329:BQB524351 BZX524329:BZX524351 CJT524329:CJT524351 CTP524329:CTP524351 DDL524329:DDL524351 DNH524329:DNH524351 DXD524329:DXD524351 EGZ524329:EGZ524351 EQV524329:EQV524351 FAR524329:FAR524351 FKN524329:FKN524351 FUJ524329:FUJ524351 GEF524329:GEF524351 GOB524329:GOB524351 GXX524329:GXX524351 HHT524329:HHT524351 HRP524329:HRP524351 IBL524329:IBL524351 ILH524329:ILH524351 IVD524329:IVD524351 JEZ524329:JEZ524351 JOV524329:JOV524351 JYR524329:JYR524351 KIN524329:KIN524351 KSJ524329:KSJ524351 LCF524329:LCF524351 LMB524329:LMB524351 LVX524329:LVX524351 MFT524329:MFT524351 MPP524329:MPP524351 MZL524329:MZL524351 NJH524329:NJH524351 NTD524329:NTD524351 OCZ524329:OCZ524351 OMV524329:OMV524351 OWR524329:OWR524351 PGN524329:PGN524351 PQJ524329:PQJ524351 QAF524329:QAF524351 QKB524329:QKB524351 QTX524329:QTX524351 RDT524329:RDT524351 RNP524329:RNP524351 RXL524329:RXL524351 SHH524329:SHH524351 SRD524329:SRD524351 TAZ524329:TAZ524351 TKV524329:TKV524351 TUR524329:TUR524351 UEN524329:UEN524351 UOJ524329:UOJ524351 UYF524329:UYF524351 VIB524329:VIB524351 VRX524329:VRX524351 WBT524329:WBT524351 WLP524329:WLP524351 WVL524329:WVL524351 D589864:D589886 IZ589865:IZ589887 SV589865:SV589887 ACR589865:ACR589887 AMN589865:AMN589887 AWJ589865:AWJ589887 BGF589865:BGF589887 BQB589865:BQB589887 BZX589865:BZX589887 CJT589865:CJT589887 CTP589865:CTP589887 DDL589865:DDL589887 DNH589865:DNH589887 DXD589865:DXD589887 EGZ589865:EGZ589887 EQV589865:EQV589887 FAR589865:FAR589887 FKN589865:FKN589887 FUJ589865:FUJ589887 GEF589865:GEF589887 GOB589865:GOB589887 GXX589865:GXX589887 HHT589865:HHT589887 HRP589865:HRP589887 IBL589865:IBL589887 ILH589865:ILH589887 IVD589865:IVD589887 JEZ589865:JEZ589887 JOV589865:JOV589887 JYR589865:JYR589887 KIN589865:KIN589887 KSJ589865:KSJ589887 LCF589865:LCF589887 LMB589865:LMB589887 LVX589865:LVX589887 MFT589865:MFT589887 MPP589865:MPP589887 MZL589865:MZL589887 NJH589865:NJH589887 NTD589865:NTD589887 OCZ589865:OCZ589887 OMV589865:OMV589887 OWR589865:OWR589887 PGN589865:PGN589887 PQJ589865:PQJ589887 QAF589865:QAF589887 QKB589865:QKB589887 QTX589865:QTX589887 RDT589865:RDT589887 RNP589865:RNP589887 RXL589865:RXL589887 SHH589865:SHH589887 SRD589865:SRD589887 TAZ589865:TAZ589887 TKV589865:TKV589887 TUR589865:TUR589887 UEN589865:UEN589887 UOJ589865:UOJ589887 UYF589865:UYF589887 VIB589865:VIB589887 VRX589865:VRX589887 WBT589865:WBT589887 WLP589865:WLP589887 WVL589865:WVL589887 D655400:D655422 IZ655401:IZ655423 SV655401:SV655423 ACR655401:ACR655423 AMN655401:AMN655423 AWJ655401:AWJ655423 BGF655401:BGF655423 BQB655401:BQB655423 BZX655401:BZX655423 CJT655401:CJT655423 CTP655401:CTP655423 DDL655401:DDL655423 DNH655401:DNH655423 DXD655401:DXD655423 EGZ655401:EGZ655423 EQV655401:EQV655423 FAR655401:FAR655423 FKN655401:FKN655423 FUJ655401:FUJ655423 GEF655401:GEF655423 GOB655401:GOB655423 GXX655401:GXX655423 HHT655401:HHT655423 HRP655401:HRP655423 IBL655401:IBL655423 ILH655401:ILH655423 IVD655401:IVD655423 JEZ655401:JEZ655423 JOV655401:JOV655423 JYR655401:JYR655423 KIN655401:KIN655423 KSJ655401:KSJ655423 LCF655401:LCF655423 LMB655401:LMB655423 LVX655401:LVX655423 MFT655401:MFT655423 MPP655401:MPP655423 MZL655401:MZL655423 NJH655401:NJH655423 NTD655401:NTD655423 OCZ655401:OCZ655423 OMV655401:OMV655423 OWR655401:OWR655423 PGN655401:PGN655423 PQJ655401:PQJ655423 QAF655401:QAF655423 QKB655401:QKB655423 QTX655401:QTX655423 RDT655401:RDT655423 RNP655401:RNP655423 RXL655401:RXL655423 SHH655401:SHH655423 SRD655401:SRD655423 TAZ655401:TAZ655423 TKV655401:TKV655423 TUR655401:TUR655423 UEN655401:UEN655423 UOJ655401:UOJ655423 UYF655401:UYF655423 VIB655401:VIB655423 VRX655401:VRX655423 WBT655401:WBT655423 WLP655401:WLP655423 WVL655401:WVL655423 D720936:D720958 IZ720937:IZ720959 SV720937:SV720959 ACR720937:ACR720959 AMN720937:AMN720959 AWJ720937:AWJ720959 BGF720937:BGF720959 BQB720937:BQB720959 BZX720937:BZX720959 CJT720937:CJT720959 CTP720937:CTP720959 DDL720937:DDL720959 DNH720937:DNH720959 DXD720937:DXD720959 EGZ720937:EGZ720959 EQV720937:EQV720959 FAR720937:FAR720959 FKN720937:FKN720959 FUJ720937:FUJ720959 GEF720937:GEF720959 GOB720937:GOB720959 GXX720937:GXX720959 HHT720937:HHT720959 HRP720937:HRP720959 IBL720937:IBL720959 ILH720937:ILH720959 IVD720937:IVD720959 JEZ720937:JEZ720959 JOV720937:JOV720959 JYR720937:JYR720959 KIN720937:KIN720959 KSJ720937:KSJ720959 LCF720937:LCF720959 LMB720937:LMB720959 LVX720937:LVX720959 MFT720937:MFT720959 MPP720937:MPP720959 MZL720937:MZL720959 NJH720937:NJH720959 NTD720937:NTD720959 OCZ720937:OCZ720959 OMV720937:OMV720959 OWR720937:OWR720959 PGN720937:PGN720959 PQJ720937:PQJ720959 QAF720937:QAF720959 QKB720937:QKB720959 QTX720937:QTX720959 RDT720937:RDT720959 RNP720937:RNP720959 RXL720937:RXL720959 SHH720937:SHH720959 SRD720937:SRD720959 TAZ720937:TAZ720959 TKV720937:TKV720959 TUR720937:TUR720959 UEN720937:UEN720959 UOJ720937:UOJ720959 UYF720937:UYF720959 VIB720937:VIB720959 VRX720937:VRX720959 WBT720937:WBT720959 WLP720937:WLP720959 WVL720937:WVL720959 D786472:D786494 IZ786473:IZ786495 SV786473:SV786495 ACR786473:ACR786495 AMN786473:AMN786495 AWJ786473:AWJ786495 BGF786473:BGF786495 BQB786473:BQB786495 BZX786473:BZX786495 CJT786473:CJT786495 CTP786473:CTP786495 DDL786473:DDL786495 DNH786473:DNH786495 DXD786473:DXD786495 EGZ786473:EGZ786495 EQV786473:EQV786495 FAR786473:FAR786495 FKN786473:FKN786495 FUJ786473:FUJ786495 GEF786473:GEF786495 GOB786473:GOB786495 GXX786473:GXX786495 HHT786473:HHT786495 HRP786473:HRP786495 IBL786473:IBL786495 ILH786473:ILH786495 IVD786473:IVD786495 JEZ786473:JEZ786495 JOV786473:JOV786495 JYR786473:JYR786495 KIN786473:KIN786495 KSJ786473:KSJ786495 LCF786473:LCF786495 LMB786473:LMB786495 LVX786473:LVX786495 MFT786473:MFT786495 MPP786473:MPP786495 MZL786473:MZL786495 NJH786473:NJH786495 NTD786473:NTD786495 OCZ786473:OCZ786495 OMV786473:OMV786495 OWR786473:OWR786495 PGN786473:PGN786495 PQJ786473:PQJ786495 QAF786473:QAF786495 QKB786473:QKB786495 QTX786473:QTX786495 RDT786473:RDT786495 RNP786473:RNP786495 RXL786473:RXL786495 SHH786473:SHH786495 SRD786473:SRD786495 TAZ786473:TAZ786495 TKV786473:TKV786495 TUR786473:TUR786495 UEN786473:UEN786495 UOJ786473:UOJ786495 UYF786473:UYF786495 VIB786473:VIB786495 VRX786473:VRX786495 WBT786473:WBT786495 WLP786473:WLP786495 WVL786473:WVL786495 D852008:D852030 IZ852009:IZ852031 SV852009:SV852031 ACR852009:ACR852031 AMN852009:AMN852031 AWJ852009:AWJ852031 BGF852009:BGF852031 BQB852009:BQB852031 BZX852009:BZX852031 CJT852009:CJT852031 CTP852009:CTP852031 DDL852009:DDL852031 DNH852009:DNH852031 DXD852009:DXD852031 EGZ852009:EGZ852031 EQV852009:EQV852031 FAR852009:FAR852031 FKN852009:FKN852031 FUJ852009:FUJ852031 GEF852009:GEF852031 GOB852009:GOB852031 GXX852009:GXX852031 HHT852009:HHT852031 HRP852009:HRP852031 IBL852009:IBL852031 ILH852009:ILH852031 IVD852009:IVD852031 JEZ852009:JEZ852031 JOV852009:JOV852031 JYR852009:JYR852031 KIN852009:KIN852031 KSJ852009:KSJ852031 LCF852009:LCF852031 LMB852009:LMB852031 LVX852009:LVX852031 MFT852009:MFT852031 MPP852009:MPP852031 MZL852009:MZL852031 NJH852009:NJH852031 NTD852009:NTD852031 OCZ852009:OCZ852031 OMV852009:OMV852031 OWR852009:OWR852031 PGN852009:PGN852031 PQJ852009:PQJ852031 QAF852009:QAF852031 QKB852009:QKB852031 QTX852009:QTX852031 RDT852009:RDT852031 RNP852009:RNP852031 RXL852009:RXL852031 SHH852009:SHH852031 SRD852009:SRD852031 TAZ852009:TAZ852031 TKV852009:TKV852031 TUR852009:TUR852031 UEN852009:UEN852031 UOJ852009:UOJ852031 UYF852009:UYF852031 VIB852009:VIB852031 VRX852009:VRX852031 WBT852009:WBT852031 WLP852009:WLP852031 WVL852009:WVL852031 D917544:D917566 IZ917545:IZ917567 SV917545:SV917567 ACR917545:ACR917567 AMN917545:AMN917567 AWJ917545:AWJ917567 BGF917545:BGF917567 BQB917545:BQB917567 BZX917545:BZX917567 CJT917545:CJT917567 CTP917545:CTP917567 DDL917545:DDL917567 DNH917545:DNH917567 DXD917545:DXD917567 EGZ917545:EGZ917567 EQV917545:EQV917567 FAR917545:FAR917567 FKN917545:FKN917567 FUJ917545:FUJ917567 GEF917545:GEF917567 GOB917545:GOB917567 GXX917545:GXX917567 HHT917545:HHT917567 HRP917545:HRP917567 IBL917545:IBL917567 ILH917545:ILH917567 IVD917545:IVD917567 JEZ917545:JEZ917567 JOV917545:JOV917567 JYR917545:JYR917567 KIN917545:KIN917567 KSJ917545:KSJ917567 LCF917545:LCF917567 LMB917545:LMB917567 LVX917545:LVX917567 MFT917545:MFT917567 MPP917545:MPP917567 MZL917545:MZL917567 NJH917545:NJH917567 NTD917545:NTD917567 OCZ917545:OCZ917567 OMV917545:OMV917567 OWR917545:OWR917567 PGN917545:PGN917567 PQJ917545:PQJ917567 QAF917545:QAF917567 QKB917545:QKB917567 QTX917545:QTX917567 RDT917545:RDT917567 RNP917545:RNP917567 RXL917545:RXL917567 SHH917545:SHH917567 SRD917545:SRD917567 TAZ917545:TAZ917567 TKV917545:TKV917567 TUR917545:TUR917567 UEN917545:UEN917567 UOJ917545:UOJ917567 UYF917545:UYF917567 VIB917545:VIB917567 VRX917545:VRX917567 WBT917545:WBT917567 WLP917545:WLP917567 WVL917545:WVL917567 D983080:D983102 IZ983081:IZ983103 SV983081:SV983103 ACR983081:ACR983103 AMN983081:AMN983103 AWJ983081:AWJ983103 BGF983081:BGF983103 BQB983081:BQB983103 BZX983081:BZX983103 CJT983081:CJT983103 CTP983081:CTP983103 DDL983081:DDL983103 DNH983081:DNH983103 DXD983081:DXD983103 EGZ983081:EGZ983103 EQV983081:EQV983103 FAR983081:FAR983103 FKN983081:FKN983103 FUJ983081:FUJ983103 GEF983081:GEF983103 GOB983081:GOB983103 GXX983081:GXX983103 HHT983081:HHT983103 HRP983081:HRP983103 IBL983081:IBL983103 ILH983081:ILH983103 IVD983081:IVD983103 JEZ983081:JEZ983103 JOV983081:JOV983103 JYR983081:JYR983103 KIN983081:KIN983103 KSJ983081:KSJ983103 LCF983081:LCF983103 LMB983081:LMB983103 LVX983081:LVX983103 MFT983081:MFT983103 MPP983081:MPP983103 MZL983081:MZL983103 NJH983081:NJH983103 NTD983081:NTD983103 OCZ983081:OCZ983103 OMV983081:OMV983103 OWR983081:OWR983103 PGN983081:PGN983103 PQJ983081:PQJ983103 QAF983081:QAF983103 QKB983081:QKB983103 QTX983081:QTX983103 RDT983081:RDT983103 RNP983081:RNP983103 RXL983081:RXL983103 SHH983081:SHH983103 SRD983081:SRD983103 TAZ983081:TAZ983103 TKV983081:TKV983103 TUR983081:TUR983103 UEN983081:UEN983103 UOJ983081:UOJ983103 UYF983081:UYF983103 VIB983081:VIB983103 VRX983081:VRX983103 WBT983081:WBT983103 WLP983081:WLP983103 WVL4:WVL63 WLP4:WLP63 WBT4:WBT63 VRX4:VRX63 VIB4:VIB63 UYF4:UYF63 UOJ4:UOJ63 UEN4:UEN63 TUR4:TUR63 TKV4:TKV63 TAZ4:TAZ63 SRD4:SRD63 SHH4:SHH63 RXL4:RXL63 RNP4:RNP63 RDT4:RDT63 QTX4:QTX63 QKB4:QKB63 QAF4:QAF63 PQJ4:PQJ63 PGN4:PGN63 OWR4:OWR63 OMV4:OMV63 OCZ4:OCZ63 NTD4:NTD63 NJH4:NJH63 MZL4:MZL63 MPP4:MPP63 MFT4:MFT63 LVX4:LVX63 LMB4:LMB63 LCF4:LCF63 KSJ4:KSJ63 KIN4:KIN63 JYR4:JYR63 JOV4:JOV63 JEZ4:JEZ63 IVD4:IVD63 ILH4:ILH63 IBL4:IBL63 HRP4:HRP63 HHT4:HHT63 GXX4:GXX63 GOB4:GOB63 GEF4:GEF63 FUJ4:FUJ63 FKN4:FKN63 FAR4:FAR63 EQV4:EQV63 EGZ4:EGZ63 DXD4:DXD63 DNH4:DNH63 DDL4:DDL63 CTP4:CTP63 CJT4:CJT63 BZX4:BZX63 BQB4:BQB63 BGF4:BGF63 AWJ4:AWJ63 AMN4:AMN63 ACR4:ACR63 SV4:SV63 IZ4:IZ63 D65576:D65598">
      <formula1>$O$34:$O$48</formula1>
    </dataValidation>
    <dataValidation type="list" allowBlank="1" showInputMessage="1" sqref="WVM983081:WVM983103 JA65577:JA65599 SW65577:SW65599 ACS65577:ACS65599 AMO65577:AMO65599 AWK65577:AWK65599 BGG65577:BGG65599 BQC65577:BQC65599 BZY65577:BZY65599 CJU65577:CJU65599 CTQ65577:CTQ65599 DDM65577:DDM65599 DNI65577:DNI65599 DXE65577:DXE65599 EHA65577:EHA65599 EQW65577:EQW65599 FAS65577:FAS65599 FKO65577:FKO65599 FUK65577:FUK65599 GEG65577:GEG65599 GOC65577:GOC65599 GXY65577:GXY65599 HHU65577:HHU65599 HRQ65577:HRQ65599 IBM65577:IBM65599 ILI65577:ILI65599 IVE65577:IVE65599 JFA65577:JFA65599 JOW65577:JOW65599 JYS65577:JYS65599 KIO65577:KIO65599 KSK65577:KSK65599 LCG65577:LCG65599 LMC65577:LMC65599 LVY65577:LVY65599 MFU65577:MFU65599 MPQ65577:MPQ65599 MZM65577:MZM65599 NJI65577:NJI65599 NTE65577:NTE65599 ODA65577:ODA65599 OMW65577:OMW65599 OWS65577:OWS65599 PGO65577:PGO65599 PQK65577:PQK65599 QAG65577:QAG65599 QKC65577:QKC65599 QTY65577:QTY65599 RDU65577:RDU65599 RNQ65577:RNQ65599 RXM65577:RXM65599 SHI65577:SHI65599 SRE65577:SRE65599 TBA65577:TBA65599 TKW65577:TKW65599 TUS65577:TUS65599 UEO65577:UEO65599 UOK65577:UOK65599 UYG65577:UYG65599 VIC65577:VIC65599 VRY65577:VRY65599 WBU65577:WBU65599 WLQ65577:WLQ65599 WVM65577:WVM65599 E131112:E131134 JA131113:JA131135 SW131113:SW131135 ACS131113:ACS131135 AMO131113:AMO131135 AWK131113:AWK131135 BGG131113:BGG131135 BQC131113:BQC131135 BZY131113:BZY131135 CJU131113:CJU131135 CTQ131113:CTQ131135 DDM131113:DDM131135 DNI131113:DNI131135 DXE131113:DXE131135 EHA131113:EHA131135 EQW131113:EQW131135 FAS131113:FAS131135 FKO131113:FKO131135 FUK131113:FUK131135 GEG131113:GEG131135 GOC131113:GOC131135 GXY131113:GXY131135 HHU131113:HHU131135 HRQ131113:HRQ131135 IBM131113:IBM131135 ILI131113:ILI131135 IVE131113:IVE131135 JFA131113:JFA131135 JOW131113:JOW131135 JYS131113:JYS131135 KIO131113:KIO131135 KSK131113:KSK131135 LCG131113:LCG131135 LMC131113:LMC131135 LVY131113:LVY131135 MFU131113:MFU131135 MPQ131113:MPQ131135 MZM131113:MZM131135 NJI131113:NJI131135 NTE131113:NTE131135 ODA131113:ODA131135 OMW131113:OMW131135 OWS131113:OWS131135 PGO131113:PGO131135 PQK131113:PQK131135 QAG131113:QAG131135 QKC131113:QKC131135 QTY131113:QTY131135 RDU131113:RDU131135 RNQ131113:RNQ131135 RXM131113:RXM131135 SHI131113:SHI131135 SRE131113:SRE131135 TBA131113:TBA131135 TKW131113:TKW131135 TUS131113:TUS131135 UEO131113:UEO131135 UOK131113:UOK131135 UYG131113:UYG131135 VIC131113:VIC131135 VRY131113:VRY131135 WBU131113:WBU131135 WLQ131113:WLQ131135 WVM131113:WVM131135 E196648:E196670 JA196649:JA196671 SW196649:SW196671 ACS196649:ACS196671 AMO196649:AMO196671 AWK196649:AWK196671 BGG196649:BGG196671 BQC196649:BQC196671 BZY196649:BZY196671 CJU196649:CJU196671 CTQ196649:CTQ196671 DDM196649:DDM196671 DNI196649:DNI196671 DXE196649:DXE196671 EHA196649:EHA196671 EQW196649:EQW196671 FAS196649:FAS196671 FKO196649:FKO196671 FUK196649:FUK196671 GEG196649:GEG196671 GOC196649:GOC196671 GXY196649:GXY196671 HHU196649:HHU196671 HRQ196649:HRQ196671 IBM196649:IBM196671 ILI196649:ILI196671 IVE196649:IVE196671 JFA196649:JFA196671 JOW196649:JOW196671 JYS196649:JYS196671 KIO196649:KIO196671 KSK196649:KSK196671 LCG196649:LCG196671 LMC196649:LMC196671 LVY196649:LVY196671 MFU196649:MFU196671 MPQ196649:MPQ196671 MZM196649:MZM196671 NJI196649:NJI196671 NTE196649:NTE196671 ODA196649:ODA196671 OMW196649:OMW196671 OWS196649:OWS196671 PGO196649:PGO196671 PQK196649:PQK196671 QAG196649:QAG196671 QKC196649:QKC196671 QTY196649:QTY196671 RDU196649:RDU196671 RNQ196649:RNQ196671 RXM196649:RXM196671 SHI196649:SHI196671 SRE196649:SRE196671 TBA196649:TBA196671 TKW196649:TKW196671 TUS196649:TUS196671 UEO196649:UEO196671 UOK196649:UOK196671 UYG196649:UYG196671 VIC196649:VIC196671 VRY196649:VRY196671 WBU196649:WBU196671 WLQ196649:WLQ196671 WVM196649:WVM196671 E262184:E262206 JA262185:JA262207 SW262185:SW262207 ACS262185:ACS262207 AMO262185:AMO262207 AWK262185:AWK262207 BGG262185:BGG262207 BQC262185:BQC262207 BZY262185:BZY262207 CJU262185:CJU262207 CTQ262185:CTQ262207 DDM262185:DDM262207 DNI262185:DNI262207 DXE262185:DXE262207 EHA262185:EHA262207 EQW262185:EQW262207 FAS262185:FAS262207 FKO262185:FKO262207 FUK262185:FUK262207 GEG262185:GEG262207 GOC262185:GOC262207 GXY262185:GXY262207 HHU262185:HHU262207 HRQ262185:HRQ262207 IBM262185:IBM262207 ILI262185:ILI262207 IVE262185:IVE262207 JFA262185:JFA262207 JOW262185:JOW262207 JYS262185:JYS262207 KIO262185:KIO262207 KSK262185:KSK262207 LCG262185:LCG262207 LMC262185:LMC262207 LVY262185:LVY262207 MFU262185:MFU262207 MPQ262185:MPQ262207 MZM262185:MZM262207 NJI262185:NJI262207 NTE262185:NTE262207 ODA262185:ODA262207 OMW262185:OMW262207 OWS262185:OWS262207 PGO262185:PGO262207 PQK262185:PQK262207 QAG262185:QAG262207 QKC262185:QKC262207 QTY262185:QTY262207 RDU262185:RDU262207 RNQ262185:RNQ262207 RXM262185:RXM262207 SHI262185:SHI262207 SRE262185:SRE262207 TBA262185:TBA262207 TKW262185:TKW262207 TUS262185:TUS262207 UEO262185:UEO262207 UOK262185:UOK262207 UYG262185:UYG262207 VIC262185:VIC262207 VRY262185:VRY262207 WBU262185:WBU262207 WLQ262185:WLQ262207 WVM262185:WVM262207 E327720:E327742 JA327721:JA327743 SW327721:SW327743 ACS327721:ACS327743 AMO327721:AMO327743 AWK327721:AWK327743 BGG327721:BGG327743 BQC327721:BQC327743 BZY327721:BZY327743 CJU327721:CJU327743 CTQ327721:CTQ327743 DDM327721:DDM327743 DNI327721:DNI327743 DXE327721:DXE327743 EHA327721:EHA327743 EQW327721:EQW327743 FAS327721:FAS327743 FKO327721:FKO327743 FUK327721:FUK327743 GEG327721:GEG327743 GOC327721:GOC327743 GXY327721:GXY327743 HHU327721:HHU327743 HRQ327721:HRQ327743 IBM327721:IBM327743 ILI327721:ILI327743 IVE327721:IVE327743 JFA327721:JFA327743 JOW327721:JOW327743 JYS327721:JYS327743 KIO327721:KIO327743 KSK327721:KSK327743 LCG327721:LCG327743 LMC327721:LMC327743 LVY327721:LVY327743 MFU327721:MFU327743 MPQ327721:MPQ327743 MZM327721:MZM327743 NJI327721:NJI327743 NTE327721:NTE327743 ODA327721:ODA327743 OMW327721:OMW327743 OWS327721:OWS327743 PGO327721:PGO327743 PQK327721:PQK327743 QAG327721:QAG327743 QKC327721:QKC327743 QTY327721:QTY327743 RDU327721:RDU327743 RNQ327721:RNQ327743 RXM327721:RXM327743 SHI327721:SHI327743 SRE327721:SRE327743 TBA327721:TBA327743 TKW327721:TKW327743 TUS327721:TUS327743 UEO327721:UEO327743 UOK327721:UOK327743 UYG327721:UYG327743 VIC327721:VIC327743 VRY327721:VRY327743 WBU327721:WBU327743 WLQ327721:WLQ327743 WVM327721:WVM327743 E393256:E393278 JA393257:JA393279 SW393257:SW393279 ACS393257:ACS393279 AMO393257:AMO393279 AWK393257:AWK393279 BGG393257:BGG393279 BQC393257:BQC393279 BZY393257:BZY393279 CJU393257:CJU393279 CTQ393257:CTQ393279 DDM393257:DDM393279 DNI393257:DNI393279 DXE393257:DXE393279 EHA393257:EHA393279 EQW393257:EQW393279 FAS393257:FAS393279 FKO393257:FKO393279 FUK393257:FUK393279 GEG393257:GEG393279 GOC393257:GOC393279 GXY393257:GXY393279 HHU393257:HHU393279 HRQ393257:HRQ393279 IBM393257:IBM393279 ILI393257:ILI393279 IVE393257:IVE393279 JFA393257:JFA393279 JOW393257:JOW393279 JYS393257:JYS393279 KIO393257:KIO393279 KSK393257:KSK393279 LCG393257:LCG393279 LMC393257:LMC393279 LVY393257:LVY393279 MFU393257:MFU393279 MPQ393257:MPQ393279 MZM393257:MZM393279 NJI393257:NJI393279 NTE393257:NTE393279 ODA393257:ODA393279 OMW393257:OMW393279 OWS393257:OWS393279 PGO393257:PGO393279 PQK393257:PQK393279 QAG393257:QAG393279 QKC393257:QKC393279 QTY393257:QTY393279 RDU393257:RDU393279 RNQ393257:RNQ393279 RXM393257:RXM393279 SHI393257:SHI393279 SRE393257:SRE393279 TBA393257:TBA393279 TKW393257:TKW393279 TUS393257:TUS393279 UEO393257:UEO393279 UOK393257:UOK393279 UYG393257:UYG393279 VIC393257:VIC393279 VRY393257:VRY393279 WBU393257:WBU393279 WLQ393257:WLQ393279 WVM393257:WVM393279 E458792:E458814 JA458793:JA458815 SW458793:SW458815 ACS458793:ACS458815 AMO458793:AMO458815 AWK458793:AWK458815 BGG458793:BGG458815 BQC458793:BQC458815 BZY458793:BZY458815 CJU458793:CJU458815 CTQ458793:CTQ458815 DDM458793:DDM458815 DNI458793:DNI458815 DXE458793:DXE458815 EHA458793:EHA458815 EQW458793:EQW458815 FAS458793:FAS458815 FKO458793:FKO458815 FUK458793:FUK458815 GEG458793:GEG458815 GOC458793:GOC458815 GXY458793:GXY458815 HHU458793:HHU458815 HRQ458793:HRQ458815 IBM458793:IBM458815 ILI458793:ILI458815 IVE458793:IVE458815 JFA458793:JFA458815 JOW458793:JOW458815 JYS458793:JYS458815 KIO458793:KIO458815 KSK458793:KSK458815 LCG458793:LCG458815 LMC458793:LMC458815 LVY458793:LVY458815 MFU458793:MFU458815 MPQ458793:MPQ458815 MZM458793:MZM458815 NJI458793:NJI458815 NTE458793:NTE458815 ODA458793:ODA458815 OMW458793:OMW458815 OWS458793:OWS458815 PGO458793:PGO458815 PQK458793:PQK458815 QAG458793:QAG458815 QKC458793:QKC458815 QTY458793:QTY458815 RDU458793:RDU458815 RNQ458793:RNQ458815 RXM458793:RXM458815 SHI458793:SHI458815 SRE458793:SRE458815 TBA458793:TBA458815 TKW458793:TKW458815 TUS458793:TUS458815 UEO458793:UEO458815 UOK458793:UOK458815 UYG458793:UYG458815 VIC458793:VIC458815 VRY458793:VRY458815 WBU458793:WBU458815 WLQ458793:WLQ458815 WVM458793:WVM458815 E524328:E524350 JA524329:JA524351 SW524329:SW524351 ACS524329:ACS524351 AMO524329:AMO524351 AWK524329:AWK524351 BGG524329:BGG524351 BQC524329:BQC524351 BZY524329:BZY524351 CJU524329:CJU524351 CTQ524329:CTQ524351 DDM524329:DDM524351 DNI524329:DNI524351 DXE524329:DXE524351 EHA524329:EHA524351 EQW524329:EQW524351 FAS524329:FAS524351 FKO524329:FKO524351 FUK524329:FUK524351 GEG524329:GEG524351 GOC524329:GOC524351 GXY524329:GXY524351 HHU524329:HHU524351 HRQ524329:HRQ524351 IBM524329:IBM524351 ILI524329:ILI524351 IVE524329:IVE524351 JFA524329:JFA524351 JOW524329:JOW524351 JYS524329:JYS524351 KIO524329:KIO524351 KSK524329:KSK524351 LCG524329:LCG524351 LMC524329:LMC524351 LVY524329:LVY524351 MFU524329:MFU524351 MPQ524329:MPQ524351 MZM524329:MZM524351 NJI524329:NJI524351 NTE524329:NTE524351 ODA524329:ODA524351 OMW524329:OMW524351 OWS524329:OWS524351 PGO524329:PGO524351 PQK524329:PQK524351 QAG524329:QAG524351 QKC524329:QKC524351 QTY524329:QTY524351 RDU524329:RDU524351 RNQ524329:RNQ524351 RXM524329:RXM524351 SHI524329:SHI524351 SRE524329:SRE524351 TBA524329:TBA524351 TKW524329:TKW524351 TUS524329:TUS524351 UEO524329:UEO524351 UOK524329:UOK524351 UYG524329:UYG524351 VIC524329:VIC524351 VRY524329:VRY524351 WBU524329:WBU524351 WLQ524329:WLQ524351 WVM524329:WVM524351 E589864:E589886 JA589865:JA589887 SW589865:SW589887 ACS589865:ACS589887 AMO589865:AMO589887 AWK589865:AWK589887 BGG589865:BGG589887 BQC589865:BQC589887 BZY589865:BZY589887 CJU589865:CJU589887 CTQ589865:CTQ589887 DDM589865:DDM589887 DNI589865:DNI589887 DXE589865:DXE589887 EHA589865:EHA589887 EQW589865:EQW589887 FAS589865:FAS589887 FKO589865:FKO589887 FUK589865:FUK589887 GEG589865:GEG589887 GOC589865:GOC589887 GXY589865:GXY589887 HHU589865:HHU589887 HRQ589865:HRQ589887 IBM589865:IBM589887 ILI589865:ILI589887 IVE589865:IVE589887 JFA589865:JFA589887 JOW589865:JOW589887 JYS589865:JYS589887 KIO589865:KIO589887 KSK589865:KSK589887 LCG589865:LCG589887 LMC589865:LMC589887 LVY589865:LVY589887 MFU589865:MFU589887 MPQ589865:MPQ589887 MZM589865:MZM589887 NJI589865:NJI589887 NTE589865:NTE589887 ODA589865:ODA589887 OMW589865:OMW589887 OWS589865:OWS589887 PGO589865:PGO589887 PQK589865:PQK589887 QAG589865:QAG589887 QKC589865:QKC589887 QTY589865:QTY589887 RDU589865:RDU589887 RNQ589865:RNQ589887 RXM589865:RXM589887 SHI589865:SHI589887 SRE589865:SRE589887 TBA589865:TBA589887 TKW589865:TKW589887 TUS589865:TUS589887 UEO589865:UEO589887 UOK589865:UOK589887 UYG589865:UYG589887 VIC589865:VIC589887 VRY589865:VRY589887 WBU589865:WBU589887 WLQ589865:WLQ589887 WVM589865:WVM589887 E655400:E655422 JA655401:JA655423 SW655401:SW655423 ACS655401:ACS655423 AMO655401:AMO655423 AWK655401:AWK655423 BGG655401:BGG655423 BQC655401:BQC655423 BZY655401:BZY655423 CJU655401:CJU655423 CTQ655401:CTQ655423 DDM655401:DDM655423 DNI655401:DNI655423 DXE655401:DXE655423 EHA655401:EHA655423 EQW655401:EQW655423 FAS655401:FAS655423 FKO655401:FKO655423 FUK655401:FUK655423 GEG655401:GEG655423 GOC655401:GOC655423 GXY655401:GXY655423 HHU655401:HHU655423 HRQ655401:HRQ655423 IBM655401:IBM655423 ILI655401:ILI655423 IVE655401:IVE655423 JFA655401:JFA655423 JOW655401:JOW655423 JYS655401:JYS655423 KIO655401:KIO655423 KSK655401:KSK655423 LCG655401:LCG655423 LMC655401:LMC655423 LVY655401:LVY655423 MFU655401:MFU655423 MPQ655401:MPQ655423 MZM655401:MZM655423 NJI655401:NJI655423 NTE655401:NTE655423 ODA655401:ODA655423 OMW655401:OMW655423 OWS655401:OWS655423 PGO655401:PGO655423 PQK655401:PQK655423 QAG655401:QAG655423 QKC655401:QKC655423 QTY655401:QTY655423 RDU655401:RDU655423 RNQ655401:RNQ655423 RXM655401:RXM655423 SHI655401:SHI655423 SRE655401:SRE655423 TBA655401:TBA655423 TKW655401:TKW655423 TUS655401:TUS655423 UEO655401:UEO655423 UOK655401:UOK655423 UYG655401:UYG655423 VIC655401:VIC655423 VRY655401:VRY655423 WBU655401:WBU655423 WLQ655401:WLQ655423 WVM655401:WVM655423 E720936:E720958 JA720937:JA720959 SW720937:SW720959 ACS720937:ACS720959 AMO720937:AMO720959 AWK720937:AWK720959 BGG720937:BGG720959 BQC720937:BQC720959 BZY720937:BZY720959 CJU720937:CJU720959 CTQ720937:CTQ720959 DDM720937:DDM720959 DNI720937:DNI720959 DXE720937:DXE720959 EHA720937:EHA720959 EQW720937:EQW720959 FAS720937:FAS720959 FKO720937:FKO720959 FUK720937:FUK720959 GEG720937:GEG720959 GOC720937:GOC720959 GXY720937:GXY720959 HHU720937:HHU720959 HRQ720937:HRQ720959 IBM720937:IBM720959 ILI720937:ILI720959 IVE720937:IVE720959 JFA720937:JFA720959 JOW720937:JOW720959 JYS720937:JYS720959 KIO720937:KIO720959 KSK720937:KSK720959 LCG720937:LCG720959 LMC720937:LMC720959 LVY720937:LVY720959 MFU720937:MFU720959 MPQ720937:MPQ720959 MZM720937:MZM720959 NJI720937:NJI720959 NTE720937:NTE720959 ODA720937:ODA720959 OMW720937:OMW720959 OWS720937:OWS720959 PGO720937:PGO720959 PQK720937:PQK720959 QAG720937:QAG720959 QKC720937:QKC720959 QTY720937:QTY720959 RDU720937:RDU720959 RNQ720937:RNQ720959 RXM720937:RXM720959 SHI720937:SHI720959 SRE720937:SRE720959 TBA720937:TBA720959 TKW720937:TKW720959 TUS720937:TUS720959 UEO720937:UEO720959 UOK720937:UOK720959 UYG720937:UYG720959 VIC720937:VIC720959 VRY720937:VRY720959 WBU720937:WBU720959 WLQ720937:WLQ720959 WVM720937:WVM720959 E786472:E786494 JA786473:JA786495 SW786473:SW786495 ACS786473:ACS786495 AMO786473:AMO786495 AWK786473:AWK786495 BGG786473:BGG786495 BQC786473:BQC786495 BZY786473:BZY786495 CJU786473:CJU786495 CTQ786473:CTQ786495 DDM786473:DDM786495 DNI786473:DNI786495 DXE786473:DXE786495 EHA786473:EHA786495 EQW786473:EQW786495 FAS786473:FAS786495 FKO786473:FKO786495 FUK786473:FUK786495 GEG786473:GEG786495 GOC786473:GOC786495 GXY786473:GXY786495 HHU786473:HHU786495 HRQ786473:HRQ786495 IBM786473:IBM786495 ILI786473:ILI786495 IVE786473:IVE786495 JFA786473:JFA786495 JOW786473:JOW786495 JYS786473:JYS786495 KIO786473:KIO786495 KSK786473:KSK786495 LCG786473:LCG786495 LMC786473:LMC786495 LVY786473:LVY786495 MFU786473:MFU786495 MPQ786473:MPQ786495 MZM786473:MZM786495 NJI786473:NJI786495 NTE786473:NTE786495 ODA786473:ODA786495 OMW786473:OMW786495 OWS786473:OWS786495 PGO786473:PGO786495 PQK786473:PQK786495 QAG786473:QAG786495 QKC786473:QKC786495 QTY786473:QTY786495 RDU786473:RDU786495 RNQ786473:RNQ786495 RXM786473:RXM786495 SHI786473:SHI786495 SRE786473:SRE786495 TBA786473:TBA786495 TKW786473:TKW786495 TUS786473:TUS786495 UEO786473:UEO786495 UOK786473:UOK786495 UYG786473:UYG786495 VIC786473:VIC786495 VRY786473:VRY786495 WBU786473:WBU786495 WLQ786473:WLQ786495 WVM786473:WVM786495 E852008:E852030 JA852009:JA852031 SW852009:SW852031 ACS852009:ACS852031 AMO852009:AMO852031 AWK852009:AWK852031 BGG852009:BGG852031 BQC852009:BQC852031 BZY852009:BZY852031 CJU852009:CJU852031 CTQ852009:CTQ852031 DDM852009:DDM852031 DNI852009:DNI852031 DXE852009:DXE852031 EHA852009:EHA852031 EQW852009:EQW852031 FAS852009:FAS852031 FKO852009:FKO852031 FUK852009:FUK852031 GEG852009:GEG852031 GOC852009:GOC852031 GXY852009:GXY852031 HHU852009:HHU852031 HRQ852009:HRQ852031 IBM852009:IBM852031 ILI852009:ILI852031 IVE852009:IVE852031 JFA852009:JFA852031 JOW852009:JOW852031 JYS852009:JYS852031 KIO852009:KIO852031 KSK852009:KSK852031 LCG852009:LCG852031 LMC852009:LMC852031 LVY852009:LVY852031 MFU852009:MFU852031 MPQ852009:MPQ852031 MZM852009:MZM852031 NJI852009:NJI852031 NTE852009:NTE852031 ODA852009:ODA852031 OMW852009:OMW852031 OWS852009:OWS852031 PGO852009:PGO852031 PQK852009:PQK852031 QAG852009:QAG852031 QKC852009:QKC852031 QTY852009:QTY852031 RDU852009:RDU852031 RNQ852009:RNQ852031 RXM852009:RXM852031 SHI852009:SHI852031 SRE852009:SRE852031 TBA852009:TBA852031 TKW852009:TKW852031 TUS852009:TUS852031 UEO852009:UEO852031 UOK852009:UOK852031 UYG852009:UYG852031 VIC852009:VIC852031 VRY852009:VRY852031 WBU852009:WBU852031 WLQ852009:WLQ852031 WVM852009:WVM852031 E917544:E917566 JA917545:JA917567 SW917545:SW917567 ACS917545:ACS917567 AMO917545:AMO917567 AWK917545:AWK917567 BGG917545:BGG917567 BQC917545:BQC917567 BZY917545:BZY917567 CJU917545:CJU917567 CTQ917545:CTQ917567 DDM917545:DDM917567 DNI917545:DNI917567 DXE917545:DXE917567 EHA917545:EHA917567 EQW917545:EQW917567 FAS917545:FAS917567 FKO917545:FKO917567 FUK917545:FUK917567 GEG917545:GEG917567 GOC917545:GOC917567 GXY917545:GXY917567 HHU917545:HHU917567 HRQ917545:HRQ917567 IBM917545:IBM917567 ILI917545:ILI917567 IVE917545:IVE917567 JFA917545:JFA917567 JOW917545:JOW917567 JYS917545:JYS917567 KIO917545:KIO917567 KSK917545:KSK917567 LCG917545:LCG917567 LMC917545:LMC917567 LVY917545:LVY917567 MFU917545:MFU917567 MPQ917545:MPQ917567 MZM917545:MZM917567 NJI917545:NJI917567 NTE917545:NTE917567 ODA917545:ODA917567 OMW917545:OMW917567 OWS917545:OWS917567 PGO917545:PGO917567 PQK917545:PQK917567 QAG917545:QAG917567 QKC917545:QKC917567 QTY917545:QTY917567 RDU917545:RDU917567 RNQ917545:RNQ917567 RXM917545:RXM917567 SHI917545:SHI917567 SRE917545:SRE917567 TBA917545:TBA917567 TKW917545:TKW917567 TUS917545:TUS917567 UEO917545:UEO917567 UOK917545:UOK917567 UYG917545:UYG917567 VIC917545:VIC917567 VRY917545:VRY917567 WBU917545:WBU917567 WLQ917545:WLQ917567 WVM917545:WVM917567 E983080:E983102 JA983081:JA983103 SW983081:SW983103 ACS983081:ACS983103 AMO983081:AMO983103 AWK983081:AWK983103 BGG983081:BGG983103 BQC983081:BQC983103 BZY983081:BZY983103 CJU983081:CJU983103 CTQ983081:CTQ983103 DDM983081:DDM983103 DNI983081:DNI983103 DXE983081:DXE983103 EHA983081:EHA983103 EQW983081:EQW983103 FAS983081:FAS983103 FKO983081:FKO983103 FUK983081:FUK983103 GEG983081:GEG983103 GOC983081:GOC983103 GXY983081:GXY983103 HHU983081:HHU983103 HRQ983081:HRQ983103 IBM983081:IBM983103 ILI983081:ILI983103 IVE983081:IVE983103 JFA983081:JFA983103 JOW983081:JOW983103 JYS983081:JYS983103 KIO983081:KIO983103 KSK983081:KSK983103 LCG983081:LCG983103 LMC983081:LMC983103 LVY983081:LVY983103 MFU983081:MFU983103 MPQ983081:MPQ983103 MZM983081:MZM983103 NJI983081:NJI983103 NTE983081:NTE983103 ODA983081:ODA983103 OMW983081:OMW983103 OWS983081:OWS983103 PGO983081:PGO983103 PQK983081:PQK983103 QAG983081:QAG983103 QKC983081:QKC983103 QTY983081:QTY983103 RDU983081:RDU983103 RNQ983081:RNQ983103 RXM983081:RXM983103 SHI983081:SHI983103 SRE983081:SRE983103 TBA983081:TBA983103 TKW983081:TKW983103 TUS983081:TUS983103 UEO983081:UEO983103 UOK983081:UOK983103 UYG983081:UYG983103 VIC983081:VIC983103 VRY983081:VRY983103 WBU983081:WBU983103 WLQ983081:WLQ983103 WVM4:WVM63 WLQ4:WLQ63 WBU4:WBU63 VRY4:VRY63 VIC4:VIC63 UYG4:UYG63 UOK4:UOK63 UEO4:UEO63 TUS4:TUS63 TKW4:TKW63 TBA4:TBA63 SRE4:SRE63 SHI4:SHI63 RXM4:RXM63 RNQ4:RNQ63 RDU4:RDU63 QTY4:QTY63 QKC4:QKC63 QAG4:QAG63 PQK4:PQK63 PGO4:PGO63 OWS4:OWS63 OMW4:OMW63 ODA4:ODA63 NTE4:NTE63 NJI4:NJI63 MZM4:MZM63 MPQ4:MPQ63 MFU4:MFU63 LVY4:LVY63 LMC4:LMC63 LCG4:LCG63 KSK4:KSK63 KIO4:KIO63 JYS4:JYS63 JOW4:JOW63 JFA4:JFA63 IVE4:IVE63 ILI4:ILI63 IBM4:IBM63 HRQ4:HRQ63 HHU4:HHU63 GXY4:GXY63 GOC4:GOC63 GEG4:GEG63 FUK4:FUK63 FKO4:FKO63 FAS4:FAS63 EQW4:EQW63 EHA4:EHA63 DXE4:DXE63 DNI4:DNI63 DDM4:DDM63 CTQ4:CTQ63 CJU4:CJU63 BZY4:BZY63 BQC4:BQC63 BGG4:BGG63 AWK4:AWK63 AMO4:AMO63 ACS4:ACS63 SW4:SW63 JA4:JA63 E65576:E65598">
      <formula1>$Q$34:$Q$36</formula1>
    </dataValidation>
  </dataValidations>
  <pageMargins left="0.7" right="0.7" top="0.75" bottom="0.75" header="0.3" footer="0.3"/>
  <pageSetup paperSize="9" scale="77" fitToHeight="0" orientation="portrait" horizontalDpi="4294967294" r:id="rId1"/>
  <colBreaks count="1" manualBreakCount="1">
    <brk id="20" max="1048575" man="1"/>
  </colBreaks>
  <drawing r:id="rId2"/>
  <legacyDrawing r:id="rId3"/>
  <mc:AlternateContent xmlns:mc="http://schemas.openxmlformats.org/markup-compatibility/2006">
    <mc:Choice Requires="x14"/>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2D050"/>
  </sheetPr>
  <dimension ref="A1:BD41"/>
  <sheetViews>
    <sheetView showGridLines="0" showZeros="0" view="pageBreakPreview" zoomScaleNormal="100" zoomScaleSheetLayoutView="100" workbookViewId="0">
      <selection activeCell="BD5" sqref="BD5"/>
    </sheetView>
  </sheetViews>
  <sheetFormatPr defaultColWidth="9" defaultRowHeight="18"/>
  <cols>
    <col min="1" max="53" width="1.58203125" style="188" customWidth="1"/>
    <col min="54" max="16384" width="9" style="188"/>
  </cols>
  <sheetData>
    <row r="1" spans="1:56" ht="17.25" customHeight="1">
      <c r="A1" s="614" t="s">
        <v>310</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206"/>
      <c r="AO1" s="206"/>
      <c r="AP1" s="206"/>
      <c r="AQ1" s="206"/>
      <c r="AR1" s="206"/>
      <c r="AS1" s="206"/>
      <c r="AT1" s="206"/>
      <c r="AU1" s="206"/>
    </row>
    <row r="2" spans="1:56" ht="17.25" customHeight="1">
      <c r="A2" s="1"/>
    </row>
    <row r="3" spans="1:56" ht="17.25" customHeight="1">
      <c r="A3" s="646" t="s">
        <v>671</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c r="AN3" s="646"/>
      <c r="AO3" s="646"/>
      <c r="AP3" s="646"/>
      <c r="AQ3" s="646"/>
      <c r="AR3" s="646"/>
      <c r="AS3" s="646"/>
      <c r="AT3" s="646"/>
      <c r="AU3" s="646"/>
      <c r="AV3" s="646"/>
      <c r="AW3" s="646"/>
      <c r="AX3" s="646"/>
      <c r="AY3" s="646"/>
      <c r="AZ3" s="646"/>
      <c r="BA3" s="646"/>
    </row>
    <row r="4" spans="1:56" ht="17.25" customHeight="1">
      <c r="A4" s="1"/>
    </row>
    <row r="5" spans="1:56" ht="17.2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784"/>
      <c r="AP5" s="784"/>
      <c r="AQ5" s="784"/>
      <c r="AR5" s="784"/>
      <c r="AS5" s="784"/>
      <c r="AT5" s="784"/>
      <c r="AU5" s="784"/>
      <c r="AV5" s="784"/>
      <c r="AW5" s="784"/>
      <c r="AX5" s="784"/>
      <c r="AY5" s="784"/>
      <c r="AZ5" s="784"/>
      <c r="BA5" s="784"/>
    </row>
    <row r="6" spans="1:56" ht="17.25" customHeight="1">
      <c r="A6" s="1"/>
      <c r="AI6" s="187"/>
    </row>
    <row r="7" spans="1:56" ht="17.25" customHeight="1">
      <c r="A7" s="614" t="s">
        <v>202</v>
      </c>
      <c r="B7" s="614"/>
      <c r="C7" s="614"/>
      <c r="D7" s="614"/>
      <c r="E7" s="614"/>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4"/>
      <c r="AN7" s="614"/>
      <c r="AO7" s="614"/>
      <c r="AP7" s="614"/>
      <c r="AQ7" s="614"/>
      <c r="AR7" s="614"/>
      <c r="AS7" s="614"/>
      <c r="AT7" s="614"/>
      <c r="AU7" s="614"/>
      <c r="AV7" s="614"/>
      <c r="AW7" s="614"/>
      <c r="AX7" s="614"/>
      <c r="AY7" s="614"/>
      <c r="AZ7" s="614"/>
      <c r="BA7" s="614"/>
    </row>
    <row r="8" spans="1:56" ht="17.25" customHeight="1">
      <c r="A8" s="782" t="s">
        <v>311</v>
      </c>
      <c r="B8" s="782"/>
      <c r="C8" s="782"/>
      <c r="D8" s="782"/>
      <c r="E8" s="782"/>
      <c r="F8" s="782"/>
      <c r="G8" s="782"/>
      <c r="H8" s="782"/>
      <c r="I8" s="782"/>
      <c r="J8" s="782"/>
      <c r="K8" s="782"/>
      <c r="L8" s="782"/>
      <c r="M8" s="782"/>
      <c r="N8" s="782"/>
      <c r="O8" s="782"/>
      <c r="P8" s="782"/>
      <c r="Q8" s="782"/>
      <c r="R8" s="782"/>
      <c r="S8" s="782"/>
      <c r="T8" s="782"/>
      <c r="U8" s="782"/>
      <c r="V8" s="782"/>
      <c r="W8" s="782"/>
      <c r="X8" s="782"/>
      <c r="Y8" s="782"/>
      <c r="Z8" s="782"/>
      <c r="AA8" s="782"/>
      <c r="AB8" s="782"/>
      <c r="AC8" s="782"/>
      <c r="AD8" s="782"/>
      <c r="AE8" s="782"/>
      <c r="AG8" s="609">
        <f>【交付申請】入力シート!K5</f>
        <v>0</v>
      </c>
      <c r="AH8" s="609"/>
      <c r="AI8" s="609"/>
      <c r="AJ8" s="609"/>
      <c r="AK8" s="609"/>
      <c r="AL8" s="609"/>
      <c r="AM8" s="609"/>
      <c r="AN8" s="609"/>
      <c r="AO8" s="609"/>
      <c r="AP8" s="609"/>
      <c r="AQ8" s="609"/>
      <c r="AR8" s="609"/>
      <c r="AS8" s="609"/>
      <c r="AT8" s="609"/>
      <c r="AU8" s="609"/>
      <c r="AV8" s="609"/>
      <c r="AW8" s="609"/>
      <c r="AX8" s="609"/>
      <c r="AY8" s="609"/>
      <c r="AZ8" s="609"/>
      <c r="BA8" s="609"/>
      <c r="BB8" s="609"/>
    </row>
    <row r="9" spans="1:56" ht="17.25" customHeight="1">
      <c r="A9" s="782" t="s">
        <v>312</v>
      </c>
      <c r="B9" s="782"/>
      <c r="C9" s="782"/>
      <c r="D9" s="782"/>
      <c r="E9" s="782"/>
      <c r="F9" s="782"/>
      <c r="G9" s="782"/>
      <c r="H9" s="782"/>
      <c r="I9" s="782"/>
      <c r="J9" s="782"/>
      <c r="K9" s="782"/>
      <c r="L9" s="782"/>
      <c r="M9" s="782"/>
      <c r="N9" s="782"/>
      <c r="O9" s="782"/>
      <c r="P9" s="782"/>
      <c r="Q9" s="782"/>
      <c r="R9" s="782"/>
      <c r="S9" s="782"/>
      <c r="T9" s="782"/>
      <c r="U9" s="782"/>
      <c r="V9" s="782"/>
      <c r="W9" s="782"/>
      <c r="X9" s="782"/>
      <c r="Y9" s="782"/>
      <c r="Z9" s="782"/>
      <c r="AA9" s="782"/>
      <c r="AB9" s="782"/>
      <c r="AC9" s="782"/>
      <c r="AD9" s="782"/>
      <c r="AE9" s="782"/>
      <c r="AG9" s="609">
        <f>【交付申請】入力シート!K6</f>
        <v>0</v>
      </c>
      <c r="AH9" s="609"/>
      <c r="AI9" s="609"/>
      <c r="AJ9" s="609"/>
      <c r="AK9" s="609"/>
      <c r="AL9" s="609"/>
      <c r="AM9" s="609"/>
      <c r="AN9" s="609"/>
      <c r="AO9" s="609"/>
      <c r="AP9" s="609"/>
      <c r="AQ9" s="609"/>
      <c r="AR9" s="609"/>
      <c r="AS9" s="609"/>
      <c r="AT9" s="609"/>
      <c r="AU9" s="609"/>
      <c r="AV9" s="609"/>
      <c r="AW9" s="609"/>
      <c r="AX9" s="609"/>
      <c r="AY9" s="609"/>
      <c r="AZ9" s="609"/>
      <c r="BA9" s="609"/>
      <c r="BB9" s="609"/>
    </row>
    <row r="10" spans="1:56" ht="17.25" customHeight="1">
      <c r="A10" s="782" t="s">
        <v>313</v>
      </c>
      <c r="B10" s="782"/>
      <c r="C10" s="782"/>
      <c r="D10" s="782"/>
      <c r="E10" s="782"/>
      <c r="F10" s="782"/>
      <c r="G10" s="782"/>
      <c r="H10" s="782"/>
      <c r="I10" s="782"/>
      <c r="J10" s="782"/>
      <c r="K10" s="782"/>
      <c r="L10" s="782"/>
      <c r="M10" s="782"/>
      <c r="N10" s="782"/>
      <c r="O10" s="782"/>
      <c r="P10" s="782"/>
      <c r="Q10" s="782"/>
      <c r="R10" s="782"/>
      <c r="S10" s="782"/>
      <c r="T10" s="782"/>
      <c r="U10" s="782"/>
      <c r="V10" s="782"/>
      <c r="W10" s="782"/>
      <c r="X10" s="782"/>
      <c r="Y10" s="782"/>
      <c r="Z10" s="782"/>
      <c r="AA10" s="782"/>
      <c r="AB10" s="782"/>
      <c r="AC10" s="782"/>
      <c r="AD10" s="782"/>
      <c r="AE10" s="782"/>
      <c r="AG10" s="609">
        <f>【交付申請】入力シート!K7</f>
        <v>0</v>
      </c>
      <c r="AH10" s="609"/>
      <c r="AI10" s="609"/>
      <c r="AJ10" s="609"/>
      <c r="AK10" s="609"/>
      <c r="AL10" s="609"/>
      <c r="AM10" s="609"/>
      <c r="AN10" s="609"/>
      <c r="AO10" s="609"/>
      <c r="AP10" s="609"/>
      <c r="AQ10" s="609"/>
      <c r="AR10" s="609"/>
      <c r="AS10" s="609"/>
      <c r="AT10" s="609"/>
      <c r="AU10" s="609"/>
      <c r="AV10" s="609"/>
      <c r="AW10" s="609"/>
      <c r="AX10" s="609"/>
      <c r="AY10" s="609"/>
      <c r="AZ10" s="609"/>
      <c r="BA10" s="609"/>
      <c r="BB10" s="609"/>
    </row>
    <row r="11" spans="1:56" ht="17.25" customHeight="1">
      <c r="A11" s="782" t="s">
        <v>314</v>
      </c>
      <c r="B11" s="782"/>
      <c r="C11" s="782"/>
      <c r="D11" s="782"/>
      <c r="E11" s="782"/>
      <c r="F11" s="782"/>
      <c r="G11" s="782"/>
      <c r="H11" s="782"/>
      <c r="I11" s="782"/>
      <c r="J11" s="782"/>
      <c r="K11" s="782"/>
      <c r="L11" s="782"/>
      <c r="M11" s="782"/>
      <c r="N11" s="782"/>
      <c r="O11" s="782"/>
      <c r="P11" s="782"/>
      <c r="Q11" s="782"/>
      <c r="R11" s="782"/>
      <c r="S11" s="782"/>
      <c r="T11" s="782"/>
      <c r="U11" s="782"/>
      <c r="V11" s="782"/>
      <c r="W11" s="782"/>
      <c r="X11" s="782"/>
      <c r="Y11" s="782"/>
      <c r="Z11" s="782"/>
      <c r="AA11" s="782"/>
      <c r="AB11" s="782"/>
      <c r="AC11" s="782"/>
      <c r="AD11" s="782"/>
      <c r="AE11" s="782"/>
      <c r="AG11" s="609">
        <f>【交付申請】入力シート!K10</f>
        <v>0</v>
      </c>
      <c r="AH11" s="609"/>
      <c r="AI11" s="609"/>
      <c r="AJ11" s="609"/>
      <c r="AK11" s="609"/>
      <c r="AL11" s="609"/>
      <c r="AM11" s="609"/>
      <c r="AN11" s="609"/>
      <c r="AO11" s="609"/>
      <c r="AP11" s="609"/>
      <c r="AQ11" s="609"/>
      <c r="AR11" s="609"/>
      <c r="AS11" s="609"/>
      <c r="AT11" s="609"/>
      <c r="AU11" s="609"/>
      <c r="AV11" s="609"/>
      <c r="AW11" s="609"/>
      <c r="AX11" s="609"/>
      <c r="AY11" s="609"/>
      <c r="AZ11" s="609"/>
      <c r="BA11" s="609"/>
      <c r="BB11" s="609"/>
    </row>
    <row r="12" spans="1:56" ht="17.25" customHeight="1">
      <c r="A12" s="782" t="s">
        <v>315</v>
      </c>
      <c r="B12" s="782"/>
      <c r="C12" s="782"/>
      <c r="D12" s="782"/>
      <c r="E12" s="782"/>
      <c r="F12" s="782"/>
      <c r="G12" s="782"/>
      <c r="H12" s="782"/>
      <c r="I12" s="782"/>
      <c r="J12" s="782"/>
      <c r="K12" s="782"/>
      <c r="L12" s="782"/>
      <c r="M12" s="782"/>
      <c r="N12" s="782"/>
      <c r="O12" s="782"/>
      <c r="P12" s="782"/>
      <c r="Q12" s="782"/>
      <c r="R12" s="782"/>
      <c r="S12" s="782"/>
      <c r="T12" s="782"/>
      <c r="U12" s="782"/>
      <c r="V12" s="782"/>
      <c r="W12" s="782"/>
      <c r="X12" s="782"/>
      <c r="Y12" s="782"/>
      <c r="Z12" s="782"/>
      <c r="AA12" s="782"/>
      <c r="AB12" s="782"/>
      <c r="AC12" s="782"/>
      <c r="AD12" s="782"/>
      <c r="AE12" s="782"/>
      <c r="AG12" s="609">
        <f>【交付申請】入力シート!K11</f>
        <v>0</v>
      </c>
      <c r="AH12" s="609"/>
      <c r="AI12" s="609"/>
      <c r="AJ12" s="609"/>
      <c r="AK12" s="609"/>
      <c r="AL12" s="609"/>
      <c r="AM12" s="609"/>
      <c r="AN12" s="609"/>
      <c r="AO12" s="609"/>
      <c r="AP12" s="609"/>
      <c r="AQ12" s="609"/>
      <c r="AR12" s="609"/>
      <c r="AS12" s="609"/>
      <c r="AT12" s="609"/>
      <c r="AU12" s="609"/>
      <c r="AV12" s="609"/>
      <c r="AW12" s="609"/>
      <c r="AX12" s="609"/>
      <c r="AY12" s="609"/>
      <c r="AZ12" s="609"/>
      <c r="BA12" s="609"/>
      <c r="BB12" s="609"/>
    </row>
    <row r="13" spans="1:56" ht="17.25" customHeight="1">
      <c r="A13" s="1"/>
      <c r="BD13" s="241"/>
    </row>
    <row r="14" spans="1:56" ht="17.25" customHeight="1">
      <c r="A14" s="783">
        <f>交付決定!AR2</f>
        <v>0</v>
      </c>
      <c r="B14" s="783"/>
      <c r="C14" s="783"/>
      <c r="D14" s="783"/>
      <c r="E14" s="783"/>
      <c r="F14" s="783"/>
      <c r="G14" s="783"/>
      <c r="H14" s="783"/>
      <c r="I14" s="783"/>
      <c r="J14" s="783"/>
      <c r="K14" s="783"/>
      <c r="L14" s="783"/>
      <c r="M14" s="761" t="s">
        <v>670</v>
      </c>
      <c r="N14" s="761"/>
      <c r="O14" s="761"/>
      <c r="P14" s="761"/>
      <c r="Q14" s="761"/>
      <c r="R14" s="761"/>
      <c r="S14" s="751">
        <f>交付決定!BB1</f>
        <v>0</v>
      </c>
      <c r="T14" s="751"/>
      <c r="U14" s="751"/>
      <c r="V14" s="614" t="s">
        <v>362</v>
      </c>
      <c r="W14" s="614"/>
      <c r="X14" s="614"/>
      <c r="Y14" s="614"/>
      <c r="Z14" s="614"/>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614"/>
      <c r="AW14" s="614"/>
      <c r="AX14" s="614"/>
      <c r="AY14" s="614"/>
      <c r="AZ14" s="614"/>
      <c r="BA14" s="614"/>
    </row>
    <row r="15" spans="1:56" ht="17.25" customHeight="1">
      <c r="A15" s="609" t="s">
        <v>363</v>
      </c>
      <c r="B15" s="609"/>
      <c r="C15" s="609"/>
      <c r="D15" s="609"/>
      <c r="E15" s="609"/>
      <c r="F15" s="609"/>
      <c r="G15" s="609"/>
      <c r="H15" s="609"/>
      <c r="I15" s="609"/>
      <c r="J15" s="609"/>
      <c r="K15" s="609"/>
      <c r="L15" s="609"/>
      <c r="M15" s="609"/>
      <c r="N15" s="609"/>
      <c r="O15" s="609"/>
      <c r="P15" s="609"/>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c r="AU15" s="609"/>
      <c r="AV15" s="609"/>
      <c r="AW15" s="609"/>
      <c r="AX15" s="609"/>
      <c r="AY15" s="609"/>
      <c r="AZ15" s="609"/>
      <c r="BA15" s="609"/>
    </row>
    <row r="16" spans="1:56" ht="17.25" customHeight="1">
      <c r="A16" s="205"/>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row>
    <row r="17" spans="1:53" ht="17.25" customHeight="1">
      <c r="A17" s="751" t="s">
        <v>2</v>
      </c>
      <c r="B17" s="751"/>
      <c r="C17" s="751"/>
      <c r="D17" s="751"/>
      <c r="E17" s="751"/>
      <c r="F17" s="751"/>
      <c r="G17" s="751"/>
      <c r="H17" s="751"/>
      <c r="I17" s="751"/>
      <c r="J17" s="751"/>
      <c r="K17" s="751"/>
      <c r="L17" s="751"/>
      <c r="M17" s="751"/>
      <c r="N17" s="751"/>
      <c r="O17" s="751"/>
      <c r="P17" s="751"/>
      <c r="Q17" s="751"/>
      <c r="R17" s="751"/>
      <c r="S17" s="751"/>
      <c r="T17" s="751"/>
      <c r="U17" s="751"/>
      <c r="V17" s="751"/>
      <c r="W17" s="751"/>
      <c r="X17" s="751"/>
      <c r="Y17" s="751"/>
      <c r="Z17" s="751"/>
      <c r="AA17" s="751"/>
      <c r="AB17" s="751"/>
      <c r="AC17" s="751"/>
      <c r="AD17" s="751"/>
      <c r="AE17" s="751"/>
      <c r="AF17" s="751"/>
      <c r="AG17" s="751"/>
      <c r="AH17" s="751"/>
      <c r="AI17" s="751"/>
      <c r="AJ17" s="751"/>
      <c r="AK17" s="751"/>
      <c r="AL17" s="751"/>
      <c r="AM17" s="751"/>
      <c r="AN17" s="751"/>
      <c r="AO17" s="751"/>
      <c r="AP17" s="751"/>
      <c r="AQ17" s="751"/>
      <c r="AR17" s="751"/>
      <c r="AS17" s="751"/>
      <c r="AT17" s="751"/>
      <c r="AU17" s="751"/>
      <c r="AV17" s="751"/>
      <c r="AW17" s="751"/>
      <c r="AX17" s="751"/>
      <c r="AY17" s="751"/>
      <c r="AZ17" s="751"/>
      <c r="BA17" s="751"/>
    </row>
    <row r="18" spans="1:53" ht="17.25" customHeight="1">
      <c r="A18" s="1"/>
    </row>
    <row r="19" spans="1:53" ht="17.25" customHeight="1">
      <c r="A19" s="787" t="s">
        <v>316</v>
      </c>
      <c r="B19" s="787"/>
      <c r="C19" s="787"/>
      <c r="D19" s="787"/>
      <c r="E19" s="787"/>
      <c r="F19" s="787"/>
      <c r="G19" s="787"/>
      <c r="H19" s="787"/>
      <c r="I19" s="787"/>
      <c r="J19" s="787"/>
      <c r="K19" s="787"/>
      <c r="L19" s="787"/>
      <c r="M19" s="787"/>
      <c r="N19" s="787"/>
      <c r="O19" s="787"/>
      <c r="P19" s="787"/>
      <c r="Q19" s="787"/>
      <c r="R19" s="787"/>
      <c r="T19" s="225"/>
      <c r="U19" s="63" t="s">
        <v>21</v>
      </c>
      <c r="V19" s="63"/>
      <c r="W19" s="788">
        <f>'【実績】入力シート '!AF88</f>
        <v>0</v>
      </c>
      <c r="X19" s="788"/>
      <c r="Y19" s="788"/>
      <c r="Z19" s="788"/>
      <c r="AA19" s="788"/>
      <c r="AB19" s="788"/>
      <c r="AC19" s="788"/>
      <c r="AD19" s="788"/>
      <c r="AE19" s="788"/>
      <c r="AF19" s="788"/>
      <c r="AG19" s="63" t="s">
        <v>135</v>
      </c>
      <c r="AH19" s="63"/>
      <c r="AI19" s="226"/>
    </row>
    <row r="20" spans="1:53" ht="17.25" customHeight="1">
      <c r="A20" s="789" t="s">
        <v>317</v>
      </c>
      <c r="B20" s="789"/>
      <c r="C20" s="789"/>
      <c r="D20" s="789"/>
      <c r="E20" s="789"/>
      <c r="F20" s="789"/>
      <c r="G20" s="789"/>
      <c r="H20" s="789"/>
      <c r="I20" s="789"/>
      <c r="J20" s="789"/>
      <c r="K20" s="789"/>
      <c r="L20" s="789"/>
      <c r="M20" s="789"/>
      <c r="N20" s="789"/>
      <c r="O20" s="789"/>
      <c r="P20" s="789"/>
      <c r="Q20" s="789"/>
      <c r="R20" s="789"/>
    </row>
    <row r="21" spans="1:53" ht="17.25" customHeight="1">
      <c r="A21" s="227"/>
      <c r="B21" s="227"/>
      <c r="C21" s="227"/>
      <c r="D21" s="227"/>
      <c r="E21" s="227"/>
      <c r="F21" s="227"/>
      <c r="G21" s="227"/>
      <c r="H21" s="227"/>
      <c r="I21" s="227"/>
      <c r="J21" s="227"/>
      <c r="K21" s="227"/>
      <c r="L21" s="227"/>
      <c r="M21" s="227"/>
      <c r="N21" s="227"/>
      <c r="O21" s="227"/>
      <c r="P21" s="227"/>
      <c r="Q21" s="227"/>
      <c r="R21" s="227"/>
    </row>
    <row r="22" spans="1:53" ht="17.25" customHeight="1">
      <c r="A22" s="614" t="s">
        <v>318</v>
      </c>
      <c r="B22" s="614"/>
      <c r="C22" s="614"/>
      <c r="D22" s="614"/>
      <c r="E22" s="614"/>
      <c r="F22" s="614"/>
      <c r="G22" s="614"/>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14"/>
      <c r="AI22" s="614"/>
      <c r="AJ22" s="614"/>
      <c r="AK22" s="614"/>
      <c r="AL22" s="614"/>
      <c r="AM22" s="614"/>
      <c r="AN22" s="614"/>
      <c r="AO22" s="614"/>
      <c r="AP22" s="614"/>
      <c r="AQ22" s="614"/>
      <c r="AR22" s="614"/>
      <c r="AS22" s="614"/>
      <c r="AT22" s="614"/>
      <c r="AU22" s="614"/>
      <c r="AV22" s="614"/>
      <c r="AW22" s="614"/>
      <c r="AX22" s="614"/>
      <c r="AY22" s="614"/>
      <c r="AZ22" s="614"/>
      <c r="BA22" s="614"/>
    </row>
    <row r="23" spans="1:53" ht="17.25" customHeight="1">
      <c r="A23" s="1"/>
      <c r="D23" s="785"/>
      <c r="E23" s="786"/>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786"/>
      <c r="AD23" s="786"/>
      <c r="AE23" s="786"/>
      <c r="AF23" s="786"/>
      <c r="AG23" s="786"/>
      <c r="AH23" s="786"/>
      <c r="AI23" s="786"/>
      <c r="AJ23" s="786"/>
      <c r="AK23" s="786"/>
      <c r="AL23" s="786"/>
      <c r="AM23" s="786"/>
      <c r="AN23" s="786"/>
      <c r="AO23" s="786"/>
      <c r="AP23" s="786"/>
      <c r="AQ23" s="786"/>
      <c r="AR23" s="786"/>
      <c r="AS23" s="786"/>
      <c r="AT23" s="786"/>
      <c r="AU23" s="786"/>
      <c r="AV23" s="786"/>
      <c r="AW23" s="786"/>
      <c r="AX23" s="786"/>
      <c r="AY23" s="786"/>
      <c r="AZ23" s="786"/>
      <c r="BA23" s="786"/>
    </row>
    <row r="24" spans="1:53" ht="17.25" customHeight="1">
      <c r="A24" s="1"/>
      <c r="D24" s="786"/>
      <c r="E24" s="786"/>
      <c r="F24" s="786"/>
      <c r="G24" s="786"/>
      <c r="H24" s="786"/>
      <c r="I24" s="786"/>
      <c r="J24" s="786"/>
      <c r="K24" s="786"/>
      <c r="L24" s="786"/>
      <c r="M24" s="786"/>
      <c r="N24" s="786"/>
      <c r="O24" s="786"/>
      <c r="P24" s="786"/>
      <c r="Q24" s="786"/>
      <c r="R24" s="786"/>
      <c r="S24" s="786"/>
      <c r="T24" s="786"/>
      <c r="U24" s="786"/>
      <c r="V24" s="786"/>
      <c r="W24" s="786"/>
      <c r="X24" s="786"/>
      <c r="Y24" s="786"/>
      <c r="Z24" s="786"/>
      <c r="AA24" s="786"/>
      <c r="AB24" s="786"/>
      <c r="AC24" s="786"/>
      <c r="AD24" s="786"/>
      <c r="AE24" s="786"/>
      <c r="AF24" s="786"/>
      <c r="AG24" s="786"/>
      <c r="AH24" s="786"/>
      <c r="AI24" s="786"/>
      <c r="AJ24" s="786"/>
      <c r="AK24" s="786"/>
      <c r="AL24" s="786"/>
      <c r="AM24" s="786"/>
      <c r="AN24" s="786"/>
      <c r="AO24" s="786"/>
      <c r="AP24" s="786"/>
      <c r="AQ24" s="786"/>
      <c r="AR24" s="786"/>
      <c r="AS24" s="786"/>
      <c r="AT24" s="786"/>
      <c r="AU24" s="786"/>
      <c r="AV24" s="786"/>
      <c r="AW24" s="786"/>
      <c r="AX24" s="786"/>
      <c r="AY24" s="786"/>
      <c r="AZ24" s="786"/>
      <c r="BA24" s="786"/>
    </row>
    <row r="25" spans="1:53" ht="17.25" customHeight="1">
      <c r="A25" s="1"/>
      <c r="D25" s="786"/>
      <c r="E25" s="786"/>
      <c r="F25" s="786"/>
      <c r="G25" s="786"/>
      <c r="H25" s="786"/>
      <c r="I25" s="786"/>
      <c r="J25" s="786"/>
      <c r="K25" s="786"/>
      <c r="L25" s="786"/>
      <c r="M25" s="786"/>
      <c r="N25" s="786"/>
      <c r="O25" s="786"/>
      <c r="P25" s="786"/>
      <c r="Q25" s="786"/>
      <c r="R25" s="786"/>
      <c r="S25" s="786"/>
      <c r="T25" s="786"/>
      <c r="U25" s="786"/>
      <c r="V25" s="786"/>
      <c r="W25" s="786"/>
      <c r="X25" s="786"/>
      <c r="Y25" s="786"/>
      <c r="Z25" s="786"/>
      <c r="AA25" s="786"/>
      <c r="AB25" s="786"/>
      <c r="AC25" s="786"/>
      <c r="AD25" s="786"/>
      <c r="AE25" s="786"/>
      <c r="AF25" s="786"/>
      <c r="AG25" s="786"/>
      <c r="AH25" s="786"/>
      <c r="AI25" s="786"/>
      <c r="AJ25" s="786"/>
      <c r="AK25" s="786"/>
      <c r="AL25" s="786"/>
      <c r="AM25" s="786"/>
      <c r="AN25" s="786"/>
      <c r="AO25" s="786"/>
      <c r="AP25" s="786"/>
      <c r="AQ25" s="786"/>
      <c r="AR25" s="786"/>
      <c r="AS25" s="786"/>
      <c r="AT25" s="786"/>
      <c r="AU25" s="786"/>
      <c r="AV25" s="786"/>
      <c r="AW25" s="786"/>
      <c r="AX25" s="786"/>
      <c r="AY25" s="786"/>
      <c r="AZ25" s="786"/>
      <c r="BA25" s="786"/>
    </row>
    <row r="26" spans="1:53" ht="17.25" customHeight="1">
      <c r="A26" s="614" t="s">
        <v>319</v>
      </c>
      <c r="B26" s="614"/>
      <c r="C26" s="614"/>
      <c r="D26" s="614"/>
      <c r="E26" s="614"/>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614"/>
      <c r="AI26" s="614"/>
      <c r="AJ26" s="614"/>
      <c r="AK26" s="614"/>
      <c r="AL26" s="614"/>
      <c r="AM26" s="614"/>
      <c r="AN26" s="614"/>
      <c r="AO26" s="614"/>
      <c r="AP26" s="614"/>
      <c r="AQ26" s="614"/>
      <c r="AR26" s="614"/>
      <c r="AS26" s="614"/>
      <c r="AT26" s="614"/>
      <c r="AU26" s="614"/>
      <c r="AV26" s="614"/>
      <c r="AW26" s="614"/>
      <c r="AX26" s="614"/>
      <c r="AY26" s="614"/>
      <c r="AZ26" s="614"/>
      <c r="BA26" s="614"/>
    </row>
    <row r="27" spans="1:53" ht="17.25" customHeight="1">
      <c r="A27" s="1"/>
      <c r="D27" s="786"/>
      <c r="E27" s="786"/>
      <c r="F27" s="786"/>
      <c r="G27" s="786"/>
      <c r="H27" s="786"/>
      <c r="I27" s="786"/>
      <c r="J27" s="786"/>
      <c r="K27" s="786"/>
      <c r="L27" s="786"/>
      <c r="M27" s="786"/>
      <c r="N27" s="786"/>
      <c r="O27" s="786"/>
      <c r="P27" s="786"/>
      <c r="Q27" s="786"/>
      <c r="R27" s="786"/>
      <c r="S27" s="786"/>
      <c r="T27" s="786"/>
      <c r="U27" s="786"/>
      <c r="V27" s="786"/>
      <c r="W27" s="786"/>
      <c r="X27" s="786"/>
      <c r="Y27" s="786"/>
      <c r="Z27" s="786"/>
      <c r="AA27" s="786"/>
      <c r="AB27" s="786"/>
      <c r="AC27" s="786"/>
      <c r="AD27" s="786"/>
      <c r="AE27" s="786"/>
      <c r="AF27" s="786"/>
      <c r="AG27" s="786"/>
      <c r="AH27" s="786"/>
      <c r="AI27" s="786"/>
      <c r="AJ27" s="786"/>
      <c r="AK27" s="786"/>
      <c r="AL27" s="786"/>
      <c r="AM27" s="786"/>
      <c r="AN27" s="786"/>
      <c r="AO27" s="786"/>
      <c r="AP27" s="786"/>
      <c r="AQ27" s="786"/>
      <c r="AR27" s="786"/>
      <c r="AS27" s="786"/>
      <c r="AT27" s="786"/>
      <c r="AU27" s="786"/>
      <c r="AV27" s="786"/>
      <c r="AW27" s="786"/>
      <c r="AX27" s="786"/>
      <c r="AY27" s="786"/>
      <c r="AZ27" s="786"/>
      <c r="BA27" s="786"/>
    </row>
    <row r="28" spans="1:53" ht="17.25" customHeight="1">
      <c r="A28" s="1"/>
      <c r="D28" s="786"/>
      <c r="E28" s="786"/>
      <c r="F28" s="786"/>
      <c r="G28" s="786"/>
      <c r="H28" s="786"/>
      <c r="I28" s="786"/>
      <c r="J28" s="786"/>
      <c r="K28" s="786"/>
      <c r="L28" s="786"/>
      <c r="M28" s="786"/>
      <c r="N28" s="786"/>
      <c r="O28" s="786"/>
      <c r="P28" s="786"/>
      <c r="Q28" s="786"/>
      <c r="R28" s="786"/>
      <c r="S28" s="786"/>
      <c r="T28" s="786"/>
      <c r="U28" s="786"/>
      <c r="V28" s="786"/>
      <c r="W28" s="786"/>
      <c r="X28" s="786"/>
      <c r="Y28" s="786"/>
      <c r="Z28" s="786"/>
      <c r="AA28" s="786"/>
      <c r="AB28" s="786"/>
      <c r="AC28" s="786"/>
      <c r="AD28" s="786"/>
      <c r="AE28" s="786"/>
      <c r="AF28" s="786"/>
      <c r="AG28" s="786"/>
      <c r="AH28" s="786"/>
      <c r="AI28" s="786"/>
      <c r="AJ28" s="786"/>
      <c r="AK28" s="786"/>
      <c r="AL28" s="786"/>
      <c r="AM28" s="786"/>
      <c r="AN28" s="786"/>
      <c r="AO28" s="786"/>
      <c r="AP28" s="786"/>
      <c r="AQ28" s="786"/>
      <c r="AR28" s="786"/>
      <c r="AS28" s="786"/>
      <c r="AT28" s="786"/>
      <c r="AU28" s="786"/>
      <c r="AV28" s="786"/>
      <c r="AW28" s="786"/>
      <c r="AX28" s="786"/>
      <c r="AY28" s="786"/>
      <c r="AZ28" s="786"/>
      <c r="BA28" s="786"/>
    </row>
    <row r="29" spans="1:53" ht="17.25" customHeight="1">
      <c r="A29" s="1"/>
      <c r="D29" s="786"/>
      <c r="E29" s="786"/>
      <c r="F29" s="786"/>
      <c r="G29" s="786"/>
      <c r="H29" s="786"/>
      <c r="I29" s="786"/>
      <c r="J29" s="786"/>
      <c r="K29" s="786"/>
      <c r="L29" s="786"/>
      <c r="M29" s="786"/>
      <c r="N29" s="786"/>
      <c r="O29" s="786"/>
      <c r="P29" s="786"/>
      <c r="Q29" s="786"/>
      <c r="R29" s="786"/>
      <c r="S29" s="786"/>
      <c r="T29" s="786"/>
      <c r="U29" s="786"/>
      <c r="V29" s="786"/>
      <c r="W29" s="786"/>
      <c r="X29" s="786"/>
      <c r="Y29" s="786"/>
      <c r="Z29" s="786"/>
      <c r="AA29" s="786"/>
      <c r="AB29" s="786"/>
      <c r="AC29" s="786"/>
      <c r="AD29" s="786"/>
      <c r="AE29" s="786"/>
      <c r="AF29" s="786"/>
      <c r="AG29" s="786"/>
      <c r="AH29" s="786"/>
      <c r="AI29" s="786"/>
      <c r="AJ29" s="786"/>
      <c r="AK29" s="786"/>
      <c r="AL29" s="786"/>
      <c r="AM29" s="786"/>
      <c r="AN29" s="786"/>
      <c r="AO29" s="786"/>
      <c r="AP29" s="786"/>
      <c r="AQ29" s="786"/>
      <c r="AR29" s="786"/>
      <c r="AS29" s="786"/>
      <c r="AT29" s="786"/>
      <c r="AU29" s="786"/>
      <c r="AV29" s="786"/>
      <c r="AW29" s="786"/>
      <c r="AX29" s="786"/>
      <c r="AY29" s="786"/>
      <c r="AZ29" s="786"/>
      <c r="BA29" s="786"/>
    </row>
    <row r="30" spans="1:53" ht="17.25" customHeight="1">
      <c r="A30" s="1"/>
      <c r="D30" s="786"/>
      <c r="E30" s="786"/>
      <c r="F30" s="786"/>
      <c r="G30" s="786"/>
      <c r="H30" s="786"/>
      <c r="I30" s="786"/>
      <c r="J30" s="786"/>
      <c r="K30" s="786"/>
      <c r="L30" s="786"/>
      <c r="M30" s="786"/>
      <c r="N30" s="786"/>
      <c r="O30" s="786"/>
      <c r="P30" s="786"/>
      <c r="Q30" s="786"/>
      <c r="R30" s="786"/>
      <c r="S30" s="786"/>
      <c r="T30" s="786"/>
      <c r="U30" s="786"/>
      <c r="V30" s="786"/>
      <c r="W30" s="786"/>
      <c r="X30" s="786"/>
      <c r="Y30" s="786"/>
      <c r="Z30" s="786"/>
      <c r="AA30" s="786"/>
      <c r="AB30" s="786"/>
      <c r="AC30" s="786"/>
      <c r="AD30" s="786"/>
      <c r="AE30" s="786"/>
      <c r="AF30" s="786"/>
      <c r="AG30" s="786"/>
      <c r="AH30" s="786"/>
      <c r="AI30" s="786"/>
      <c r="AJ30" s="786"/>
      <c r="AK30" s="786"/>
      <c r="AL30" s="786"/>
      <c r="AM30" s="786"/>
      <c r="AN30" s="786"/>
      <c r="AO30" s="786"/>
      <c r="AP30" s="786"/>
      <c r="AQ30" s="786"/>
      <c r="AR30" s="786"/>
      <c r="AS30" s="786"/>
      <c r="AT30" s="786"/>
      <c r="AU30" s="786"/>
      <c r="AV30" s="786"/>
      <c r="AW30" s="786"/>
      <c r="AX30" s="786"/>
      <c r="AY30" s="786"/>
      <c r="AZ30" s="786"/>
      <c r="BA30" s="786"/>
    </row>
    <row r="31" spans="1:53" ht="17.25" customHeight="1">
      <c r="A31" s="614" t="s">
        <v>320</v>
      </c>
      <c r="B31" s="614"/>
      <c r="C31" s="614"/>
      <c r="D31" s="614"/>
      <c r="E31" s="614"/>
      <c r="F31" s="614"/>
      <c r="G31" s="614"/>
      <c r="H31" s="614"/>
      <c r="I31" s="614"/>
      <c r="J31" s="614"/>
      <c r="K31" s="614"/>
      <c r="L31" s="614"/>
      <c r="M31" s="614"/>
      <c r="N31" s="614"/>
      <c r="O31" s="614"/>
      <c r="P31" s="614"/>
      <c r="Q31" s="614"/>
      <c r="R31" s="614"/>
      <c r="S31" s="614"/>
      <c r="T31" s="614"/>
      <c r="U31" s="614"/>
      <c r="V31" s="614"/>
      <c r="W31" s="614"/>
      <c r="X31" s="614"/>
      <c r="Y31" s="614"/>
      <c r="Z31" s="614"/>
      <c r="AA31" s="614"/>
      <c r="AB31" s="614"/>
      <c r="AC31" s="614"/>
      <c r="AD31" s="614"/>
      <c r="AE31" s="614"/>
      <c r="AF31" s="614"/>
      <c r="AG31" s="614"/>
      <c r="AH31" s="614"/>
      <c r="AI31" s="614"/>
      <c r="AJ31" s="614"/>
      <c r="AK31" s="614"/>
      <c r="AL31" s="614"/>
      <c r="AM31" s="614"/>
      <c r="AN31" s="614"/>
      <c r="AO31" s="614"/>
      <c r="AP31" s="614"/>
      <c r="AQ31" s="614"/>
      <c r="AR31" s="614"/>
      <c r="AS31" s="614"/>
      <c r="AT31" s="614"/>
      <c r="AU31" s="614"/>
      <c r="AV31" s="614"/>
      <c r="AW31" s="614"/>
      <c r="AX31" s="614"/>
      <c r="AY31" s="614"/>
      <c r="AZ31" s="614"/>
      <c r="BA31" s="614"/>
    </row>
    <row r="32" spans="1:53" ht="17.25" customHeight="1">
      <c r="A32" s="1"/>
      <c r="D32" s="785"/>
      <c r="E32" s="785"/>
      <c r="F32" s="785"/>
      <c r="G32" s="785"/>
      <c r="H32" s="785"/>
      <c r="I32" s="785"/>
      <c r="J32" s="785"/>
      <c r="K32" s="785"/>
      <c r="L32" s="785"/>
      <c r="M32" s="785"/>
      <c r="N32" s="785"/>
      <c r="O32" s="785"/>
      <c r="P32" s="785"/>
      <c r="Q32" s="785"/>
      <c r="R32" s="785"/>
      <c r="S32" s="785"/>
      <c r="T32" s="785"/>
      <c r="U32" s="785"/>
      <c r="V32" s="785"/>
      <c r="W32" s="785"/>
      <c r="X32" s="785"/>
      <c r="Y32" s="785"/>
      <c r="Z32" s="785"/>
      <c r="AA32" s="785"/>
      <c r="AB32" s="785"/>
      <c r="AC32" s="785"/>
      <c r="AD32" s="785"/>
      <c r="AE32" s="785"/>
      <c r="AF32" s="785"/>
      <c r="AG32" s="785"/>
      <c r="AH32" s="785"/>
      <c r="AI32" s="785"/>
      <c r="AJ32" s="785"/>
      <c r="AK32" s="785"/>
      <c r="AL32" s="785"/>
      <c r="AM32" s="785"/>
      <c r="AN32" s="785"/>
      <c r="AO32" s="785"/>
      <c r="AP32" s="785"/>
      <c r="AQ32" s="785"/>
      <c r="AR32" s="785"/>
      <c r="AS32" s="785"/>
      <c r="AT32" s="785"/>
      <c r="AU32" s="785"/>
      <c r="AV32" s="785"/>
      <c r="AW32" s="785"/>
      <c r="AX32" s="785"/>
      <c r="AY32" s="785"/>
      <c r="AZ32" s="785"/>
      <c r="BA32" s="785"/>
    </row>
    <row r="33" spans="1:55" ht="17.25" customHeight="1">
      <c r="A33" s="1"/>
      <c r="D33" s="785"/>
      <c r="E33" s="785"/>
      <c r="F33" s="785"/>
      <c r="G33" s="785"/>
      <c r="H33" s="785"/>
      <c r="I33" s="785"/>
      <c r="J33" s="785"/>
      <c r="K33" s="785"/>
      <c r="L33" s="785"/>
      <c r="M33" s="785"/>
      <c r="N33" s="785"/>
      <c r="O33" s="785"/>
      <c r="P33" s="785"/>
      <c r="Q33" s="785"/>
      <c r="R33" s="785"/>
      <c r="S33" s="785"/>
      <c r="T33" s="785"/>
      <c r="U33" s="785"/>
      <c r="V33" s="785"/>
      <c r="W33" s="785"/>
      <c r="X33" s="785"/>
      <c r="Y33" s="785"/>
      <c r="Z33" s="785"/>
      <c r="AA33" s="785"/>
      <c r="AB33" s="785"/>
      <c r="AC33" s="785"/>
      <c r="AD33" s="785"/>
      <c r="AE33" s="785"/>
      <c r="AF33" s="785"/>
      <c r="AG33" s="785"/>
      <c r="AH33" s="785"/>
      <c r="AI33" s="785"/>
      <c r="AJ33" s="785"/>
      <c r="AK33" s="785"/>
      <c r="AL33" s="785"/>
      <c r="AM33" s="785"/>
      <c r="AN33" s="785"/>
      <c r="AO33" s="785"/>
      <c r="AP33" s="785"/>
      <c r="AQ33" s="785"/>
      <c r="AR33" s="785"/>
      <c r="AS33" s="785"/>
      <c r="AT33" s="785"/>
      <c r="AU33" s="785"/>
      <c r="AV33" s="785"/>
      <c r="AW33" s="785"/>
      <c r="AX33" s="785"/>
      <c r="AY33" s="785"/>
      <c r="AZ33" s="785"/>
      <c r="BA33" s="785"/>
    </row>
    <row r="34" spans="1:55" ht="17.25" customHeight="1">
      <c r="A34" s="1"/>
      <c r="D34" s="785"/>
      <c r="E34" s="785"/>
      <c r="F34" s="785"/>
      <c r="G34" s="785"/>
      <c r="H34" s="785"/>
      <c r="I34" s="785"/>
      <c r="J34" s="785"/>
      <c r="K34" s="785"/>
      <c r="L34" s="785"/>
      <c r="M34" s="785"/>
      <c r="N34" s="785"/>
      <c r="O34" s="785"/>
      <c r="P34" s="785"/>
      <c r="Q34" s="785"/>
      <c r="R34" s="785"/>
      <c r="S34" s="785"/>
      <c r="T34" s="785"/>
      <c r="U34" s="785"/>
      <c r="V34" s="785"/>
      <c r="W34" s="785"/>
      <c r="X34" s="785"/>
      <c r="Y34" s="785"/>
      <c r="Z34" s="785"/>
      <c r="AA34" s="785"/>
      <c r="AB34" s="785"/>
      <c r="AC34" s="785"/>
      <c r="AD34" s="785"/>
      <c r="AE34" s="785"/>
      <c r="AF34" s="785"/>
      <c r="AG34" s="785"/>
      <c r="AH34" s="785"/>
      <c r="AI34" s="785"/>
      <c r="AJ34" s="785"/>
      <c r="AK34" s="785"/>
      <c r="AL34" s="785"/>
      <c r="AM34" s="785"/>
      <c r="AN34" s="785"/>
      <c r="AO34" s="785"/>
      <c r="AP34" s="785"/>
      <c r="AQ34" s="785"/>
      <c r="AR34" s="785"/>
      <c r="AS34" s="785"/>
      <c r="AT34" s="785"/>
      <c r="AU34" s="785"/>
      <c r="AV34" s="785"/>
      <c r="AW34" s="785"/>
      <c r="AX34" s="785"/>
      <c r="AY34" s="785"/>
      <c r="AZ34" s="785"/>
      <c r="BA34" s="785"/>
    </row>
    <row r="35" spans="1:55" ht="17.25" customHeight="1">
      <c r="A35" s="1"/>
      <c r="D35" s="785"/>
      <c r="E35" s="785"/>
      <c r="F35" s="785"/>
      <c r="G35" s="785"/>
      <c r="H35" s="785"/>
      <c r="I35" s="785"/>
      <c r="J35" s="785"/>
      <c r="K35" s="785"/>
      <c r="L35" s="785"/>
      <c r="M35" s="785"/>
      <c r="N35" s="785"/>
      <c r="O35" s="785"/>
      <c r="P35" s="785"/>
      <c r="Q35" s="785"/>
      <c r="R35" s="785"/>
      <c r="S35" s="785"/>
      <c r="T35" s="785"/>
      <c r="U35" s="785"/>
      <c r="V35" s="785"/>
      <c r="W35" s="785"/>
      <c r="X35" s="785"/>
      <c r="Y35" s="785"/>
      <c r="Z35" s="785"/>
      <c r="AA35" s="785"/>
      <c r="AB35" s="785"/>
      <c r="AC35" s="785"/>
      <c r="AD35" s="785"/>
      <c r="AE35" s="785"/>
      <c r="AF35" s="785"/>
      <c r="AG35" s="785"/>
      <c r="AH35" s="785"/>
      <c r="AI35" s="785"/>
      <c r="AJ35" s="785"/>
      <c r="AK35" s="785"/>
      <c r="AL35" s="785"/>
      <c r="AM35" s="785"/>
      <c r="AN35" s="785"/>
      <c r="AO35" s="785"/>
      <c r="AP35" s="785"/>
      <c r="AQ35" s="785"/>
      <c r="AR35" s="785"/>
      <c r="AS35" s="785"/>
      <c r="AT35" s="785"/>
      <c r="AU35" s="785"/>
      <c r="AV35" s="785"/>
      <c r="AW35" s="785"/>
      <c r="AX35" s="785"/>
      <c r="AY35" s="785"/>
      <c r="AZ35" s="785"/>
      <c r="BA35" s="785"/>
    </row>
    <row r="36" spans="1:55" ht="17.25" customHeight="1">
      <c r="A36" s="614" t="s">
        <v>321</v>
      </c>
      <c r="B36" s="614"/>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614"/>
      <c r="AN36" s="614"/>
      <c r="AO36" s="614"/>
      <c r="AP36" s="614"/>
      <c r="AQ36" s="614"/>
      <c r="AR36" s="614"/>
      <c r="AS36" s="614"/>
      <c r="AT36" s="614"/>
      <c r="AU36" s="614"/>
      <c r="AV36" s="614"/>
      <c r="AW36" s="614"/>
      <c r="AX36" s="614"/>
      <c r="AY36" s="614"/>
      <c r="AZ36" s="614"/>
      <c r="BA36" s="614"/>
    </row>
    <row r="37" spans="1:55" ht="17.25" customHeight="1">
      <c r="A37" s="614" t="s">
        <v>322</v>
      </c>
      <c r="B37" s="61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4"/>
      <c r="AE37" s="614"/>
      <c r="AF37" s="614"/>
      <c r="AG37" s="614"/>
      <c r="AH37" s="614"/>
      <c r="AI37" s="614"/>
      <c r="AJ37" s="614"/>
      <c r="AK37" s="614"/>
      <c r="AL37" s="614"/>
      <c r="AM37" s="614"/>
      <c r="AN37" s="614"/>
      <c r="AO37" s="614"/>
      <c r="AP37" s="614"/>
      <c r="AQ37" s="614"/>
      <c r="AR37" s="614"/>
      <c r="AS37" s="614"/>
      <c r="AT37" s="614"/>
      <c r="AU37" s="614"/>
      <c r="AV37" s="614"/>
      <c r="AW37" s="614"/>
      <c r="AX37" s="614"/>
      <c r="AY37" s="614"/>
      <c r="AZ37" s="614"/>
      <c r="BA37" s="614"/>
    </row>
    <row r="38" spans="1:55" ht="17.25" customHeight="1">
      <c r="A38" s="750" t="s">
        <v>323</v>
      </c>
      <c r="B38" s="750"/>
      <c r="C38" s="750"/>
      <c r="D38" s="750"/>
      <c r="E38" s="750"/>
      <c r="F38" s="750"/>
      <c r="G38" s="750"/>
      <c r="H38" s="750"/>
      <c r="I38" s="750"/>
      <c r="J38" s="750"/>
      <c r="K38" s="750"/>
      <c r="L38" s="750"/>
      <c r="M38" s="750"/>
      <c r="N38" s="750"/>
      <c r="O38" s="750"/>
      <c r="P38" s="750"/>
      <c r="Q38" s="750"/>
      <c r="R38" s="750"/>
      <c r="S38" s="750"/>
      <c r="T38" s="750"/>
      <c r="U38" s="750"/>
      <c r="V38" s="750"/>
      <c r="W38" s="750"/>
      <c r="X38" s="750"/>
      <c r="Y38" s="750"/>
      <c r="Z38" s="750"/>
      <c r="AA38" s="750"/>
      <c r="AB38" s="750"/>
      <c r="AC38" s="750"/>
      <c r="AD38" s="750"/>
      <c r="AE38" s="750"/>
      <c r="AF38" s="750"/>
      <c r="AG38" s="750"/>
      <c r="AH38" s="750"/>
      <c r="AI38" s="750"/>
      <c r="AJ38" s="750"/>
      <c r="AK38" s="750"/>
      <c r="AL38" s="750"/>
      <c r="AM38" s="750"/>
      <c r="AN38" s="750"/>
      <c r="AO38" s="750"/>
      <c r="AP38" s="750"/>
      <c r="AQ38" s="750"/>
      <c r="AR38" s="750"/>
      <c r="AS38" s="750"/>
      <c r="AT38" s="750"/>
      <c r="AU38" s="750"/>
      <c r="AV38" s="750"/>
      <c r="AW38" s="750"/>
      <c r="AX38" s="750"/>
      <c r="AY38" s="750"/>
      <c r="AZ38" s="750"/>
      <c r="BA38" s="750"/>
    </row>
    <row r="39" spans="1:55" ht="17.25" customHeight="1">
      <c r="A39" s="750" t="s">
        <v>324</v>
      </c>
      <c r="B39" s="750"/>
      <c r="C39" s="750"/>
      <c r="D39" s="750"/>
      <c r="E39" s="750"/>
      <c r="F39" s="750"/>
      <c r="G39" s="750"/>
      <c r="H39" s="750"/>
      <c r="I39" s="750"/>
      <c r="J39" s="750"/>
      <c r="K39" s="750"/>
      <c r="L39" s="750"/>
      <c r="M39" s="750"/>
      <c r="N39" s="750"/>
      <c r="O39" s="750"/>
      <c r="P39" s="750"/>
      <c r="Q39" s="750"/>
      <c r="R39" s="750"/>
      <c r="S39" s="750"/>
      <c r="T39" s="750"/>
      <c r="U39" s="750"/>
      <c r="V39" s="750"/>
      <c r="W39" s="750"/>
      <c r="X39" s="750"/>
      <c r="Y39" s="750"/>
      <c r="Z39" s="750"/>
      <c r="AA39" s="750"/>
      <c r="AB39" s="750"/>
      <c r="AC39" s="750"/>
      <c r="AD39" s="750"/>
      <c r="AE39" s="750"/>
      <c r="AF39" s="750"/>
      <c r="AG39" s="750"/>
      <c r="AH39" s="750"/>
      <c r="AI39" s="750"/>
      <c r="AJ39" s="750"/>
      <c r="AK39" s="750"/>
      <c r="AL39" s="750"/>
      <c r="AM39" s="750"/>
      <c r="AN39" s="750"/>
      <c r="AO39" s="750"/>
      <c r="AP39" s="750"/>
      <c r="AQ39" s="750"/>
      <c r="AR39" s="750"/>
      <c r="AS39" s="750"/>
      <c r="AT39" s="750"/>
      <c r="AU39" s="750"/>
      <c r="AV39" s="750"/>
      <c r="AW39" s="750"/>
      <c r="AX39" s="750"/>
      <c r="AY39" s="750"/>
      <c r="AZ39" s="750"/>
      <c r="BA39" s="750"/>
    </row>
    <row r="40" spans="1:55" ht="17.25" customHeight="1">
      <c r="A40" s="750" t="s">
        <v>325</v>
      </c>
      <c r="B40" s="750"/>
      <c r="C40" s="750"/>
      <c r="D40" s="750"/>
      <c r="E40" s="750"/>
      <c r="F40" s="750"/>
      <c r="G40" s="750"/>
      <c r="H40" s="750"/>
      <c r="I40" s="750"/>
      <c r="J40" s="750"/>
      <c r="K40" s="750"/>
      <c r="L40" s="750"/>
      <c r="M40" s="750"/>
      <c r="N40" s="750"/>
      <c r="O40" s="750"/>
      <c r="P40" s="750"/>
      <c r="Q40" s="750"/>
      <c r="R40" s="750"/>
      <c r="S40" s="750"/>
      <c r="T40" s="750"/>
      <c r="U40" s="750"/>
      <c r="V40" s="750"/>
      <c r="W40" s="750"/>
      <c r="X40" s="750"/>
      <c r="Y40" s="750"/>
      <c r="Z40" s="750"/>
      <c r="AA40" s="750"/>
      <c r="AB40" s="750"/>
      <c r="AC40" s="750"/>
      <c r="AD40" s="750"/>
      <c r="AE40" s="750"/>
      <c r="AF40" s="750"/>
      <c r="AG40" s="750"/>
      <c r="AH40" s="750"/>
      <c r="AI40" s="750"/>
      <c r="AJ40" s="750"/>
      <c r="AK40" s="750"/>
      <c r="AL40" s="750"/>
      <c r="AM40" s="750"/>
      <c r="AN40" s="750"/>
      <c r="AO40" s="750"/>
      <c r="AP40" s="750"/>
      <c r="AQ40" s="750"/>
      <c r="AR40" s="750"/>
      <c r="AS40" s="750"/>
      <c r="AT40" s="750"/>
      <c r="AU40" s="750"/>
      <c r="AV40" s="750"/>
      <c r="AW40" s="750"/>
      <c r="AX40" s="750"/>
      <c r="AY40" s="750"/>
      <c r="AZ40" s="750"/>
      <c r="BA40" s="750"/>
    </row>
    <row r="41" spans="1:55" ht="17.25" customHeight="1">
      <c r="A41" s="749" t="s">
        <v>326</v>
      </c>
      <c r="B41" s="749"/>
      <c r="C41" s="749"/>
      <c r="D41" s="749"/>
      <c r="E41" s="749"/>
      <c r="F41" s="749"/>
      <c r="G41" s="749"/>
      <c r="H41" s="749"/>
      <c r="I41" s="749"/>
      <c r="J41" s="749"/>
      <c r="K41" s="749"/>
      <c r="L41" s="749"/>
      <c r="M41" s="749"/>
      <c r="N41" s="749"/>
      <c r="O41" s="749"/>
      <c r="P41" s="749"/>
      <c r="Q41" s="749"/>
      <c r="R41" s="749"/>
      <c r="S41" s="749"/>
      <c r="T41" s="749"/>
      <c r="U41" s="749"/>
      <c r="V41" s="749"/>
      <c r="W41" s="749"/>
      <c r="X41" s="749"/>
      <c r="Y41" s="749"/>
      <c r="Z41" s="749"/>
      <c r="AA41" s="749"/>
      <c r="AB41" s="749"/>
      <c r="AC41" s="749"/>
      <c r="AD41" s="749"/>
      <c r="AE41" s="749"/>
      <c r="AF41" s="749"/>
      <c r="AG41" s="749"/>
      <c r="AH41" s="749"/>
      <c r="AI41" s="749"/>
      <c r="AJ41" s="749"/>
      <c r="AK41" s="749"/>
      <c r="AL41" s="749"/>
      <c r="AM41" s="749"/>
      <c r="AN41" s="749"/>
      <c r="AO41" s="749"/>
      <c r="AP41" s="749"/>
      <c r="AQ41" s="749"/>
      <c r="AR41" s="749"/>
      <c r="AS41" s="749"/>
      <c r="AT41" s="749"/>
      <c r="AU41" s="749"/>
      <c r="AV41" s="749"/>
      <c r="AW41" s="749"/>
      <c r="AX41" s="749"/>
      <c r="AY41" s="749"/>
      <c r="AZ41" s="749"/>
      <c r="BA41" s="749"/>
      <c r="BB41" s="523" t="s">
        <v>499</v>
      </c>
      <c r="BC41" s="523"/>
    </row>
  </sheetData>
  <mergeCells count="36">
    <mergeCell ref="A37:BA37"/>
    <mergeCell ref="D23:BA25"/>
    <mergeCell ref="D27:BA30"/>
    <mergeCell ref="D32:BA35"/>
    <mergeCell ref="A17:BA17"/>
    <mergeCell ref="A19:R19"/>
    <mergeCell ref="W19:AF19"/>
    <mergeCell ref="A20:R20"/>
    <mergeCell ref="A22:BA22"/>
    <mergeCell ref="A26:BA26"/>
    <mergeCell ref="A31:BA31"/>
    <mergeCell ref="A36:BA36"/>
    <mergeCell ref="BB41:BC41"/>
    <mergeCell ref="A38:BA38"/>
    <mergeCell ref="A39:BA39"/>
    <mergeCell ref="A40:BA40"/>
    <mergeCell ref="A41:BA41"/>
    <mergeCell ref="A1:AM1"/>
    <mergeCell ref="A3:BA3"/>
    <mergeCell ref="AO5:BA5"/>
    <mergeCell ref="A7:BA7"/>
    <mergeCell ref="A8:AE8"/>
    <mergeCell ref="AG8:BB8"/>
    <mergeCell ref="A12:AE12"/>
    <mergeCell ref="AG12:BB12"/>
    <mergeCell ref="A15:BA15"/>
    <mergeCell ref="A9:AE9"/>
    <mergeCell ref="AG9:BB9"/>
    <mergeCell ref="A10:AE10"/>
    <mergeCell ref="AG10:BB10"/>
    <mergeCell ref="A11:AE11"/>
    <mergeCell ref="AG11:BB11"/>
    <mergeCell ref="S14:U14"/>
    <mergeCell ref="V14:BA14"/>
    <mergeCell ref="A14:L14"/>
    <mergeCell ref="M14:R14"/>
  </mergeCells>
  <phoneticPr fontId="23"/>
  <conditionalFormatting sqref="AO5:BA5">
    <cfRule type="cellIs" dxfId="12" priority="4" operator="equal">
      <formula>""</formula>
    </cfRule>
  </conditionalFormatting>
  <conditionalFormatting sqref="D23:BA25">
    <cfRule type="cellIs" dxfId="11" priority="3" operator="equal">
      <formula>""</formula>
    </cfRule>
  </conditionalFormatting>
  <conditionalFormatting sqref="D27:BA30">
    <cfRule type="cellIs" dxfId="10" priority="2" operator="equal">
      <formula>""</formula>
    </cfRule>
  </conditionalFormatting>
  <conditionalFormatting sqref="D32:BA35">
    <cfRule type="cellIs" dxfId="9" priority="1" operator="equal">
      <formula>""</formula>
    </cfRule>
  </conditionalFormatting>
  <hyperlinks>
    <hyperlink ref="BB41:BC41" location="'【実績】入力シート '!AS128" display="入力シートに戻る"/>
  </hyperlinks>
  <pageMargins left="0.75" right="0.75" top="1" bottom="1" header="0.5" footer="0.5"/>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E33"/>
  <sheetViews>
    <sheetView showGridLines="0" showZeros="0" view="pageBreakPreview" zoomScaleNormal="100" zoomScaleSheetLayoutView="100" workbookViewId="0">
      <selection activeCell="F25" sqref="F25"/>
    </sheetView>
  </sheetViews>
  <sheetFormatPr defaultColWidth="9" defaultRowHeight="18"/>
  <cols>
    <col min="1" max="1" width="16.08203125" style="296" customWidth="1"/>
    <col min="2" max="3" width="35.75" style="296" customWidth="1"/>
    <col min="4" max="16384" width="9" style="296"/>
  </cols>
  <sheetData>
    <row r="1" spans="1:3">
      <c r="A1" s="610" t="s">
        <v>497</v>
      </c>
      <c r="B1" s="611"/>
      <c r="C1" s="611"/>
    </row>
    <row r="2" spans="1:3">
      <c r="A2" s="1"/>
    </row>
    <row r="3" spans="1:3">
      <c r="A3" s="646" t="s">
        <v>496</v>
      </c>
      <c r="B3" s="611"/>
      <c r="C3" s="611"/>
    </row>
    <row r="4" spans="1:3">
      <c r="A4" s="1"/>
    </row>
    <row r="5" spans="1:3" ht="35.65" customHeight="1">
      <c r="A5" s="25"/>
      <c r="B5" s="297" t="s">
        <v>327</v>
      </c>
      <c r="C5" s="297" t="s">
        <v>328</v>
      </c>
    </row>
    <row r="6" spans="1:3" ht="35.65" customHeight="1">
      <c r="A6" s="297" t="s">
        <v>471</v>
      </c>
      <c r="B6" s="25">
        <f>事業計画書!B5</f>
        <v>0</v>
      </c>
      <c r="C6" s="352"/>
    </row>
    <row r="7" spans="1:3" ht="31" customHeight="1">
      <c r="A7" s="669" t="s">
        <v>470</v>
      </c>
      <c r="B7" s="664">
        <f>事業計画書!B7</f>
        <v>0</v>
      </c>
      <c r="C7" s="790"/>
    </row>
    <row r="8" spans="1:3" ht="31" customHeight="1">
      <c r="A8" s="670"/>
      <c r="B8" s="664"/>
      <c r="C8" s="790"/>
    </row>
    <row r="9" spans="1:3" ht="35.5" customHeight="1">
      <c r="A9" s="297" t="s">
        <v>468</v>
      </c>
      <c r="B9" s="25">
        <f>事業計画書!B8</f>
        <v>0</v>
      </c>
      <c r="C9" s="352"/>
    </row>
    <row r="10" spans="1:3" ht="26.5">
      <c r="A10" s="669" t="s">
        <v>495</v>
      </c>
      <c r="B10" s="301" t="s">
        <v>494</v>
      </c>
      <c r="C10" s="301"/>
    </row>
    <row r="11" spans="1:3" ht="98.15" customHeight="1">
      <c r="A11" s="671"/>
      <c r="B11" s="299">
        <f>事業計画書!B10</f>
        <v>0</v>
      </c>
      <c r="C11" s="353"/>
    </row>
    <row r="12" spans="1:3" ht="26.9" customHeight="1">
      <c r="A12" s="671"/>
      <c r="B12" s="301" t="s">
        <v>465</v>
      </c>
      <c r="C12" s="301"/>
    </row>
    <row r="13" spans="1:3" ht="97.9" customHeight="1">
      <c r="A13" s="671"/>
      <c r="B13" s="299">
        <f>事業計画書!B12</f>
        <v>0</v>
      </c>
      <c r="C13" s="353"/>
    </row>
    <row r="14" spans="1:3" ht="27" customHeight="1">
      <c r="A14" s="671"/>
      <c r="B14" s="301" t="s">
        <v>493</v>
      </c>
      <c r="C14" s="301"/>
    </row>
    <row r="15" spans="1:3" ht="98.65" customHeight="1">
      <c r="A15" s="670"/>
      <c r="B15" s="299">
        <f>事業計画書!B14</f>
        <v>0</v>
      </c>
      <c r="C15" s="353"/>
    </row>
    <row r="16" spans="1:3" ht="287.5" customHeight="1">
      <c r="A16" s="297" t="s">
        <v>463</v>
      </c>
      <c r="B16" s="25">
        <f>事業計画書!B17</f>
        <v>0</v>
      </c>
      <c r="C16" s="352"/>
    </row>
    <row r="17" spans="1:5" ht="18.75" customHeight="1">
      <c r="A17" s="669" t="s">
        <v>492</v>
      </c>
      <c r="B17" s="664" t="s">
        <v>459</v>
      </c>
      <c r="C17" s="664"/>
    </row>
    <row r="18" spans="1:5" ht="18.75" customHeight="1">
      <c r="A18" s="671"/>
      <c r="B18" s="672"/>
      <c r="C18" s="672"/>
    </row>
    <row r="19" spans="1:5" ht="89.25" customHeight="1">
      <c r="A19" s="671"/>
      <c r="B19" s="299">
        <f>事業計画書!B20</f>
        <v>0</v>
      </c>
      <c r="C19" s="353"/>
    </row>
    <row r="20" spans="1:5" ht="25.75" customHeight="1">
      <c r="A20" s="671"/>
      <c r="B20" s="301" t="s">
        <v>458</v>
      </c>
      <c r="C20" s="301"/>
    </row>
    <row r="21" spans="1:5" ht="90.4" customHeight="1">
      <c r="A21" s="670"/>
      <c r="B21" s="299">
        <f>事業計画書!B22</f>
        <v>0</v>
      </c>
      <c r="C21" s="353"/>
    </row>
    <row r="22" spans="1:5" ht="71.5" customHeight="1">
      <c r="A22" s="669" t="s">
        <v>457</v>
      </c>
      <c r="B22" s="664">
        <f>事業計画書!B25</f>
        <v>0</v>
      </c>
      <c r="C22" s="790"/>
    </row>
    <row r="23" spans="1:5" ht="71.5" customHeight="1">
      <c r="A23" s="671"/>
      <c r="B23" s="664"/>
      <c r="C23" s="790"/>
    </row>
    <row r="24" spans="1:5" ht="71.5" customHeight="1">
      <c r="A24" s="670"/>
      <c r="B24" s="664"/>
      <c r="C24" s="790"/>
    </row>
    <row r="25" spans="1:5" ht="179.65" customHeight="1">
      <c r="A25" s="297" t="s">
        <v>455</v>
      </c>
      <c r="B25" s="25">
        <f>事業計画書!B27</f>
        <v>0</v>
      </c>
      <c r="C25" s="352"/>
    </row>
    <row r="26" spans="1:5" ht="128.15" customHeight="1">
      <c r="A26" s="297" t="s">
        <v>453</v>
      </c>
      <c r="B26" s="25">
        <f>事業計画書!B29</f>
        <v>0</v>
      </c>
      <c r="C26" s="352"/>
    </row>
    <row r="27" spans="1:5" ht="35.5" customHeight="1">
      <c r="A27" s="669" t="s">
        <v>451</v>
      </c>
      <c r="B27" s="301" t="s">
        <v>450</v>
      </c>
      <c r="C27" s="301"/>
    </row>
    <row r="28" spans="1:5" ht="128.9" customHeight="1">
      <c r="A28" s="671"/>
      <c r="B28" s="299">
        <f>事業計画書!B32</f>
        <v>0</v>
      </c>
      <c r="C28" s="353"/>
    </row>
    <row r="29" spans="1:5" ht="26.65" customHeight="1">
      <c r="A29" s="671"/>
      <c r="B29" s="301" t="s">
        <v>448</v>
      </c>
      <c r="C29" s="301"/>
    </row>
    <row r="30" spans="1:5" ht="164.5" customHeight="1">
      <c r="A30" s="670"/>
      <c r="B30" s="299">
        <f>事業計画書!B36</f>
        <v>0</v>
      </c>
      <c r="C30" s="353"/>
    </row>
    <row r="31" spans="1:5">
      <c r="A31" s="610" t="s">
        <v>491</v>
      </c>
      <c r="B31" s="611"/>
      <c r="C31" s="611"/>
      <c r="D31" s="523" t="s">
        <v>477</v>
      </c>
      <c r="E31" s="523"/>
    </row>
    <row r="32" spans="1:5">
      <c r="A32" s="610" t="s">
        <v>445</v>
      </c>
      <c r="B32" s="611"/>
      <c r="C32" s="611"/>
    </row>
    <row r="33" spans="1:3">
      <c r="A33" s="610" t="s">
        <v>444</v>
      </c>
      <c r="B33" s="611"/>
      <c r="C33" s="611"/>
    </row>
  </sheetData>
  <sheetProtection password="CBE4" sheet="1" objects="1" scenarios="1"/>
  <mergeCells count="17">
    <mergeCell ref="A1:C1"/>
    <mergeCell ref="A3:C3"/>
    <mergeCell ref="A31:C31"/>
    <mergeCell ref="A32:C32"/>
    <mergeCell ref="A33:C33"/>
    <mergeCell ref="A7:A8"/>
    <mergeCell ref="A10:A15"/>
    <mergeCell ref="A17:A21"/>
    <mergeCell ref="A22:A24"/>
    <mergeCell ref="A27:A30"/>
    <mergeCell ref="D31:E31"/>
    <mergeCell ref="B7:B8"/>
    <mergeCell ref="C7:C8"/>
    <mergeCell ref="B17:B18"/>
    <mergeCell ref="C17:C18"/>
    <mergeCell ref="B22:B24"/>
    <mergeCell ref="C22:C24"/>
  </mergeCells>
  <phoneticPr fontId="23"/>
  <conditionalFormatting sqref="C6:C9 C11 C13 C15:C16 C19 C21:C26 C30 C28">
    <cfRule type="cellIs" dxfId="8" priority="1" operator="equal">
      <formula>""</formula>
    </cfRule>
  </conditionalFormatting>
  <hyperlinks>
    <hyperlink ref="D31:E31" location="'【実績】入力シート '!AS128" display="入力シートに戻る"/>
  </hyperlinks>
  <pageMargins left="0.75" right="0.75" top="1" bottom="1" header="0.5" footer="0.5"/>
  <pageSetup paperSize="9" scale="9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sheetPr>
  <dimension ref="A1:AP36"/>
  <sheetViews>
    <sheetView showGridLines="0" view="pageBreakPreview" zoomScale="70" zoomScaleNormal="75" zoomScaleSheetLayoutView="70" workbookViewId="0">
      <selection activeCell="AX25" sqref="AX25"/>
    </sheetView>
  </sheetViews>
  <sheetFormatPr defaultColWidth="9" defaultRowHeight="30" customHeight="1"/>
  <cols>
    <col min="1" max="1" width="4" style="28" customWidth="1"/>
    <col min="2" max="2" width="13.83203125" style="28" customWidth="1"/>
    <col min="3" max="3" width="3.08203125" style="28" customWidth="1"/>
    <col min="4" max="4" width="11.83203125" style="28" customWidth="1"/>
    <col min="5" max="6" width="3.08203125" style="28" customWidth="1"/>
    <col min="7" max="7" width="11.58203125" style="28" customWidth="1"/>
    <col min="8" max="8" width="3.08203125" style="28" customWidth="1"/>
    <col min="9" max="22" width="1.25" style="28" customWidth="1"/>
    <col min="23" max="23" width="2.5" style="28" customWidth="1"/>
    <col min="24" max="42" width="1.25" style="28" customWidth="1"/>
    <col min="43" max="62" width="8.83203125" style="28" customWidth="1"/>
    <col min="63" max="63" width="9" style="28" customWidth="1"/>
    <col min="64" max="16384" width="9" style="28"/>
  </cols>
  <sheetData>
    <row r="1" spans="1:42" ht="30" customHeight="1">
      <c r="A1" s="28" t="s">
        <v>331</v>
      </c>
    </row>
    <row r="2" spans="1:42" ht="30" customHeight="1">
      <c r="A2" s="791" t="s">
        <v>332</v>
      </c>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791"/>
      <c r="AD2" s="791"/>
      <c r="AE2" s="791"/>
      <c r="AF2" s="791"/>
      <c r="AG2" s="791"/>
      <c r="AH2" s="791"/>
      <c r="AI2" s="791"/>
      <c r="AJ2" s="791"/>
      <c r="AK2" s="791"/>
      <c r="AL2" s="791"/>
      <c r="AM2" s="791"/>
      <c r="AN2" s="791"/>
      <c r="AO2" s="791"/>
      <c r="AP2" s="791"/>
    </row>
    <row r="3" spans="1:42" ht="30" customHeight="1">
      <c r="A3" s="189"/>
      <c r="B3" s="189"/>
      <c r="C3" s="189"/>
      <c r="D3" s="189"/>
      <c r="E3" s="189"/>
      <c r="F3" s="189"/>
      <c r="G3" s="189"/>
      <c r="H3" s="189"/>
      <c r="I3" s="189"/>
    </row>
    <row r="4" spans="1:42" ht="30" customHeight="1">
      <c r="A4" s="28" t="s">
        <v>70</v>
      </c>
      <c r="D4" s="28" t="s">
        <v>211</v>
      </c>
      <c r="F4" s="697">
        <f>事業報告書!B5</f>
        <v>0</v>
      </c>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6" t="s">
        <v>28</v>
      </c>
      <c r="AH4" s="696"/>
      <c r="AI4" s="33"/>
      <c r="AJ4" s="33"/>
      <c r="AK4" s="33"/>
      <c r="AL4" s="33"/>
      <c r="AM4" s="33"/>
      <c r="AN4" s="33"/>
      <c r="AO4" s="33"/>
      <c r="AP4" s="33"/>
    </row>
    <row r="5" spans="1:42" ht="27" customHeight="1">
      <c r="A5" s="684" t="s">
        <v>68</v>
      </c>
      <c r="B5" s="685"/>
      <c r="C5" s="684" t="s">
        <v>330</v>
      </c>
      <c r="D5" s="685"/>
      <c r="E5" s="688"/>
      <c r="F5" s="684" t="s">
        <v>329</v>
      </c>
      <c r="G5" s="685"/>
      <c r="H5" s="688"/>
      <c r="I5" s="684" t="s">
        <v>66</v>
      </c>
      <c r="J5" s="685"/>
      <c r="K5" s="685"/>
      <c r="L5" s="685"/>
      <c r="M5" s="685"/>
      <c r="N5" s="685"/>
      <c r="O5" s="685"/>
      <c r="P5" s="685"/>
      <c r="Q5" s="685"/>
      <c r="R5" s="685"/>
      <c r="S5" s="685"/>
      <c r="T5" s="685"/>
      <c r="U5" s="685"/>
      <c r="V5" s="685"/>
      <c r="W5" s="685"/>
      <c r="X5" s="685"/>
      <c r="Y5" s="685"/>
      <c r="Z5" s="685"/>
      <c r="AA5" s="685"/>
      <c r="AB5" s="685"/>
      <c r="AC5" s="685"/>
      <c r="AD5" s="685"/>
      <c r="AE5" s="685"/>
      <c r="AF5" s="685"/>
      <c r="AG5" s="685"/>
      <c r="AH5" s="685"/>
      <c r="AI5" s="685"/>
      <c r="AJ5" s="685"/>
      <c r="AK5" s="685"/>
      <c r="AL5" s="685"/>
      <c r="AM5" s="685"/>
      <c r="AN5" s="685"/>
      <c r="AO5" s="685"/>
      <c r="AP5" s="688"/>
    </row>
    <row r="6" spans="1:42" ht="27" customHeight="1">
      <c r="A6" s="191" t="s">
        <v>65</v>
      </c>
      <c r="B6" s="35"/>
      <c r="C6" s="191"/>
      <c r="D6" s="35"/>
      <c r="E6" s="34"/>
      <c r="F6" s="191"/>
      <c r="G6" s="35"/>
      <c r="H6" s="34"/>
      <c r="I6" s="99"/>
      <c r="J6" s="35"/>
      <c r="K6" s="35"/>
      <c r="L6" s="35"/>
      <c r="M6" s="35"/>
      <c r="N6" s="35"/>
      <c r="O6" s="35"/>
      <c r="P6" s="35"/>
      <c r="Q6" s="35"/>
      <c r="R6" s="35"/>
      <c r="S6" s="35"/>
      <c r="T6" s="35"/>
      <c r="U6" s="35"/>
      <c r="V6" s="35"/>
      <c r="W6" s="35"/>
      <c r="X6" s="35"/>
      <c r="Y6" s="35"/>
      <c r="Z6" s="35"/>
      <c r="AA6" s="35"/>
      <c r="AB6" s="35"/>
      <c r="AC6" s="35"/>
      <c r="AD6" s="35"/>
      <c r="AE6" s="35"/>
      <c r="AF6" s="35"/>
      <c r="AG6" s="35"/>
      <c r="AH6" s="35"/>
      <c r="AP6" s="34"/>
    </row>
    <row r="7" spans="1:42" ht="27" customHeight="1">
      <c r="A7" s="191"/>
      <c r="B7" s="37" t="s">
        <v>64</v>
      </c>
      <c r="C7" s="191" t="s">
        <v>51</v>
      </c>
      <c r="D7" s="35">
        <f>【交付申請】入力シート!I109</f>
        <v>0</v>
      </c>
      <c r="E7" s="34" t="s">
        <v>50</v>
      </c>
      <c r="F7" s="191" t="s">
        <v>51</v>
      </c>
      <c r="G7" s="35">
        <f>'【実績】入力シート '!S97</f>
        <v>0</v>
      </c>
      <c r="H7" s="34" t="s">
        <v>50</v>
      </c>
      <c r="I7" s="191"/>
      <c r="J7" s="35"/>
      <c r="K7" s="35"/>
      <c r="L7" s="35"/>
      <c r="M7" s="35"/>
      <c r="N7" s="35"/>
      <c r="O7" s="35"/>
      <c r="P7" s="35"/>
      <c r="Q7" s="35"/>
      <c r="R7" s="35"/>
      <c r="S7" s="35"/>
      <c r="T7" s="35"/>
      <c r="U7" s="35"/>
      <c r="V7" s="35"/>
      <c r="W7" s="35"/>
      <c r="X7" s="35"/>
      <c r="Y7" s="35"/>
      <c r="Z7" s="35"/>
      <c r="AA7" s="35"/>
      <c r="AB7" s="35"/>
      <c r="AC7" s="35"/>
      <c r="AD7" s="35"/>
      <c r="AE7" s="35"/>
      <c r="AF7" s="35"/>
      <c r="AG7" s="35"/>
      <c r="AH7" s="35"/>
      <c r="AP7" s="34"/>
    </row>
    <row r="8" spans="1:42" ht="27" customHeight="1">
      <c r="A8" s="191"/>
      <c r="B8" s="37" t="s">
        <v>63</v>
      </c>
      <c r="C8" s="191" t="s">
        <v>51</v>
      </c>
      <c r="D8" s="35">
        <f>【交付申請】入力シート!I110</f>
        <v>0</v>
      </c>
      <c r="E8" s="34" t="s">
        <v>50</v>
      </c>
      <c r="F8" s="191" t="s">
        <v>51</v>
      </c>
      <c r="G8" s="35">
        <f>'【実績】入力シート '!S98</f>
        <v>0</v>
      </c>
      <c r="H8" s="34" t="s">
        <v>50</v>
      </c>
      <c r="I8" s="191"/>
      <c r="J8" s="35"/>
      <c r="K8" s="35"/>
      <c r="L8" s="35"/>
      <c r="M8" s="35"/>
      <c r="N8" s="35"/>
      <c r="O8" s="35"/>
      <c r="P8" s="35"/>
      <c r="Q8" s="35"/>
      <c r="R8" s="35"/>
      <c r="S8" s="35"/>
      <c r="T8" s="35"/>
      <c r="U8" s="35"/>
      <c r="V8" s="35"/>
      <c r="W8" s="35"/>
      <c r="X8" s="35"/>
      <c r="Y8" s="35"/>
      <c r="Z8" s="35"/>
      <c r="AA8" s="35"/>
      <c r="AB8" s="35"/>
      <c r="AC8" s="35"/>
      <c r="AD8" s="35"/>
      <c r="AE8" s="35"/>
      <c r="AF8" s="35"/>
      <c r="AG8" s="35"/>
      <c r="AH8" s="35"/>
      <c r="AP8" s="34"/>
    </row>
    <row r="9" spans="1:42" ht="27" customHeight="1">
      <c r="A9" s="191"/>
      <c r="B9" s="37" t="s">
        <v>62</v>
      </c>
      <c r="C9" s="191" t="s">
        <v>51</v>
      </c>
      <c r="D9" s="35">
        <f>【交付申請】入力シート!I111</f>
        <v>0</v>
      </c>
      <c r="E9" s="34" t="s">
        <v>50</v>
      </c>
      <c r="F9" s="191" t="s">
        <v>51</v>
      </c>
      <c r="G9" s="35">
        <f>'【実績】入力シート '!S99</f>
        <v>0</v>
      </c>
      <c r="H9" s="34" t="s">
        <v>50</v>
      </c>
      <c r="I9" s="191"/>
      <c r="J9" s="35"/>
      <c r="K9" s="35"/>
      <c r="L9" s="35"/>
      <c r="M9" s="35"/>
      <c r="N9" s="35"/>
      <c r="O9" s="35"/>
      <c r="P9" s="35"/>
      <c r="Q9" s="35"/>
      <c r="R9" s="35"/>
      <c r="S9" s="35"/>
      <c r="T9" s="35"/>
      <c r="U9" s="35"/>
      <c r="V9" s="35"/>
      <c r="W9" s="35"/>
      <c r="X9" s="35"/>
      <c r="Y9" s="35"/>
      <c r="Z9" s="35"/>
      <c r="AA9" s="35"/>
      <c r="AB9" s="35"/>
      <c r="AC9" s="35"/>
      <c r="AD9" s="35"/>
      <c r="AE9" s="35"/>
      <c r="AF9" s="35"/>
      <c r="AG9" s="35"/>
      <c r="AH9" s="35"/>
      <c r="AP9" s="34"/>
    </row>
    <row r="10" spans="1:42" ht="27" customHeight="1">
      <c r="A10" s="191"/>
      <c r="B10" s="37" t="s">
        <v>58</v>
      </c>
      <c r="C10" s="191" t="s">
        <v>51</v>
      </c>
      <c r="D10" s="35">
        <f>【交付申請】入力シート!I112</f>
        <v>0</v>
      </c>
      <c r="E10" s="34" t="s">
        <v>50</v>
      </c>
      <c r="F10" s="191" t="s">
        <v>51</v>
      </c>
      <c r="G10" s="35">
        <f>'【実績】入力シート '!S105</f>
        <v>0</v>
      </c>
      <c r="H10" s="34" t="s">
        <v>50</v>
      </c>
      <c r="I10" s="191"/>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P10" s="34"/>
    </row>
    <row r="11" spans="1:42" ht="27" customHeight="1">
      <c r="A11" s="191"/>
      <c r="B11" s="37"/>
      <c r="C11" s="191"/>
      <c r="D11" s="35"/>
      <c r="E11" s="34"/>
      <c r="F11" s="191"/>
      <c r="G11" s="35"/>
      <c r="H11" s="34"/>
      <c r="I11" s="691"/>
      <c r="J11" s="689"/>
      <c r="K11" s="689"/>
      <c r="L11" s="689"/>
      <c r="M11" s="689"/>
      <c r="N11" s="689"/>
      <c r="O11" s="689"/>
      <c r="P11" s="689"/>
      <c r="Q11" s="689"/>
      <c r="R11" s="689"/>
      <c r="S11" s="689"/>
      <c r="T11" s="689"/>
      <c r="U11" s="689"/>
      <c r="V11" s="689"/>
      <c r="W11" s="689"/>
      <c r="X11" s="689"/>
      <c r="Y11" s="689"/>
      <c r="Z11" s="689"/>
      <c r="AA11" s="766"/>
      <c r="AB11" s="766"/>
      <c r="AC11" s="766"/>
      <c r="AD11" s="766"/>
      <c r="AE11" s="689"/>
      <c r="AF11" s="689"/>
      <c r="AG11" s="689"/>
      <c r="AH11" s="689"/>
      <c r="AI11" s="689"/>
      <c r="AJ11" s="689"/>
      <c r="AK11" s="689"/>
      <c r="AL11" s="689"/>
      <c r="AM11" s="769"/>
      <c r="AN11" s="769"/>
      <c r="AO11" s="102"/>
      <c r="AP11" s="103"/>
    </row>
    <row r="12" spans="1:42" ht="27" customHeight="1">
      <c r="A12" s="191"/>
      <c r="B12" s="37"/>
      <c r="C12" s="191"/>
      <c r="D12" s="35"/>
      <c r="E12" s="34"/>
      <c r="F12" s="191"/>
      <c r="G12" s="35"/>
      <c r="H12" s="34"/>
      <c r="I12" s="691"/>
      <c r="J12" s="689"/>
      <c r="K12" s="689"/>
      <c r="L12" s="689"/>
      <c r="M12" s="689"/>
      <c r="N12" s="689"/>
      <c r="O12" s="689"/>
      <c r="P12" s="689"/>
      <c r="Q12" s="689"/>
      <c r="R12" s="689"/>
      <c r="S12" s="689"/>
      <c r="T12" s="689"/>
      <c r="U12" s="689"/>
      <c r="V12" s="689"/>
      <c r="W12" s="689"/>
      <c r="X12" s="792"/>
      <c r="Y12" s="792"/>
      <c r="Z12" s="792"/>
      <c r="AA12" s="792"/>
      <c r="AB12" s="689"/>
      <c r="AC12" s="689"/>
      <c r="AD12" s="689"/>
      <c r="AE12" s="689"/>
      <c r="AF12" s="689"/>
      <c r="AG12" s="689"/>
      <c r="AH12" s="689"/>
      <c r="AI12" s="689"/>
      <c r="AJ12" s="769"/>
      <c r="AK12" s="769"/>
      <c r="AL12" s="102"/>
      <c r="AM12" s="102"/>
      <c r="AN12" s="102"/>
      <c r="AO12" s="102"/>
      <c r="AP12" s="103"/>
    </row>
    <row r="13" spans="1:42" ht="24" customHeight="1">
      <c r="A13" s="191"/>
      <c r="B13" s="35"/>
      <c r="C13" s="191"/>
      <c r="D13" s="35"/>
      <c r="E13" s="34"/>
      <c r="F13" s="191"/>
      <c r="G13" s="35"/>
      <c r="H13" s="34"/>
      <c r="I13" s="706"/>
      <c r="J13" s="678"/>
      <c r="K13" s="678"/>
      <c r="L13" s="678"/>
      <c r="M13" s="678"/>
      <c r="N13" s="678"/>
      <c r="O13" s="678"/>
      <c r="P13" s="678"/>
      <c r="Q13" s="678"/>
      <c r="R13" s="678"/>
      <c r="S13" s="678"/>
      <c r="T13" s="678"/>
      <c r="U13" s="678"/>
      <c r="V13" s="678"/>
      <c r="W13" s="678"/>
      <c r="X13" s="35"/>
      <c r="Y13" s="35"/>
      <c r="Z13" s="35"/>
      <c r="AA13" s="35"/>
      <c r="AB13" s="35"/>
      <c r="AC13" s="35"/>
      <c r="AD13" s="35"/>
      <c r="AE13" s="35"/>
      <c r="AF13" s="35"/>
      <c r="AG13" s="35"/>
      <c r="AH13" s="35"/>
      <c r="AP13" s="34"/>
    </row>
    <row r="14" spans="1:42" ht="27" customHeight="1">
      <c r="A14" s="191" t="s">
        <v>61</v>
      </c>
      <c r="B14" s="35"/>
      <c r="C14" s="191"/>
      <c r="D14" s="35"/>
      <c r="E14" s="34"/>
      <c r="F14" s="191"/>
      <c r="G14" s="35"/>
      <c r="H14" s="34"/>
      <c r="I14" s="191"/>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P14" s="34"/>
    </row>
    <row r="15" spans="1:42" ht="27" customHeight="1">
      <c r="A15" s="191"/>
      <c r="B15" s="37" t="s">
        <v>60</v>
      </c>
      <c r="C15" s="191" t="s">
        <v>51</v>
      </c>
      <c r="D15" s="35">
        <f>【交付申請】入力シート!I116</f>
        <v>0</v>
      </c>
      <c r="E15" s="34" t="s">
        <v>50</v>
      </c>
      <c r="F15" s="191" t="s">
        <v>51</v>
      </c>
      <c r="G15" s="35">
        <f>'【実績】入力シート '!S104</f>
        <v>0</v>
      </c>
      <c r="H15" s="34" t="s">
        <v>50</v>
      </c>
      <c r="I15" s="191"/>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P15" s="34"/>
    </row>
    <row r="16" spans="1:42" ht="27" customHeight="1">
      <c r="A16" s="191"/>
      <c r="B16" s="37" t="s">
        <v>59</v>
      </c>
      <c r="C16" s="191" t="s">
        <v>51</v>
      </c>
      <c r="D16" s="35">
        <f>【交付申請】入力シート!I117</f>
        <v>0</v>
      </c>
      <c r="E16" s="34" t="s">
        <v>50</v>
      </c>
      <c r="F16" s="191" t="s">
        <v>51</v>
      </c>
      <c r="G16" s="35">
        <f>'【実績】入力シート '!S100</f>
        <v>0</v>
      </c>
      <c r="H16" s="34" t="s">
        <v>50</v>
      </c>
      <c r="I16" s="691" t="s">
        <v>218</v>
      </c>
      <c r="J16" s="689"/>
      <c r="K16" s="689"/>
      <c r="L16" s="689"/>
      <c r="M16" s="689"/>
      <c r="N16" s="689"/>
      <c r="O16" s="689"/>
      <c r="P16" s="689"/>
      <c r="Q16" s="689"/>
      <c r="R16" s="689"/>
      <c r="S16" s="689">
        <f>'【実績】入力シート '!A86</f>
        <v>0</v>
      </c>
      <c r="T16" s="689"/>
      <c r="U16" s="689"/>
      <c r="V16" s="689"/>
      <c r="W16" s="689"/>
      <c r="X16" s="689"/>
      <c r="Y16" s="689" t="s">
        <v>97</v>
      </c>
      <c r="Z16" s="689"/>
      <c r="AA16" s="766">
        <f>'【実績】入力シート '!L86</f>
        <v>0.4</v>
      </c>
      <c r="AB16" s="766"/>
      <c r="AC16" s="766"/>
      <c r="AD16" s="766"/>
      <c r="AE16" s="689" t="s">
        <v>98</v>
      </c>
      <c r="AF16" s="689"/>
      <c r="AG16" s="689">
        <f>'【実績】入力シート '!S86</f>
        <v>0</v>
      </c>
      <c r="AH16" s="689"/>
      <c r="AI16" s="689"/>
      <c r="AJ16" s="689"/>
      <c r="AK16" s="689"/>
      <c r="AL16" s="689"/>
      <c r="AM16" s="769" t="s">
        <v>103</v>
      </c>
      <c r="AN16" s="769"/>
      <c r="AO16" s="102"/>
      <c r="AP16" s="103"/>
    </row>
    <row r="17" spans="1:42" ht="27" customHeight="1">
      <c r="A17" s="191"/>
      <c r="B17" s="37" t="s">
        <v>58</v>
      </c>
      <c r="C17" s="191" t="s">
        <v>51</v>
      </c>
      <c r="D17" s="35">
        <f>【交付申請】入力シート!I118</f>
        <v>0</v>
      </c>
      <c r="E17" s="34" t="s">
        <v>50</v>
      </c>
      <c r="F17" s="191" t="s">
        <v>51</v>
      </c>
      <c r="G17" s="35">
        <f>'【実績】入力シート '!S106</f>
        <v>0</v>
      </c>
      <c r="H17" s="34" t="s">
        <v>50</v>
      </c>
      <c r="I17" s="691" t="s">
        <v>104</v>
      </c>
      <c r="J17" s="689"/>
      <c r="K17" s="689"/>
      <c r="L17" s="689"/>
      <c r="M17" s="689"/>
      <c r="N17" s="689"/>
      <c r="O17" s="689"/>
      <c r="P17" s="689">
        <f>'【実績】入力シート '!A90</f>
        <v>0</v>
      </c>
      <c r="Q17" s="689"/>
      <c r="R17" s="689"/>
      <c r="S17" s="689"/>
      <c r="T17" s="689"/>
      <c r="U17" s="689"/>
      <c r="V17" s="689" t="s">
        <v>97</v>
      </c>
      <c r="W17" s="689"/>
      <c r="X17" s="766">
        <f>'【実績】入力シート '!L90</f>
        <v>0.2</v>
      </c>
      <c r="Y17" s="766"/>
      <c r="Z17" s="766"/>
      <c r="AA17" s="766"/>
      <c r="AB17" s="689" t="s">
        <v>98</v>
      </c>
      <c r="AC17" s="689"/>
      <c r="AD17" s="689">
        <f>'【実績】入力シート '!S90</f>
        <v>0</v>
      </c>
      <c r="AE17" s="689"/>
      <c r="AF17" s="689"/>
      <c r="AG17" s="689"/>
      <c r="AH17" s="689"/>
      <c r="AI17" s="689"/>
      <c r="AJ17" s="769" t="s">
        <v>105</v>
      </c>
      <c r="AK17" s="769"/>
      <c r="AL17" s="102"/>
      <c r="AM17" s="102"/>
      <c r="AN17" s="102"/>
      <c r="AO17" s="102"/>
      <c r="AP17" s="103"/>
    </row>
    <row r="18" spans="1:42" ht="24" customHeight="1">
      <c r="A18" s="191"/>
      <c r="B18" s="35"/>
      <c r="C18" s="191"/>
      <c r="D18" s="35"/>
      <c r="E18" s="34"/>
      <c r="F18" s="191"/>
      <c r="G18" s="35"/>
      <c r="H18" s="34"/>
      <c r="I18" s="706" t="s">
        <v>106</v>
      </c>
      <c r="J18" s="678"/>
      <c r="K18" s="678"/>
      <c r="L18" s="678"/>
      <c r="M18" s="678"/>
      <c r="N18" s="678"/>
      <c r="O18" s="678"/>
      <c r="P18" s="678">
        <f>'【実績】入力シート '!AF88</f>
        <v>0</v>
      </c>
      <c r="Q18" s="678"/>
      <c r="R18" s="678"/>
      <c r="S18" s="678"/>
      <c r="T18" s="678"/>
      <c r="U18" s="678"/>
      <c r="V18" s="678"/>
      <c r="W18" s="678"/>
      <c r="X18" s="35" t="str">
        <f>IF(P18&lt;5000000,"（千円未満切捨て）","（上限5,000,000円)")</f>
        <v>（千円未満切捨て）</v>
      </c>
      <c r="Y18" s="35"/>
      <c r="Z18" s="35"/>
      <c r="AA18" s="35"/>
      <c r="AB18" s="35"/>
      <c r="AC18" s="35"/>
      <c r="AD18" s="35"/>
      <c r="AE18" s="35"/>
      <c r="AF18" s="35"/>
      <c r="AG18" s="35"/>
      <c r="AH18" s="34"/>
      <c r="AP18" s="34"/>
    </row>
    <row r="19" spans="1:42" ht="27" customHeight="1">
      <c r="A19" s="191" t="s">
        <v>57</v>
      </c>
      <c r="B19" s="35"/>
      <c r="C19" s="191"/>
      <c r="D19" s="35">
        <f>【交付申請】入力シート!I122</f>
        <v>0</v>
      </c>
      <c r="E19" s="34"/>
      <c r="F19" s="191"/>
      <c r="G19" s="35">
        <f>'【実績】入力シート '!S110</f>
        <v>0</v>
      </c>
      <c r="H19" s="34"/>
      <c r="I19" s="191"/>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P19" s="34"/>
    </row>
    <row r="20" spans="1:42" ht="24" customHeight="1">
      <c r="A20" s="191"/>
      <c r="B20" s="35"/>
      <c r="C20" s="191"/>
      <c r="D20" s="35"/>
      <c r="E20" s="34"/>
      <c r="F20" s="191"/>
      <c r="G20" s="35"/>
      <c r="H20" s="34"/>
      <c r="I20" s="191"/>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P20" s="34"/>
    </row>
    <row r="21" spans="1:42" ht="27" customHeight="1">
      <c r="A21" s="191" t="s">
        <v>208</v>
      </c>
      <c r="B21" s="35"/>
      <c r="C21" s="191"/>
      <c r="D21" s="35"/>
      <c r="E21" s="34"/>
      <c r="F21" s="191"/>
      <c r="G21" s="35"/>
      <c r="H21" s="34"/>
      <c r="I21" s="191"/>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P21" s="34"/>
    </row>
    <row r="22" spans="1:42" ht="27" customHeight="1">
      <c r="A22" s="191"/>
      <c r="B22" s="37" t="s">
        <v>55</v>
      </c>
      <c r="C22" s="191" t="s">
        <v>51</v>
      </c>
      <c r="D22" s="35">
        <f>【交付申請】入力シート!I126</f>
        <v>0</v>
      </c>
      <c r="E22" s="34" t="s">
        <v>50</v>
      </c>
      <c r="F22" s="191" t="s">
        <v>51</v>
      </c>
      <c r="G22" s="35">
        <f>'【実績】入力シート '!S114</f>
        <v>0</v>
      </c>
      <c r="H22" s="34" t="s">
        <v>50</v>
      </c>
      <c r="I22" s="191"/>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P22" s="34"/>
    </row>
    <row r="23" spans="1:42" ht="27" customHeight="1">
      <c r="A23" s="191"/>
      <c r="B23" s="37" t="s">
        <v>54</v>
      </c>
      <c r="C23" s="191" t="s">
        <v>51</v>
      </c>
      <c r="D23" s="35">
        <f>【交付申請】入力シート!I127</f>
        <v>0</v>
      </c>
      <c r="E23" s="34" t="s">
        <v>50</v>
      </c>
      <c r="F23" s="191" t="s">
        <v>51</v>
      </c>
      <c r="G23" s="35">
        <f>'【実績】入力シート '!S115</f>
        <v>0</v>
      </c>
      <c r="H23" s="34" t="s">
        <v>50</v>
      </c>
      <c r="I23" s="191"/>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P23" s="34"/>
    </row>
    <row r="24" spans="1:42" ht="27" customHeight="1">
      <c r="A24" s="191"/>
      <c r="B24" s="37" t="s">
        <v>53</v>
      </c>
      <c r="C24" s="191" t="s">
        <v>51</v>
      </c>
      <c r="D24" s="35">
        <f>【交付申請】入力シート!I128</f>
        <v>0</v>
      </c>
      <c r="E24" s="34" t="s">
        <v>50</v>
      </c>
      <c r="F24" s="191" t="s">
        <v>51</v>
      </c>
      <c r="G24" s="35">
        <f>'【実績】入力シート '!S116</f>
        <v>0</v>
      </c>
      <c r="H24" s="34" t="s">
        <v>50</v>
      </c>
      <c r="I24" s="191"/>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P24" s="34"/>
    </row>
    <row r="25" spans="1:42" ht="27" customHeight="1">
      <c r="A25" s="191"/>
      <c r="B25" s="37" t="s">
        <v>52</v>
      </c>
      <c r="C25" s="191" t="s">
        <v>51</v>
      </c>
      <c r="D25" s="35">
        <f>【交付申請】入力シート!I129</f>
        <v>0</v>
      </c>
      <c r="E25" s="34" t="s">
        <v>50</v>
      </c>
      <c r="F25" s="191" t="s">
        <v>51</v>
      </c>
      <c r="G25" s="35">
        <f>'【実績】入力シート '!S117</f>
        <v>0</v>
      </c>
      <c r="H25" s="34" t="s">
        <v>50</v>
      </c>
      <c r="I25" s="191"/>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P25" s="34"/>
    </row>
    <row r="26" spans="1:42" ht="30.75" customHeight="1">
      <c r="A26" s="191"/>
      <c r="B26" s="37"/>
      <c r="C26" s="191"/>
      <c r="D26" s="35"/>
      <c r="E26" s="34"/>
      <c r="F26" s="191"/>
      <c r="G26" s="35"/>
      <c r="H26" s="34"/>
      <c r="I26" s="191"/>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P26" s="34"/>
    </row>
    <row r="27" spans="1:42" ht="27" customHeight="1">
      <c r="A27" s="191" t="s">
        <v>49</v>
      </c>
      <c r="B27" s="35"/>
      <c r="C27" s="191"/>
      <c r="D27" s="35">
        <f>【交付申請】入力シート!I133</f>
        <v>0</v>
      </c>
      <c r="E27" s="34"/>
      <c r="F27" s="191"/>
      <c r="G27" s="35">
        <f>'【実績】入力シート '!S121</f>
        <v>0</v>
      </c>
      <c r="H27" s="34"/>
      <c r="I27" s="191"/>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P27" s="34"/>
    </row>
    <row r="28" spans="1:42" ht="13.5" customHeight="1">
      <c r="A28" s="192"/>
      <c r="B28" s="33"/>
      <c r="C28" s="192"/>
      <c r="D28" s="33"/>
      <c r="E28" s="32"/>
      <c r="F28" s="192"/>
      <c r="G28" s="33"/>
      <c r="H28" s="32"/>
      <c r="I28" s="192"/>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2"/>
    </row>
    <row r="29" spans="1:42" ht="27" customHeight="1">
      <c r="A29" s="708" t="s">
        <v>207</v>
      </c>
      <c r="B29" s="696"/>
      <c r="C29" s="192"/>
      <c r="D29" s="33">
        <f>SUM(D6:D27)</f>
        <v>0</v>
      </c>
      <c r="E29" s="32"/>
      <c r="F29" s="192"/>
      <c r="G29" s="33">
        <f>SUM(G7:G27)</f>
        <v>0</v>
      </c>
      <c r="H29" s="32"/>
      <c r="I29" s="192"/>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0"/>
      <c r="AJ29" s="30"/>
      <c r="AK29" s="30"/>
      <c r="AL29" s="30"/>
      <c r="AM29" s="30"/>
      <c r="AN29" s="30"/>
      <c r="AO29" s="30"/>
      <c r="AP29" s="29"/>
    </row>
    <row r="30" spans="1:42" ht="21" customHeight="1">
      <c r="A30" s="764" t="s">
        <v>47</v>
      </c>
      <c r="B30" s="764"/>
      <c r="C30" s="764"/>
      <c r="D30" s="764"/>
      <c r="E30" s="764"/>
      <c r="F30" s="764"/>
      <c r="G30" s="764"/>
      <c r="H30" s="764"/>
      <c r="I30" s="764"/>
      <c r="AH30" s="39"/>
    </row>
    <row r="31" spans="1:42" ht="21" customHeight="1">
      <c r="A31" s="765" t="s">
        <v>206</v>
      </c>
      <c r="B31" s="765"/>
      <c r="C31" s="765"/>
      <c r="D31" s="765"/>
      <c r="E31" s="765"/>
      <c r="F31" s="765"/>
      <c r="G31" s="765"/>
      <c r="H31" s="765"/>
      <c r="I31" s="765"/>
      <c r="J31" s="765"/>
      <c r="K31" s="765"/>
      <c r="L31" s="765"/>
      <c r="M31" s="765"/>
      <c r="N31" s="765"/>
      <c r="O31" s="765"/>
      <c r="P31" s="765"/>
      <c r="Q31" s="765"/>
      <c r="R31" s="765"/>
      <c r="S31" s="765"/>
      <c r="T31" s="765"/>
      <c r="U31" s="765"/>
      <c r="V31" s="765"/>
      <c r="W31" s="765"/>
      <c r="X31" s="765"/>
      <c r="Y31" s="765"/>
      <c r="Z31" s="765"/>
      <c r="AA31" s="765"/>
      <c r="AB31" s="765"/>
      <c r="AC31" s="765"/>
      <c r="AD31" s="765"/>
      <c r="AE31" s="765"/>
      <c r="AF31" s="765"/>
      <c r="AG31" s="765"/>
      <c r="AH31" s="765"/>
    </row>
    <row r="32" spans="1:42" ht="21" customHeight="1">
      <c r="A32" s="765" t="s">
        <v>45</v>
      </c>
      <c r="B32" s="765"/>
      <c r="C32" s="765"/>
      <c r="D32" s="765"/>
      <c r="E32" s="765"/>
      <c r="F32" s="765"/>
      <c r="G32" s="765"/>
      <c r="H32" s="765"/>
      <c r="I32" s="765"/>
      <c r="J32" s="765"/>
      <c r="K32" s="765"/>
      <c r="L32" s="765"/>
      <c r="M32" s="765"/>
      <c r="N32" s="765"/>
      <c r="O32" s="765"/>
      <c r="P32" s="765"/>
      <c r="Q32" s="765"/>
      <c r="R32" s="765"/>
      <c r="S32" s="765"/>
      <c r="T32" s="765"/>
      <c r="U32" s="765"/>
      <c r="V32" s="765"/>
      <c r="W32" s="765"/>
      <c r="X32" s="765"/>
      <c r="Y32" s="765"/>
      <c r="Z32" s="765"/>
      <c r="AA32" s="765"/>
      <c r="AB32" s="765"/>
      <c r="AC32" s="765"/>
      <c r="AD32" s="765"/>
      <c r="AE32" s="765"/>
      <c r="AF32" s="765"/>
      <c r="AG32" s="765"/>
      <c r="AH32" s="765"/>
    </row>
    <row r="33" ht="22.5" customHeight="1"/>
    <row r="34" ht="22.5" customHeight="1"/>
    <row r="35" ht="22.5" customHeight="1"/>
    <row r="36" ht="22.5" customHeight="1"/>
  </sheetData>
  <sheetProtection password="CBE4" sheet="1" objects="1" scenarios="1"/>
  <mergeCells count="43">
    <mergeCell ref="AM16:AN16"/>
    <mergeCell ref="I17:O17"/>
    <mergeCell ref="P17:U17"/>
    <mergeCell ref="V17:W17"/>
    <mergeCell ref="X17:AA17"/>
    <mergeCell ref="AB17:AC17"/>
    <mergeCell ref="AD17:AI17"/>
    <mergeCell ref="AJ17:AK17"/>
    <mergeCell ref="I13:O13"/>
    <mergeCell ref="P13:W13"/>
    <mergeCell ref="A29:B29"/>
    <mergeCell ref="A30:I30"/>
    <mergeCell ref="A31:AH31"/>
    <mergeCell ref="I18:O18"/>
    <mergeCell ref="P18:W18"/>
    <mergeCell ref="AE16:AF16"/>
    <mergeCell ref="AG16:AL16"/>
    <mergeCell ref="A32:AH32"/>
    <mergeCell ref="I16:R16"/>
    <mergeCell ref="S16:X16"/>
    <mergeCell ref="Y16:Z16"/>
    <mergeCell ref="AA16:AD16"/>
    <mergeCell ref="AM11:AN11"/>
    <mergeCell ref="I12:O12"/>
    <mergeCell ref="P12:U12"/>
    <mergeCell ref="V12:W12"/>
    <mergeCell ref="X12:AA12"/>
    <mergeCell ref="AB12:AC12"/>
    <mergeCell ref="AD12:AI12"/>
    <mergeCell ref="AJ12:AK12"/>
    <mergeCell ref="I11:R11"/>
    <mergeCell ref="S11:X11"/>
    <mergeCell ref="Y11:Z11"/>
    <mergeCell ref="AA11:AD11"/>
    <mergeCell ref="AE11:AF11"/>
    <mergeCell ref="AG11:AL11"/>
    <mergeCell ref="A5:B5"/>
    <mergeCell ref="C5:E5"/>
    <mergeCell ref="F5:H5"/>
    <mergeCell ref="I5:AP5"/>
    <mergeCell ref="A2:AP2"/>
    <mergeCell ref="AG4:AH4"/>
    <mergeCell ref="F4:AF4"/>
  </mergeCells>
  <phoneticPr fontId="23"/>
  <printOptions horizontalCentered="1"/>
  <pageMargins left="0.78740157480314965" right="0.78740157480314965" top="0.78740157480314965" bottom="0.59055118110236227" header="0.51181102362204722" footer="0.51181102362204722"/>
  <pageSetup paperSize="9" scale="7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2D050"/>
  </sheetPr>
  <dimension ref="A1:I55"/>
  <sheetViews>
    <sheetView view="pageBreakPreview" zoomScale="80" zoomScaleNormal="100" zoomScaleSheetLayoutView="80" workbookViewId="0">
      <selection activeCell="C22" sqref="C22"/>
    </sheetView>
  </sheetViews>
  <sheetFormatPr defaultColWidth="9" defaultRowHeight="30" customHeight="1"/>
  <cols>
    <col min="1" max="1" width="5.25" style="28" customWidth="1"/>
    <col min="2" max="2" width="14.58203125" style="28" customWidth="1"/>
    <col min="3" max="3" width="14.25" style="28" customWidth="1"/>
    <col min="4" max="4" width="3.08203125" style="28" customWidth="1"/>
    <col min="5" max="5" width="13.75" style="28" customWidth="1"/>
    <col min="6" max="6" width="2.75" style="28" customWidth="1"/>
    <col min="7" max="7" width="22.58203125" style="28" customWidth="1"/>
    <col min="8" max="8" width="10.25" style="28" customWidth="1"/>
    <col min="9" max="16384" width="9" style="28"/>
  </cols>
  <sheetData>
    <row r="1" spans="1:9" ht="22.5" customHeight="1">
      <c r="A1" s="28" t="s">
        <v>335</v>
      </c>
    </row>
    <row r="2" spans="1:9" ht="22.5" customHeight="1">
      <c r="A2" s="687" t="s">
        <v>334</v>
      </c>
      <c r="B2" s="687"/>
      <c r="C2" s="687"/>
      <c r="D2" s="687"/>
      <c r="E2" s="687"/>
      <c r="F2" s="687"/>
      <c r="G2" s="687"/>
      <c r="H2" s="687"/>
    </row>
    <row r="3" spans="1:9" ht="22.5" customHeight="1">
      <c r="A3" s="28" t="s">
        <v>91</v>
      </c>
      <c r="C3" s="33" t="s">
        <v>333</v>
      </c>
      <c r="D3" s="696">
        <f>事業報告書!B5</f>
        <v>0</v>
      </c>
      <c r="E3" s="696"/>
      <c r="F3" s="696"/>
      <c r="G3" s="696"/>
      <c r="H3" s="28" t="s">
        <v>498</v>
      </c>
    </row>
    <row r="4" spans="1:9" ht="17.25" customHeight="1">
      <c r="A4" s="692" t="s">
        <v>68</v>
      </c>
      <c r="B4" s="694"/>
      <c r="C4" s="692" t="s">
        <v>330</v>
      </c>
      <c r="D4" s="694"/>
      <c r="E4" s="793" t="s">
        <v>329</v>
      </c>
      <c r="F4" s="794"/>
      <c r="G4" s="692" t="s">
        <v>66</v>
      </c>
      <c r="H4" s="694"/>
      <c r="I4" s="35"/>
    </row>
    <row r="5" spans="1:9" ht="11.25" customHeight="1">
      <c r="A5" s="710" t="s">
        <v>88</v>
      </c>
      <c r="B5" s="194"/>
      <c r="C5" s="193"/>
      <c r="D5" s="38"/>
      <c r="E5" s="193"/>
      <c r="F5" s="38"/>
      <c r="G5" s="39"/>
      <c r="H5" s="38"/>
    </row>
    <row r="6" spans="1:9" ht="16.5" customHeight="1">
      <c r="A6" s="711"/>
      <c r="B6" s="229" t="s">
        <v>87</v>
      </c>
      <c r="C6" s="191">
        <f>'予算（支出）'!C6</f>
        <v>0</v>
      </c>
      <c r="D6" s="34"/>
      <c r="E6" s="191">
        <f>'精算(支出)'!E6</f>
        <v>0</v>
      </c>
      <c r="F6" s="34"/>
      <c r="G6" s="35" t="str">
        <f>IF(E6=0,"","内訳は別紙の通り")</f>
        <v/>
      </c>
      <c r="H6" s="34"/>
    </row>
    <row r="7" spans="1:9" ht="16.5" customHeight="1">
      <c r="A7" s="711"/>
      <c r="B7" s="229"/>
      <c r="C7" s="191"/>
      <c r="D7" s="34"/>
      <c r="E7" s="191"/>
      <c r="F7" s="34"/>
      <c r="G7" s="35"/>
      <c r="H7" s="34"/>
    </row>
    <row r="8" spans="1:9" ht="16.5" customHeight="1">
      <c r="A8" s="711"/>
      <c r="B8" s="229"/>
      <c r="C8" s="191"/>
      <c r="D8" s="34"/>
      <c r="E8" s="191"/>
      <c r="F8" s="34"/>
      <c r="G8" s="35"/>
      <c r="H8" s="34"/>
    </row>
    <row r="9" spans="1:9" ht="16.5" customHeight="1">
      <c r="A9" s="711"/>
      <c r="B9" s="229"/>
      <c r="C9" s="191"/>
      <c r="D9" s="34"/>
      <c r="E9" s="191"/>
      <c r="F9" s="34"/>
      <c r="G9" s="35"/>
      <c r="H9" s="34"/>
    </row>
    <row r="10" spans="1:9" ht="16.5" customHeight="1">
      <c r="A10" s="711"/>
      <c r="B10" s="229"/>
      <c r="C10" s="191"/>
      <c r="D10" s="34"/>
      <c r="E10" s="191"/>
      <c r="F10" s="34"/>
      <c r="G10" s="35"/>
      <c r="H10" s="34"/>
    </row>
    <row r="11" spans="1:9" ht="16.5" customHeight="1">
      <c r="A11" s="711"/>
      <c r="B11" s="229" t="s">
        <v>86</v>
      </c>
      <c r="C11" s="191">
        <f>'予算（支出）'!C11</f>
        <v>0</v>
      </c>
      <c r="D11" s="34"/>
      <c r="E11" s="191">
        <f>'精算(支出)'!E11</f>
        <v>0</v>
      </c>
      <c r="F11" s="34"/>
      <c r="G11" s="35" t="str">
        <f>IF(E11=0,"","内訳は別紙の通り")</f>
        <v/>
      </c>
      <c r="H11" s="34"/>
    </row>
    <row r="12" spans="1:9" ht="16.5" customHeight="1">
      <c r="A12" s="711"/>
      <c r="B12" s="229"/>
      <c r="C12" s="191"/>
      <c r="D12" s="34"/>
      <c r="E12" s="191"/>
      <c r="F12" s="34"/>
      <c r="G12" s="35"/>
      <c r="H12" s="34"/>
    </row>
    <row r="13" spans="1:9" ht="16.5" customHeight="1">
      <c r="A13" s="711"/>
      <c r="B13" s="229"/>
      <c r="C13" s="191"/>
      <c r="D13" s="34"/>
      <c r="E13" s="191"/>
      <c r="F13" s="34"/>
      <c r="G13" s="35"/>
      <c r="H13" s="34"/>
    </row>
    <row r="14" spans="1:9" ht="16.5" customHeight="1">
      <c r="A14" s="711"/>
      <c r="B14" s="229"/>
      <c r="C14" s="191"/>
      <c r="D14" s="34"/>
      <c r="E14" s="191"/>
      <c r="F14" s="34"/>
      <c r="G14" s="35"/>
      <c r="H14" s="34"/>
    </row>
    <row r="15" spans="1:9" ht="16.5" customHeight="1">
      <c r="A15" s="711"/>
      <c r="B15" s="229"/>
      <c r="C15" s="191"/>
      <c r="D15" s="34"/>
      <c r="E15" s="191"/>
      <c r="F15" s="34"/>
      <c r="G15" s="35"/>
      <c r="H15" s="34"/>
    </row>
    <row r="16" spans="1:9" ht="16.5" customHeight="1">
      <c r="A16" s="711"/>
      <c r="B16" s="229" t="s">
        <v>85</v>
      </c>
      <c r="C16" s="191">
        <f>'予算（支出）'!C16</f>
        <v>0</v>
      </c>
      <c r="D16" s="34"/>
      <c r="E16" s="191">
        <f>'精算(支出)'!E16</f>
        <v>0</v>
      </c>
      <c r="F16" s="34"/>
      <c r="G16" s="35" t="str">
        <f>IF(E16=0,"","内訳は別紙の通り")</f>
        <v/>
      </c>
      <c r="H16" s="34"/>
    </row>
    <row r="17" spans="1:8" ht="16.5" customHeight="1">
      <c r="A17" s="711"/>
      <c r="B17" s="43"/>
      <c r="C17" s="191"/>
      <c r="D17" s="34"/>
      <c r="E17" s="191"/>
      <c r="F17" s="34"/>
      <c r="G17" s="35"/>
      <c r="H17" s="34"/>
    </row>
    <row r="18" spans="1:8" ht="16.5" customHeight="1">
      <c r="A18" s="711"/>
      <c r="B18" s="230"/>
      <c r="C18" s="191"/>
      <c r="D18" s="34"/>
      <c r="E18" s="191"/>
      <c r="F18" s="34"/>
      <c r="G18" s="35"/>
      <c r="H18" s="34"/>
    </row>
    <row r="19" spans="1:8" ht="16.5" customHeight="1">
      <c r="A19" s="711"/>
      <c r="B19" s="230"/>
      <c r="C19" s="191"/>
      <c r="D19" s="34"/>
      <c r="E19" s="191"/>
      <c r="F19" s="34"/>
      <c r="G19" s="35"/>
      <c r="H19" s="34"/>
    </row>
    <row r="20" spans="1:8" ht="16.5" customHeight="1">
      <c r="A20" s="711"/>
      <c r="B20" s="229"/>
      <c r="C20" s="191"/>
      <c r="D20" s="34"/>
      <c r="E20" s="191"/>
      <c r="F20" s="34"/>
      <c r="G20" s="35"/>
      <c r="H20" s="34"/>
    </row>
    <row r="21" spans="1:8" ht="16.5" customHeight="1">
      <c r="A21" s="711"/>
      <c r="B21" s="229" t="s">
        <v>83</v>
      </c>
      <c r="C21" s="191">
        <f>'予算（支出）'!C21</f>
        <v>0</v>
      </c>
      <c r="D21" s="34"/>
      <c r="E21" s="191">
        <f>'精算(支出)'!E21</f>
        <v>0</v>
      </c>
      <c r="F21" s="34"/>
      <c r="G21" s="35" t="str">
        <f>IF(E21=0,"","内訳は別紙の通り")</f>
        <v/>
      </c>
      <c r="H21" s="34"/>
    </row>
    <row r="22" spans="1:8" ht="16.5" customHeight="1">
      <c r="A22" s="711"/>
      <c r="B22" s="229"/>
      <c r="C22" s="191"/>
      <c r="D22" s="34"/>
      <c r="E22" s="191"/>
      <c r="F22" s="34"/>
      <c r="G22" s="35"/>
      <c r="H22" s="34"/>
    </row>
    <row r="23" spans="1:8" ht="16.5" customHeight="1">
      <c r="A23" s="711"/>
      <c r="B23" s="229"/>
      <c r="C23" s="191"/>
      <c r="D23" s="34"/>
      <c r="E23" s="191"/>
      <c r="F23" s="34"/>
      <c r="G23" s="35"/>
      <c r="H23" s="34"/>
    </row>
    <row r="24" spans="1:8" ht="16.5" customHeight="1">
      <c r="A24" s="711"/>
      <c r="B24" s="229"/>
      <c r="C24" s="191"/>
      <c r="D24" s="34"/>
      <c r="E24" s="191"/>
      <c r="F24" s="34"/>
      <c r="G24" s="35"/>
      <c r="H24" s="34"/>
    </row>
    <row r="25" spans="1:8" ht="16.5" customHeight="1">
      <c r="A25" s="711"/>
      <c r="B25" s="229"/>
      <c r="C25" s="191"/>
      <c r="D25" s="34"/>
      <c r="E25" s="191"/>
      <c r="F25" s="34"/>
      <c r="G25" s="35"/>
      <c r="H25" s="34"/>
    </row>
    <row r="26" spans="1:8" ht="16.5" customHeight="1">
      <c r="A26" s="711"/>
      <c r="B26" s="229" t="s">
        <v>82</v>
      </c>
      <c r="C26" s="191">
        <f>'予算（支出）'!C26</f>
        <v>0</v>
      </c>
      <c r="D26" s="34"/>
      <c r="E26" s="191">
        <f>'精算(支出)'!E26</f>
        <v>0</v>
      </c>
      <c r="F26" s="34"/>
      <c r="G26" s="35" t="str">
        <f>IF(E26=0,"","内訳は別紙の通り")</f>
        <v/>
      </c>
      <c r="H26" s="34"/>
    </row>
    <row r="27" spans="1:8" ht="16.5" customHeight="1">
      <c r="A27" s="711"/>
      <c r="B27" s="229"/>
      <c r="C27" s="191"/>
      <c r="D27" s="34"/>
      <c r="E27" s="191"/>
      <c r="F27" s="34"/>
      <c r="G27" s="35"/>
      <c r="H27" s="34"/>
    </row>
    <row r="28" spans="1:8" ht="16.5" customHeight="1">
      <c r="A28" s="711"/>
      <c r="B28" s="229"/>
      <c r="C28" s="191"/>
      <c r="D28" s="34"/>
      <c r="E28" s="191"/>
      <c r="F28" s="34"/>
      <c r="G28" s="35"/>
      <c r="H28" s="34"/>
    </row>
    <row r="29" spans="1:8" ht="16.5" customHeight="1">
      <c r="A29" s="711"/>
      <c r="B29" s="229"/>
      <c r="C29" s="191"/>
      <c r="D29" s="34"/>
      <c r="E29" s="191"/>
      <c r="F29" s="34"/>
      <c r="G29" s="35"/>
      <c r="H29" s="228"/>
    </row>
    <row r="30" spans="1:8" ht="16.5" customHeight="1">
      <c r="A30" s="711"/>
      <c r="B30" s="45"/>
      <c r="C30" s="191"/>
      <c r="D30" s="34"/>
      <c r="E30" s="191"/>
      <c r="F30" s="34"/>
      <c r="G30" s="35"/>
      <c r="H30" s="34"/>
    </row>
    <row r="31" spans="1:8" ht="16.5" customHeight="1">
      <c r="A31" s="711"/>
      <c r="B31" s="45" t="s">
        <v>81</v>
      </c>
      <c r="C31" s="191">
        <f>'予算（支出）'!C31</f>
        <v>0</v>
      </c>
      <c r="D31" s="34"/>
      <c r="E31" s="191">
        <f>'精算(支出)'!E31</f>
        <v>0</v>
      </c>
      <c r="F31" s="34"/>
      <c r="G31" s="35" t="str">
        <f>IF(E31=0,"","内訳は別紙の通り")</f>
        <v/>
      </c>
      <c r="H31" s="34"/>
    </row>
    <row r="32" spans="1:8" ht="16.5" customHeight="1">
      <c r="A32" s="711"/>
      <c r="B32" s="45"/>
      <c r="C32" s="191"/>
      <c r="D32" s="34"/>
      <c r="E32" s="191"/>
      <c r="F32" s="34"/>
      <c r="G32" s="35"/>
      <c r="H32" s="34"/>
    </row>
    <row r="33" spans="1:8" ht="16.5" customHeight="1">
      <c r="A33" s="711"/>
      <c r="B33" s="45"/>
      <c r="C33" s="191"/>
      <c r="D33" s="34"/>
      <c r="E33" s="191"/>
      <c r="F33" s="34"/>
      <c r="G33" s="35"/>
      <c r="H33" s="34"/>
    </row>
    <row r="34" spans="1:8" ht="16.5" customHeight="1">
      <c r="A34" s="711"/>
      <c r="B34" s="45"/>
      <c r="C34" s="191"/>
      <c r="D34" s="34"/>
      <c r="E34" s="191"/>
      <c r="F34" s="34"/>
      <c r="G34" s="35"/>
      <c r="H34" s="34"/>
    </row>
    <row r="35" spans="1:8" ht="11.25" customHeight="1">
      <c r="A35" s="712"/>
      <c r="B35" s="45"/>
      <c r="C35" s="191"/>
      <c r="D35" s="34"/>
      <c r="E35" s="191"/>
      <c r="F35" s="34"/>
      <c r="G35" s="35"/>
      <c r="H35" s="34"/>
    </row>
    <row r="36" spans="1:8" ht="11.25" customHeight="1">
      <c r="A36" s="710" t="s">
        <v>80</v>
      </c>
      <c r="B36" s="44"/>
      <c r="C36" s="193"/>
      <c r="D36" s="38"/>
      <c r="E36" s="193"/>
      <c r="F36" s="38"/>
      <c r="G36" s="39"/>
      <c r="H36" s="38"/>
    </row>
    <row r="37" spans="1:8" ht="16.5" customHeight="1">
      <c r="A37" s="711"/>
      <c r="B37" s="43" t="s">
        <v>79</v>
      </c>
      <c r="C37" s="191">
        <f>'予算（支出）'!C37</f>
        <v>0</v>
      </c>
      <c r="D37" s="34"/>
      <c r="E37" s="191">
        <f>'精算(支出)'!E37</f>
        <v>0</v>
      </c>
      <c r="F37" s="34"/>
      <c r="G37" s="35" t="str">
        <f>IF(E37=0,"","内訳は別紙の通り")</f>
        <v/>
      </c>
      <c r="H37" s="34"/>
    </row>
    <row r="38" spans="1:8" ht="16.5" customHeight="1">
      <c r="A38" s="711"/>
      <c r="B38" s="43"/>
      <c r="C38" s="191"/>
      <c r="D38" s="34"/>
      <c r="E38" s="191"/>
      <c r="F38" s="34"/>
      <c r="G38" s="35"/>
      <c r="H38" s="34"/>
    </row>
    <row r="39" spans="1:8" ht="16.5" customHeight="1">
      <c r="A39" s="711"/>
      <c r="B39" s="42" t="s">
        <v>78</v>
      </c>
      <c r="C39" s="191">
        <f>'予算（支出）'!C39</f>
        <v>0</v>
      </c>
      <c r="D39" s="34"/>
      <c r="E39" s="191">
        <f>'精算(支出)'!E39</f>
        <v>0</v>
      </c>
      <c r="F39" s="34"/>
      <c r="G39" s="35" t="str">
        <f>IF(E39=0,"","内訳は別紙の通り")</f>
        <v/>
      </c>
      <c r="H39" s="34"/>
    </row>
    <row r="40" spans="1:8" ht="16.5" customHeight="1">
      <c r="A40" s="711"/>
      <c r="B40" s="43"/>
      <c r="C40" s="191"/>
      <c r="D40" s="34"/>
      <c r="E40" s="191"/>
      <c r="F40" s="34"/>
      <c r="G40" s="35"/>
      <c r="H40" s="34"/>
    </row>
    <row r="41" spans="1:8" ht="16.5" customHeight="1">
      <c r="A41" s="711"/>
      <c r="B41" s="42" t="s">
        <v>77</v>
      </c>
      <c r="C41" s="191">
        <f>'予算（支出）'!C41</f>
        <v>0</v>
      </c>
      <c r="D41" s="34"/>
      <c r="E41" s="191">
        <f>'精算(支出)'!E41</f>
        <v>0</v>
      </c>
      <c r="F41" s="34"/>
      <c r="G41" s="35" t="str">
        <f>IF(E41=0,"","内訳は別紙の通り")</f>
        <v/>
      </c>
      <c r="H41" s="34"/>
    </row>
    <row r="42" spans="1:8" ht="11.25" customHeight="1">
      <c r="A42" s="711"/>
      <c r="B42" s="42"/>
      <c r="C42" s="191"/>
      <c r="D42" s="34"/>
      <c r="E42" s="191"/>
      <c r="F42" s="34"/>
      <c r="G42" s="35"/>
      <c r="H42" s="34"/>
    </row>
    <row r="43" spans="1:8" ht="16.5" customHeight="1">
      <c r="A43" s="698" t="s">
        <v>75</v>
      </c>
      <c r="B43" s="699"/>
      <c r="C43" s="715">
        <f>SUM(C6:C41)</f>
        <v>0</v>
      </c>
      <c r="D43" s="38"/>
      <c r="E43" s="715">
        <f>SUM(E6:E41)</f>
        <v>0</v>
      </c>
      <c r="F43" s="38"/>
      <c r="G43" s="39"/>
      <c r="H43" s="38"/>
    </row>
    <row r="44" spans="1:8" ht="16.5" customHeight="1">
      <c r="A44" s="700"/>
      <c r="B44" s="701"/>
      <c r="C44" s="714"/>
      <c r="D44" s="32"/>
      <c r="E44" s="714"/>
      <c r="F44" s="32"/>
      <c r="G44" s="33"/>
      <c r="H44" s="32"/>
    </row>
    <row r="45" spans="1:8" ht="16.5" customHeight="1">
      <c r="A45" s="702" t="s">
        <v>58</v>
      </c>
      <c r="B45" s="703"/>
      <c r="C45" s="715">
        <f>'予算（支出）'!C45:C46</f>
        <v>0</v>
      </c>
      <c r="D45" s="38"/>
      <c r="E45" s="715">
        <f>'精算(支出)'!E45:E46</f>
        <v>0</v>
      </c>
      <c r="F45" s="38"/>
      <c r="G45" s="35" t="str">
        <f>IF(E45=0,"","内訳は別紙の通り")</f>
        <v/>
      </c>
      <c r="H45" s="38"/>
    </row>
    <row r="46" spans="1:8" ht="16.5" customHeight="1">
      <c r="A46" s="704"/>
      <c r="B46" s="705"/>
      <c r="C46" s="714"/>
      <c r="D46" s="32"/>
      <c r="E46" s="714"/>
      <c r="F46" s="32"/>
      <c r="G46" s="33"/>
      <c r="H46" s="32"/>
    </row>
    <row r="47" spans="1:8" ht="16.5" customHeight="1">
      <c r="A47" s="706" t="s">
        <v>48</v>
      </c>
      <c r="B47" s="707"/>
      <c r="C47" s="713">
        <f>SUM(C43:C46)</f>
        <v>0</v>
      </c>
      <c r="D47" s="34"/>
      <c r="E47" s="713">
        <f>E43+E45</f>
        <v>0</v>
      </c>
      <c r="F47" s="34"/>
      <c r="G47" s="35"/>
      <c r="H47" s="34"/>
    </row>
    <row r="48" spans="1:8" ht="16.5" customHeight="1">
      <c r="A48" s="708"/>
      <c r="B48" s="709"/>
      <c r="C48" s="714"/>
      <c r="D48" s="32"/>
      <c r="E48" s="714"/>
      <c r="F48" s="32"/>
      <c r="G48" s="33"/>
      <c r="H48" s="32"/>
    </row>
    <row r="49" spans="1:6" ht="16.5" customHeight="1">
      <c r="A49" s="190" t="s">
        <v>74</v>
      </c>
      <c r="B49" s="39" t="s">
        <v>73</v>
      </c>
      <c r="C49" s="39"/>
      <c r="D49" s="39"/>
      <c r="E49" s="35"/>
      <c r="F49" s="35"/>
    </row>
    <row r="50" spans="1:6" ht="15" customHeight="1"/>
    <row r="51" spans="1:6" ht="15" customHeight="1"/>
    <row r="52" spans="1:6" ht="15" customHeight="1"/>
    <row r="53" spans="1:6" ht="15" customHeight="1"/>
    <row r="54" spans="1:6" ht="15" customHeight="1"/>
    <row r="55" spans="1:6" ht="15" customHeight="1"/>
  </sheetData>
  <sheetProtection password="CBE4" sheet="1" objects="1" scenarios="1"/>
  <mergeCells count="17">
    <mergeCell ref="G4:H4"/>
    <mergeCell ref="E4:F4"/>
    <mergeCell ref="A2:H2"/>
    <mergeCell ref="A4:B4"/>
    <mergeCell ref="A43:B44"/>
    <mergeCell ref="E43:E44"/>
    <mergeCell ref="D3:G3"/>
    <mergeCell ref="E47:E48"/>
    <mergeCell ref="C47:C48"/>
    <mergeCell ref="C4:D4"/>
    <mergeCell ref="A45:B46"/>
    <mergeCell ref="A47:B48"/>
    <mergeCell ref="A36:A42"/>
    <mergeCell ref="A5:A35"/>
    <mergeCell ref="C45:C46"/>
    <mergeCell ref="C43:C44"/>
    <mergeCell ref="E45:E46"/>
  </mergeCells>
  <phoneticPr fontId="23"/>
  <printOptions horizontalCentered="1"/>
  <pageMargins left="0.78740157480314965" right="0.78740157480314965" top="0.59055118110236227" bottom="0.78740157480314965" header="0.51181102362204722" footer="0.51181102362204722"/>
  <pageSetup paperSize="9" scale="8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sheetPr>
  <dimension ref="A2:ER134"/>
  <sheetViews>
    <sheetView showGridLines="0" showZeros="0" zoomScaleNormal="100" workbookViewId="0">
      <selection activeCell="N137" sqref="N137"/>
    </sheetView>
  </sheetViews>
  <sheetFormatPr defaultColWidth="1.58203125" defaultRowHeight="18"/>
  <cols>
    <col min="1" max="1" width="1.58203125" style="82"/>
    <col min="2" max="2" width="1.58203125" style="82" customWidth="1"/>
    <col min="3" max="31" width="1.58203125" style="82"/>
    <col min="32" max="32" width="1.58203125" style="82" customWidth="1"/>
    <col min="33" max="38" width="1.58203125" style="82"/>
    <col min="39" max="39" width="1.58203125" style="82" customWidth="1"/>
    <col min="40" max="42" width="1.58203125" style="82"/>
    <col min="43" max="43" width="1.33203125" style="82" customWidth="1"/>
    <col min="44" max="49" width="1.58203125" style="82"/>
    <col min="50" max="50" width="1.75" style="82" customWidth="1"/>
    <col min="51" max="57" width="1.58203125" style="82"/>
    <col min="58" max="58" width="1.58203125" style="82" customWidth="1"/>
    <col min="59" max="103" width="1.58203125" style="82"/>
    <col min="104" max="104" width="4" style="82" customWidth="1"/>
    <col min="105" max="111" width="1.58203125" style="82" customWidth="1"/>
    <col min="112" max="118" width="1.58203125" style="82"/>
    <col min="119" max="148" width="1.58203125" style="97"/>
    <col min="149" max="16384" width="1.58203125" style="82"/>
  </cols>
  <sheetData>
    <row r="2" spans="1:148">
      <c r="A2" s="82" t="s">
        <v>36</v>
      </c>
      <c r="S2" s="452" t="s">
        <v>228</v>
      </c>
      <c r="T2" s="452"/>
      <c r="U2" s="452"/>
      <c r="V2" s="452"/>
      <c r="W2" s="452"/>
      <c r="X2" s="508"/>
      <c r="Y2" s="509"/>
      <c r="Z2" s="509"/>
      <c r="AA2" s="509"/>
      <c r="AB2" s="509"/>
      <c r="AC2" s="509"/>
      <c r="AD2" s="509"/>
      <c r="AE2" s="509"/>
      <c r="AF2" s="509"/>
      <c r="AG2" s="509"/>
      <c r="AH2" s="510"/>
    </row>
    <row r="3" spans="1:148" hidden="1">
      <c r="A3" s="81"/>
      <c r="B3" s="81"/>
      <c r="C3" s="81"/>
      <c r="D3" s="81"/>
      <c r="E3" s="81"/>
      <c r="F3" s="81"/>
      <c r="G3" s="81"/>
      <c r="H3" s="81"/>
      <c r="I3" s="81"/>
      <c r="J3" s="81"/>
      <c r="K3" s="567" t="s">
        <v>131</v>
      </c>
      <c r="L3" s="567"/>
      <c r="M3" s="567"/>
      <c r="N3" s="567"/>
      <c r="O3" s="567"/>
      <c r="P3" s="567"/>
      <c r="Q3" s="567"/>
      <c r="R3" s="567"/>
      <c r="S3" s="567"/>
      <c r="T3" s="567"/>
      <c r="U3" s="567"/>
      <c r="V3" s="567"/>
      <c r="W3" s="567"/>
      <c r="X3" s="567"/>
      <c r="Y3" s="567"/>
      <c r="Z3" s="567"/>
      <c r="AA3" s="568"/>
      <c r="AB3" s="568"/>
      <c r="AC3" s="27" t="b">
        <v>0</v>
      </c>
      <c r="AD3" s="27"/>
      <c r="AE3" s="27"/>
      <c r="AF3" s="27"/>
      <c r="AG3" s="27"/>
      <c r="AH3" s="27"/>
      <c r="AI3" s="27"/>
    </row>
    <row r="5" spans="1:148">
      <c r="A5" s="75" t="s">
        <v>43</v>
      </c>
      <c r="B5" s="26"/>
      <c r="C5" s="26"/>
      <c r="D5" s="26"/>
      <c r="E5" s="26"/>
      <c r="F5" s="26"/>
      <c r="G5" s="26"/>
    </row>
    <row r="6" spans="1:148">
      <c r="A6" s="305" t="s">
        <v>478</v>
      </c>
      <c r="AI6" s="26"/>
    </row>
    <row r="7" spans="1:148" s="296" customFormat="1" ht="22.5">
      <c r="A7" s="558" t="s">
        <v>474</v>
      </c>
      <c r="B7" s="558"/>
      <c r="C7" s="431" t="s">
        <v>490</v>
      </c>
      <c r="D7" s="431"/>
      <c r="E7" s="431"/>
      <c r="F7" s="431"/>
      <c r="G7" s="431"/>
      <c r="H7" s="431"/>
      <c r="I7" s="431"/>
      <c r="J7" s="431"/>
      <c r="K7" s="431"/>
      <c r="AI7" s="26"/>
    </row>
    <row r="8" spans="1:148" s="296" customFormat="1">
      <c r="A8" s="305"/>
      <c r="AI8" s="26"/>
    </row>
    <row r="9" spans="1:148">
      <c r="A9" s="75" t="s">
        <v>107</v>
      </c>
      <c r="B9" s="26"/>
      <c r="C9" s="26"/>
      <c r="D9" s="26"/>
      <c r="E9" s="26"/>
      <c r="F9" s="26"/>
      <c r="G9" s="26"/>
      <c r="H9" s="26"/>
      <c r="I9" s="26"/>
      <c r="J9" s="26"/>
      <c r="K9" s="26"/>
      <c r="L9" s="26"/>
      <c r="M9" s="26"/>
      <c r="R9" s="82" t="b">
        <v>0</v>
      </c>
      <c r="AN9" s="82" t="b">
        <v>0</v>
      </c>
    </row>
    <row r="10" spans="1:148" ht="18.5" thickBot="1">
      <c r="A10" s="82" t="s">
        <v>375</v>
      </c>
      <c r="P10" s="359" t="s">
        <v>569</v>
      </c>
    </row>
    <row r="11" spans="1:148" ht="10.5" customHeight="1">
      <c r="A11" s="517" t="s">
        <v>44</v>
      </c>
      <c r="B11" s="518"/>
      <c r="C11" s="518"/>
      <c r="D11" s="518"/>
      <c r="E11" s="518"/>
      <c r="F11" s="518"/>
      <c r="G11" s="518"/>
      <c r="H11" s="518"/>
      <c r="I11" s="518"/>
      <c r="J11" s="518"/>
      <c r="K11" s="519"/>
      <c r="AT11" s="179"/>
      <c r="AU11" s="179"/>
      <c r="AV11" s="179"/>
      <c r="AW11" s="179"/>
      <c r="AX11" s="179"/>
      <c r="AY11" s="179"/>
      <c r="AZ11" s="179"/>
      <c r="BA11" s="179"/>
      <c r="BB11" s="179"/>
      <c r="BC11" s="179"/>
      <c r="BD11" s="179"/>
      <c r="BE11" s="179"/>
      <c r="BF11" s="179"/>
      <c r="BU11" s="359"/>
      <c r="BV11" s="359"/>
      <c r="BW11" s="359"/>
      <c r="BX11" s="359"/>
      <c r="BY11" s="359"/>
      <c r="BZ11" s="359"/>
      <c r="CA11" s="359"/>
      <c r="CB11" s="359"/>
      <c r="CC11" s="359"/>
      <c r="CD11" s="359"/>
      <c r="CE11" s="359"/>
      <c r="CF11" s="359"/>
      <c r="CG11" s="359"/>
      <c r="CH11" s="359"/>
      <c r="CI11" s="359"/>
      <c r="CJ11" s="359"/>
      <c r="CK11" s="359"/>
      <c r="CL11" s="359"/>
      <c r="CM11" s="359"/>
      <c r="CN11" s="359"/>
      <c r="CO11" s="359"/>
      <c r="CP11" s="359"/>
      <c r="CQ11" s="359"/>
      <c r="CR11" s="359"/>
      <c r="CS11" s="359"/>
      <c r="CT11" s="359"/>
      <c r="CU11" s="359"/>
      <c r="CV11" s="359"/>
      <c r="CW11" s="359"/>
      <c r="CX11" s="359"/>
      <c r="CY11" s="359"/>
      <c r="CZ11" s="359"/>
      <c r="DA11" s="359"/>
      <c r="DB11" s="359"/>
      <c r="DC11" s="359"/>
      <c r="DD11" s="359"/>
      <c r="DE11" s="359"/>
      <c r="DF11" s="359"/>
      <c r="DG11" s="359"/>
      <c r="DH11" s="359"/>
      <c r="DI11" s="359"/>
      <c r="DJ11" s="359"/>
      <c r="DK11" s="359"/>
      <c r="DL11" s="359"/>
      <c r="DM11" s="359"/>
      <c r="DN11" s="359"/>
      <c r="DO11" s="359"/>
      <c r="DP11" s="359"/>
      <c r="DQ11" s="359"/>
      <c r="DR11" s="359"/>
      <c r="DS11" s="359"/>
      <c r="DT11" s="359"/>
      <c r="DU11" s="359"/>
      <c r="DV11" s="359"/>
      <c r="DW11" s="359"/>
      <c r="DX11" s="359"/>
      <c r="DY11" s="359"/>
      <c r="DZ11" s="359"/>
      <c r="EA11" s="82"/>
      <c r="EB11" s="82"/>
      <c r="EC11" s="82"/>
      <c r="ED11" s="82"/>
      <c r="EE11" s="82"/>
      <c r="EF11" s="82"/>
      <c r="EG11" s="82"/>
      <c r="EH11" s="82"/>
      <c r="EI11" s="82"/>
      <c r="EJ11" s="82"/>
      <c r="EK11" s="82"/>
      <c r="EL11" s="82"/>
      <c r="EM11" s="82"/>
      <c r="EN11" s="82"/>
      <c r="EO11" s="82"/>
      <c r="EP11" s="82"/>
      <c r="EQ11" s="82"/>
      <c r="ER11" s="82"/>
    </row>
    <row r="12" spans="1:148" ht="18.5" thickBot="1">
      <c r="A12" s="520"/>
      <c r="B12" s="521"/>
      <c r="C12" s="521"/>
      <c r="D12" s="521"/>
      <c r="E12" s="521"/>
      <c r="F12" s="521"/>
      <c r="G12" s="521"/>
      <c r="H12" s="521"/>
      <c r="I12" s="521"/>
      <c r="J12" s="521"/>
      <c r="K12" s="522"/>
      <c r="P12" s="333" t="s">
        <v>572</v>
      </c>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3" t="s">
        <v>575</v>
      </c>
      <c r="AP12" s="333"/>
      <c r="AQ12" s="523" t="s">
        <v>576</v>
      </c>
      <c r="AR12" s="523"/>
      <c r="AS12" s="523"/>
      <c r="AT12" s="523"/>
      <c r="AU12" s="523"/>
      <c r="AV12" s="523"/>
      <c r="AW12" s="523"/>
      <c r="AX12" s="179"/>
      <c r="AY12" s="179"/>
      <c r="AZ12" s="179"/>
      <c r="BA12" s="179"/>
      <c r="BB12" s="179"/>
      <c r="BC12" s="179"/>
      <c r="BD12" s="179"/>
      <c r="BE12" s="179"/>
      <c r="BF12" s="179"/>
      <c r="BU12" s="97"/>
      <c r="BV12" s="97"/>
      <c r="BW12" s="97"/>
      <c r="BX12" s="97"/>
      <c r="BY12" s="97"/>
      <c r="BZ12" s="97"/>
      <c r="CA12" s="97"/>
      <c r="CB12" s="97"/>
      <c r="CC12" s="97"/>
      <c r="CD12" s="97"/>
      <c r="CE12" s="97"/>
      <c r="CF12" s="97"/>
      <c r="CG12" s="97"/>
      <c r="CH12" s="97"/>
      <c r="CI12" s="97"/>
      <c r="CJ12" s="97"/>
      <c r="CK12" s="97"/>
      <c r="CL12" s="97"/>
      <c r="CM12" s="97"/>
      <c r="CN12" s="97"/>
      <c r="CO12" s="97"/>
      <c r="CP12" s="97"/>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row>
    <row r="13" spans="1:148" s="161" customFormat="1">
      <c r="A13" s="160"/>
      <c r="B13" s="160"/>
      <c r="C13" s="160"/>
      <c r="D13" s="160"/>
      <c r="E13" s="160"/>
      <c r="F13" s="160"/>
      <c r="G13" s="160"/>
      <c r="H13" s="160"/>
      <c r="I13" s="160"/>
      <c r="J13" s="160"/>
      <c r="K13" s="160"/>
      <c r="BI13" s="160"/>
      <c r="BJ13" s="160"/>
      <c r="BK13" s="160"/>
      <c r="BL13" s="160"/>
      <c r="BM13" s="160"/>
      <c r="BN13" s="160"/>
      <c r="BO13" s="160"/>
      <c r="BP13" s="160"/>
      <c r="BQ13" s="160"/>
      <c r="BR13" s="160"/>
      <c r="BS13" s="160"/>
      <c r="BU13" s="527" t="s">
        <v>557</v>
      </c>
      <c r="BV13" s="527"/>
      <c r="BW13" s="527"/>
      <c r="BX13" s="527"/>
      <c r="BY13" s="527"/>
      <c r="BZ13" s="527"/>
      <c r="CA13" s="527"/>
      <c r="CB13" s="528"/>
      <c r="CC13" s="528"/>
      <c r="CD13" s="528"/>
      <c r="CE13" s="528"/>
      <c r="CF13" s="528"/>
      <c r="CG13" s="528"/>
      <c r="CH13" s="528"/>
      <c r="CI13" s="527" t="s">
        <v>558</v>
      </c>
      <c r="CJ13" s="527"/>
      <c r="CK13" s="527"/>
      <c r="CL13" s="527"/>
      <c r="CM13" s="527"/>
      <c r="CN13" s="528"/>
      <c r="CO13" s="528"/>
      <c r="CP13" s="528"/>
      <c r="CQ13" s="528"/>
      <c r="CR13" s="528"/>
      <c r="CS13" s="528"/>
      <c r="CT13" s="331"/>
      <c r="CU13" s="331"/>
      <c r="CV13" s="527" t="s">
        <v>559</v>
      </c>
      <c r="CW13" s="527"/>
      <c r="CX13" s="527"/>
      <c r="CY13" s="527"/>
      <c r="CZ13" s="527"/>
      <c r="DA13" s="527"/>
      <c r="DB13" s="527" t="e">
        <f>IF(CB13=DJ21,"〇","×")</f>
        <v>#DIV/0!</v>
      </c>
      <c r="DC13" s="527"/>
      <c r="DD13" s="527"/>
      <c r="DE13" s="59"/>
      <c r="DF13" s="59"/>
      <c r="DG13" s="59"/>
      <c r="DH13" s="59"/>
      <c r="DI13" s="59"/>
      <c r="DJ13" s="59"/>
      <c r="DK13" s="59"/>
      <c r="DL13" s="59"/>
      <c r="DM13" s="59"/>
      <c r="DN13" s="59"/>
      <c r="DO13" s="59"/>
      <c r="DP13" s="359"/>
      <c r="DQ13" s="359"/>
      <c r="DR13" s="359"/>
      <c r="DS13" s="359"/>
      <c r="DT13" s="359"/>
      <c r="DU13" s="359"/>
      <c r="DV13" s="359"/>
      <c r="DW13" s="359"/>
      <c r="DX13" s="359"/>
      <c r="DY13" s="359"/>
      <c r="DZ13" s="82"/>
    </row>
    <row r="14" spans="1:148" s="161" customFormat="1">
      <c r="A14" s="432" t="s">
        <v>239</v>
      </c>
      <c r="B14" s="432"/>
      <c r="C14" s="432"/>
      <c r="D14" s="432" t="s">
        <v>240</v>
      </c>
      <c r="E14" s="432"/>
      <c r="F14" s="432"/>
      <c r="G14" s="432"/>
      <c r="H14" s="432"/>
      <c r="I14" s="432"/>
      <c r="J14" s="432"/>
      <c r="K14" s="432"/>
      <c r="L14" s="432"/>
      <c r="M14" s="432"/>
      <c r="N14" s="432"/>
      <c r="O14" s="432"/>
      <c r="P14" s="432"/>
      <c r="Q14" s="432"/>
      <c r="R14" s="432" t="s">
        <v>241</v>
      </c>
      <c r="S14" s="432"/>
      <c r="T14" s="432"/>
      <c r="U14" s="432"/>
      <c r="V14" s="432"/>
      <c r="W14" s="432"/>
      <c r="X14" s="432"/>
      <c r="Y14" s="432" t="s">
        <v>242</v>
      </c>
      <c r="Z14" s="432"/>
      <c r="AA14" s="432"/>
      <c r="AB14" s="432"/>
      <c r="AC14" s="432"/>
      <c r="AD14" s="432" t="s">
        <v>243</v>
      </c>
      <c r="AE14" s="432"/>
      <c r="AF14" s="432"/>
      <c r="AG14" s="432"/>
      <c r="AH14" s="432"/>
      <c r="AI14" s="432"/>
      <c r="AJ14" s="432"/>
      <c r="AK14" s="432"/>
      <c r="AL14" s="513" t="s">
        <v>244</v>
      </c>
      <c r="AM14" s="513"/>
      <c r="AN14" s="513"/>
      <c r="AO14" s="513"/>
      <c r="AP14" s="513"/>
      <c r="AQ14" s="513"/>
      <c r="AR14" s="513"/>
      <c r="AS14" s="513"/>
      <c r="AT14" s="432" t="s">
        <v>95</v>
      </c>
      <c r="AU14" s="432"/>
      <c r="AV14" s="432"/>
      <c r="AW14" s="432"/>
      <c r="AX14" s="432"/>
      <c r="AY14" s="432"/>
      <c r="AZ14" s="432"/>
      <c r="BA14" s="432"/>
      <c r="BB14" s="432" t="s">
        <v>272</v>
      </c>
      <c r="BC14" s="432"/>
      <c r="BD14" s="432"/>
      <c r="BE14" s="432"/>
      <c r="BF14" s="432"/>
      <c r="BG14" s="432"/>
      <c r="BH14" s="432"/>
      <c r="BI14" s="432"/>
      <c r="BJ14" s="432" t="s">
        <v>273</v>
      </c>
      <c r="BK14" s="432"/>
      <c r="BL14" s="432"/>
      <c r="BM14" s="432"/>
      <c r="BN14" s="432"/>
      <c r="BU14" s="485" t="s">
        <v>560</v>
      </c>
      <c r="BV14" s="485"/>
      <c r="BW14" s="485"/>
      <c r="BX14" s="485"/>
      <c r="BY14" s="485"/>
      <c r="BZ14" s="485"/>
      <c r="CA14" s="358"/>
      <c r="CB14" s="358"/>
      <c r="CC14" s="358"/>
      <c r="CD14" s="358"/>
      <c r="CE14" s="358"/>
      <c r="CF14" s="358"/>
      <c r="CG14" s="358"/>
      <c r="CH14" s="358"/>
      <c r="CI14" s="358"/>
      <c r="CJ14" s="358"/>
      <c r="CK14" s="358"/>
      <c r="CL14" s="358"/>
      <c r="CM14" s="358"/>
      <c r="CN14" s="358"/>
      <c r="CO14" s="358"/>
      <c r="CP14" s="358"/>
      <c r="CQ14" s="358"/>
      <c r="CR14" s="358"/>
      <c r="CS14" s="358"/>
      <c r="CT14" s="331"/>
      <c r="CU14" s="331"/>
      <c r="CV14" s="331"/>
      <c r="CW14" s="331"/>
      <c r="CX14" s="59"/>
      <c r="CY14" s="59"/>
      <c r="CZ14" s="59"/>
      <c r="DA14" s="59"/>
      <c r="DB14" s="59"/>
      <c r="DC14" s="59"/>
      <c r="DD14" s="59"/>
      <c r="DE14" s="59"/>
      <c r="DF14" s="59"/>
      <c r="DG14" s="59"/>
      <c r="DH14" s="59"/>
      <c r="DI14" s="59"/>
      <c r="DJ14" s="59"/>
      <c r="DK14" s="59"/>
      <c r="DL14" s="59"/>
      <c r="DM14" s="59"/>
      <c r="DN14" s="59"/>
      <c r="DO14" s="59"/>
      <c r="DP14" s="359"/>
      <c r="DQ14" s="359"/>
      <c r="DR14" s="359"/>
      <c r="DS14" s="359"/>
      <c r="DT14" s="359"/>
      <c r="DU14" s="359"/>
      <c r="DV14" s="359"/>
      <c r="DW14" s="359"/>
      <c r="DX14" s="359"/>
      <c r="DY14" s="359"/>
    </row>
    <row r="15" spans="1:148" s="253" customFormat="1" ht="18.5" thickBot="1">
      <c r="A15" s="432">
        <v>1</v>
      </c>
      <c r="B15" s="432"/>
      <c r="C15" s="432"/>
      <c r="D15" s="436"/>
      <c r="E15" s="436"/>
      <c r="F15" s="436"/>
      <c r="G15" s="436"/>
      <c r="H15" s="436"/>
      <c r="I15" s="436"/>
      <c r="J15" s="436"/>
      <c r="K15" s="436"/>
      <c r="L15" s="436"/>
      <c r="M15" s="436"/>
      <c r="N15" s="436"/>
      <c r="O15" s="436"/>
      <c r="P15" s="436"/>
      <c r="Q15" s="436"/>
      <c r="R15" s="436"/>
      <c r="S15" s="436"/>
      <c r="T15" s="436"/>
      <c r="U15" s="436"/>
      <c r="V15" s="436"/>
      <c r="W15" s="436"/>
      <c r="X15" s="436"/>
      <c r="Y15" s="437"/>
      <c r="Z15" s="438"/>
      <c r="AA15" s="438"/>
      <c r="AB15" s="438"/>
      <c r="AC15" s="438"/>
      <c r="AD15" s="524"/>
      <c r="AE15" s="524"/>
      <c r="AF15" s="524"/>
      <c r="AG15" s="524"/>
      <c r="AH15" s="524"/>
      <c r="AI15" s="524"/>
      <c r="AJ15" s="524"/>
      <c r="AK15" s="524"/>
      <c r="AL15" s="566">
        <f>IF(Y15=10%,ROUNDUP(AD15*100/110,0),IF(Y15=8%,ROUNDUP(AD15*100/108,0),IF(Y15="非課税",AD15,0)))</f>
        <v>0</v>
      </c>
      <c r="AM15" s="566"/>
      <c r="AN15" s="566"/>
      <c r="AO15" s="566"/>
      <c r="AP15" s="566"/>
      <c r="AQ15" s="566"/>
      <c r="AR15" s="566"/>
      <c r="AS15" s="566"/>
      <c r="AT15" s="566">
        <f>AD15-AL15</f>
        <v>0</v>
      </c>
      <c r="AU15" s="566"/>
      <c r="AV15" s="566"/>
      <c r="AW15" s="566"/>
      <c r="AX15" s="566"/>
      <c r="AY15" s="566"/>
      <c r="AZ15" s="566"/>
      <c r="BA15" s="566"/>
      <c r="BB15" s="559"/>
      <c r="BC15" s="559"/>
      <c r="BD15" s="559"/>
      <c r="BE15" s="559"/>
      <c r="BF15" s="559"/>
      <c r="BG15" s="559"/>
      <c r="BH15" s="559"/>
      <c r="BI15" s="559"/>
      <c r="BJ15" s="565"/>
      <c r="BK15" s="565"/>
      <c r="BL15" s="565"/>
      <c r="BM15" s="565"/>
      <c r="BN15" s="565"/>
      <c r="BU15" s="484"/>
      <c r="BV15" s="485"/>
      <c r="BW15" s="529"/>
      <c r="BX15" s="484" t="s">
        <v>561</v>
      </c>
      <c r="BY15" s="485"/>
      <c r="BZ15" s="485"/>
      <c r="CA15" s="485"/>
      <c r="CB15" s="485"/>
      <c r="CC15" s="485"/>
      <c r="CD15" s="485"/>
      <c r="CE15" s="485"/>
      <c r="CF15" s="485"/>
      <c r="CG15" s="485"/>
      <c r="CH15" s="529"/>
      <c r="CI15" s="484" t="s">
        <v>562</v>
      </c>
      <c r="CJ15" s="485"/>
      <c r="CK15" s="485"/>
      <c r="CL15" s="485"/>
      <c r="CM15" s="485"/>
      <c r="CN15" s="485"/>
      <c r="CO15" s="529"/>
      <c r="CP15" s="484" t="s">
        <v>563</v>
      </c>
      <c r="CQ15" s="485"/>
      <c r="CR15" s="485"/>
      <c r="CS15" s="485"/>
      <c r="CT15" s="485"/>
      <c r="CU15" s="485"/>
      <c r="CV15" s="485"/>
      <c r="CW15" s="529"/>
      <c r="CX15" s="484" t="s">
        <v>564</v>
      </c>
      <c r="CY15" s="485"/>
      <c r="CZ15" s="485"/>
      <c r="DA15" s="485"/>
      <c r="DB15" s="485"/>
      <c r="DC15" s="529"/>
      <c r="DD15" s="484" t="s">
        <v>95</v>
      </c>
      <c r="DE15" s="485"/>
      <c r="DF15" s="485"/>
      <c r="DG15" s="485"/>
      <c r="DH15" s="485"/>
      <c r="DI15" s="529"/>
      <c r="DJ15" s="530" t="s">
        <v>565</v>
      </c>
      <c r="DK15" s="531"/>
      <c r="DL15" s="531"/>
      <c r="DM15" s="531"/>
      <c r="DN15" s="531"/>
      <c r="DO15" s="532"/>
      <c r="DP15" s="359"/>
      <c r="DQ15" s="359"/>
      <c r="DR15" s="359"/>
      <c r="DS15" s="359"/>
      <c r="DT15" s="359"/>
      <c r="DU15" s="359"/>
      <c r="DV15" s="359"/>
      <c r="DW15" s="359"/>
      <c r="DX15" s="359"/>
      <c r="DY15" s="359"/>
      <c r="DZ15" s="161"/>
    </row>
    <row r="16" spans="1:148" s="253" customFormat="1">
      <c r="A16" s="432">
        <v>2</v>
      </c>
      <c r="B16" s="432"/>
      <c r="C16" s="432"/>
      <c r="D16" s="436"/>
      <c r="E16" s="436"/>
      <c r="F16" s="436"/>
      <c r="G16" s="436"/>
      <c r="H16" s="436"/>
      <c r="I16" s="436"/>
      <c r="J16" s="436"/>
      <c r="K16" s="436"/>
      <c r="L16" s="436"/>
      <c r="M16" s="436"/>
      <c r="N16" s="436"/>
      <c r="O16" s="436"/>
      <c r="P16" s="436"/>
      <c r="Q16" s="436"/>
      <c r="R16" s="436"/>
      <c r="S16" s="436"/>
      <c r="T16" s="436"/>
      <c r="U16" s="436"/>
      <c r="V16" s="436"/>
      <c r="W16" s="436"/>
      <c r="X16" s="436"/>
      <c r="Y16" s="437"/>
      <c r="Z16" s="438"/>
      <c r="AA16" s="438"/>
      <c r="AB16" s="438"/>
      <c r="AC16" s="438"/>
      <c r="AD16" s="524"/>
      <c r="AE16" s="524"/>
      <c r="AF16" s="524"/>
      <c r="AG16" s="524"/>
      <c r="AH16" s="524"/>
      <c r="AI16" s="524"/>
      <c r="AJ16" s="524"/>
      <c r="AK16" s="524"/>
      <c r="AL16" s="566">
        <f t="shared" ref="AL16:AL19" si="0">IF(Y16=10%,ROUNDUP(AD16*100/110,0),IF(Y16=8%,ROUNDUP(AD16*100/108,0),IF(Y16="非課税",AD16,0)))</f>
        <v>0</v>
      </c>
      <c r="AM16" s="566"/>
      <c r="AN16" s="566"/>
      <c r="AO16" s="566"/>
      <c r="AP16" s="566"/>
      <c r="AQ16" s="566"/>
      <c r="AR16" s="566"/>
      <c r="AS16" s="566"/>
      <c r="AT16" s="566">
        <f t="shared" ref="AT16:AT19" si="1">AD16-AL16</f>
        <v>0</v>
      </c>
      <c r="AU16" s="566"/>
      <c r="AV16" s="566"/>
      <c r="AW16" s="566"/>
      <c r="AX16" s="566"/>
      <c r="AY16" s="566"/>
      <c r="AZ16" s="566"/>
      <c r="BA16" s="566"/>
      <c r="BB16" s="559"/>
      <c r="BC16" s="559"/>
      <c r="BD16" s="559"/>
      <c r="BE16" s="559"/>
      <c r="BF16" s="559"/>
      <c r="BG16" s="559"/>
      <c r="BH16" s="559"/>
      <c r="BI16" s="559"/>
      <c r="BJ16" s="565"/>
      <c r="BK16" s="565"/>
      <c r="BL16" s="565"/>
      <c r="BM16" s="565"/>
      <c r="BN16" s="565"/>
      <c r="BU16" s="484" t="s">
        <v>103</v>
      </c>
      <c r="BV16" s="485"/>
      <c r="BW16" s="529"/>
      <c r="BX16" s="533"/>
      <c r="BY16" s="534"/>
      <c r="BZ16" s="534"/>
      <c r="CA16" s="534"/>
      <c r="CB16" s="534"/>
      <c r="CC16" s="534"/>
      <c r="CD16" s="534"/>
      <c r="CE16" s="534"/>
      <c r="CF16" s="534"/>
      <c r="CG16" s="534"/>
      <c r="CH16" s="535"/>
      <c r="CI16" s="533"/>
      <c r="CJ16" s="534"/>
      <c r="CK16" s="534"/>
      <c r="CL16" s="534"/>
      <c r="CM16" s="534"/>
      <c r="CN16" s="534"/>
      <c r="CO16" s="535"/>
      <c r="CP16" s="536" t="e">
        <f>ROUND($CB$29*CI16/$BW$37,0)</f>
        <v>#DIV/0!</v>
      </c>
      <c r="CQ16" s="537"/>
      <c r="CR16" s="537"/>
      <c r="CS16" s="537"/>
      <c r="CT16" s="537"/>
      <c r="CU16" s="537"/>
      <c r="CV16" s="537"/>
      <c r="CW16" s="538"/>
      <c r="CX16" s="539" t="e">
        <f>CI16-CP16</f>
        <v>#DIV/0!</v>
      </c>
      <c r="CY16" s="540"/>
      <c r="CZ16" s="540"/>
      <c r="DA16" s="540"/>
      <c r="DB16" s="540"/>
      <c r="DC16" s="541"/>
      <c r="DD16" s="539" t="e">
        <f>ROUND(CX16*0.1,0)</f>
        <v>#DIV/0!</v>
      </c>
      <c r="DE16" s="540"/>
      <c r="DF16" s="540"/>
      <c r="DG16" s="540"/>
      <c r="DH16" s="540"/>
      <c r="DI16" s="542"/>
      <c r="DJ16" s="543" t="e">
        <f>CX16+DD16</f>
        <v>#DIV/0!</v>
      </c>
      <c r="DK16" s="544"/>
      <c r="DL16" s="544"/>
      <c r="DM16" s="544"/>
      <c r="DN16" s="544"/>
      <c r="DO16" s="545"/>
      <c r="DP16" s="359"/>
      <c r="DQ16" s="359"/>
      <c r="DR16" s="359"/>
      <c r="DS16" s="359"/>
      <c r="DT16" s="359"/>
      <c r="DU16" s="359"/>
      <c r="DV16" s="359"/>
      <c r="DW16" s="359"/>
      <c r="DX16" s="359"/>
      <c r="DY16" s="359"/>
    </row>
    <row r="17" spans="1:129" s="253" customFormat="1">
      <c r="A17" s="432">
        <v>3</v>
      </c>
      <c r="B17" s="432"/>
      <c r="C17" s="432"/>
      <c r="D17" s="436"/>
      <c r="E17" s="436"/>
      <c r="F17" s="436"/>
      <c r="G17" s="436"/>
      <c r="H17" s="436"/>
      <c r="I17" s="436"/>
      <c r="J17" s="436"/>
      <c r="K17" s="436"/>
      <c r="L17" s="436"/>
      <c r="M17" s="436"/>
      <c r="N17" s="436"/>
      <c r="O17" s="436"/>
      <c r="P17" s="436"/>
      <c r="Q17" s="436"/>
      <c r="R17" s="436"/>
      <c r="S17" s="436"/>
      <c r="T17" s="436"/>
      <c r="U17" s="436"/>
      <c r="V17" s="436"/>
      <c r="W17" s="436"/>
      <c r="X17" s="436"/>
      <c r="Y17" s="437"/>
      <c r="Z17" s="438"/>
      <c r="AA17" s="438"/>
      <c r="AB17" s="438"/>
      <c r="AC17" s="438"/>
      <c r="AD17" s="524"/>
      <c r="AE17" s="524"/>
      <c r="AF17" s="524"/>
      <c r="AG17" s="524"/>
      <c r="AH17" s="524"/>
      <c r="AI17" s="524"/>
      <c r="AJ17" s="524"/>
      <c r="AK17" s="524"/>
      <c r="AL17" s="566">
        <f t="shared" si="0"/>
        <v>0</v>
      </c>
      <c r="AM17" s="566"/>
      <c r="AN17" s="566"/>
      <c r="AO17" s="566"/>
      <c r="AP17" s="566"/>
      <c r="AQ17" s="566"/>
      <c r="AR17" s="566"/>
      <c r="AS17" s="566"/>
      <c r="AT17" s="566">
        <f t="shared" si="1"/>
        <v>0</v>
      </c>
      <c r="AU17" s="566"/>
      <c r="AV17" s="566"/>
      <c r="AW17" s="566"/>
      <c r="AX17" s="566"/>
      <c r="AY17" s="566"/>
      <c r="AZ17" s="566"/>
      <c r="BA17" s="566"/>
      <c r="BB17" s="559"/>
      <c r="BC17" s="559"/>
      <c r="BD17" s="559"/>
      <c r="BE17" s="559"/>
      <c r="BF17" s="559"/>
      <c r="BG17" s="559"/>
      <c r="BH17" s="559"/>
      <c r="BI17" s="559"/>
      <c r="BJ17" s="565"/>
      <c r="BK17" s="565"/>
      <c r="BL17" s="565"/>
      <c r="BM17" s="565"/>
      <c r="BN17" s="565"/>
      <c r="BU17" s="484" t="s">
        <v>105</v>
      </c>
      <c r="BV17" s="485"/>
      <c r="BW17" s="529"/>
      <c r="BX17" s="533"/>
      <c r="BY17" s="534"/>
      <c r="BZ17" s="534"/>
      <c r="CA17" s="534"/>
      <c r="CB17" s="534"/>
      <c r="CC17" s="534"/>
      <c r="CD17" s="534"/>
      <c r="CE17" s="534"/>
      <c r="CF17" s="534"/>
      <c r="CG17" s="534"/>
      <c r="CH17" s="535"/>
      <c r="CI17" s="533"/>
      <c r="CJ17" s="534"/>
      <c r="CK17" s="534"/>
      <c r="CL17" s="534"/>
      <c r="CM17" s="534"/>
      <c r="CN17" s="534"/>
      <c r="CO17" s="535"/>
      <c r="CP17" s="536" t="e">
        <f t="shared" ref="CP17:CP20" si="2">ROUND($CB$29*CI17/$BW$37,0)</f>
        <v>#DIV/0!</v>
      </c>
      <c r="CQ17" s="537"/>
      <c r="CR17" s="537"/>
      <c r="CS17" s="537"/>
      <c r="CT17" s="537"/>
      <c r="CU17" s="537"/>
      <c r="CV17" s="537"/>
      <c r="CW17" s="538"/>
      <c r="CX17" s="539" t="e">
        <f t="shared" ref="CX17:CX20" si="3">CI17-CP17</f>
        <v>#DIV/0!</v>
      </c>
      <c r="CY17" s="540"/>
      <c r="CZ17" s="540"/>
      <c r="DA17" s="540"/>
      <c r="DB17" s="540"/>
      <c r="DC17" s="541"/>
      <c r="DD17" s="539" t="e">
        <f t="shared" ref="DD17:DD20" si="4">ROUND(CX17*0.1,0)</f>
        <v>#DIV/0!</v>
      </c>
      <c r="DE17" s="540"/>
      <c r="DF17" s="540"/>
      <c r="DG17" s="540"/>
      <c r="DH17" s="540"/>
      <c r="DI17" s="542"/>
      <c r="DJ17" s="546" t="e">
        <f t="shared" ref="DJ17:DJ20" si="5">CX17+DD17</f>
        <v>#DIV/0!</v>
      </c>
      <c r="DK17" s="540"/>
      <c r="DL17" s="540"/>
      <c r="DM17" s="540"/>
      <c r="DN17" s="540"/>
      <c r="DO17" s="542"/>
      <c r="DP17" s="359"/>
      <c r="DQ17" s="359"/>
      <c r="DR17" s="359"/>
      <c r="DS17" s="359"/>
      <c r="DT17" s="359"/>
      <c r="DU17" s="359"/>
      <c r="DV17" s="359"/>
      <c r="DW17" s="359"/>
      <c r="DX17" s="359"/>
      <c r="DY17" s="359"/>
    </row>
    <row r="18" spans="1:129" s="253" customFormat="1">
      <c r="A18" s="432">
        <v>4</v>
      </c>
      <c r="B18" s="432"/>
      <c r="C18" s="432"/>
      <c r="D18" s="436"/>
      <c r="E18" s="436"/>
      <c r="F18" s="436"/>
      <c r="G18" s="436"/>
      <c r="H18" s="436"/>
      <c r="I18" s="436"/>
      <c r="J18" s="436"/>
      <c r="K18" s="436"/>
      <c r="L18" s="436"/>
      <c r="M18" s="436"/>
      <c r="N18" s="436"/>
      <c r="O18" s="436"/>
      <c r="P18" s="436"/>
      <c r="Q18" s="436"/>
      <c r="R18" s="436"/>
      <c r="S18" s="436"/>
      <c r="T18" s="436"/>
      <c r="U18" s="436"/>
      <c r="V18" s="436"/>
      <c r="W18" s="436"/>
      <c r="X18" s="436"/>
      <c r="Y18" s="437"/>
      <c r="Z18" s="438"/>
      <c r="AA18" s="438"/>
      <c r="AB18" s="438"/>
      <c r="AC18" s="438"/>
      <c r="AD18" s="524"/>
      <c r="AE18" s="524"/>
      <c r="AF18" s="524"/>
      <c r="AG18" s="524"/>
      <c r="AH18" s="524"/>
      <c r="AI18" s="524"/>
      <c r="AJ18" s="524"/>
      <c r="AK18" s="524"/>
      <c r="AL18" s="566">
        <f t="shared" si="0"/>
        <v>0</v>
      </c>
      <c r="AM18" s="566"/>
      <c r="AN18" s="566"/>
      <c r="AO18" s="566"/>
      <c r="AP18" s="566"/>
      <c r="AQ18" s="566"/>
      <c r="AR18" s="566"/>
      <c r="AS18" s="566"/>
      <c r="AT18" s="566">
        <f t="shared" si="1"/>
        <v>0</v>
      </c>
      <c r="AU18" s="566"/>
      <c r="AV18" s="566"/>
      <c r="AW18" s="566"/>
      <c r="AX18" s="566"/>
      <c r="AY18" s="566"/>
      <c r="AZ18" s="566"/>
      <c r="BA18" s="566"/>
      <c r="BB18" s="559"/>
      <c r="BC18" s="559"/>
      <c r="BD18" s="559"/>
      <c r="BE18" s="559"/>
      <c r="BF18" s="559"/>
      <c r="BG18" s="559"/>
      <c r="BH18" s="559"/>
      <c r="BI18" s="559"/>
      <c r="BJ18" s="565"/>
      <c r="BK18" s="565"/>
      <c r="BL18" s="565"/>
      <c r="BM18" s="565"/>
      <c r="BN18" s="565"/>
      <c r="BU18" s="484" t="s">
        <v>566</v>
      </c>
      <c r="BV18" s="485"/>
      <c r="BW18" s="529"/>
      <c r="BX18" s="533"/>
      <c r="BY18" s="534"/>
      <c r="BZ18" s="534"/>
      <c r="CA18" s="534"/>
      <c r="CB18" s="534"/>
      <c r="CC18" s="534"/>
      <c r="CD18" s="534"/>
      <c r="CE18" s="534"/>
      <c r="CF18" s="534"/>
      <c r="CG18" s="534"/>
      <c r="CH18" s="535"/>
      <c r="CI18" s="533"/>
      <c r="CJ18" s="534"/>
      <c r="CK18" s="534"/>
      <c r="CL18" s="534"/>
      <c r="CM18" s="534"/>
      <c r="CN18" s="534"/>
      <c r="CO18" s="535"/>
      <c r="CP18" s="536" t="e">
        <f t="shared" si="2"/>
        <v>#DIV/0!</v>
      </c>
      <c r="CQ18" s="537"/>
      <c r="CR18" s="537"/>
      <c r="CS18" s="537"/>
      <c r="CT18" s="537"/>
      <c r="CU18" s="537"/>
      <c r="CV18" s="537"/>
      <c r="CW18" s="538"/>
      <c r="CX18" s="539" t="e">
        <f t="shared" si="3"/>
        <v>#DIV/0!</v>
      </c>
      <c r="CY18" s="540"/>
      <c r="CZ18" s="540"/>
      <c r="DA18" s="540"/>
      <c r="DB18" s="540"/>
      <c r="DC18" s="541"/>
      <c r="DD18" s="539" t="e">
        <f t="shared" si="4"/>
        <v>#DIV/0!</v>
      </c>
      <c r="DE18" s="540"/>
      <c r="DF18" s="540"/>
      <c r="DG18" s="540"/>
      <c r="DH18" s="540"/>
      <c r="DI18" s="542"/>
      <c r="DJ18" s="546" t="e">
        <f t="shared" si="5"/>
        <v>#DIV/0!</v>
      </c>
      <c r="DK18" s="540"/>
      <c r="DL18" s="540"/>
      <c r="DM18" s="540"/>
      <c r="DN18" s="540"/>
      <c r="DO18" s="542"/>
      <c r="DP18" s="359"/>
      <c r="DQ18" s="359"/>
      <c r="DR18" s="359" t="s">
        <v>570</v>
      </c>
      <c r="DS18" s="359"/>
      <c r="DT18" s="359"/>
      <c r="DU18" s="359"/>
      <c r="DV18" s="359"/>
      <c r="DW18" s="359"/>
      <c r="DX18" s="359"/>
      <c r="DY18" s="359"/>
    </row>
    <row r="19" spans="1:129" s="253" customFormat="1">
      <c r="A19" s="432">
        <v>5</v>
      </c>
      <c r="B19" s="432"/>
      <c r="C19" s="432"/>
      <c r="D19" s="436"/>
      <c r="E19" s="436"/>
      <c r="F19" s="436"/>
      <c r="G19" s="436"/>
      <c r="H19" s="436"/>
      <c r="I19" s="436"/>
      <c r="J19" s="436"/>
      <c r="K19" s="436"/>
      <c r="L19" s="436"/>
      <c r="M19" s="436"/>
      <c r="N19" s="436"/>
      <c r="O19" s="436"/>
      <c r="P19" s="436"/>
      <c r="Q19" s="436"/>
      <c r="R19" s="436"/>
      <c r="S19" s="436"/>
      <c r="T19" s="436"/>
      <c r="U19" s="436"/>
      <c r="V19" s="436"/>
      <c r="W19" s="436"/>
      <c r="X19" s="436"/>
      <c r="Y19" s="437"/>
      <c r="Z19" s="438"/>
      <c r="AA19" s="438"/>
      <c r="AB19" s="438"/>
      <c r="AC19" s="438"/>
      <c r="AD19" s="524"/>
      <c r="AE19" s="524"/>
      <c r="AF19" s="524"/>
      <c r="AG19" s="524"/>
      <c r="AH19" s="524"/>
      <c r="AI19" s="524"/>
      <c r="AJ19" s="524"/>
      <c r="AK19" s="524"/>
      <c r="AL19" s="566">
        <f t="shared" si="0"/>
        <v>0</v>
      </c>
      <c r="AM19" s="566"/>
      <c r="AN19" s="566"/>
      <c r="AO19" s="566"/>
      <c r="AP19" s="566"/>
      <c r="AQ19" s="566"/>
      <c r="AR19" s="566"/>
      <c r="AS19" s="566"/>
      <c r="AT19" s="566">
        <f t="shared" si="1"/>
        <v>0</v>
      </c>
      <c r="AU19" s="566"/>
      <c r="AV19" s="566"/>
      <c r="AW19" s="566"/>
      <c r="AX19" s="566"/>
      <c r="AY19" s="566"/>
      <c r="AZ19" s="566"/>
      <c r="BA19" s="566"/>
      <c r="BB19" s="559"/>
      <c r="BC19" s="559"/>
      <c r="BD19" s="559"/>
      <c r="BE19" s="559"/>
      <c r="BF19" s="559"/>
      <c r="BG19" s="559"/>
      <c r="BH19" s="559"/>
      <c r="BI19" s="559"/>
      <c r="BJ19" s="565"/>
      <c r="BK19" s="565"/>
      <c r="BL19" s="565"/>
      <c r="BM19" s="565"/>
      <c r="BN19" s="565"/>
      <c r="BU19" s="484" t="s">
        <v>567</v>
      </c>
      <c r="BV19" s="485"/>
      <c r="BW19" s="529"/>
      <c r="BX19" s="533"/>
      <c r="BY19" s="534"/>
      <c r="BZ19" s="534"/>
      <c r="CA19" s="534"/>
      <c r="CB19" s="534"/>
      <c r="CC19" s="534"/>
      <c r="CD19" s="534"/>
      <c r="CE19" s="534"/>
      <c r="CF19" s="534"/>
      <c r="CG19" s="534"/>
      <c r="CH19" s="535"/>
      <c r="CI19" s="533"/>
      <c r="CJ19" s="534"/>
      <c r="CK19" s="534"/>
      <c r="CL19" s="534"/>
      <c r="CM19" s="534"/>
      <c r="CN19" s="534"/>
      <c r="CO19" s="535"/>
      <c r="CP19" s="536" t="e">
        <f t="shared" si="2"/>
        <v>#DIV/0!</v>
      </c>
      <c r="CQ19" s="537"/>
      <c r="CR19" s="537"/>
      <c r="CS19" s="537"/>
      <c r="CT19" s="537"/>
      <c r="CU19" s="537"/>
      <c r="CV19" s="537"/>
      <c r="CW19" s="538"/>
      <c r="CX19" s="539" t="e">
        <f t="shared" si="3"/>
        <v>#DIV/0!</v>
      </c>
      <c r="CY19" s="540"/>
      <c r="CZ19" s="540"/>
      <c r="DA19" s="540"/>
      <c r="DB19" s="540"/>
      <c r="DC19" s="541"/>
      <c r="DD19" s="539" t="e">
        <f t="shared" si="4"/>
        <v>#DIV/0!</v>
      </c>
      <c r="DE19" s="540"/>
      <c r="DF19" s="540"/>
      <c r="DG19" s="540"/>
      <c r="DH19" s="540"/>
      <c r="DI19" s="542"/>
      <c r="DJ19" s="546" t="e">
        <f t="shared" si="5"/>
        <v>#DIV/0!</v>
      </c>
      <c r="DK19" s="540"/>
      <c r="DL19" s="540"/>
      <c r="DM19" s="540"/>
      <c r="DN19" s="540"/>
      <c r="DO19" s="542"/>
      <c r="DP19" s="359"/>
      <c r="DQ19" s="359"/>
      <c r="DR19" s="359"/>
      <c r="DS19" s="359"/>
      <c r="DT19" s="359"/>
      <c r="DU19" s="359"/>
      <c r="DV19" s="359"/>
      <c r="DW19" s="359"/>
      <c r="DX19" s="359"/>
      <c r="DY19" s="359"/>
    </row>
    <row r="20" spans="1:129" s="253" customFormat="1" ht="18.5" thickBot="1">
      <c r="A20" s="432">
        <v>6</v>
      </c>
      <c r="B20" s="432"/>
      <c r="C20" s="432"/>
      <c r="D20" s="436"/>
      <c r="E20" s="436"/>
      <c r="F20" s="436"/>
      <c r="G20" s="436"/>
      <c r="H20" s="436"/>
      <c r="I20" s="436"/>
      <c r="J20" s="436"/>
      <c r="K20" s="436"/>
      <c r="L20" s="436"/>
      <c r="M20" s="436"/>
      <c r="N20" s="436"/>
      <c r="O20" s="436"/>
      <c r="P20" s="436"/>
      <c r="Q20" s="436"/>
      <c r="R20" s="436"/>
      <c r="S20" s="436"/>
      <c r="T20" s="436"/>
      <c r="U20" s="436"/>
      <c r="V20" s="436"/>
      <c r="W20" s="436"/>
      <c r="X20" s="436"/>
      <c r="Y20" s="437"/>
      <c r="Z20" s="438"/>
      <c r="AA20" s="438"/>
      <c r="AB20" s="438"/>
      <c r="AC20" s="438"/>
      <c r="AD20" s="439"/>
      <c r="AE20" s="439"/>
      <c r="AF20" s="439"/>
      <c r="AG20" s="439"/>
      <c r="AH20" s="439"/>
      <c r="AI20" s="439"/>
      <c r="AJ20" s="439"/>
      <c r="AK20" s="439"/>
      <c r="AL20" s="440">
        <f t="shared" ref="AL20:AL44" si="6">IF(Y20=10%,ROUNDUP(AD20*100/110,0),IF(Y20=8%,ROUNDUP(AD20*100/108,0),IF(Y20="非課税",AD20,0)))</f>
        <v>0</v>
      </c>
      <c r="AM20" s="440"/>
      <c r="AN20" s="440"/>
      <c r="AO20" s="440"/>
      <c r="AP20" s="440"/>
      <c r="AQ20" s="440"/>
      <c r="AR20" s="440"/>
      <c r="AS20" s="440"/>
      <c r="AT20" s="440">
        <f t="shared" ref="AT20:AT44" si="7">AD20-AL20</f>
        <v>0</v>
      </c>
      <c r="AU20" s="440"/>
      <c r="AV20" s="440"/>
      <c r="AW20" s="440"/>
      <c r="AX20" s="440"/>
      <c r="AY20" s="440"/>
      <c r="AZ20" s="440"/>
      <c r="BA20" s="440"/>
      <c r="BB20" s="559"/>
      <c r="BC20" s="559"/>
      <c r="BD20" s="559"/>
      <c r="BE20" s="559"/>
      <c r="BF20" s="559"/>
      <c r="BG20" s="559"/>
      <c r="BH20" s="559"/>
      <c r="BI20" s="559"/>
      <c r="BJ20" s="565"/>
      <c r="BK20" s="565"/>
      <c r="BL20" s="565"/>
      <c r="BM20" s="565"/>
      <c r="BN20" s="565"/>
      <c r="BU20" s="484" t="s">
        <v>568</v>
      </c>
      <c r="BV20" s="485"/>
      <c r="BW20" s="529"/>
      <c r="BX20" s="533"/>
      <c r="BY20" s="534"/>
      <c r="BZ20" s="534"/>
      <c r="CA20" s="534"/>
      <c r="CB20" s="534"/>
      <c r="CC20" s="534"/>
      <c r="CD20" s="534"/>
      <c r="CE20" s="534"/>
      <c r="CF20" s="534"/>
      <c r="CG20" s="534"/>
      <c r="CH20" s="535"/>
      <c r="CI20" s="533"/>
      <c r="CJ20" s="534"/>
      <c r="CK20" s="534"/>
      <c r="CL20" s="534"/>
      <c r="CM20" s="534"/>
      <c r="CN20" s="534"/>
      <c r="CO20" s="535"/>
      <c r="CP20" s="536" t="e">
        <f t="shared" si="2"/>
        <v>#DIV/0!</v>
      </c>
      <c r="CQ20" s="537"/>
      <c r="CR20" s="537"/>
      <c r="CS20" s="537"/>
      <c r="CT20" s="537"/>
      <c r="CU20" s="537"/>
      <c r="CV20" s="537"/>
      <c r="CW20" s="538"/>
      <c r="CX20" s="539" t="e">
        <f t="shared" si="3"/>
        <v>#DIV/0!</v>
      </c>
      <c r="CY20" s="540"/>
      <c r="CZ20" s="540"/>
      <c r="DA20" s="540"/>
      <c r="DB20" s="540"/>
      <c r="DC20" s="541"/>
      <c r="DD20" s="539" t="e">
        <f t="shared" si="4"/>
        <v>#DIV/0!</v>
      </c>
      <c r="DE20" s="540"/>
      <c r="DF20" s="540"/>
      <c r="DG20" s="540"/>
      <c r="DH20" s="540"/>
      <c r="DI20" s="542"/>
      <c r="DJ20" s="548" t="e">
        <f t="shared" si="5"/>
        <v>#DIV/0!</v>
      </c>
      <c r="DK20" s="549"/>
      <c r="DL20" s="549"/>
      <c r="DM20" s="549"/>
      <c r="DN20" s="549"/>
      <c r="DO20" s="550"/>
      <c r="DP20" s="359"/>
      <c r="DQ20" s="359"/>
      <c r="DR20" s="359"/>
      <c r="DS20" s="359"/>
      <c r="DT20" s="359"/>
      <c r="DU20" s="359"/>
      <c r="DV20" s="359"/>
      <c r="DW20" s="359"/>
      <c r="DX20" s="359"/>
      <c r="DY20" s="359"/>
    </row>
    <row r="21" spans="1:129" s="253" customFormat="1">
      <c r="A21" s="432">
        <v>7</v>
      </c>
      <c r="B21" s="432"/>
      <c r="C21" s="432"/>
      <c r="D21" s="436"/>
      <c r="E21" s="436"/>
      <c r="F21" s="436"/>
      <c r="G21" s="436"/>
      <c r="H21" s="436"/>
      <c r="I21" s="436"/>
      <c r="J21" s="436"/>
      <c r="K21" s="436"/>
      <c r="L21" s="436"/>
      <c r="M21" s="436"/>
      <c r="N21" s="436"/>
      <c r="O21" s="436"/>
      <c r="P21" s="436"/>
      <c r="Q21" s="436"/>
      <c r="R21" s="436"/>
      <c r="S21" s="436"/>
      <c r="T21" s="436"/>
      <c r="U21" s="436"/>
      <c r="V21" s="436"/>
      <c r="W21" s="436"/>
      <c r="X21" s="436"/>
      <c r="Y21" s="437"/>
      <c r="Z21" s="438"/>
      <c r="AA21" s="438"/>
      <c r="AB21" s="438"/>
      <c r="AC21" s="438"/>
      <c r="AD21" s="439"/>
      <c r="AE21" s="439"/>
      <c r="AF21" s="439"/>
      <c r="AG21" s="439"/>
      <c r="AH21" s="439"/>
      <c r="AI21" s="439"/>
      <c r="AJ21" s="439"/>
      <c r="AK21" s="439"/>
      <c r="AL21" s="440">
        <f t="shared" si="6"/>
        <v>0</v>
      </c>
      <c r="AM21" s="440"/>
      <c r="AN21" s="440"/>
      <c r="AO21" s="440"/>
      <c r="AP21" s="440"/>
      <c r="AQ21" s="440"/>
      <c r="AR21" s="440"/>
      <c r="AS21" s="440"/>
      <c r="AT21" s="440">
        <f t="shared" si="7"/>
        <v>0</v>
      </c>
      <c r="AU21" s="440"/>
      <c r="AV21" s="440"/>
      <c r="AW21" s="440"/>
      <c r="AX21" s="440"/>
      <c r="AY21" s="440"/>
      <c r="AZ21" s="440"/>
      <c r="BA21" s="440"/>
      <c r="BB21" s="559"/>
      <c r="BC21" s="559"/>
      <c r="BD21" s="559"/>
      <c r="BE21" s="559"/>
      <c r="BF21" s="559"/>
      <c r="BG21" s="559"/>
      <c r="BH21" s="559"/>
      <c r="BI21" s="559"/>
      <c r="BJ21" s="565"/>
      <c r="BK21" s="565"/>
      <c r="BL21" s="565"/>
      <c r="BM21" s="565"/>
      <c r="BN21" s="565"/>
      <c r="BU21" s="332"/>
      <c r="BV21" s="332"/>
      <c r="BW21" s="332"/>
      <c r="BX21" s="244"/>
      <c r="BY21" s="244"/>
      <c r="BZ21" s="244"/>
      <c r="CA21" s="244"/>
      <c r="CB21" s="244"/>
      <c r="CC21" s="244"/>
      <c r="CD21" s="244"/>
      <c r="CE21" s="244"/>
      <c r="CF21" s="244"/>
      <c r="CG21" s="244"/>
      <c r="CH21" s="244"/>
      <c r="CI21" s="551">
        <f>SUM(CI16:CO20)</f>
        <v>0</v>
      </c>
      <c r="CJ21" s="551"/>
      <c r="CK21" s="551"/>
      <c r="CL21" s="551"/>
      <c r="CM21" s="551"/>
      <c r="CN21" s="551"/>
      <c r="CO21" s="551"/>
      <c r="CP21" s="551" t="e">
        <f>SUM(CP16:CW20)</f>
        <v>#DIV/0!</v>
      </c>
      <c r="CQ21" s="551"/>
      <c r="CR21" s="551"/>
      <c r="CS21" s="551"/>
      <c r="CT21" s="551"/>
      <c r="CU21" s="551"/>
      <c r="CV21" s="551"/>
      <c r="CW21" s="551"/>
      <c r="CX21" s="244"/>
      <c r="CY21" s="244"/>
      <c r="CZ21" s="244"/>
      <c r="DA21" s="244"/>
      <c r="DB21" s="244"/>
      <c r="DC21" s="244"/>
      <c r="DD21" s="244"/>
      <c r="DE21" s="244"/>
      <c r="DF21" s="244"/>
      <c r="DG21" s="244"/>
      <c r="DH21" s="244"/>
      <c r="DI21" s="244"/>
      <c r="DJ21" s="552" t="e">
        <f>SUM(DJ16:DO20)</f>
        <v>#DIV/0!</v>
      </c>
      <c r="DK21" s="552"/>
      <c r="DL21" s="552"/>
      <c r="DM21" s="552"/>
      <c r="DN21" s="552"/>
      <c r="DO21" s="552"/>
      <c r="DP21" s="359"/>
      <c r="DQ21" s="359"/>
      <c r="DR21" s="359"/>
      <c r="DS21" s="359"/>
      <c r="DT21" s="359"/>
      <c r="DU21" s="359"/>
      <c r="DV21" s="359"/>
      <c r="DW21" s="359"/>
      <c r="DX21" s="359"/>
      <c r="DY21" s="359"/>
    </row>
    <row r="22" spans="1:129" s="253" customFormat="1">
      <c r="A22" s="432">
        <v>8</v>
      </c>
      <c r="B22" s="432"/>
      <c r="C22" s="432"/>
      <c r="D22" s="436"/>
      <c r="E22" s="436"/>
      <c r="F22" s="436"/>
      <c r="G22" s="436"/>
      <c r="H22" s="436"/>
      <c r="I22" s="436"/>
      <c r="J22" s="436"/>
      <c r="K22" s="436"/>
      <c r="L22" s="436"/>
      <c r="M22" s="436"/>
      <c r="N22" s="436"/>
      <c r="O22" s="436"/>
      <c r="P22" s="436"/>
      <c r="Q22" s="436"/>
      <c r="R22" s="436"/>
      <c r="S22" s="436"/>
      <c r="T22" s="436"/>
      <c r="U22" s="436"/>
      <c r="V22" s="436"/>
      <c r="W22" s="436"/>
      <c r="X22" s="436"/>
      <c r="Y22" s="437"/>
      <c r="Z22" s="438"/>
      <c r="AA22" s="438"/>
      <c r="AB22" s="438"/>
      <c r="AC22" s="438"/>
      <c r="AD22" s="439"/>
      <c r="AE22" s="439"/>
      <c r="AF22" s="439"/>
      <c r="AG22" s="439"/>
      <c r="AH22" s="439"/>
      <c r="AI22" s="439"/>
      <c r="AJ22" s="439"/>
      <c r="AK22" s="439"/>
      <c r="AL22" s="440">
        <f t="shared" si="6"/>
        <v>0</v>
      </c>
      <c r="AM22" s="440"/>
      <c r="AN22" s="440"/>
      <c r="AO22" s="440"/>
      <c r="AP22" s="440"/>
      <c r="AQ22" s="440"/>
      <c r="AR22" s="440"/>
      <c r="AS22" s="440"/>
      <c r="AT22" s="440">
        <f t="shared" si="7"/>
        <v>0</v>
      </c>
      <c r="AU22" s="440"/>
      <c r="AV22" s="440"/>
      <c r="AW22" s="440"/>
      <c r="AX22" s="440"/>
      <c r="AY22" s="440"/>
      <c r="AZ22" s="440"/>
      <c r="BA22" s="440"/>
      <c r="BB22" s="559"/>
      <c r="BC22" s="559"/>
      <c r="BD22" s="559"/>
      <c r="BE22" s="559"/>
      <c r="BF22" s="559"/>
      <c r="BG22" s="559"/>
      <c r="BH22" s="559"/>
      <c r="BI22" s="559"/>
      <c r="BJ22" s="565"/>
      <c r="BK22" s="565"/>
      <c r="BL22" s="565"/>
      <c r="BM22" s="565"/>
      <c r="BN22" s="565"/>
    </row>
    <row r="23" spans="1:129" s="253" customFormat="1">
      <c r="A23" s="432">
        <v>9</v>
      </c>
      <c r="B23" s="432"/>
      <c r="C23" s="432"/>
      <c r="D23" s="436"/>
      <c r="E23" s="436"/>
      <c r="F23" s="436"/>
      <c r="G23" s="436"/>
      <c r="H23" s="436"/>
      <c r="I23" s="436"/>
      <c r="J23" s="436"/>
      <c r="K23" s="436"/>
      <c r="L23" s="436"/>
      <c r="M23" s="436"/>
      <c r="N23" s="436"/>
      <c r="O23" s="436"/>
      <c r="P23" s="436"/>
      <c r="Q23" s="436"/>
      <c r="R23" s="436"/>
      <c r="S23" s="436"/>
      <c r="T23" s="436"/>
      <c r="U23" s="436"/>
      <c r="V23" s="436"/>
      <c r="W23" s="436"/>
      <c r="X23" s="436"/>
      <c r="Y23" s="437"/>
      <c r="Z23" s="438"/>
      <c r="AA23" s="438"/>
      <c r="AB23" s="438"/>
      <c r="AC23" s="438"/>
      <c r="AD23" s="439"/>
      <c r="AE23" s="439"/>
      <c r="AF23" s="439"/>
      <c r="AG23" s="439"/>
      <c r="AH23" s="439"/>
      <c r="AI23" s="439"/>
      <c r="AJ23" s="439"/>
      <c r="AK23" s="439"/>
      <c r="AL23" s="440">
        <f t="shared" si="6"/>
        <v>0</v>
      </c>
      <c r="AM23" s="440"/>
      <c r="AN23" s="440"/>
      <c r="AO23" s="440"/>
      <c r="AP23" s="440"/>
      <c r="AQ23" s="440"/>
      <c r="AR23" s="440"/>
      <c r="AS23" s="440"/>
      <c r="AT23" s="440">
        <f t="shared" si="7"/>
        <v>0</v>
      </c>
      <c r="AU23" s="440"/>
      <c r="AV23" s="440"/>
      <c r="AW23" s="440"/>
      <c r="AX23" s="440"/>
      <c r="AY23" s="440"/>
      <c r="AZ23" s="440"/>
      <c r="BA23" s="440"/>
      <c r="BB23" s="559"/>
      <c r="BC23" s="559"/>
      <c r="BD23" s="559"/>
      <c r="BE23" s="559"/>
      <c r="BF23" s="559"/>
      <c r="BG23" s="559"/>
      <c r="BH23" s="559"/>
      <c r="BI23" s="559"/>
      <c r="BJ23" s="565"/>
      <c r="BK23" s="565"/>
      <c r="BL23" s="565"/>
      <c r="BM23" s="565"/>
      <c r="BN23" s="565"/>
    </row>
    <row r="24" spans="1:129" s="253" customFormat="1">
      <c r="A24" s="432">
        <v>10</v>
      </c>
      <c r="B24" s="432"/>
      <c r="C24" s="432"/>
      <c r="D24" s="436"/>
      <c r="E24" s="436"/>
      <c r="F24" s="436"/>
      <c r="G24" s="436"/>
      <c r="H24" s="436"/>
      <c r="I24" s="436"/>
      <c r="J24" s="436"/>
      <c r="K24" s="436"/>
      <c r="L24" s="436"/>
      <c r="M24" s="436"/>
      <c r="N24" s="436"/>
      <c r="O24" s="436"/>
      <c r="P24" s="436"/>
      <c r="Q24" s="436"/>
      <c r="R24" s="436"/>
      <c r="S24" s="436"/>
      <c r="T24" s="436"/>
      <c r="U24" s="436"/>
      <c r="V24" s="436"/>
      <c r="W24" s="436"/>
      <c r="X24" s="436"/>
      <c r="Y24" s="437"/>
      <c r="Z24" s="438"/>
      <c r="AA24" s="438"/>
      <c r="AB24" s="438"/>
      <c r="AC24" s="438"/>
      <c r="AD24" s="439"/>
      <c r="AE24" s="439"/>
      <c r="AF24" s="439"/>
      <c r="AG24" s="439"/>
      <c r="AH24" s="439"/>
      <c r="AI24" s="439"/>
      <c r="AJ24" s="439"/>
      <c r="AK24" s="439"/>
      <c r="AL24" s="440">
        <f t="shared" si="6"/>
        <v>0</v>
      </c>
      <c r="AM24" s="440"/>
      <c r="AN24" s="440"/>
      <c r="AO24" s="440"/>
      <c r="AP24" s="440"/>
      <c r="AQ24" s="440"/>
      <c r="AR24" s="440"/>
      <c r="AS24" s="440"/>
      <c r="AT24" s="440">
        <f t="shared" si="7"/>
        <v>0</v>
      </c>
      <c r="AU24" s="440"/>
      <c r="AV24" s="440"/>
      <c r="AW24" s="440"/>
      <c r="AX24" s="440"/>
      <c r="AY24" s="440"/>
      <c r="AZ24" s="440"/>
      <c r="BA24" s="440"/>
      <c r="BB24" s="559"/>
      <c r="BC24" s="559"/>
      <c r="BD24" s="559"/>
      <c r="BE24" s="559"/>
      <c r="BF24" s="559"/>
      <c r="BG24" s="559"/>
      <c r="BH24" s="559"/>
      <c r="BI24" s="559"/>
      <c r="BJ24" s="565"/>
      <c r="BK24" s="565"/>
      <c r="BL24" s="565"/>
      <c r="BM24" s="565"/>
      <c r="BN24" s="565"/>
    </row>
    <row r="25" spans="1:129" s="253" customFormat="1">
      <c r="A25" s="432">
        <v>11</v>
      </c>
      <c r="B25" s="432"/>
      <c r="C25" s="432"/>
      <c r="D25" s="436"/>
      <c r="E25" s="436"/>
      <c r="F25" s="436"/>
      <c r="G25" s="436"/>
      <c r="H25" s="436"/>
      <c r="I25" s="436"/>
      <c r="J25" s="436"/>
      <c r="K25" s="436"/>
      <c r="L25" s="436"/>
      <c r="M25" s="436"/>
      <c r="N25" s="436"/>
      <c r="O25" s="436"/>
      <c r="P25" s="436"/>
      <c r="Q25" s="436"/>
      <c r="R25" s="436"/>
      <c r="S25" s="436"/>
      <c r="T25" s="436"/>
      <c r="U25" s="436"/>
      <c r="V25" s="436"/>
      <c r="W25" s="436"/>
      <c r="X25" s="436"/>
      <c r="Y25" s="437"/>
      <c r="Z25" s="438"/>
      <c r="AA25" s="438"/>
      <c r="AB25" s="438"/>
      <c r="AC25" s="438"/>
      <c r="AD25" s="439"/>
      <c r="AE25" s="439"/>
      <c r="AF25" s="439"/>
      <c r="AG25" s="439"/>
      <c r="AH25" s="439"/>
      <c r="AI25" s="439"/>
      <c r="AJ25" s="439"/>
      <c r="AK25" s="439"/>
      <c r="AL25" s="440">
        <f t="shared" si="6"/>
        <v>0</v>
      </c>
      <c r="AM25" s="440"/>
      <c r="AN25" s="440"/>
      <c r="AO25" s="440"/>
      <c r="AP25" s="440"/>
      <c r="AQ25" s="440"/>
      <c r="AR25" s="440"/>
      <c r="AS25" s="440"/>
      <c r="AT25" s="440">
        <f t="shared" si="7"/>
        <v>0</v>
      </c>
      <c r="AU25" s="440"/>
      <c r="AV25" s="440"/>
      <c r="AW25" s="440"/>
      <c r="AX25" s="440"/>
      <c r="AY25" s="440"/>
      <c r="AZ25" s="440"/>
      <c r="BA25" s="440"/>
      <c r="BB25" s="559"/>
      <c r="BC25" s="559"/>
      <c r="BD25" s="559"/>
      <c r="BE25" s="559"/>
      <c r="BF25" s="559"/>
      <c r="BG25" s="559"/>
      <c r="BH25" s="559"/>
      <c r="BI25" s="559"/>
      <c r="BJ25" s="565"/>
      <c r="BK25" s="565"/>
      <c r="BL25" s="565"/>
      <c r="BM25" s="565"/>
      <c r="BN25" s="565"/>
    </row>
    <row r="26" spans="1:129" s="253" customFormat="1">
      <c r="A26" s="432">
        <v>12</v>
      </c>
      <c r="B26" s="432"/>
      <c r="C26" s="432"/>
      <c r="D26" s="436"/>
      <c r="E26" s="436"/>
      <c r="F26" s="436"/>
      <c r="G26" s="436"/>
      <c r="H26" s="436"/>
      <c r="I26" s="436"/>
      <c r="J26" s="436"/>
      <c r="K26" s="436"/>
      <c r="L26" s="436"/>
      <c r="M26" s="436"/>
      <c r="N26" s="436"/>
      <c r="O26" s="436"/>
      <c r="P26" s="436"/>
      <c r="Q26" s="436"/>
      <c r="R26" s="436"/>
      <c r="S26" s="436"/>
      <c r="T26" s="436"/>
      <c r="U26" s="436"/>
      <c r="V26" s="436"/>
      <c r="W26" s="436"/>
      <c r="X26" s="436"/>
      <c r="Y26" s="437"/>
      <c r="Z26" s="438"/>
      <c r="AA26" s="438"/>
      <c r="AB26" s="438"/>
      <c r="AC26" s="438"/>
      <c r="AD26" s="439"/>
      <c r="AE26" s="439"/>
      <c r="AF26" s="439"/>
      <c r="AG26" s="439"/>
      <c r="AH26" s="439"/>
      <c r="AI26" s="439"/>
      <c r="AJ26" s="439"/>
      <c r="AK26" s="439"/>
      <c r="AL26" s="440">
        <f t="shared" si="6"/>
        <v>0</v>
      </c>
      <c r="AM26" s="440"/>
      <c r="AN26" s="440"/>
      <c r="AO26" s="440"/>
      <c r="AP26" s="440"/>
      <c r="AQ26" s="440"/>
      <c r="AR26" s="440"/>
      <c r="AS26" s="440"/>
      <c r="AT26" s="440">
        <f t="shared" si="7"/>
        <v>0</v>
      </c>
      <c r="AU26" s="440"/>
      <c r="AV26" s="440"/>
      <c r="AW26" s="440"/>
      <c r="AX26" s="440"/>
      <c r="AY26" s="440"/>
      <c r="AZ26" s="440"/>
      <c r="BA26" s="440"/>
      <c r="BB26" s="559"/>
      <c r="BC26" s="559"/>
      <c r="BD26" s="559"/>
      <c r="BE26" s="559"/>
      <c r="BF26" s="559"/>
      <c r="BG26" s="559"/>
      <c r="BH26" s="559"/>
      <c r="BI26" s="559"/>
      <c r="BJ26" s="565"/>
      <c r="BK26" s="565"/>
      <c r="BL26" s="565"/>
      <c r="BM26" s="565"/>
      <c r="BN26" s="565"/>
    </row>
    <row r="27" spans="1:129" s="253" customFormat="1">
      <c r="A27" s="432">
        <v>13</v>
      </c>
      <c r="B27" s="432"/>
      <c r="C27" s="432"/>
      <c r="D27" s="436"/>
      <c r="E27" s="436"/>
      <c r="F27" s="436"/>
      <c r="G27" s="436"/>
      <c r="H27" s="436"/>
      <c r="I27" s="436"/>
      <c r="J27" s="436"/>
      <c r="K27" s="436"/>
      <c r="L27" s="436"/>
      <c r="M27" s="436"/>
      <c r="N27" s="436"/>
      <c r="O27" s="436"/>
      <c r="P27" s="436"/>
      <c r="Q27" s="436"/>
      <c r="R27" s="436"/>
      <c r="S27" s="436"/>
      <c r="T27" s="436"/>
      <c r="U27" s="436"/>
      <c r="V27" s="436"/>
      <c r="W27" s="436"/>
      <c r="X27" s="436"/>
      <c r="Y27" s="437"/>
      <c r="Z27" s="438"/>
      <c r="AA27" s="438"/>
      <c r="AB27" s="438"/>
      <c r="AC27" s="438"/>
      <c r="AD27" s="439"/>
      <c r="AE27" s="439"/>
      <c r="AF27" s="439"/>
      <c r="AG27" s="439"/>
      <c r="AH27" s="439"/>
      <c r="AI27" s="439"/>
      <c r="AJ27" s="439"/>
      <c r="AK27" s="439"/>
      <c r="AL27" s="440">
        <f t="shared" si="6"/>
        <v>0</v>
      </c>
      <c r="AM27" s="440"/>
      <c r="AN27" s="440"/>
      <c r="AO27" s="440"/>
      <c r="AP27" s="440"/>
      <c r="AQ27" s="440"/>
      <c r="AR27" s="440"/>
      <c r="AS27" s="440"/>
      <c r="AT27" s="440">
        <f t="shared" si="7"/>
        <v>0</v>
      </c>
      <c r="AU27" s="440"/>
      <c r="AV27" s="440"/>
      <c r="AW27" s="440"/>
      <c r="AX27" s="440"/>
      <c r="AY27" s="440"/>
      <c r="AZ27" s="440"/>
      <c r="BA27" s="440"/>
      <c r="BB27" s="559"/>
      <c r="BC27" s="559"/>
      <c r="BD27" s="559"/>
      <c r="BE27" s="559"/>
      <c r="BF27" s="559"/>
      <c r="BG27" s="559"/>
      <c r="BH27" s="559"/>
      <c r="BI27" s="559"/>
      <c r="BJ27" s="565"/>
      <c r="BK27" s="565"/>
      <c r="BL27" s="565"/>
      <c r="BM27" s="565"/>
      <c r="BN27" s="565"/>
    </row>
    <row r="28" spans="1:129" s="253" customFormat="1">
      <c r="A28" s="432">
        <v>14</v>
      </c>
      <c r="B28" s="432"/>
      <c r="C28" s="432"/>
      <c r="D28" s="436"/>
      <c r="E28" s="436"/>
      <c r="F28" s="436"/>
      <c r="G28" s="436"/>
      <c r="H28" s="436"/>
      <c r="I28" s="436"/>
      <c r="J28" s="436"/>
      <c r="K28" s="436"/>
      <c r="L28" s="436"/>
      <c r="M28" s="436"/>
      <c r="N28" s="436"/>
      <c r="O28" s="436"/>
      <c r="P28" s="436"/>
      <c r="Q28" s="436"/>
      <c r="R28" s="436"/>
      <c r="S28" s="436"/>
      <c r="T28" s="436"/>
      <c r="U28" s="436"/>
      <c r="V28" s="436"/>
      <c r="W28" s="436"/>
      <c r="X28" s="436"/>
      <c r="Y28" s="437"/>
      <c r="Z28" s="438"/>
      <c r="AA28" s="438"/>
      <c r="AB28" s="438"/>
      <c r="AC28" s="438"/>
      <c r="AD28" s="439"/>
      <c r="AE28" s="439"/>
      <c r="AF28" s="439"/>
      <c r="AG28" s="439"/>
      <c r="AH28" s="439"/>
      <c r="AI28" s="439"/>
      <c r="AJ28" s="439"/>
      <c r="AK28" s="439"/>
      <c r="AL28" s="440">
        <f t="shared" si="6"/>
        <v>0</v>
      </c>
      <c r="AM28" s="440"/>
      <c r="AN28" s="440"/>
      <c r="AO28" s="440"/>
      <c r="AP28" s="440"/>
      <c r="AQ28" s="440"/>
      <c r="AR28" s="440"/>
      <c r="AS28" s="440"/>
      <c r="AT28" s="440">
        <f t="shared" si="7"/>
        <v>0</v>
      </c>
      <c r="AU28" s="440"/>
      <c r="AV28" s="440"/>
      <c r="AW28" s="440"/>
      <c r="AX28" s="440"/>
      <c r="AY28" s="440"/>
      <c r="AZ28" s="440"/>
      <c r="BA28" s="440"/>
      <c r="BB28" s="559"/>
      <c r="BC28" s="559"/>
      <c r="BD28" s="559"/>
      <c r="BE28" s="559"/>
      <c r="BF28" s="559"/>
      <c r="BG28" s="559"/>
      <c r="BH28" s="559"/>
      <c r="BI28" s="559"/>
      <c r="BJ28" s="565"/>
      <c r="BK28" s="565"/>
      <c r="BL28" s="565"/>
      <c r="BM28" s="565"/>
      <c r="BN28" s="565"/>
    </row>
    <row r="29" spans="1:129" s="253" customFormat="1">
      <c r="A29" s="432">
        <v>15</v>
      </c>
      <c r="B29" s="432"/>
      <c r="C29" s="432"/>
      <c r="D29" s="436"/>
      <c r="E29" s="436"/>
      <c r="F29" s="436"/>
      <c r="G29" s="436"/>
      <c r="H29" s="436"/>
      <c r="I29" s="436"/>
      <c r="J29" s="436"/>
      <c r="K29" s="436"/>
      <c r="L29" s="436"/>
      <c r="M29" s="436"/>
      <c r="N29" s="436"/>
      <c r="O29" s="436"/>
      <c r="P29" s="436"/>
      <c r="Q29" s="436"/>
      <c r="R29" s="436"/>
      <c r="S29" s="436"/>
      <c r="T29" s="436"/>
      <c r="U29" s="436"/>
      <c r="V29" s="436"/>
      <c r="W29" s="436"/>
      <c r="X29" s="436"/>
      <c r="Y29" s="437"/>
      <c r="Z29" s="438"/>
      <c r="AA29" s="438"/>
      <c r="AB29" s="438"/>
      <c r="AC29" s="438"/>
      <c r="AD29" s="439"/>
      <c r="AE29" s="439"/>
      <c r="AF29" s="439"/>
      <c r="AG29" s="439"/>
      <c r="AH29" s="439"/>
      <c r="AI29" s="439"/>
      <c r="AJ29" s="439"/>
      <c r="AK29" s="439"/>
      <c r="AL29" s="440">
        <f t="shared" si="6"/>
        <v>0</v>
      </c>
      <c r="AM29" s="440"/>
      <c r="AN29" s="440"/>
      <c r="AO29" s="440"/>
      <c r="AP29" s="440"/>
      <c r="AQ29" s="440"/>
      <c r="AR29" s="440"/>
      <c r="AS29" s="440"/>
      <c r="AT29" s="440">
        <f t="shared" si="7"/>
        <v>0</v>
      </c>
      <c r="AU29" s="440"/>
      <c r="AV29" s="440"/>
      <c r="AW29" s="440"/>
      <c r="AX29" s="440"/>
      <c r="AY29" s="440"/>
      <c r="AZ29" s="440"/>
      <c r="BA29" s="440"/>
      <c r="BB29" s="559"/>
      <c r="BC29" s="559"/>
      <c r="BD29" s="559"/>
      <c r="BE29" s="559"/>
      <c r="BF29" s="559"/>
      <c r="BG29" s="559"/>
      <c r="BH29" s="559"/>
      <c r="BI29" s="559"/>
      <c r="BJ29" s="565"/>
      <c r="BK29" s="565"/>
      <c r="BL29" s="565"/>
      <c r="BM29" s="565"/>
      <c r="BN29" s="565"/>
    </row>
    <row r="30" spans="1:129" s="253" customFormat="1">
      <c r="A30" s="432">
        <v>16</v>
      </c>
      <c r="B30" s="432"/>
      <c r="C30" s="432"/>
      <c r="D30" s="436"/>
      <c r="E30" s="436"/>
      <c r="F30" s="436"/>
      <c r="G30" s="436"/>
      <c r="H30" s="436"/>
      <c r="I30" s="436"/>
      <c r="J30" s="436"/>
      <c r="K30" s="436"/>
      <c r="L30" s="436"/>
      <c r="M30" s="436"/>
      <c r="N30" s="436"/>
      <c r="O30" s="436"/>
      <c r="P30" s="436"/>
      <c r="Q30" s="436"/>
      <c r="R30" s="436"/>
      <c r="S30" s="436"/>
      <c r="T30" s="436"/>
      <c r="U30" s="436"/>
      <c r="V30" s="436"/>
      <c r="W30" s="436"/>
      <c r="X30" s="436"/>
      <c r="Y30" s="437"/>
      <c r="Z30" s="438"/>
      <c r="AA30" s="438"/>
      <c r="AB30" s="438"/>
      <c r="AC30" s="438"/>
      <c r="AD30" s="439"/>
      <c r="AE30" s="439"/>
      <c r="AF30" s="439"/>
      <c r="AG30" s="439"/>
      <c r="AH30" s="439"/>
      <c r="AI30" s="439"/>
      <c r="AJ30" s="439"/>
      <c r="AK30" s="439"/>
      <c r="AL30" s="440">
        <f t="shared" si="6"/>
        <v>0</v>
      </c>
      <c r="AM30" s="440"/>
      <c r="AN30" s="440"/>
      <c r="AO30" s="440"/>
      <c r="AP30" s="440"/>
      <c r="AQ30" s="440"/>
      <c r="AR30" s="440"/>
      <c r="AS30" s="440"/>
      <c r="AT30" s="440">
        <f t="shared" si="7"/>
        <v>0</v>
      </c>
      <c r="AU30" s="440"/>
      <c r="AV30" s="440"/>
      <c r="AW30" s="440"/>
      <c r="AX30" s="440"/>
      <c r="AY30" s="440"/>
      <c r="AZ30" s="440"/>
      <c r="BA30" s="440"/>
      <c r="BB30" s="559"/>
      <c r="BC30" s="559"/>
      <c r="BD30" s="559"/>
      <c r="BE30" s="559"/>
      <c r="BF30" s="559"/>
      <c r="BG30" s="559"/>
      <c r="BH30" s="559"/>
      <c r="BI30" s="559"/>
      <c r="BJ30" s="565"/>
      <c r="BK30" s="565"/>
      <c r="BL30" s="565"/>
      <c r="BM30" s="565"/>
      <c r="BN30" s="565"/>
    </row>
    <row r="31" spans="1:129" s="253" customFormat="1">
      <c r="A31" s="432">
        <v>17</v>
      </c>
      <c r="B31" s="432"/>
      <c r="C31" s="432"/>
      <c r="D31" s="436"/>
      <c r="E31" s="436"/>
      <c r="F31" s="436"/>
      <c r="G31" s="436"/>
      <c r="H31" s="436"/>
      <c r="I31" s="436"/>
      <c r="J31" s="436"/>
      <c r="K31" s="436"/>
      <c r="L31" s="436"/>
      <c r="M31" s="436"/>
      <c r="N31" s="436"/>
      <c r="O31" s="436"/>
      <c r="P31" s="436"/>
      <c r="Q31" s="436"/>
      <c r="R31" s="436"/>
      <c r="S31" s="436"/>
      <c r="T31" s="436"/>
      <c r="U31" s="436"/>
      <c r="V31" s="436"/>
      <c r="W31" s="436"/>
      <c r="X31" s="436"/>
      <c r="Y31" s="437"/>
      <c r="Z31" s="438"/>
      <c r="AA31" s="438"/>
      <c r="AB31" s="438"/>
      <c r="AC31" s="438"/>
      <c r="AD31" s="439"/>
      <c r="AE31" s="439"/>
      <c r="AF31" s="439"/>
      <c r="AG31" s="439"/>
      <c r="AH31" s="439"/>
      <c r="AI31" s="439"/>
      <c r="AJ31" s="439"/>
      <c r="AK31" s="439"/>
      <c r="AL31" s="440">
        <f t="shared" si="6"/>
        <v>0</v>
      </c>
      <c r="AM31" s="440"/>
      <c r="AN31" s="440"/>
      <c r="AO31" s="440"/>
      <c r="AP31" s="440"/>
      <c r="AQ31" s="440"/>
      <c r="AR31" s="440"/>
      <c r="AS31" s="440"/>
      <c r="AT31" s="440">
        <f t="shared" si="7"/>
        <v>0</v>
      </c>
      <c r="AU31" s="440"/>
      <c r="AV31" s="440"/>
      <c r="AW31" s="440"/>
      <c r="AX31" s="440"/>
      <c r="AY31" s="440"/>
      <c r="AZ31" s="440"/>
      <c r="BA31" s="440"/>
      <c r="BB31" s="559"/>
      <c r="BC31" s="559"/>
      <c r="BD31" s="559"/>
      <c r="BE31" s="559"/>
      <c r="BF31" s="559"/>
      <c r="BG31" s="559"/>
      <c r="BH31" s="559"/>
      <c r="BI31" s="559"/>
      <c r="BJ31" s="565"/>
      <c r="BK31" s="565"/>
      <c r="BL31" s="565"/>
      <c r="BM31" s="565"/>
      <c r="BN31" s="565"/>
    </row>
    <row r="32" spans="1:129" s="253" customFormat="1">
      <c r="A32" s="432">
        <v>18</v>
      </c>
      <c r="B32" s="432"/>
      <c r="C32" s="432"/>
      <c r="D32" s="436"/>
      <c r="E32" s="436"/>
      <c r="F32" s="436"/>
      <c r="G32" s="436"/>
      <c r="H32" s="436"/>
      <c r="I32" s="436"/>
      <c r="J32" s="436"/>
      <c r="K32" s="436"/>
      <c r="L32" s="436"/>
      <c r="M32" s="436"/>
      <c r="N32" s="436"/>
      <c r="O32" s="436"/>
      <c r="P32" s="436"/>
      <c r="Q32" s="436"/>
      <c r="R32" s="436"/>
      <c r="S32" s="436"/>
      <c r="T32" s="436"/>
      <c r="U32" s="436"/>
      <c r="V32" s="436"/>
      <c r="W32" s="436"/>
      <c r="X32" s="436"/>
      <c r="Y32" s="437"/>
      <c r="Z32" s="438"/>
      <c r="AA32" s="438"/>
      <c r="AB32" s="438"/>
      <c r="AC32" s="438"/>
      <c r="AD32" s="439"/>
      <c r="AE32" s="439"/>
      <c r="AF32" s="439"/>
      <c r="AG32" s="439"/>
      <c r="AH32" s="439"/>
      <c r="AI32" s="439"/>
      <c r="AJ32" s="439"/>
      <c r="AK32" s="439"/>
      <c r="AL32" s="440">
        <f t="shared" si="6"/>
        <v>0</v>
      </c>
      <c r="AM32" s="440"/>
      <c r="AN32" s="440"/>
      <c r="AO32" s="440"/>
      <c r="AP32" s="440"/>
      <c r="AQ32" s="440"/>
      <c r="AR32" s="440"/>
      <c r="AS32" s="440"/>
      <c r="AT32" s="440">
        <f t="shared" si="7"/>
        <v>0</v>
      </c>
      <c r="AU32" s="440"/>
      <c r="AV32" s="440"/>
      <c r="AW32" s="440"/>
      <c r="AX32" s="440"/>
      <c r="AY32" s="440"/>
      <c r="AZ32" s="440"/>
      <c r="BA32" s="440"/>
      <c r="BB32" s="559"/>
      <c r="BC32" s="559"/>
      <c r="BD32" s="559"/>
      <c r="BE32" s="559"/>
      <c r="BF32" s="559"/>
      <c r="BG32" s="559"/>
      <c r="BH32" s="559"/>
      <c r="BI32" s="559"/>
      <c r="BJ32" s="565"/>
      <c r="BK32" s="565"/>
      <c r="BL32" s="565"/>
      <c r="BM32" s="565"/>
      <c r="BN32" s="565"/>
    </row>
    <row r="33" spans="1:130" s="253" customFormat="1">
      <c r="A33" s="432">
        <v>19</v>
      </c>
      <c r="B33" s="432"/>
      <c r="C33" s="432"/>
      <c r="D33" s="436"/>
      <c r="E33" s="436"/>
      <c r="F33" s="436"/>
      <c r="G33" s="436"/>
      <c r="H33" s="436"/>
      <c r="I33" s="436"/>
      <c r="J33" s="436"/>
      <c r="K33" s="436"/>
      <c r="L33" s="436"/>
      <c r="M33" s="436"/>
      <c r="N33" s="436"/>
      <c r="O33" s="436"/>
      <c r="P33" s="436"/>
      <c r="Q33" s="436"/>
      <c r="R33" s="436"/>
      <c r="S33" s="436"/>
      <c r="T33" s="436"/>
      <c r="U33" s="436"/>
      <c r="V33" s="436"/>
      <c r="W33" s="436"/>
      <c r="X33" s="436"/>
      <c r="Y33" s="437"/>
      <c r="Z33" s="438"/>
      <c r="AA33" s="438"/>
      <c r="AB33" s="438"/>
      <c r="AC33" s="438"/>
      <c r="AD33" s="439"/>
      <c r="AE33" s="439"/>
      <c r="AF33" s="439"/>
      <c r="AG33" s="439"/>
      <c r="AH33" s="439"/>
      <c r="AI33" s="439"/>
      <c r="AJ33" s="439"/>
      <c r="AK33" s="439"/>
      <c r="AL33" s="440">
        <f t="shared" si="6"/>
        <v>0</v>
      </c>
      <c r="AM33" s="440"/>
      <c r="AN33" s="440"/>
      <c r="AO33" s="440"/>
      <c r="AP33" s="440"/>
      <c r="AQ33" s="440"/>
      <c r="AR33" s="440"/>
      <c r="AS33" s="440"/>
      <c r="AT33" s="440">
        <f t="shared" si="7"/>
        <v>0</v>
      </c>
      <c r="AU33" s="440"/>
      <c r="AV33" s="440"/>
      <c r="AW33" s="440"/>
      <c r="AX33" s="440"/>
      <c r="AY33" s="440"/>
      <c r="AZ33" s="440"/>
      <c r="BA33" s="440"/>
      <c r="BB33" s="559"/>
      <c r="BC33" s="559"/>
      <c r="BD33" s="559"/>
      <c r="BE33" s="559"/>
      <c r="BF33" s="559"/>
      <c r="BG33" s="559"/>
      <c r="BH33" s="559"/>
      <c r="BI33" s="559"/>
      <c r="BJ33" s="565"/>
      <c r="BK33" s="565"/>
      <c r="BL33" s="565"/>
      <c r="BM33" s="565"/>
      <c r="BN33" s="565"/>
    </row>
    <row r="34" spans="1:130" s="253" customFormat="1">
      <c r="A34" s="432">
        <v>20</v>
      </c>
      <c r="B34" s="432"/>
      <c r="C34" s="432"/>
      <c r="D34" s="436"/>
      <c r="E34" s="436"/>
      <c r="F34" s="436"/>
      <c r="G34" s="436"/>
      <c r="H34" s="436"/>
      <c r="I34" s="436"/>
      <c r="J34" s="436"/>
      <c r="K34" s="436"/>
      <c r="L34" s="436"/>
      <c r="M34" s="436"/>
      <c r="N34" s="436"/>
      <c r="O34" s="436"/>
      <c r="P34" s="436"/>
      <c r="Q34" s="436"/>
      <c r="R34" s="436"/>
      <c r="S34" s="436"/>
      <c r="T34" s="436"/>
      <c r="U34" s="436"/>
      <c r="V34" s="436"/>
      <c r="W34" s="436"/>
      <c r="X34" s="436"/>
      <c r="Y34" s="437"/>
      <c r="Z34" s="438"/>
      <c r="AA34" s="438"/>
      <c r="AB34" s="438"/>
      <c r="AC34" s="438"/>
      <c r="AD34" s="439"/>
      <c r="AE34" s="439"/>
      <c r="AF34" s="439"/>
      <c r="AG34" s="439"/>
      <c r="AH34" s="439"/>
      <c r="AI34" s="439"/>
      <c r="AJ34" s="439"/>
      <c r="AK34" s="439"/>
      <c r="AL34" s="440">
        <f t="shared" si="6"/>
        <v>0</v>
      </c>
      <c r="AM34" s="440"/>
      <c r="AN34" s="440"/>
      <c r="AO34" s="440"/>
      <c r="AP34" s="440"/>
      <c r="AQ34" s="440"/>
      <c r="AR34" s="440"/>
      <c r="AS34" s="440"/>
      <c r="AT34" s="440">
        <f t="shared" si="7"/>
        <v>0</v>
      </c>
      <c r="AU34" s="440"/>
      <c r="AV34" s="440"/>
      <c r="AW34" s="440"/>
      <c r="AX34" s="440"/>
      <c r="AY34" s="440"/>
      <c r="AZ34" s="440"/>
      <c r="BA34" s="440"/>
      <c r="BB34" s="559"/>
      <c r="BC34" s="559"/>
      <c r="BD34" s="559"/>
      <c r="BE34" s="559"/>
      <c r="BF34" s="559"/>
      <c r="BG34" s="559"/>
      <c r="BH34" s="559"/>
      <c r="BI34" s="559"/>
      <c r="BJ34" s="565"/>
      <c r="BK34" s="565"/>
      <c r="BL34" s="565"/>
      <c r="BM34" s="565"/>
      <c r="BN34" s="565"/>
    </row>
    <row r="35" spans="1:130" s="253" customFormat="1">
      <c r="A35" s="432">
        <v>21</v>
      </c>
      <c r="B35" s="432"/>
      <c r="C35" s="432"/>
      <c r="D35" s="436"/>
      <c r="E35" s="436"/>
      <c r="F35" s="436"/>
      <c r="G35" s="436"/>
      <c r="H35" s="436"/>
      <c r="I35" s="436"/>
      <c r="J35" s="436"/>
      <c r="K35" s="436"/>
      <c r="L35" s="436"/>
      <c r="M35" s="436"/>
      <c r="N35" s="436"/>
      <c r="O35" s="436"/>
      <c r="P35" s="436"/>
      <c r="Q35" s="436"/>
      <c r="R35" s="436"/>
      <c r="S35" s="436"/>
      <c r="T35" s="436"/>
      <c r="U35" s="436"/>
      <c r="V35" s="436"/>
      <c r="W35" s="436"/>
      <c r="X35" s="436"/>
      <c r="Y35" s="437"/>
      <c r="Z35" s="438"/>
      <c r="AA35" s="438"/>
      <c r="AB35" s="438"/>
      <c r="AC35" s="438"/>
      <c r="AD35" s="439"/>
      <c r="AE35" s="439"/>
      <c r="AF35" s="439"/>
      <c r="AG35" s="439"/>
      <c r="AH35" s="439"/>
      <c r="AI35" s="439"/>
      <c r="AJ35" s="439"/>
      <c r="AK35" s="439"/>
      <c r="AL35" s="440">
        <f t="shared" si="6"/>
        <v>0</v>
      </c>
      <c r="AM35" s="440"/>
      <c r="AN35" s="440"/>
      <c r="AO35" s="440"/>
      <c r="AP35" s="440"/>
      <c r="AQ35" s="440"/>
      <c r="AR35" s="440"/>
      <c r="AS35" s="440"/>
      <c r="AT35" s="440">
        <f t="shared" si="7"/>
        <v>0</v>
      </c>
      <c r="AU35" s="440"/>
      <c r="AV35" s="440"/>
      <c r="AW35" s="440"/>
      <c r="AX35" s="440"/>
      <c r="AY35" s="440"/>
      <c r="AZ35" s="440"/>
      <c r="BA35" s="440"/>
      <c r="BB35" s="559"/>
      <c r="BC35" s="559"/>
      <c r="BD35" s="559"/>
      <c r="BE35" s="559"/>
      <c r="BF35" s="559"/>
      <c r="BG35" s="559"/>
      <c r="BH35" s="559"/>
      <c r="BI35" s="559"/>
      <c r="BJ35" s="565"/>
      <c r="BK35" s="565"/>
      <c r="BL35" s="565"/>
      <c r="BM35" s="565"/>
      <c r="BN35" s="565"/>
    </row>
    <row r="36" spans="1:130" s="253" customFormat="1">
      <c r="A36" s="432">
        <v>22</v>
      </c>
      <c r="B36" s="432"/>
      <c r="C36" s="432"/>
      <c r="D36" s="436"/>
      <c r="E36" s="436"/>
      <c r="F36" s="436"/>
      <c r="G36" s="436"/>
      <c r="H36" s="436"/>
      <c r="I36" s="436"/>
      <c r="J36" s="436"/>
      <c r="K36" s="436"/>
      <c r="L36" s="436"/>
      <c r="M36" s="436"/>
      <c r="N36" s="436"/>
      <c r="O36" s="436"/>
      <c r="P36" s="436"/>
      <c r="Q36" s="436"/>
      <c r="R36" s="436"/>
      <c r="S36" s="436"/>
      <c r="T36" s="436"/>
      <c r="U36" s="436"/>
      <c r="V36" s="436"/>
      <c r="W36" s="436"/>
      <c r="X36" s="436"/>
      <c r="Y36" s="438"/>
      <c r="Z36" s="438"/>
      <c r="AA36" s="438"/>
      <c r="AB36" s="438"/>
      <c r="AC36" s="438"/>
      <c r="AD36" s="439"/>
      <c r="AE36" s="439"/>
      <c r="AF36" s="439"/>
      <c r="AG36" s="439"/>
      <c r="AH36" s="439"/>
      <c r="AI36" s="439"/>
      <c r="AJ36" s="439"/>
      <c r="AK36" s="439"/>
      <c r="AL36" s="440">
        <f t="shared" si="6"/>
        <v>0</v>
      </c>
      <c r="AM36" s="440"/>
      <c r="AN36" s="440"/>
      <c r="AO36" s="440"/>
      <c r="AP36" s="440"/>
      <c r="AQ36" s="440"/>
      <c r="AR36" s="440"/>
      <c r="AS36" s="440"/>
      <c r="AT36" s="440">
        <f t="shared" si="7"/>
        <v>0</v>
      </c>
      <c r="AU36" s="440"/>
      <c r="AV36" s="440"/>
      <c r="AW36" s="440"/>
      <c r="AX36" s="440"/>
      <c r="AY36" s="440"/>
      <c r="AZ36" s="440"/>
      <c r="BA36" s="440"/>
      <c r="BB36" s="559"/>
      <c r="BC36" s="559"/>
      <c r="BD36" s="559"/>
      <c r="BE36" s="559"/>
      <c r="BF36" s="559"/>
      <c r="BG36" s="559"/>
      <c r="BH36" s="559"/>
      <c r="BI36" s="559"/>
      <c r="BJ36" s="565"/>
      <c r="BK36" s="565"/>
      <c r="BL36" s="565"/>
      <c r="BM36" s="565"/>
      <c r="BN36" s="565"/>
    </row>
    <row r="37" spans="1:130" s="253" customFormat="1">
      <c r="A37" s="432">
        <v>23</v>
      </c>
      <c r="B37" s="432"/>
      <c r="C37" s="432"/>
      <c r="D37" s="436"/>
      <c r="E37" s="436"/>
      <c r="F37" s="436"/>
      <c r="G37" s="436"/>
      <c r="H37" s="436"/>
      <c r="I37" s="436"/>
      <c r="J37" s="436"/>
      <c r="K37" s="436"/>
      <c r="L37" s="436"/>
      <c r="M37" s="436"/>
      <c r="N37" s="436"/>
      <c r="O37" s="436"/>
      <c r="P37" s="436"/>
      <c r="Q37" s="436"/>
      <c r="R37" s="436"/>
      <c r="S37" s="436"/>
      <c r="T37" s="436"/>
      <c r="U37" s="436"/>
      <c r="V37" s="436"/>
      <c r="W37" s="436"/>
      <c r="X37" s="436"/>
      <c r="Y37" s="437"/>
      <c r="Z37" s="438"/>
      <c r="AA37" s="438"/>
      <c r="AB37" s="438"/>
      <c r="AC37" s="438"/>
      <c r="AD37" s="439"/>
      <c r="AE37" s="439"/>
      <c r="AF37" s="439"/>
      <c r="AG37" s="439"/>
      <c r="AH37" s="439"/>
      <c r="AI37" s="439"/>
      <c r="AJ37" s="439"/>
      <c r="AK37" s="439"/>
      <c r="AL37" s="440">
        <f t="shared" si="6"/>
        <v>0</v>
      </c>
      <c r="AM37" s="440"/>
      <c r="AN37" s="440"/>
      <c r="AO37" s="440"/>
      <c r="AP37" s="440"/>
      <c r="AQ37" s="440"/>
      <c r="AR37" s="440"/>
      <c r="AS37" s="440"/>
      <c r="AT37" s="440">
        <f t="shared" si="7"/>
        <v>0</v>
      </c>
      <c r="AU37" s="440"/>
      <c r="AV37" s="440"/>
      <c r="AW37" s="440"/>
      <c r="AX37" s="440"/>
      <c r="AY37" s="440"/>
      <c r="AZ37" s="440"/>
      <c r="BA37" s="440"/>
      <c r="BB37" s="559"/>
      <c r="BC37" s="559"/>
      <c r="BD37" s="559"/>
      <c r="BE37" s="559"/>
      <c r="BF37" s="559"/>
      <c r="BG37" s="559"/>
      <c r="BH37" s="559"/>
      <c r="BI37" s="559"/>
      <c r="BJ37" s="565"/>
      <c r="BK37" s="565"/>
      <c r="BL37" s="565"/>
      <c r="BM37" s="565"/>
      <c r="BN37" s="565"/>
    </row>
    <row r="38" spans="1:130" s="253" customFormat="1">
      <c r="A38" s="432">
        <v>24</v>
      </c>
      <c r="B38" s="432"/>
      <c r="C38" s="432"/>
      <c r="D38" s="436"/>
      <c r="E38" s="436"/>
      <c r="F38" s="436"/>
      <c r="G38" s="436"/>
      <c r="H38" s="436"/>
      <c r="I38" s="436"/>
      <c r="J38" s="436"/>
      <c r="K38" s="436"/>
      <c r="L38" s="436"/>
      <c r="M38" s="436"/>
      <c r="N38" s="436"/>
      <c r="O38" s="436"/>
      <c r="P38" s="436"/>
      <c r="Q38" s="436"/>
      <c r="R38" s="436"/>
      <c r="S38" s="436"/>
      <c r="T38" s="436"/>
      <c r="U38" s="436"/>
      <c r="V38" s="436"/>
      <c r="W38" s="436"/>
      <c r="X38" s="436"/>
      <c r="Y38" s="437"/>
      <c r="Z38" s="438"/>
      <c r="AA38" s="438"/>
      <c r="AB38" s="438"/>
      <c r="AC38" s="438"/>
      <c r="AD38" s="439"/>
      <c r="AE38" s="439"/>
      <c r="AF38" s="439"/>
      <c r="AG38" s="439"/>
      <c r="AH38" s="439"/>
      <c r="AI38" s="439"/>
      <c r="AJ38" s="439"/>
      <c r="AK38" s="439"/>
      <c r="AL38" s="440">
        <f t="shared" si="6"/>
        <v>0</v>
      </c>
      <c r="AM38" s="440"/>
      <c r="AN38" s="440"/>
      <c r="AO38" s="440"/>
      <c r="AP38" s="440"/>
      <c r="AQ38" s="440"/>
      <c r="AR38" s="440"/>
      <c r="AS38" s="440"/>
      <c r="AT38" s="440">
        <f t="shared" si="7"/>
        <v>0</v>
      </c>
      <c r="AU38" s="440"/>
      <c r="AV38" s="440"/>
      <c r="AW38" s="440"/>
      <c r="AX38" s="440"/>
      <c r="AY38" s="440"/>
      <c r="AZ38" s="440"/>
      <c r="BA38" s="440"/>
      <c r="BB38" s="559"/>
      <c r="BC38" s="559"/>
      <c r="BD38" s="559"/>
      <c r="BE38" s="559"/>
      <c r="BF38" s="559"/>
      <c r="BG38" s="559"/>
      <c r="BH38" s="559"/>
      <c r="BI38" s="559"/>
      <c r="BJ38" s="565"/>
      <c r="BK38" s="565"/>
      <c r="BL38" s="565"/>
      <c r="BM38" s="565"/>
      <c r="BN38" s="565"/>
    </row>
    <row r="39" spans="1:130" s="253" customFormat="1">
      <c r="A39" s="432">
        <v>25</v>
      </c>
      <c r="B39" s="432"/>
      <c r="C39" s="432"/>
      <c r="D39" s="436"/>
      <c r="E39" s="436"/>
      <c r="F39" s="436"/>
      <c r="G39" s="436"/>
      <c r="H39" s="436"/>
      <c r="I39" s="436"/>
      <c r="J39" s="436"/>
      <c r="K39" s="436"/>
      <c r="L39" s="436"/>
      <c r="M39" s="436"/>
      <c r="N39" s="436"/>
      <c r="O39" s="436"/>
      <c r="P39" s="436"/>
      <c r="Q39" s="436"/>
      <c r="R39" s="436"/>
      <c r="S39" s="436"/>
      <c r="T39" s="436"/>
      <c r="U39" s="436"/>
      <c r="V39" s="436"/>
      <c r="W39" s="436"/>
      <c r="X39" s="436"/>
      <c r="Y39" s="437"/>
      <c r="Z39" s="438"/>
      <c r="AA39" s="438"/>
      <c r="AB39" s="438"/>
      <c r="AC39" s="438"/>
      <c r="AD39" s="439"/>
      <c r="AE39" s="439"/>
      <c r="AF39" s="439"/>
      <c r="AG39" s="439"/>
      <c r="AH39" s="439"/>
      <c r="AI39" s="439"/>
      <c r="AJ39" s="439"/>
      <c r="AK39" s="439"/>
      <c r="AL39" s="440">
        <f t="shared" si="6"/>
        <v>0</v>
      </c>
      <c r="AM39" s="440"/>
      <c r="AN39" s="440"/>
      <c r="AO39" s="440"/>
      <c r="AP39" s="440"/>
      <c r="AQ39" s="440"/>
      <c r="AR39" s="440"/>
      <c r="AS39" s="440"/>
      <c r="AT39" s="440">
        <f t="shared" si="7"/>
        <v>0</v>
      </c>
      <c r="AU39" s="440"/>
      <c r="AV39" s="440"/>
      <c r="AW39" s="440"/>
      <c r="AX39" s="440"/>
      <c r="AY39" s="440"/>
      <c r="AZ39" s="440"/>
      <c r="BA39" s="440"/>
      <c r="BB39" s="559"/>
      <c r="BC39" s="559"/>
      <c r="BD39" s="559"/>
      <c r="BE39" s="559"/>
      <c r="BF39" s="559"/>
      <c r="BG39" s="559"/>
      <c r="BH39" s="559"/>
      <c r="BI39" s="559"/>
      <c r="BJ39" s="565"/>
      <c r="BK39" s="565"/>
      <c r="BL39" s="565"/>
      <c r="BM39" s="565"/>
      <c r="BN39" s="565"/>
    </row>
    <row r="40" spans="1:130" s="253" customFormat="1">
      <c r="A40" s="432">
        <v>26</v>
      </c>
      <c r="B40" s="432"/>
      <c r="C40" s="432"/>
      <c r="D40" s="436"/>
      <c r="E40" s="436"/>
      <c r="F40" s="436"/>
      <c r="G40" s="436"/>
      <c r="H40" s="436"/>
      <c r="I40" s="436"/>
      <c r="J40" s="436"/>
      <c r="K40" s="436"/>
      <c r="L40" s="436"/>
      <c r="M40" s="436"/>
      <c r="N40" s="436"/>
      <c r="O40" s="436"/>
      <c r="P40" s="436"/>
      <c r="Q40" s="436"/>
      <c r="R40" s="436"/>
      <c r="S40" s="436"/>
      <c r="T40" s="436"/>
      <c r="U40" s="436"/>
      <c r="V40" s="436"/>
      <c r="W40" s="436"/>
      <c r="X40" s="436"/>
      <c r="Y40" s="437"/>
      <c r="Z40" s="438"/>
      <c r="AA40" s="438"/>
      <c r="AB40" s="438"/>
      <c r="AC40" s="438"/>
      <c r="AD40" s="439"/>
      <c r="AE40" s="439"/>
      <c r="AF40" s="439"/>
      <c r="AG40" s="439"/>
      <c r="AH40" s="439"/>
      <c r="AI40" s="439"/>
      <c r="AJ40" s="439"/>
      <c r="AK40" s="439"/>
      <c r="AL40" s="440">
        <f t="shared" si="6"/>
        <v>0</v>
      </c>
      <c r="AM40" s="440"/>
      <c r="AN40" s="440"/>
      <c r="AO40" s="440"/>
      <c r="AP40" s="440"/>
      <c r="AQ40" s="440"/>
      <c r="AR40" s="440"/>
      <c r="AS40" s="440"/>
      <c r="AT40" s="440">
        <f t="shared" si="7"/>
        <v>0</v>
      </c>
      <c r="AU40" s="440"/>
      <c r="AV40" s="440"/>
      <c r="AW40" s="440"/>
      <c r="AX40" s="440"/>
      <c r="AY40" s="440"/>
      <c r="AZ40" s="440"/>
      <c r="BA40" s="440"/>
      <c r="BB40" s="559"/>
      <c r="BC40" s="559"/>
      <c r="BD40" s="559"/>
      <c r="BE40" s="559"/>
      <c r="BF40" s="559"/>
      <c r="BG40" s="559"/>
      <c r="BH40" s="559"/>
      <c r="BI40" s="559"/>
      <c r="BJ40" s="565"/>
      <c r="BK40" s="565"/>
      <c r="BL40" s="565"/>
      <c r="BM40" s="565"/>
      <c r="BN40" s="565"/>
    </row>
    <row r="41" spans="1:130" s="253" customFormat="1">
      <c r="A41" s="432">
        <v>27</v>
      </c>
      <c r="B41" s="432"/>
      <c r="C41" s="432"/>
      <c r="D41" s="436"/>
      <c r="E41" s="436"/>
      <c r="F41" s="436"/>
      <c r="G41" s="436"/>
      <c r="H41" s="436"/>
      <c r="I41" s="436"/>
      <c r="J41" s="436"/>
      <c r="K41" s="436"/>
      <c r="L41" s="436"/>
      <c r="M41" s="436"/>
      <c r="N41" s="436"/>
      <c r="O41" s="436"/>
      <c r="P41" s="436"/>
      <c r="Q41" s="436"/>
      <c r="R41" s="436"/>
      <c r="S41" s="436"/>
      <c r="T41" s="436"/>
      <c r="U41" s="436"/>
      <c r="V41" s="436"/>
      <c r="W41" s="436"/>
      <c r="X41" s="436"/>
      <c r="Y41" s="437"/>
      <c r="Z41" s="438"/>
      <c r="AA41" s="438"/>
      <c r="AB41" s="438"/>
      <c r="AC41" s="438"/>
      <c r="AD41" s="439"/>
      <c r="AE41" s="439"/>
      <c r="AF41" s="439"/>
      <c r="AG41" s="439"/>
      <c r="AH41" s="439"/>
      <c r="AI41" s="439"/>
      <c r="AJ41" s="439"/>
      <c r="AK41" s="439"/>
      <c r="AL41" s="440">
        <f t="shared" si="6"/>
        <v>0</v>
      </c>
      <c r="AM41" s="440"/>
      <c r="AN41" s="440"/>
      <c r="AO41" s="440"/>
      <c r="AP41" s="440"/>
      <c r="AQ41" s="440"/>
      <c r="AR41" s="440"/>
      <c r="AS41" s="440"/>
      <c r="AT41" s="440">
        <f t="shared" si="7"/>
        <v>0</v>
      </c>
      <c r="AU41" s="440"/>
      <c r="AV41" s="440"/>
      <c r="AW41" s="440"/>
      <c r="AX41" s="440"/>
      <c r="AY41" s="440"/>
      <c r="AZ41" s="440"/>
      <c r="BA41" s="440"/>
      <c r="BB41" s="559"/>
      <c r="BC41" s="559"/>
      <c r="BD41" s="559"/>
      <c r="BE41" s="559"/>
      <c r="BF41" s="559"/>
      <c r="BG41" s="559"/>
      <c r="BH41" s="559"/>
      <c r="BI41" s="559"/>
      <c r="BJ41" s="565"/>
      <c r="BK41" s="565"/>
      <c r="BL41" s="565"/>
      <c r="BM41" s="565"/>
      <c r="BN41" s="565"/>
    </row>
    <row r="42" spans="1:130" s="253" customFormat="1">
      <c r="A42" s="432">
        <v>28</v>
      </c>
      <c r="B42" s="432"/>
      <c r="C42" s="432"/>
      <c r="D42" s="436"/>
      <c r="E42" s="436"/>
      <c r="F42" s="436"/>
      <c r="G42" s="436"/>
      <c r="H42" s="436"/>
      <c r="I42" s="436"/>
      <c r="J42" s="436"/>
      <c r="K42" s="436"/>
      <c r="L42" s="436"/>
      <c r="M42" s="436"/>
      <c r="N42" s="436"/>
      <c r="O42" s="436"/>
      <c r="P42" s="436"/>
      <c r="Q42" s="436"/>
      <c r="R42" s="436"/>
      <c r="S42" s="436"/>
      <c r="T42" s="436"/>
      <c r="U42" s="436"/>
      <c r="V42" s="436"/>
      <c r="W42" s="436"/>
      <c r="X42" s="436"/>
      <c r="Y42" s="437"/>
      <c r="Z42" s="438"/>
      <c r="AA42" s="438"/>
      <c r="AB42" s="438"/>
      <c r="AC42" s="438"/>
      <c r="AD42" s="439"/>
      <c r="AE42" s="439"/>
      <c r="AF42" s="439"/>
      <c r="AG42" s="439"/>
      <c r="AH42" s="439"/>
      <c r="AI42" s="439"/>
      <c r="AJ42" s="439"/>
      <c r="AK42" s="439"/>
      <c r="AL42" s="440">
        <f t="shared" si="6"/>
        <v>0</v>
      </c>
      <c r="AM42" s="440"/>
      <c r="AN42" s="440"/>
      <c r="AO42" s="440"/>
      <c r="AP42" s="440"/>
      <c r="AQ42" s="440"/>
      <c r="AR42" s="440"/>
      <c r="AS42" s="440"/>
      <c r="AT42" s="440">
        <f t="shared" si="7"/>
        <v>0</v>
      </c>
      <c r="AU42" s="440"/>
      <c r="AV42" s="440"/>
      <c r="AW42" s="440"/>
      <c r="AX42" s="440"/>
      <c r="AY42" s="440"/>
      <c r="AZ42" s="440"/>
      <c r="BA42" s="440"/>
      <c r="BB42" s="559"/>
      <c r="BC42" s="559"/>
      <c r="BD42" s="559"/>
      <c r="BE42" s="559"/>
      <c r="BF42" s="559"/>
      <c r="BG42" s="559"/>
      <c r="BH42" s="559"/>
      <c r="BI42" s="559"/>
      <c r="BJ42" s="565"/>
      <c r="BK42" s="565"/>
      <c r="BL42" s="565"/>
      <c r="BM42" s="565"/>
      <c r="BN42" s="565"/>
    </row>
    <row r="43" spans="1:130" s="253" customFormat="1">
      <c r="A43" s="432">
        <v>29</v>
      </c>
      <c r="B43" s="432"/>
      <c r="C43" s="432"/>
      <c r="D43" s="436"/>
      <c r="E43" s="436"/>
      <c r="F43" s="436"/>
      <c r="G43" s="436"/>
      <c r="H43" s="436"/>
      <c r="I43" s="436"/>
      <c r="J43" s="436"/>
      <c r="K43" s="436"/>
      <c r="L43" s="436"/>
      <c r="M43" s="436"/>
      <c r="N43" s="436"/>
      <c r="O43" s="436"/>
      <c r="P43" s="436"/>
      <c r="Q43" s="436"/>
      <c r="R43" s="436"/>
      <c r="S43" s="436"/>
      <c r="T43" s="436"/>
      <c r="U43" s="436"/>
      <c r="V43" s="436"/>
      <c r="W43" s="436"/>
      <c r="X43" s="436"/>
      <c r="Y43" s="437"/>
      <c r="Z43" s="438"/>
      <c r="AA43" s="438"/>
      <c r="AB43" s="438"/>
      <c r="AC43" s="438"/>
      <c r="AD43" s="439"/>
      <c r="AE43" s="439"/>
      <c r="AF43" s="439"/>
      <c r="AG43" s="439"/>
      <c r="AH43" s="439"/>
      <c r="AI43" s="439"/>
      <c r="AJ43" s="439"/>
      <c r="AK43" s="439"/>
      <c r="AL43" s="440">
        <f t="shared" si="6"/>
        <v>0</v>
      </c>
      <c r="AM43" s="440"/>
      <c r="AN43" s="440"/>
      <c r="AO43" s="440"/>
      <c r="AP43" s="440"/>
      <c r="AQ43" s="440"/>
      <c r="AR43" s="440"/>
      <c r="AS43" s="440"/>
      <c r="AT43" s="440">
        <f t="shared" si="7"/>
        <v>0</v>
      </c>
      <c r="AU43" s="440"/>
      <c r="AV43" s="440"/>
      <c r="AW43" s="440"/>
      <c r="AX43" s="440"/>
      <c r="AY43" s="440"/>
      <c r="AZ43" s="440"/>
      <c r="BA43" s="440"/>
      <c r="BB43" s="559"/>
      <c r="BC43" s="559"/>
      <c r="BD43" s="559"/>
      <c r="BE43" s="559"/>
      <c r="BF43" s="559"/>
      <c r="BG43" s="559"/>
      <c r="BH43" s="559"/>
      <c r="BI43" s="559"/>
      <c r="BJ43" s="565"/>
      <c r="BK43" s="565"/>
      <c r="BL43" s="565"/>
      <c r="BM43" s="565"/>
      <c r="BN43" s="565"/>
    </row>
    <row r="44" spans="1:130" s="253" customFormat="1">
      <c r="A44" s="432">
        <v>30</v>
      </c>
      <c r="B44" s="432"/>
      <c r="C44" s="432"/>
      <c r="D44" s="436"/>
      <c r="E44" s="436"/>
      <c r="F44" s="436"/>
      <c r="G44" s="436"/>
      <c r="H44" s="436"/>
      <c r="I44" s="436"/>
      <c r="J44" s="436"/>
      <c r="K44" s="436"/>
      <c r="L44" s="436"/>
      <c r="M44" s="436"/>
      <c r="N44" s="436"/>
      <c r="O44" s="436"/>
      <c r="P44" s="436"/>
      <c r="Q44" s="436"/>
      <c r="R44" s="436"/>
      <c r="S44" s="436"/>
      <c r="T44" s="436"/>
      <c r="U44" s="436"/>
      <c r="V44" s="436"/>
      <c r="W44" s="436"/>
      <c r="X44" s="436"/>
      <c r="Y44" s="437"/>
      <c r="Z44" s="438"/>
      <c r="AA44" s="438"/>
      <c r="AB44" s="438"/>
      <c r="AC44" s="438"/>
      <c r="AD44" s="439"/>
      <c r="AE44" s="439"/>
      <c r="AF44" s="439"/>
      <c r="AG44" s="439"/>
      <c r="AH44" s="439"/>
      <c r="AI44" s="439"/>
      <c r="AJ44" s="439"/>
      <c r="AK44" s="439"/>
      <c r="AL44" s="440">
        <f t="shared" si="6"/>
        <v>0</v>
      </c>
      <c r="AM44" s="440"/>
      <c r="AN44" s="440"/>
      <c r="AO44" s="440"/>
      <c r="AP44" s="440"/>
      <c r="AQ44" s="440"/>
      <c r="AR44" s="440"/>
      <c r="AS44" s="440"/>
      <c r="AT44" s="440">
        <f t="shared" si="7"/>
        <v>0</v>
      </c>
      <c r="AU44" s="440"/>
      <c r="AV44" s="440"/>
      <c r="AW44" s="440"/>
      <c r="AX44" s="440"/>
      <c r="AY44" s="440"/>
      <c r="AZ44" s="440"/>
      <c r="BA44" s="440"/>
      <c r="BB44" s="559"/>
      <c r="BC44" s="559"/>
      <c r="BD44" s="559"/>
      <c r="BE44" s="559"/>
      <c r="BF44" s="559"/>
      <c r="BG44" s="559"/>
      <c r="BH44" s="559"/>
      <c r="BI44" s="559"/>
      <c r="BJ44" s="565"/>
      <c r="BK44" s="565"/>
      <c r="BL44" s="565"/>
      <c r="BM44" s="565"/>
      <c r="BN44" s="565"/>
    </row>
    <row r="45" spans="1:130" s="161" customFormat="1">
      <c r="A45" s="432">
        <v>31</v>
      </c>
      <c r="B45" s="432"/>
      <c r="C45" s="432"/>
      <c r="D45" s="436"/>
      <c r="E45" s="436"/>
      <c r="F45" s="436"/>
      <c r="G45" s="436"/>
      <c r="H45" s="436"/>
      <c r="I45" s="436"/>
      <c r="J45" s="436"/>
      <c r="K45" s="436"/>
      <c r="L45" s="436"/>
      <c r="M45" s="436"/>
      <c r="N45" s="436"/>
      <c r="O45" s="436"/>
      <c r="P45" s="436"/>
      <c r="Q45" s="436"/>
      <c r="R45" s="436"/>
      <c r="S45" s="436"/>
      <c r="T45" s="436"/>
      <c r="U45" s="436"/>
      <c r="V45" s="436"/>
      <c r="W45" s="436"/>
      <c r="X45" s="436"/>
      <c r="Y45" s="437"/>
      <c r="Z45" s="438"/>
      <c r="AA45" s="438"/>
      <c r="AB45" s="438"/>
      <c r="AC45" s="438"/>
      <c r="AD45" s="439"/>
      <c r="AE45" s="439"/>
      <c r="AF45" s="439"/>
      <c r="AG45" s="439"/>
      <c r="AH45" s="439"/>
      <c r="AI45" s="439"/>
      <c r="AJ45" s="439"/>
      <c r="AK45" s="439"/>
      <c r="AL45" s="440">
        <f>IF(Y45=10%,ROUNDUP(AD45*100/110,0),IF(Y45=8%,ROUNDUP(AD45*100/108,0),IF(Y45="非課税",AD45,0)))</f>
        <v>0</v>
      </c>
      <c r="AM45" s="440"/>
      <c r="AN45" s="440"/>
      <c r="AO45" s="440"/>
      <c r="AP45" s="440"/>
      <c r="AQ45" s="440"/>
      <c r="AR45" s="440"/>
      <c r="AS45" s="440"/>
      <c r="AT45" s="440">
        <f>AD45-AL45</f>
        <v>0</v>
      </c>
      <c r="AU45" s="440"/>
      <c r="AV45" s="440"/>
      <c r="AW45" s="440"/>
      <c r="AX45" s="440"/>
      <c r="AY45" s="440"/>
      <c r="AZ45" s="440"/>
      <c r="BA45" s="440"/>
      <c r="BB45" s="559"/>
      <c r="BC45" s="559"/>
      <c r="BD45" s="559"/>
      <c r="BE45" s="559"/>
      <c r="BF45" s="559"/>
      <c r="BG45" s="559"/>
      <c r="BH45" s="559"/>
      <c r="BI45" s="559"/>
      <c r="BJ45" s="565"/>
      <c r="BK45" s="565"/>
      <c r="BL45" s="565"/>
      <c r="BM45" s="565"/>
      <c r="BN45" s="565"/>
      <c r="BU45" s="253"/>
      <c r="BV45" s="253"/>
      <c r="BW45" s="253"/>
      <c r="BX45" s="253"/>
      <c r="BY45" s="253"/>
      <c r="BZ45" s="253"/>
      <c r="CA45" s="253"/>
      <c r="CB45" s="253"/>
      <c r="CC45" s="253"/>
      <c r="CD45" s="253"/>
      <c r="CE45" s="253"/>
      <c r="CF45" s="253"/>
      <c r="CG45" s="253"/>
      <c r="CH45" s="253"/>
      <c r="CI45" s="253"/>
      <c r="CJ45" s="253"/>
      <c r="CK45" s="253"/>
      <c r="CL45" s="253"/>
      <c r="CM45" s="253"/>
      <c r="CN45" s="253"/>
      <c r="CO45" s="253"/>
      <c r="CP45" s="253"/>
      <c r="CQ45" s="253"/>
      <c r="CR45" s="253"/>
      <c r="CS45" s="253"/>
      <c r="CT45" s="253"/>
      <c r="CU45" s="253"/>
      <c r="CV45" s="253"/>
      <c r="CW45" s="253"/>
      <c r="CX45" s="253"/>
      <c r="CY45" s="253"/>
      <c r="CZ45" s="253"/>
      <c r="DA45" s="253"/>
      <c r="DB45" s="253"/>
      <c r="DC45" s="253"/>
      <c r="DD45" s="253"/>
      <c r="DE45" s="253"/>
      <c r="DF45" s="253"/>
      <c r="DG45" s="253"/>
      <c r="DH45" s="253"/>
      <c r="DI45" s="253"/>
      <c r="DJ45" s="253"/>
      <c r="DK45" s="253"/>
      <c r="DL45" s="253"/>
      <c r="DM45" s="253"/>
      <c r="DN45" s="253"/>
      <c r="DO45" s="253"/>
      <c r="DP45" s="253"/>
      <c r="DQ45" s="253"/>
      <c r="DR45" s="253"/>
      <c r="DS45" s="253"/>
      <c r="DT45" s="253"/>
      <c r="DU45" s="253"/>
      <c r="DV45" s="253"/>
      <c r="DW45" s="253"/>
      <c r="DX45" s="253"/>
      <c r="DY45" s="253"/>
      <c r="DZ45" s="253"/>
    </row>
    <row r="46" spans="1:130" s="161" customFormat="1">
      <c r="A46" s="432">
        <v>32</v>
      </c>
      <c r="B46" s="432"/>
      <c r="C46" s="432"/>
      <c r="D46" s="436"/>
      <c r="E46" s="436"/>
      <c r="F46" s="436"/>
      <c r="G46" s="436"/>
      <c r="H46" s="436"/>
      <c r="I46" s="436"/>
      <c r="J46" s="436"/>
      <c r="K46" s="436"/>
      <c r="L46" s="436"/>
      <c r="M46" s="436"/>
      <c r="N46" s="436"/>
      <c r="O46" s="436"/>
      <c r="P46" s="436"/>
      <c r="Q46" s="436"/>
      <c r="R46" s="436"/>
      <c r="S46" s="436"/>
      <c r="T46" s="436"/>
      <c r="U46" s="436"/>
      <c r="V46" s="436"/>
      <c r="W46" s="436"/>
      <c r="X46" s="436"/>
      <c r="Y46" s="437"/>
      <c r="Z46" s="438"/>
      <c r="AA46" s="438"/>
      <c r="AB46" s="438"/>
      <c r="AC46" s="438"/>
      <c r="AD46" s="439"/>
      <c r="AE46" s="439"/>
      <c r="AF46" s="439"/>
      <c r="AG46" s="439"/>
      <c r="AH46" s="439"/>
      <c r="AI46" s="439"/>
      <c r="AJ46" s="439"/>
      <c r="AK46" s="439"/>
      <c r="AL46" s="440">
        <f t="shared" ref="AL46:AL74" si="8">IF(Y46=10%,ROUNDUP(AD46*100/110,0),IF(Y46=8%,ROUNDUP(AD46*100/108,0),IF(Y46="非課税",AD46,0)))</f>
        <v>0</v>
      </c>
      <c r="AM46" s="440"/>
      <c r="AN46" s="440"/>
      <c r="AO46" s="440"/>
      <c r="AP46" s="440"/>
      <c r="AQ46" s="440"/>
      <c r="AR46" s="440"/>
      <c r="AS46" s="440"/>
      <c r="AT46" s="440">
        <f t="shared" ref="AT46:AT74" si="9">AD46-AL46</f>
        <v>0</v>
      </c>
      <c r="AU46" s="440"/>
      <c r="AV46" s="440"/>
      <c r="AW46" s="440"/>
      <c r="AX46" s="440"/>
      <c r="AY46" s="440"/>
      <c r="AZ46" s="440"/>
      <c r="BA46" s="440"/>
      <c r="BB46" s="559"/>
      <c r="BC46" s="559"/>
      <c r="BD46" s="559"/>
      <c r="BE46" s="559"/>
      <c r="BF46" s="559"/>
      <c r="BG46" s="559"/>
      <c r="BH46" s="559"/>
      <c r="BI46" s="559"/>
      <c r="BJ46" s="565"/>
      <c r="BK46" s="565"/>
      <c r="BL46" s="565"/>
      <c r="BM46" s="565"/>
      <c r="BN46" s="565"/>
    </row>
    <row r="47" spans="1:130" s="161" customFormat="1">
      <c r="A47" s="432">
        <v>33</v>
      </c>
      <c r="B47" s="432"/>
      <c r="C47" s="432"/>
      <c r="D47" s="436"/>
      <c r="E47" s="436"/>
      <c r="F47" s="436"/>
      <c r="G47" s="436"/>
      <c r="H47" s="436"/>
      <c r="I47" s="436"/>
      <c r="J47" s="436"/>
      <c r="K47" s="436"/>
      <c r="L47" s="436"/>
      <c r="M47" s="436"/>
      <c r="N47" s="436"/>
      <c r="O47" s="436"/>
      <c r="P47" s="436"/>
      <c r="Q47" s="436"/>
      <c r="R47" s="436"/>
      <c r="S47" s="436"/>
      <c r="T47" s="436"/>
      <c r="U47" s="436"/>
      <c r="V47" s="436"/>
      <c r="W47" s="436"/>
      <c r="X47" s="436"/>
      <c r="Y47" s="437"/>
      <c r="Z47" s="438"/>
      <c r="AA47" s="438"/>
      <c r="AB47" s="438"/>
      <c r="AC47" s="438"/>
      <c r="AD47" s="439"/>
      <c r="AE47" s="439"/>
      <c r="AF47" s="439"/>
      <c r="AG47" s="439"/>
      <c r="AH47" s="439"/>
      <c r="AI47" s="439"/>
      <c r="AJ47" s="439"/>
      <c r="AK47" s="439"/>
      <c r="AL47" s="440">
        <f t="shared" si="8"/>
        <v>0</v>
      </c>
      <c r="AM47" s="440"/>
      <c r="AN47" s="440"/>
      <c r="AO47" s="440"/>
      <c r="AP47" s="440"/>
      <c r="AQ47" s="440"/>
      <c r="AR47" s="440"/>
      <c r="AS47" s="440"/>
      <c r="AT47" s="440">
        <f t="shared" si="9"/>
        <v>0</v>
      </c>
      <c r="AU47" s="440"/>
      <c r="AV47" s="440"/>
      <c r="AW47" s="440"/>
      <c r="AX47" s="440"/>
      <c r="AY47" s="440"/>
      <c r="AZ47" s="440"/>
      <c r="BA47" s="440"/>
      <c r="BB47" s="559"/>
      <c r="BC47" s="559"/>
      <c r="BD47" s="559"/>
      <c r="BE47" s="559"/>
      <c r="BF47" s="559"/>
      <c r="BG47" s="559"/>
      <c r="BH47" s="559"/>
      <c r="BI47" s="559"/>
      <c r="BJ47" s="565"/>
      <c r="BK47" s="565"/>
      <c r="BL47" s="565"/>
      <c r="BM47" s="565"/>
      <c r="BN47" s="565"/>
    </row>
    <row r="48" spans="1:130" s="161" customFormat="1">
      <c r="A48" s="432">
        <v>34</v>
      </c>
      <c r="B48" s="432"/>
      <c r="C48" s="432"/>
      <c r="D48" s="436"/>
      <c r="E48" s="436"/>
      <c r="F48" s="436"/>
      <c r="G48" s="436"/>
      <c r="H48" s="436"/>
      <c r="I48" s="436"/>
      <c r="J48" s="436"/>
      <c r="K48" s="436"/>
      <c r="L48" s="436"/>
      <c r="M48" s="436"/>
      <c r="N48" s="436"/>
      <c r="O48" s="436"/>
      <c r="P48" s="436"/>
      <c r="Q48" s="436"/>
      <c r="R48" s="436"/>
      <c r="S48" s="436"/>
      <c r="T48" s="436"/>
      <c r="U48" s="436"/>
      <c r="V48" s="436"/>
      <c r="W48" s="436"/>
      <c r="X48" s="436"/>
      <c r="Y48" s="437"/>
      <c r="Z48" s="438"/>
      <c r="AA48" s="438"/>
      <c r="AB48" s="438"/>
      <c r="AC48" s="438"/>
      <c r="AD48" s="439"/>
      <c r="AE48" s="439"/>
      <c r="AF48" s="439"/>
      <c r="AG48" s="439"/>
      <c r="AH48" s="439"/>
      <c r="AI48" s="439"/>
      <c r="AJ48" s="439"/>
      <c r="AK48" s="439"/>
      <c r="AL48" s="440">
        <f t="shared" si="8"/>
        <v>0</v>
      </c>
      <c r="AM48" s="440"/>
      <c r="AN48" s="440"/>
      <c r="AO48" s="440"/>
      <c r="AP48" s="440"/>
      <c r="AQ48" s="440"/>
      <c r="AR48" s="440"/>
      <c r="AS48" s="440"/>
      <c r="AT48" s="440">
        <f t="shared" si="9"/>
        <v>0</v>
      </c>
      <c r="AU48" s="440"/>
      <c r="AV48" s="440"/>
      <c r="AW48" s="440"/>
      <c r="AX48" s="440"/>
      <c r="AY48" s="440"/>
      <c r="AZ48" s="440"/>
      <c r="BA48" s="440"/>
      <c r="BB48" s="559"/>
      <c r="BC48" s="559"/>
      <c r="BD48" s="559"/>
      <c r="BE48" s="559"/>
      <c r="BF48" s="559"/>
      <c r="BG48" s="559"/>
      <c r="BH48" s="559"/>
      <c r="BI48" s="559"/>
      <c r="BJ48" s="565"/>
      <c r="BK48" s="565"/>
      <c r="BL48" s="565"/>
      <c r="BM48" s="565"/>
      <c r="BN48" s="565"/>
    </row>
    <row r="49" spans="1:66" s="161" customFormat="1">
      <c r="A49" s="432">
        <v>35</v>
      </c>
      <c r="B49" s="432"/>
      <c r="C49" s="432"/>
      <c r="D49" s="436"/>
      <c r="E49" s="436"/>
      <c r="F49" s="436"/>
      <c r="G49" s="436"/>
      <c r="H49" s="436"/>
      <c r="I49" s="436"/>
      <c r="J49" s="436"/>
      <c r="K49" s="436"/>
      <c r="L49" s="436"/>
      <c r="M49" s="436"/>
      <c r="N49" s="436"/>
      <c r="O49" s="436"/>
      <c r="P49" s="436"/>
      <c r="Q49" s="436"/>
      <c r="R49" s="436"/>
      <c r="S49" s="436"/>
      <c r="T49" s="436"/>
      <c r="U49" s="436"/>
      <c r="V49" s="436"/>
      <c r="W49" s="436"/>
      <c r="X49" s="436"/>
      <c r="Y49" s="437"/>
      <c r="Z49" s="438"/>
      <c r="AA49" s="438"/>
      <c r="AB49" s="438"/>
      <c r="AC49" s="438"/>
      <c r="AD49" s="439"/>
      <c r="AE49" s="439"/>
      <c r="AF49" s="439"/>
      <c r="AG49" s="439"/>
      <c r="AH49" s="439"/>
      <c r="AI49" s="439"/>
      <c r="AJ49" s="439"/>
      <c r="AK49" s="439"/>
      <c r="AL49" s="440">
        <f t="shared" si="8"/>
        <v>0</v>
      </c>
      <c r="AM49" s="440"/>
      <c r="AN49" s="440"/>
      <c r="AO49" s="440"/>
      <c r="AP49" s="440"/>
      <c r="AQ49" s="440"/>
      <c r="AR49" s="440"/>
      <c r="AS49" s="440"/>
      <c r="AT49" s="440">
        <f t="shared" si="9"/>
        <v>0</v>
      </c>
      <c r="AU49" s="440"/>
      <c r="AV49" s="440"/>
      <c r="AW49" s="440"/>
      <c r="AX49" s="440"/>
      <c r="AY49" s="440"/>
      <c r="AZ49" s="440"/>
      <c r="BA49" s="440"/>
      <c r="BB49" s="559"/>
      <c r="BC49" s="559"/>
      <c r="BD49" s="559"/>
      <c r="BE49" s="559"/>
      <c r="BF49" s="559"/>
      <c r="BG49" s="559"/>
      <c r="BH49" s="559"/>
      <c r="BI49" s="559"/>
      <c r="BJ49" s="565"/>
      <c r="BK49" s="565"/>
      <c r="BL49" s="565"/>
      <c r="BM49" s="565"/>
      <c r="BN49" s="565"/>
    </row>
    <row r="50" spans="1:66" s="161" customFormat="1">
      <c r="A50" s="432">
        <v>36</v>
      </c>
      <c r="B50" s="432"/>
      <c r="C50" s="432"/>
      <c r="D50" s="436"/>
      <c r="E50" s="436"/>
      <c r="F50" s="436"/>
      <c r="G50" s="436"/>
      <c r="H50" s="436"/>
      <c r="I50" s="436"/>
      <c r="J50" s="436"/>
      <c r="K50" s="436"/>
      <c r="L50" s="436"/>
      <c r="M50" s="436"/>
      <c r="N50" s="436"/>
      <c r="O50" s="436"/>
      <c r="P50" s="436"/>
      <c r="Q50" s="436"/>
      <c r="R50" s="436"/>
      <c r="S50" s="436"/>
      <c r="T50" s="436"/>
      <c r="U50" s="436"/>
      <c r="V50" s="436"/>
      <c r="W50" s="436"/>
      <c r="X50" s="436"/>
      <c r="Y50" s="437"/>
      <c r="Z50" s="438"/>
      <c r="AA50" s="438"/>
      <c r="AB50" s="438"/>
      <c r="AC50" s="438"/>
      <c r="AD50" s="439"/>
      <c r="AE50" s="439"/>
      <c r="AF50" s="439"/>
      <c r="AG50" s="439"/>
      <c r="AH50" s="439"/>
      <c r="AI50" s="439"/>
      <c r="AJ50" s="439"/>
      <c r="AK50" s="439"/>
      <c r="AL50" s="440">
        <f t="shared" si="8"/>
        <v>0</v>
      </c>
      <c r="AM50" s="440"/>
      <c r="AN50" s="440"/>
      <c r="AO50" s="440"/>
      <c r="AP50" s="440"/>
      <c r="AQ50" s="440"/>
      <c r="AR50" s="440"/>
      <c r="AS50" s="440"/>
      <c r="AT50" s="440">
        <f t="shared" si="9"/>
        <v>0</v>
      </c>
      <c r="AU50" s="440"/>
      <c r="AV50" s="440"/>
      <c r="AW50" s="440"/>
      <c r="AX50" s="440"/>
      <c r="AY50" s="440"/>
      <c r="AZ50" s="440"/>
      <c r="BA50" s="440"/>
      <c r="BB50" s="559"/>
      <c r="BC50" s="559"/>
      <c r="BD50" s="559"/>
      <c r="BE50" s="559"/>
      <c r="BF50" s="559"/>
      <c r="BG50" s="559"/>
      <c r="BH50" s="559"/>
      <c r="BI50" s="559"/>
      <c r="BJ50" s="565"/>
      <c r="BK50" s="565"/>
      <c r="BL50" s="565"/>
      <c r="BM50" s="565"/>
      <c r="BN50" s="565"/>
    </row>
    <row r="51" spans="1:66" s="161" customFormat="1">
      <c r="A51" s="432">
        <v>37</v>
      </c>
      <c r="B51" s="432"/>
      <c r="C51" s="432"/>
      <c r="D51" s="436"/>
      <c r="E51" s="436"/>
      <c r="F51" s="436"/>
      <c r="G51" s="436"/>
      <c r="H51" s="436"/>
      <c r="I51" s="436"/>
      <c r="J51" s="436"/>
      <c r="K51" s="436"/>
      <c r="L51" s="436"/>
      <c r="M51" s="436"/>
      <c r="N51" s="436"/>
      <c r="O51" s="436"/>
      <c r="P51" s="436"/>
      <c r="Q51" s="436"/>
      <c r="R51" s="436"/>
      <c r="S51" s="436"/>
      <c r="T51" s="436"/>
      <c r="U51" s="436"/>
      <c r="V51" s="436"/>
      <c r="W51" s="436"/>
      <c r="X51" s="436"/>
      <c r="Y51" s="437"/>
      <c r="Z51" s="438"/>
      <c r="AA51" s="438"/>
      <c r="AB51" s="438"/>
      <c r="AC51" s="438"/>
      <c r="AD51" s="439"/>
      <c r="AE51" s="439"/>
      <c r="AF51" s="439"/>
      <c r="AG51" s="439"/>
      <c r="AH51" s="439"/>
      <c r="AI51" s="439"/>
      <c r="AJ51" s="439"/>
      <c r="AK51" s="439"/>
      <c r="AL51" s="440">
        <f t="shared" si="8"/>
        <v>0</v>
      </c>
      <c r="AM51" s="440"/>
      <c r="AN51" s="440"/>
      <c r="AO51" s="440"/>
      <c r="AP51" s="440"/>
      <c r="AQ51" s="440"/>
      <c r="AR51" s="440"/>
      <c r="AS51" s="440"/>
      <c r="AT51" s="440">
        <f t="shared" si="9"/>
        <v>0</v>
      </c>
      <c r="AU51" s="440"/>
      <c r="AV51" s="440"/>
      <c r="AW51" s="440"/>
      <c r="AX51" s="440"/>
      <c r="AY51" s="440"/>
      <c r="AZ51" s="440"/>
      <c r="BA51" s="440"/>
      <c r="BB51" s="559"/>
      <c r="BC51" s="559"/>
      <c r="BD51" s="559"/>
      <c r="BE51" s="559"/>
      <c r="BF51" s="559"/>
      <c r="BG51" s="559"/>
      <c r="BH51" s="559"/>
      <c r="BI51" s="559"/>
      <c r="BJ51" s="565"/>
      <c r="BK51" s="565"/>
      <c r="BL51" s="565"/>
      <c r="BM51" s="565"/>
      <c r="BN51" s="565"/>
    </row>
    <row r="52" spans="1:66" s="161" customFormat="1">
      <c r="A52" s="432">
        <v>38</v>
      </c>
      <c r="B52" s="432"/>
      <c r="C52" s="432"/>
      <c r="D52" s="436"/>
      <c r="E52" s="436"/>
      <c r="F52" s="436"/>
      <c r="G52" s="436"/>
      <c r="H52" s="436"/>
      <c r="I52" s="436"/>
      <c r="J52" s="436"/>
      <c r="K52" s="436"/>
      <c r="L52" s="436"/>
      <c r="M52" s="436"/>
      <c r="N52" s="436"/>
      <c r="O52" s="436"/>
      <c r="P52" s="436"/>
      <c r="Q52" s="436"/>
      <c r="R52" s="436"/>
      <c r="S52" s="436"/>
      <c r="T52" s="436"/>
      <c r="U52" s="436"/>
      <c r="V52" s="436"/>
      <c r="W52" s="436"/>
      <c r="X52" s="436"/>
      <c r="Y52" s="437"/>
      <c r="Z52" s="438"/>
      <c r="AA52" s="438"/>
      <c r="AB52" s="438"/>
      <c r="AC52" s="438"/>
      <c r="AD52" s="439"/>
      <c r="AE52" s="439"/>
      <c r="AF52" s="439"/>
      <c r="AG52" s="439"/>
      <c r="AH52" s="439"/>
      <c r="AI52" s="439"/>
      <c r="AJ52" s="439"/>
      <c r="AK52" s="439"/>
      <c r="AL52" s="440">
        <f t="shared" si="8"/>
        <v>0</v>
      </c>
      <c r="AM52" s="440"/>
      <c r="AN52" s="440"/>
      <c r="AO52" s="440"/>
      <c r="AP52" s="440"/>
      <c r="AQ52" s="440"/>
      <c r="AR52" s="440"/>
      <c r="AS52" s="440"/>
      <c r="AT52" s="440">
        <f t="shared" si="9"/>
        <v>0</v>
      </c>
      <c r="AU52" s="440"/>
      <c r="AV52" s="440"/>
      <c r="AW52" s="440"/>
      <c r="AX52" s="440"/>
      <c r="AY52" s="440"/>
      <c r="AZ52" s="440"/>
      <c r="BA52" s="440"/>
      <c r="BB52" s="559"/>
      <c r="BC52" s="559"/>
      <c r="BD52" s="559"/>
      <c r="BE52" s="559"/>
      <c r="BF52" s="559"/>
      <c r="BG52" s="559"/>
      <c r="BH52" s="559"/>
      <c r="BI52" s="559"/>
      <c r="BJ52" s="565"/>
      <c r="BK52" s="565"/>
      <c r="BL52" s="565"/>
      <c r="BM52" s="565"/>
      <c r="BN52" s="565"/>
    </row>
    <row r="53" spans="1:66" s="161" customFormat="1">
      <c r="A53" s="432">
        <v>39</v>
      </c>
      <c r="B53" s="432"/>
      <c r="C53" s="432"/>
      <c r="D53" s="436"/>
      <c r="E53" s="436"/>
      <c r="F53" s="436"/>
      <c r="G53" s="436"/>
      <c r="H53" s="436"/>
      <c r="I53" s="436"/>
      <c r="J53" s="436"/>
      <c r="K53" s="436"/>
      <c r="L53" s="436"/>
      <c r="M53" s="436"/>
      <c r="N53" s="436"/>
      <c r="O53" s="436"/>
      <c r="P53" s="436"/>
      <c r="Q53" s="436"/>
      <c r="R53" s="436"/>
      <c r="S53" s="436"/>
      <c r="T53" s="436"/>
      <c r="U53" s="436"/>
      <c r="V53" s="436"/>
      <c r="W53" s="436"/>
      <c r="X53" s="436"/>
      <c r="Y53" s="437"/>
      <c r="Z53" s="438"/>
      <c r="AA53" s="438"/>
      <c r="AB53" s="438"/>
      <c r="AC53" s="438"/>
      <c r="AD53" s="439"/>
      <c r="AE53" s="439"/>
      <c r="AF53" s="439"/>
      <c r="AG53" s="439"/>
      <c r="AH53" s="439"/>
      <c r="AI53" s="439"/>
      <c r="AJ53" s="439"/>
      <c r="AK53" s="439"/>
      <c r="AL53" s="440">
        <f t="shared" si="8"/>
        <v>0</v>
      </c>
      <c r="AM53" s="440"/>
      <c r="AN53" s="440"/>
      <c r="AO53" s="440"/>
      <c r="AP53" s="440"/>
      <c r="AQ53" s="440"/>
      <c r="AR53" s="440"/>
      <c r="AS53" s="440"/>
      <c r="AT53" s="440">
        <f t="shared" si="9"/>
        <v>0</v>
      </c>
      <c r="AU53" s="440"/>
      <c r="AV53" s="440"/>
      <c r="AW53" s="440"/>
      <c r="AX53" s="440"/>
      <c r="AY53" s="440"/>
      <c r="AZ53" s="440"/>
      <c r="BA53" s="440"/>
      <c r="BB53" s="559"/>
      <c r="BC53" s="559"/>
      <c r="BD53" s="559"/>
      <c r="BE53" s="559"/>
      <c r="BF53" s="559"/>
      <c r="BG53" s="559"/>
      <c r="BH53" s="559"/>
      <c r="BI53" s="559"/>
      <c r="BJ53" s="565"/>
      <c r="BK53" s="565"/>
      <c r="BL53" s="565"/>
      <c r="BM53" s="565"/>
      <c r="BN53" s="565"/>
    </row>
    <row r="54" spans="1:66" s="161" customFormat="1">
      <c r="A54" s="432">
        <v>40</v>
      </c>
      <c r="B54" s="432"/>
      <c r="C54" s="432"/>
      <c r="D54" s="436"/>
      <c r="E54" s="436"/>
      <c r="F54" s="436"/>
      <c r="G54" s="436"/>
      <c r="H54" s="436"/>
      <c r="I54" s="436"/>
      <c r="J54" s="436"/>
      <c r="K54" s="436"/>
      <c r="L54" s="436"/>
      <c r="M54" s="436"/>
      <c r="N54" s="436"/>
      <c r="O54" s="436"/>
      <c r="P54" s="436"/>
      <c r="Q54" s="436"/>
      <c r="R54" s="436"/>
      <c r="S54" s="436"/>
      <c r="T54" s="436"/>
      <c r="U54" s="436"/>
      <c r="V54" s="436"/>
      <c r="W54" s="436"/>
      <c r="X54" s="436"/>
      <c r="Y54" s="437"/>
      <c r="Z54" s="438"/>
      <c r="AA54" s="438"/>
      <c r="AB54" s="438"/>
      <c r="AC54" s="438"/>
      <c r="AD54" s="439"/>
      <c r="AE54" s="439"/>
      <c r="AF54" s="439"/>
      <c r="AG54" s="439"/>
      <c r="AH54" s="439"/>
      <c r="AI54" s="439"/>
      <c r="AJ54" s="439"/>
      <c r="AK54" s="439"/>
      <c r="AL54" s="440">
        <f t="shared" si="8"/>
        <v>0</v>
      </c>
      <c r="AM54" s="440"/>
      <c r="AN54" s="440"/>
      <c r="AO54" s="440"/>
      <c r="AP54" s="440"/>
      <c r="AQ54" s="440"/>
      <c r="AR54" s="440"/>
      <c r="AS54" s="440"/>
      <c r="AT54" s="440">
        <f t="shared" si="9"/>
        <v>0</v>
      </c>
      <c r="AU54" s="440"/>
      <c r="AV54" s="440"/>
      <c r="AW54" s="440"/>
      <c r="AX54" s="440"/>
      <c r="AY54" s="440"/>
      <c r="AZ54" s="440"/>
      <c r="BA54" s="440"/>
      <c r="BB54" s="559"/>
      <c r="BC54" s="559"/>
      <c r="BD54" s="559"/>
      <c r="BE54" s="559"/>
      <c r="BF54" s="559"/>
      <c r="BG54" s="559"/>
      <c r="BH54" s="559"/>
      <c r="BI54" s="559"/>
      <c r="BJ54" s="565"/>
      <c r="BK54" s="565"/>
      <c r="BL54" s="565"/>
      <c r="BM54" s="565"/>
      <c r="BN54" s="565"/>
    </row>
    <row r="55" spans="1:66" s="161" customFormat="1">
      <c r="A55" s="432">
        <v>41</v>
      </c>
      <c r="B55" s="432"/>
      <c r="C55" s="432"/>
      <c r="D55" s="436"/>
      <c r="E55" s="436"/>
      <c r="F55" s="436"/>
      <c r="G55" s="436"/>
      <c r="H55" s="436"/>
      <c r="I55" s="436"/>
      <c r="J55" s="436"/>
      <c r="K55" s="436"/>
      <c r="L55" s="436"/>
      <c r="M55" s="436"/>
      <c r="N55" s="436"/>
      <c r="O55" s="436"/>
      <c r="P55" s="436"/>
      <c r="Q55" s="436"/>
      <c r="R55" s="436"/>
      <c r="S55" s="436"/>
      <c r="T55" s="436"/>
      <c r="U55" s="436"/>
      <c r="V55" s="436"/>
      <c r="W55" s="436"/>
      <c r="X55" s="436"/>
      <c r="Y55" s="437"/>
      <c r="Z55" s="438"/>
      <c r="AA55" s="438"/>
      <c r="AB55" s="438"/>
      <c r="AC55" s="438"/>
      <c r="AD55" s="439"/>
      <c r="AE55" s="439"/>
      <c r="AF55" s="439"/>
      <c r="AG55" s="439"/>
      <c r="AH55" s="439"/>
      <c r="AI55" s="439"/>
      <c r="AJ55" s="439"/>
      <c r="AK55" s="439"/>
      <c r="AL55" s="440">
        <f t="shared" si="8"/>
        <v>0</v>
      </c>
      <c r="AM55" s="440"/>
      <c r="AN55" s="440"/>
      <c r="AO55" s="440"/>
      <c r="AP55" s="440"/>
      <c r="AQ55" s="440"/>
      <c r="AR55" s="440"/>
      <c r="AS55" s="440"/>
      <c r="AT55" s="440">
        <f t="shared" si="9"/>
        <v>0</v>
      </c>
      <c r="AU55" s="440"/>
      <c r="AV55" s="440"/>
      <c r="AW55" s="440"/>
      <c r="AX55" s="440"/>
      <c r="AY55" s="440"/>
      <c r="AZ55" s="440"/>
      <c r="BA55" s="440"/>
      <c r="BB55" s="559"/>
      <c r="BC55" s="559"/>
      <c r="BD55" s="559"/>
      <c r="BE55" s="559"/>
      <c r="BF55" s="559"/>
      <c r="BG55" s="559"/>
      <c r="BH55" s="559"/>
      <c r="BI55" s="559"/>
      <c r="BJ55" s="565"/>
      <c r="BK55" s="565"/>
      <c r="BL55" s="565"/>
      <c r="BM55" s="565"/>
      <c r="BN55" s="565"/>
    </row>
    <row r="56" spans="1:66" s="161" customFormat="1">
      <c r="A56" s="432">
        <v>42</v>
      </c>
      <c r="B56" s="432"/>
      <c r="C56" s="432"/>
      <c r="D56" s="436"/>
      <c r="E56" s="436"/>
      <c r="F56" s="436"/>
      <c r="G56" s="436"/>
      <c r="H56" s="436"/>
      <c r="I56" s="436"/>
      <c r="J56" s="436"/>
      <c r="K56" s="436"/>
      <c r="L56" s="436"/>
      <c r="M56" s="436"/>
      <c r="N56" s="436"/>
      <c r="O56" s="436"/>
      <c r="P56" s="436"/>
      <c r="Q56" s="436"/>
      <c r="R56" s="436"/>
      <c r="S56" s="436"/>
      <c r="T56" s="436"/>
      <c r="U56" s="436"/>
      <c r="V56" s="436"/>
      <c r="W56" s="436"/>
      <c r="X56" s="436"/>
      <c r="Y56" s="437"/>
      <c r="Z56" s="438"/>
      <c r="AA56" s="438"/>
      <c r="AB56" s="438"/>
      <c r="AC56" s="438"/>
      <c r="AD56" s="439"/>
      <c r="AE56" s="439"/>
      <c r="AF56" s="439"/>
      <c r="AG56" s="439"/>
      <c r="AH56" s="439"/>
      <c r="AI56" s="439"/>
      <c r="AJ56" s="439"/>
      <c r="AK56" s="439"/>
      <c r="AL56" s="440">
        <f t="shared" si="8"/>
        <v>0</v>
      </c>
      <c r="AM56" s="440"/>
      <c r="AN56" s="440"/>
      <c r="AO56" s="440"/>
      <c r="AP56" s="440"/>
      <c r="AQ56" s="440"/>
      <c r="AR56" s="440"/>
      <c r="AS56" s="440"/>
      <c r="AT56" s="440">
        <f t="shared" si="9"/>
        <v>0</v>
      </c>
      <c r="AU56" s="440"/>
      <c r="AV56" s="440"/>
      <c r="AW56" s="440"/>
      <c r="AX56" s="440"/>
      <c r="AY56" s="440"/>
      <c r="AZ56" s="440"/>
      <c r="BA56" s="440"/>
      <c r="BB56" s="559"/>
      <c r="BC56" s="559"/>
      <c r="BD56" s="559"/>
      <c r="BE56" s="559"/>
      <c r="BF56" s="559"/>
      <c r="BG56" s="559"/>
      <c r="BH56" s="559"/>
      <c r="BI56" s="559"/>
      <c r="BJ56" s="565"/>
      <c r="BK56" s="565"/>
      <c r="BL56" s="565"/>
      <c r="BM56" s="565"/>
      <c r="BN56" s="565"/>
    </row>
    <row r="57" spans="1:66" s="161" customFormat="1">
      <c r="A57" s="432">
        <v>43</v>
      </c>
      <c r="B57" s="432"/>
      <c r="C57" s="432"/>
      <c r="D57" s="436"/>
      <c r="E57" s="436"/>
      <c r="F57" s="436"/>
      <c r="G57" s="436"/>
      <c r="H57" s="436"/>
      <c r="I57" s="436"/>
      <c r="J57" s="436"/>
      <c r="K57" s="436"/>
      <c r="L57" s="436"/>
      <c r="M57" s="436"/>
      <c r="N57" s="436"/>
      <c r="O57" s="436"/>
      <c r="P57" s="436"/>
      <c r="Q57" s="436"/>
      <c r="R57" s="436"/>
      <c r="S57" s="436"/>
      <c r="T57" s="436"/>
      <c r="U57" s="436"/>
      <c r="V57" s="436"/>
      <c r="W57" s="436"/>
      <c r="X57" s="436"/>
      <c r="Y57" s="438"/>
      <c r="Z57" s="438"/>
      <c r="AA57" s="438"/>
      <c r="AB57" s="438"/>
      <c r="AC57" s="438"/>
      <c r="AD57" s="439"/>
      <c r="AE57" s="439"/>
      <c r="AF57" s="439"/>
      <c r="AG57" s="439"/>
      <c r="AH57" s="439"/>
      <c r="AI57" s="439"/>
      <c r="AJ57" s="439"/>
      <c r="AK57" s="439"/>
      <c r="AL57" s="440">
        <f t="shared" si="8"/>
        <v>0</v>
      </c>
      <c r="AM57" s="440"/>
      <c r="AN57" s="440"/>
      <c r="AO57" s="440"/>
      <c r="AP57" s="440"/>
      <c r="AQ57" s="440"/>
      <c r="AR57" s="440"/>
      <c r="AS57" s="440"/>
      <c r="AT57" s="440">
        <f t="shared" si="9"/>
        <v>0</v>
      </c>
      <c r="AU57" s="440"/>
      <c r="AV57" s="440"/>
      <c r="AW57" s="440"/>
      <c r="AX57" s="440"/>
      <c r="AY57" s="440"/>
      <c r="AZ57" s="440"/>
      <c r="BA57" s="440"/>
      <c r="BB57" s="559"/>
      <c r="BC57" s="559"/>
      <c r="BD57" s="559"/>
      <c r="BE57" s="559"/>
      <c r="BF57" s="559"/>
      <c r="BG57" s="559"/>
      <c r="BH57" s="559"/>
      <c r="BI57" s="559"/>
      <c r="BJ57" s="565"/>
      <c r="BK57" s="565"/>
      <c r="BL57" s="565"/>
      <c r="BM57" s="565"/>
      <c r="BN57" s="565"/>
    </row>
    <row r="58" spans="1:66" s="161" customFormat="1">
      <c r="A58" s="432">
        <v>44</v>
      </c>
      <c r="B58" s="432"/>
      <c r="C58" s="432"/>
      <c r="D58" s="436"/>
      <c r="E58" s="436"/>
      <c r="F58" s="436"/>
      <c r="G58" s="436"/>
      <c r="H58" s="436"/>
      <c r="I58" s="436"/>
      <c r="J58" s="436"/>
      <c r="K58" s="436"/>
      <c r="L58" s="436"/>
      <c r="M58" s="436"/>
      <c r="N58" s="436"/>
      <c r="O58" s="436"/>
      <c r="P58" s="436"/>
      <c r="Q58" s="436"/>
      <c r="R58" s="436"/>
      <c r="S58" s="436"/>
      <c r="T58" s="436"/>
      <c r="U58" s="436"/>
      <c r="V58" s="436"/>
      <c r="W58" s="436"/>
      <c r="X58" s="436"/>
      <c r="Y58" s="438"/>
      <c r="Z58" s="438"/>
      <c r="AA58" s="438"/>
      <c r="AB58" s="438"/>
      <c r="AC58" s="438"/>
      <c r="AD58" s="439"/>
      <c r="AE58" s="439"/>
      <c r="AF58" s="439"/>
      <c r="AG58" s="439"/>
      <c r="AH58" s="439"/>
      <c r="AI58" s="439"/>
      <c r="AJ58" s="439"/>
      <c r="AK58" s="439"/>
      <c r="AL58" s="440">
        <f t="shared" si="8"/>
        <v>0</v>
      </c>
      <c r="AM58" s="440"/>
      <c r="AN58" s="440"/>
      <c r="AO58" s="440"/>
      <c r="AP58" s="440"/>
      <c r="AQ58" s="440"/>
      <c r="AR58" s="440"/>
      <c r="AS58" s="440"/>
      <c r="AT58" s="440">
        <f t="shared" si="9"/>
        <v>0</v>
      </c>
      <c r="AU58" s="440"/>
      <c r="AV58" s="440"/>
      <c r="AW58" s="440"/>
      <c r="AX58" s="440"/>
      <c r="AY58" s="440"/>
      <c r="AZ58" s="440"/>
      <c r="BA58" s="440"/>
      <c r="BB58" s="559"/>
      <c r="BC58" s="559"/>
      <c r="BD58" s="559"/>
      <c r="BE58" s="559"/>
      <c r="BF58" s="559"/>
      <c r="BG58" s="559"/>
      <c r="BH58" s="559"/>
      <c r="BI58" s="559"/>
      <c r="BJ58" s="565"/>
      <c r="BK58" s="565"/>
      <c r="BL58" s="565"/>
      <c r="BM58" s="565"/>
      <c r="BN58" s="565"/>
    </row>
    <row r="59" spans="1:66" s="161" customFormat="1">
      <c r="A59" s="432">
        <v>45</v>
      </c>
      <c r="B59" s="432"/>
      <c r="C59" s="432"/>
      <c r="D59" s="436"/>
      <c r="E59" s="436"/>
      <c r="F59" s="436"/>
      <c r="G59" s="436"/>
      <c r="H59" s="436"/>
      <c r="I59" s="436"/>
      <c r="J59" s="436"/>
      <c r="K59" s="436"/>
      <c r="L59" s="436"/>
      <c r="M59" s="436"/>
      <c r="N59" s="436"/>
      <c r="O59" s="436"/>
      <c r="P59" s="436"/>
      <c r="Q59" s="436"/>
      <c r="R59" s="436"/>
      <c r="S59" s="436"/>
      <c r="T59" s="436"/>
      <c r="U59" s="436"/>
      <c r="V59" s="436"/>
      <c r="W59" s="436"/>
      <c r="X59" s="436"/>
      <c r="Y59" s="437"/>
      <c r="Z59" s="438"/>
      <c r="AA59" s="438"/>
      <c r="AB59" s="438"/>
      <c r="AC59" s="438"/>
      <c r="AD59" s="439"/>
      <c r="AE59" s="439"/>
      <c r="AF59" s="439"/>
      <c r="AG59" s="439"/>
      <c r="AH59" s="439"/>
      <c r="AI59" s="439"/>
      <c r="AJ59" s="439"/>
      <c r="AK59" s="439"/>
      <c r="AL59" s="440">
        <f t="shared" si="8"/>
        <v>0</v>
      </c>
      <c r="AM59" s="440"/>
      <c r="AN59" s="440"/>
      <c r="AO59" s="440"/>
      <c r="AP59" s="440"/>
      <c r="AQ59" s="440"/>
      <c r="AR59" s="440"/>
      <c r="AS59" s="440"/>
      <c r="AT59" s="440">
        <f t="shared" si="9"/>
        <v>0</v>
      </c>
      <c r="AU59" s="440"/>
      <c r="AV59" s="440"/>
      <c r="AW59" s="440"/>
      <c r="AX59" s="440"/>
      <c r="AY59" s="440"/>
      <c r="AZ59" s="440"/>
      <c r="BA59" s="440"/>
      <c r="BB59" s="559"/>
      <c r="BC59" s="559"/>
      <c r="BD59" s="559"/>
      <c r="BE59" s="559"/>
      <c r="BF59" s="559"/>
      <c r="BG59" s="559"/>
      <c r="BH59" s="559"/>
      <c r="BI59" s="559"/>
      <c r="BJ59" s="565"/>
      <c r="BK59" s="565"/>
      <c r="BL59" s="565"/>
      <c r="BM59" s="565"/>
      <c r="BN59" s="565"/>
    </row>
    <row r="60" spans="1:66" s="161" customFormat="1">
      <c r="A60" s="432">
        <v>46</v>
      </c>
      <c r="B60" s="432"/>
      <c r="C60" s="432"/>
      <c r="D60" s="436"/>
      <c r="E60" s="436"/>
      <c r="F60" s="436"/>
      <c r="G60" s="436"/>
      <c r="H60" s="436"/>
      <c r="I60" s="436"/>
      <c r="J60" s="436"/>
      <c r="K60" s="436"/>
      <c r="L60" s="436"/>
      <c r="M60" s="436"/>
      <c r="N60" s="436"/>
      <c r="O60" s="436"/>
      <c r="P60" s="436"/>
      <c r="Q60" s="436"/>
      <c r="R60" s="436"/>
      <c r="S60" s="436"/>
      <c r="T60" s="436"/>
      <c r="U60" s="436"/>
      <c r="V60" s="436"/>
      <c r="W60" s="436"/>
      <c r="X60" s="436"/>
      <c r="Y60" s="437"/>
      <c r="Z60" s="438"/>
      <c r="AA60" s="438"/>
      <c r="AB60" s="438"/>
      <c r="AC60" s="438"/>
      <c r="AD60" s="439"/>
      <c r="AE60" s="439"/>
      <c r="AF60" s="439"/>
      <c r="AG60" s="439"/>
      <c r="AH60" s="439"/>
      <c r="AI60" s="439"/>
      <c r="AJ60" s="439"/>
      <c r="AK60" s="439"/>
      <c r="AL60" s="440">
        <f t="shared" si="8"/>
        <v>0</v>
      </c>
      <c r="AM60" s="440"/>
      <c r="AN60" s="440"/>
      <c r="AO60" s="440"/>
      <c r="AP60" s="440"/>
      <c r="AQ60" s="440"/>
      <c r="AR60" s="440"/>
      <c r="AS60" s="440"/>
      <c r="AT60" s="440">
        <f t="shared" si="9"/>
        <v>0</v>
      </c>
      <c r="AU60" s="440"/>
      <c r="AV60" s="440"/>
      <c r="AW60" s="440"/>
      <c r="AX60" s="440"/>
      <c r="AY60" s="440"/>
      <c r="AZ60" s="440"/>
      <c r="BA60" s="440"/>
      <c r="BB60" s="559"/>
      <c r="BC60" s="559"/>
      <c r="BD60" s="559"/>
      <c r="BE60" s="559"/>
      <c r="BF60" s="559"/>
      <c r="BG60" s="559"/>
      <c r="BH60" s="559"/>
      <c r="BI60" s="559"/>
      <c r="BJ60" s="565"/>
      <c r="BK60" s="565"/>
      <c r="BL60" s="565"/>
      <c r="BM60" s="565"/>
      <c r="BN60" s="565"/>
    </row>
    <row r="61" spans="1:66" s="161" customFormat="1">
      <c r="A61" s="432">
        <v>47</v>
      </c>
      <c r="B61" s="432"/>
      <c r="C61" s="432"/>
      <c r="D61" s="436"/>
      <c r="E61" s="436"/>
      <c r="F61" s="436"/>
      <c r="G61" s="436"/>
      <c r="H61" s="436"/>
      <c r="I61" s="436"/>
      <c r="J61" s="436"/>
      <c r="K61" s="436"/>
      <c r="L61" s="436"/>
      <c r="M61" s="436"/>
      <c r="N61" s="436"/>
      <c r="O61" s="436"/>
      <c r="P61" s="436"/>
      <c r="Q61" s="436"/>
      <c r="R61" s="436"/>
      <c r="S61" s="436"/>
      <c r="T61" s="436"/>
      <c r="U61" s="436"/>
      <c r="V61" s="436"/>
      <c r="W61" s="436"/>
      <c r="X61" s="436"/>
      <c r="Y61" s="438"/>
      <c r="Z61" s="438"/>
      <c r="AA61" s="438"/>
      <c r="AB61" s="438"/>
      <c r="AC61" s="438"/>
      <c r="AD61" s="439"/>
      <c r="AE61" s="439"/>
      <c r="AF61" s="439"/>
      <c r="AG61" s="439"/>
      <c r="AH61" s="439"/>
      <c r="AI61" s="439"/>
      <c r="AJ61" s="439"/>
      <c r="AK61" s="439"/>
      <c r="AL61" s="440">
        <f t="shared" si="8"/>
        <v>0</v>
      </c>
      <c r="AM61" s="440"/>
      <c r="AN61" s="440"/>
      <c r="AO61" s="440"/>
      <c r="AP61" s="440"/>
      <c r="AQ61" s="440"/>
      <c r="AR61" s="440"/>
      <c r="AS61" s="440"/>
      <c r="AT61" s="440">
        <f t="shared" si="9"/>
        <v>0</v>
      </c>
      <c r="AU61" s="440"/>
      <c r="AV61" s="440"/>
      <c r="AW61" s="440"/>
      <c r="AX61" s="440"/>
      <c r="AY61" s="440"/>
      <c r="AZ61" s="440"/>
      <c r="BA61" s="440"/>
      <c r="BB61" s="559"/>
      <c r="BC61" s="559"/>
      <c r="BD61" s="559"/>
      <c r="BE61" s="559"/>
      <c r="BF61" s="559"/>
      <c r="BG61" s="559"/>
      <c r="BH61" s="559"/>
      <c r="BI61" s="559"/>
      <c r="BJ61" s="565"/>
      <c r="BK61" s="565"/>
      <c r="BL61" s="565"/>
      <c r="BM61" s="565"/>
      <c r="BN61" s="565"/>
    </row>
    <row r="62" spans="1:66" s="161" customFormat="1">
      <c r="A62" s="432">
        <v>48</v>
      </c>
      <c r="B62" s="432"/>
      <c r="C62" s="432"/>
      <c r="D62" s="436"/>
      <c r="E62" s="436"/>
      <c r="F62" s="436"/>
      <c r="G62" s="436"/>
      <c r="H62" s="436"/>
      <c r="I62" s="436"/>
      <c r="J62" s="436"/>
      <c r="K62" s="436"/>
      <c r="L62" s="436"/>
      <c r="M62" s="436"/>
      <c r="N62" s="436"/>
      <c r="O62" s="436"/>
      <c r="P62" s="436"/>
      <c r="Q62" s="436"/>
      <c r="R62" s="436"/>
      <c r="S62" s="436"/>
      <c r="T62" s="436"/>
      <c r="U62" s="436"/>
      <c r="V62" s="436"/>
      <c r="W62" s="436"/>
      <c r="X62" s="436"/>
      <c r="Y62" s="437"/>
      <c r="Z62" s="438"/>
      <c r="AA62" s="438"/>
      <c r="AB62" s="438"/>
      <c r="AC62" s="438"/>
      <c r="AD62" s="439"/>
      <c r="AE62" s="439"/>
      <c r="AF62" s="439"/>
      <c r="AG62" s="439"/>
      <c r="AH62" s="439"/>
      <c r="AI62" s="439"/>
      <c r="AJ62" s="439"/>
      <c r="AK62" s="439"/>
      <c r="AL62" s="440">
        <f t="shared" si="8"/>
        <v>0</v>
      </c>
      <c r="AM62" s="440"/>
      <c r="AN62" s="440"/>
      <c r="AO62" s="440"/>
      <c r="AP62" s="440"/>
      <c r="AQ62" s="440"/>
      <c r="AR62" s="440"/>
      <c r="AS62" s="440"/>
      <c r="AT62" s="440">
        <f t="shared" si="9"/>
        <v>0</v>
      </c>
      <c r="AU62" s="440"/>
      <c r="AV62" s="440"/>
      <c r="AW62" s="440"/>
      <c r="AX62" s="440"/>
      <c r="AY62" s="440"/>
      <c r="AZ62" s="440"/>
      <c r="BA62" s="440"/>
      <c r="BB62" s="559"/>
      <c r="BC62" s="559"/>
      <c r="BD62" s="559"/>
      <c r="BE62" s="559"/>
      <c r="BF62" s="559"/>
      <c r="BG62" s="559"/>
      <c r="BH62" s="559"/>
      <c r="BI62" s="559"/>
      <c r="BJ62" s="565"/>
      <c r="BK62" s="565"/>
      <c r="BL62" s="565"/>
      <c r="BM62" s="565"/>
      <c r="BN62" s="565"/>
    </row>
    <row r="63" spans="1:66" s="161" customFormat="1">
      <c r="A63" s="432">
        <v>49</v>
      </c>
      <c r="B63" s="432"/>
      <c r="C63" s="432"/>
      <c r="D63" s="436"/>
      <c r="E63" s="436"/>
      <c r="F63" s="436"/>
      <c r="G63" s="436"/>
      <c r="H63" s="436"/>
      <c r="I63" s="436"/>
      <c r="J63" s="436"/>
      <c r="K63" s="436"/>
      <c r="L63" s="436"/>
      <c r="M63" s="436"/>
      <c r="N63" s="436"/>
      <c r="O63" s="436"/>
      <c r="P63" s="436"/>
      <c r="Q63" s="436"/>
      <c r="R63" s="436"/>
      <c r="S63" s="436"/>
      <c r="T63" s="436"/>
      <c r="U63" s="436"/>
      <c r="V63" s="436"/>
      <c r="W63" s="436"/>
      <c r="X63" s="436"/>
      <c r="Y63" s="437"/>
      <c r="Z63" s="438"/>
      <c r="AA63" s="438"/>
      <c r="AB63" s="438"/>
      <c r="AC63" s="438"/>
      <c r="AD63" s="439"/>
      <c r="AE63" s="439"/>
      <c r="AF63" s="439"/>
      <c r="AG63" s="439"/>
      <c r="AH63" s="439"/>
      <c r="AI63" s="439"/>
      <c r="AJ63" s="439"/>
      <c r="AK63" s="439"/>
      <c r="AL63" s="440">
        <f t="shared" si="8"/>
        <v>0</v>
      </c>
      <c r="AM63" s="440"/>
      <c r="AN63" s="440"/>
      <c r="AO63" s="440"/>
      <c r="AP63" s="440"/>
      <c r="AQ63" s="440"/>
      <c r="AR63" s="440"/>
      <c r="AS63" s="440"/>
      <c r="AT63" s="440">
        <f t="shared" si="9"/>
        <v>0</v>
      </c>
      <c r="AU63" s="440"/>
      <c r="AV63" s="440"/>
      <c r="AW63" s="440"/>
      <c r="AX63" s="440"/>
      <c r="AY63" s="440"/>
      <c r="AZ63" s="440"/>
      <c r="BA63" s="440"/>
      <c r="BB63" s="559"/>
      <c r="BC63" s="559"/>
      <c r="BD63" s="559"/>
      <c r="BE63" s="559"/>
      <c r="BF63" s="559"/>
      <c r="BG63" s="559"/>
      <c r="BH63" s="559"/>
      <c r="BI63" s="559"/>
      <c r="BJ63" s="565"/>
      <c r="BK63" s="565"/>
      <c r="BL63" s="565"/>
      <c r="BM63" s="565"/>
      <c r="BN63" s="565"/>
    </row>
    <row r="64" spans="1:66" s="161" customFormat="1">
      <c r="A64" s="432">
        <v>50</v>
      </c>
      <c r="B64" s="432"/>
      <c r="C64" s="432"/>
      <c r="D64" s="436"/>
      <c r="E64" s="436"/>
      <c r="F64" s="436"/>
      <c r="G64" s="436"/>
      <c r="H64" s="436"/>
      <c r="I64" s="436"/>
      <c r="J64" s="436"/>
      <c r="K64" s="436"/>
      <c r="L64" s="436"/>
      <c r="M64" s="436"/>
      <c r="N64" s="436"/>
      <c r="O64" s="436"/>
      <c r="P64" s="436"/>
      <c r="Q64" s="436"/>
      <c r="R64" s="436"/>
      <c r="S64" s="436"/>
      <c r="T64" s="436"/>
      <c r="U64" s="436"/>
      <c r="V64" s="436"/>
      <c r="W64" s="436"/>
      <c r="X64" s="436"/>
      <c r="Y64" s="437"/>
      <c r="Z64" s="438"/>
      <c r="AA64" s="438"/>
      <c r="AB64" s="438"/>
      <c r="AC64" s="438"/>
      <c r="AD64" s="439"/>
      <c r="AE64" s="439"/>
      <c r="AF64" s="439"/>
      <c r="AG64" s="439"/>
      <c r="AH64" s="439"/>
      <c r="AI64" s="439"/>
      <c r="AJ64" s="439"/>
      <c r="AK64" s="439"/>
      <c r="AL64" s="440">
        <f t="shared" si="8"/>
        <v>0</v>
      </c>
      <c r="AM64" s="440"/>
      <c r="AN64" s="440"/>
      <c r="AO64" s="440"/>
      <c r="AP64" s="440"/>
      <c r="AQ64" s="440"/>
      <c r="AR64" s="440"/>
      <c r="AS64" s="440"/>
      <c r="AT64" s="440">
        <f t="shared" si="9"/>
        <v>0</v>
      </c>
      <c r="AU64" s="440"/>
      <c r="AV64" s="440"/>
      <c r="AW64" s="440"/>
      <c r="AX64" s="440"/>
      <c r="AY64" s="440"/>
      <c r="AZ64" s="440"/>
      <c r="BA64" s="440"/>
      <c r="BB64" s="559"/>
      <c r="BC64" s="559"/>
      <c r="BD64" s="559"/>
      <c r="BE64" s="559"/>
      <c r="BF64" s="559"/>
      <c r="BG64" s="559"/>
      <c r="BH64" s="559"/>
      <c r="BI64" s="559"/>
      <c r="BJ64" s="565"/>
      <c r="BK64" s="565"/>
      <c r="BL64" s="565"/>
      <c r="BM64" s="565"/>
      <c r="BN64" s="565"/>
    </row>
    <row r="65" spans="1:130" s="161" customFormat="1">
      <c r="A65" s="432">
        <v>51</v>
      </c>
      <c r="B65" s="432"/>
      <c r="C65" s="432"/>
      <c r="D65" s="436"/>
      <c r="E65" s="436"/>
      <c r="F65" s="436"/>
      <c r="G65" s="436"/>
      <c r="H65" s="436"/>
      <c r="I65" s="436"/>
      <c r="J65" s="436"/>
      <c r="K65" s="436"/>
      <c r="L65" s="436"/>
      <c r="M65" s="436"/>
      <c r="N65" s="436"/>
      <c r="O65" s="436"/>
      <c r="P65" s="436"/>
      <c r="Q65" s="436"/>
      <c r="R65" s="436"/>
      <c r="S65" s="436"/>
      <c r="T65" s="436"/>
      <c r="U65" s="436"/>
      <c r="V65" s="436"/>
      <c r="W65" s="436"/>
      <c r="X65" s="436"/>
      <c r="Y65" s="437"/>
      <c r="Z65" s="438"/>
      <c r="AA65" s="438"/>
      <c r="AB65" s="438"/>
      <c r="AC65" s="438"/>
      <c r="AD65" s="439"/>
      <c r="AE65" s="439"/>
      <c r="AF65" s="439"/>
      <c r="AG65" s="439"/>
      <c r="AH65" s="439"/>
      <c r="AI65" s="439"/>
      <c r="AJ65" s="439"/>
      <c r="AK65" s="439"/>
      <c r="AL65" s="440">
        <f t="shared" si="8"/>
        <v>0</v>
      </c>
      <c r="AM65" s="440"/>
      <c r="AN65" s="440"/>
      <c r="AO65" s="440"/>
      <c r="AP65" s="440"/>
      <c r="AQ65" s="440"/>
      <c r="AR65" s="440"/>
      <c r="AS65" s="440"/>
      <c r="AT65" s="440">
        <f t="shared" si="9"/>
        <v>0</v>
      </c>
      <c r="AU65" s="440"/>
      <c r="AV65" s="440"/>
      <c r="AW65" s="440"/>
      <c r="AX65" s="440"/>
      <c r="AY65" s="440"/>
      <c r="AZ65" s="440"/>
      <c r="BA65" s="440"/>
      <c r="BB65" s="559"/>
      <c r="BC65" s="559"/>
      <c r="BD65" s="559"/>
      <c r="BE65" s="559"/>
      <c r="BF65" s="559"/>
      <c r="BG65" s="559"/>
      <c r="BH65" s="559"/>
      <c r="BI65" s="559"/>
      <c r="BJ65" s="565"/>
      <c r="BK65" s="565"/>
      <c r="BL65" s="565"/>
      <c r="BM65" s="565"/>
      <c r="BN65" s="565"/>
    </row>
    <row r="66" spans="1:130" s="161" customFormat="1">
      <c r="A66" s="432">
        <v>52</v>
      </c>
      <c r="B66" s="432"/>
      <c r="C66" s="432"/>
      <c r="D66" s="436"/>
      <c r="E66" s="436"/>
      <c r="F66" s="436"/>
      <c r="G66" s="436"/>
      <c r="H66" s="436"/>
      <c r="I66" s="436"/>
      <c r="J66" s="436"/>
      <c r="K66" s="436"/>
      <c r="L66" s="436"/>
      <c r="M66" s="436"/>
      <c r="N66" s="436"/>
      <c r="O66" s="436"/>
      <c r="P66" s="436"/>
      <c r="Q66" s="436"/>
      <c r="R66" s="436"/>
      <c r="S66" s="436"/>
      <c r="T66" s="436"/>
      <c r="U66" s="436"/>
      <c r="V66" s="436"/>
      <c r="W66" s="436"/>
      <c r="X66" s="436"/>
      <c r="Y66" s="438"/>
      <c r="Z66" s="438"/>
      <c r="AA66" s="438"/>
      <c r="AB66" s="438"/>
      <c r="AC66" s="438"/>
      <c r="AD66" s="439"/>
      <c r="AE66" s="439"/>
      <c r="AF66" s="439"/>
      <c r="AG66" s="439"/>
      <c r="AH66" s="439"/>
      <c r="AI66" s="439"/>
      <c r="AJ66" s="439"/>
      <c r="AK66" s="439"/>
      <c r="AL66" s="440">
        <f t="shared" si="8"/>
        <v>0</v>
      </c>
      <c r="AM66" s="440"/>
      <c r="AN66" s="440"/>
      <c r="AO66" s="440"/>
      <c r="AP66" s="440"/>
      <c r="AQ66" s="440"/>
      <c r="AR66" s="440"/>
      <c r="AS66" s="440"/>
      <c r="AT66" s="440">
        <f t="shared" si="9"/>
        <v>0</v>
      </c>
      <c r="AU66" s="440"/>
      <c r="AV66" s="440"/>
      <c r="AW66" s="440"/>
      <c r="AX66" s="440"/>
      <c r="AY66" s="440"/>
      <c r="AZ66" s="440"/>
      <c r="BA66" s="440"/>
      <c r="BB66" s="559"/>
      <c r="BC66" s="559"/>
      <c r="BD66" s="559"/>
      <c r="BE66" s="559"/>
      <c r="BF66" s="559"/>
      <c r="BG66" s="559"/>
      <c r="BH66" s="559"/>
      <c r="BI66" s="559"/>
      <c r="BJ66" s="565"/>
      <c r="BK66" s="565"/>
      <c r="BL66" s="565"/>
      <c r="BM66" s="565"/>
      <c r="BN66" s="565"/>
    </row>
    <row r="67" spans="1:130" s="161" customFormat="1">
      <c r="A67" s="432">
        <v>53</v>
      </c>
      <c r="B67" s="432"/>
      <c r="C67" s="432"/>
      <c r="D67" s="436"/>
      <c r="E67" s="436"/>
      <c r="F67" s="436"/>
      <c r="G67" s="436"/>
      <c r="H67" s="436"/>
      <c r="I67" s="436"/>
      <c r="J67" s="436"/>
      <c r="K67" s="436"/>
      <c r="L67" s="436"/>
      <c r="M67" s="436"/>
      <c r="N67" s="436"/>
      <c r="O67" s="436"/>
      <c r="P67" s="436"/>
      <c r="Q67" s="436"/>
      <c r="R67" s="436"/>
      <c r="S67" s="436"/>
      <c r="T67" s="436"/>
      <c r="U67" s="436"/>
      <c r="V67" s="436"/>
      <c r="W67" s="436"/>
      <c r="X67" s="436"/>
      <c r="Y67" s="437"/>
      <c r="Z67" s="438"/>
      <c r="AA67" s="438"/>
      <c r="AB67" s="438"/>
      <c r="AC67" s="438"/>
      <c r="AD67" s="439"/>
      <c r="AE67" s="439"/>
      <c r="AF67" s="439"/>
      <c r="AG67" s="439"/>
      <c r="AH67" s="439"/>
      <c r="AI67" s="439"/>
      <c r="AJ67" s="439"/>
      <c r="AK67" s="439"/>
      <c r="AL67" s="440">
        <f t="shared" si="8"/>
        <v>0</v>
      </c>
      <c r="AM67" s="440"/>
      <c r="AN67" s="440"/>
      <c r="AO67" s="440"/>
      <c r="AP67" s="440"/>
      <c r="AQ67" s="440"/>
      <c r="AR67" s="440"/>
      <c r="AS67" s="440"/>
      <c r="AT67" s="440">
        <f t="shared" si="9"/>
        <v>0</v>
      </c>
      <c r="AU67" s="440"/>
      <c r="AV67" s="440"/>
      <c r="AW67" s="440"/>
      <c r="AX67" s="440"/>
      <c r="AY67" s="440"/>
      <c r="AZ67" s="440"/>
      <c r="BA67" s="440"/>
      <c r="BB67" s="559"/>
      <c r="BC67" s="559"/>
      <c r="BD67" s="559"/>
      <c r="BE67" s="559"/>
      <c r="BF67" s="559"/>
      <c r="BG67" s="559"/>
      <c r="BH67" s="559"/>
      <c r="BI67" s="559"/>
      <c r="BJ67" s="565"/>
      <c r="BK67" s="565"/>
      <c r="BL67" s="565"/>
      <c r="BM67" s="565"/>
      <c r="BN67" s="565"/>
    </row>
    <row r="68" spans="1:130" s="161" customFormat="1">
      <c r="A68" s="432">
        <v>54</v>
      </c>
      <c r="B68" s="432"/>
      <c r="C68" s="432"/>
      <c r="D68" s="436"/>
      <c r="E68" s="436"/>
      <c r="F68" s="436"/>
      <c r="G68" s="436"/>
      <c r="H68" s="436"/>
      <c r="I68" s="436"/>
      <c r="J68" s="436"/>
      <c r="K68" s="436"/>
      <c r="L68" s="436"/>
      <c r="M68" s="436"/>
      <c r="N68" s="436"/>
      <c r="O68" s="436"/>
      <c r="P68" s="436"/>
      <c r="Q68" s="436"/>
      <c r="R68" s="436"/>
      <c r="S68" s="436"/>
      <c r="T68" s="436"/>
      <c r="U68" s="436"/>
      <c r="V68" s="436"/>
      <c r="W68" s="436"/>
      <c r="X68" s="436"/>
      <c r="Y68" s="437"/>
      <c r="Z68" s="438"/>
      <c r="AA68" s="438"/>
      <c r="AB68" s="438"/>
      <c r="AC68" s="438"/>
      <c r="AD68" s="439"/>
      <c r="AE68" s="439"/>
      <c r="AF68" s="439"/>
      <c r="AG68" s="439"/>
      <c r="AH68" s="439"/>
      <c r="AI68" s="439"/>
      <c r="AJ68" s="439"/>
      <c r="AK68" s="439"/>
      <c r="AL68" s="440">
        <f t="shared" si="8"/>
        <v>0</v>
      </c>
      <c r="AM68" s="440"/>
      <c r="AN68" s="440"/>
      <c r="AO68" s="440"/>
      <c r="AP68" s="440"/>
      <c r="AQ68" s="440"/>
      <c r="AR68" s="440"/>
      <c r="AS68" s="440"/>
      <c r="AT68" s="440">
        <f t="shared" si="9"/>
        <v>0</v>
      </c>
      <c r="AU68" s="440"/>
      <c r="AV68" s="440"/>
      <c r="AW68" s="440"/>
      <c r="AX68" s="440"/>
      <c r="AY68" s="440"/>
      <c r="AZ68" s="440"/>
      <c r="BA68" s="440"/>
      <c r="BB68" s="559"/>
      <c r="BC68" s="559"/>
      <c r="BD68" s="559"/>
      <c r="BE68" s="559"/>
      <c r="BF68" s="559"/>
      <c r="BG68" s="559"/>
      <c r="BH68" s="559"/>
      <c r="BI68" s="559"/>
      <c r="BJ68" s="565"/>
      <c r="BK68" s="565"/>
      <c r="BL68" s="565"/>
      <c r="BM68" s="565"/>
      <c r="BN68" s="565"/>
    </row>
    <row r="69" spans="1:130" s="161" customFormat="1">
      <c r="A69" s="432">
        <v>55</v>
      </c>
      <c r="B69" s="432"/>
      <c r="C69" s="432"/>
      <c r="D69" s="436"/>
      <c r="E69" s="436"/>
      <c r="F69" s="436"/>
      <c r="G69" s="436"/>
      <c r="H69" s="436"/>
      <c r="I69" s="436"/>
      <c r="J69" s="436"/>
      <c r="K69" s="436"/>
      <c r="L69" s="436"/>
      <c r="M69" s="436"/>
      <c r="N69" s="436"/>
      <c r="O69" s="436"/>
      <c r="P69" s="436"/>
      <c r="Q69" s="436"/>
      <c r="R69" s="436"/>
      <c r="S69" s="436"/>
      <c r="T69" s="436"/>
      <c r="U69" s="436"/>
      <c r="V69" s="436"/>
      <c r="W69" s="436"/>
      <c r="X69" s="436"/>
      <c r="Y69" s="437"/>
      <c r="Z69" s="438"/>
      <c r="AA69" s="438"/>
      <c r="AB69" s="438"/>
      <c r="AC69" s="438"/>
      <c r="AD69" s="439"/>
      <c r="AE69" s="439"/>
      <c r="AF69" s="439"/>
      <c r="AG69" s="439"/>
      <c r="AH69" s="439"/>
      <c r="AI69" s="439"/>
      <c r="AJ69" s="439"/>
      <c r="AK69" s="439"/>
      <c r="AL69" s="440">
        <f t="shared" si="8"/>
        <v>0</v>
      </c>
      <c r="AM69" s="440"/>
      <c r="AN69" s="440"/>
      <c r="AO69" s="440"/>
      <c r="AP69" s="440"/>
      <c r="AQ69" s="440"/>
      <c r="AR69" s="440"/>
      <c r="AS69" s="440"/>
      <c r="AT69" s="440">
        <f t="shared" si="9"/>
        <v>0</v>
      </c>
      <c r="AU69" s="440"/>
      <c r="AV69" s="440"/>
      <c r="AW69" s="440"/>
      <c r="AX69" s="440"/>
      <c r="AY69" s="440"/>
      <c r="AZ69" s="440"/>
      <c r="BA69" s="440"/>
      <c r="BB69" s="559"/>
      <c r="BC69" s="559"/>
      <c r="BD69" s="559"/>
      <c r="BE69" s="559"/>
      <c r="BF69" s="559"/>
      <c r="BG69" s="559"/>
      <c r="BH69" s="559"/>
      <c r="BI69" s="559"/>
      <c r="BJ69" s="565"/>
      <c r="BK69" s="565"/>
      <c r="BL69" s="565"/>
      <c r="BM69" s="565"/>
      <c r="BN69" s="565"/>
    </row>
    <row r="70" spans="1:130" s="161" customFormat="1">
      <c r="A70" s="432">
        <v>56</v>
      </c>
      <c r="B70" s="432"/>
      <c r="C70" s="432"/>
      <c r="D70" s="436"/>
      <c r="E70" s="436"/>
      <c r="F70" s="436"/>
      <c r="G70" s="436"/>
      <c r="H70" s="436"/>
      <c r="I70" s="436"/>
      <c r="J70" s="436"/>
      <c r="K70" s="436"/>
      <c r="L70" s="436"/>
      <c r="M70" s="436"/>
      <c r="N70" s="436"/>
      <c r="O70" s="436"/>
      <c r="P70" s="436"/>
      <c r="Q70" s="436"/>
      <c r="R70" s="436"/>
      <c r="S70" s="436"/>
      <c r="T70" s="436"/>
      <c r="U70" s="436"/>
      <c r="V70" s="436"/>
      <c r="W70" s="436"/>
      <c r="X70" s="436"/>
      <c r="Y70" s="437"/>
      <c r="Z70" s="438"/>
      <c r="AA70" s="438"/>
      <c r="AB70" s="438"/>
      <c r="AC70" s="438"/>
      <c r="AD70" s="439"/>
      <c r="AE70" s="439"/>
      <c r="AF70" s="439"/>
      <c r="AG70" s="439"/>
      <c r="AH70" s="439"/>
      <c r="AI70" s="439"/>
      <c r="AJ70" s="439"/>
      <c r="AK70" s="439"/>
      <c r="AL70" s="440">
        <f t="shared" si="8"/>
        <v>0</v>
      </c>
      <c r="AM70" s="440"/>
      <c r="AN70" s="440"/>
      <c r="AO70" s="440"/>
      <c r="AP70" s="440"/>
      <c r="AQ70" s="440"/>
      <c r="AR70" s="440"/>
      <c r="AS70" s="440"/>
      <c r="AT70" s="440">
        <f t="shared" si="9"/>
        <v>0</v>
      </c>
      <c r="AU70" s="440"/>
      <c r="AV70" s="440"/>
      <c r="AW70" s="440"/>
      <c r="AX70" s="440"/>
      <c r="AY70" s="440"/>
      <c r="AZ70" s="440"/>
      <c r="BA70" s="440"/>
      <c r="BB70" s="559"/>
      <c r="BC70" s="559"/>
      <c r="BD70" s="559"/>
      <c r="BE70" s="559"/>
      <c r="BF70" s="559"/>
      <c r="BG70" s="559"/>
      <c r="BH70" s="559"/>
      <c r="BI70" s="559"/>
      <c r="BJ70" s="565"/>
      <c r="BK70" s="565"/>
      <c r="BL70" s="565"/>
      <c r="BM70" s="565"/>
      <c r="BN70" s="565"/>
    </row>
    <row r="71" spans="1:130" s="161" customFormat="1">
      <c r="A71" s="432">
        <v>57</v>
      </c>
      <c r="B71" s="432"/>
      <c r="C71" s="432"/>
      <c r="D71" s="436"/>
      <c r="E71" s="436"/>
      <c r="F71" s="436"/>
      <c r="G71" s="436"/>
      <c r="H71" s="436"/>
      <c r="I71" s="436"/>
      <c r="J71" s="436"/>
      <c r="K71" s="436"/>
      <c r="L71" s="436"/>
      <c r="M71" s="436"/>
      <c r="N71" s="436"/>
      <c r="O71" s="436"/>
      <c r="P71" s="436"/>
      <c r="Q71" s="436"/>
      <c r="R71" s="436"/>
      <c r="S71" s="436"/>
      <c r="T71" s="436"/>
      <c r="U71" s="436"/>
      <c r="V71" s="436"/>
      <c r="W71" s="436"/>
      <c r="X71" s="436"/>
      <c r="Y71" s="437"/>
      <c r="Z71" s="438"/>
      <c r="AA71" s="438"/>
      <c r="AB71" s="438"/>
      <c r="AC71" s="438"/>
      <c r="AD71" s="439"/>
      <c r="AE71" s="439"/>
      <c r="AF71" s="439"/>
      <c r="AG71" s="439"/>
      <c r="AH71" s="439"/>
      <c r="AI71" s="439"/>
      <c r="AJ71" s="439"/>
      <c r="AK71" s="439"/>
      <c r="AL71" s="440">
        <f t="shared" si="8"/>
        <v>0</v>
      </c>
      <c r="AM71" s="440"/>
      <c r="AN71" s="440"/>
      <c r="AO71" s="440"/>
      <c r="AP71" s="440"/>
      <c r="AQ71" s="440"/>
      <c r="AR71" s="440"/>
      <c r="AS71" s="440"/>
      <c r="AT71" s="440">
        <f t="shared" si="9"/>
        <v>0</v>
      </c>
      <c r="AU71" s="440"/>
      <c r="AV71" s="440"/>
      <c r="AW71" s="440"/>
      <c r="AX71" s="440"/>
      <c r="AY71" s="440"/>
      <c r="AZ71" s="440"/>
      <c r="BA71" s="440"/>
      <c r="BB71" s="559"/>
      <c r="BC71" s="559"/>
      <c r="BD71" s="559"/>
      <c r="BE71" s="559"/>
      <c r="BF71" s="559"/>
      <c r="BG71" s="559"/>
      <c r="BH71" s="559"/>
      <c r="BI71" s="559"/>
      <c r="BJ71" s="565"/>
      <c r="BK71" s="565"/>
      <c r="BL71" s="565"/>
      <c r="BM71" s="565"/>
      <c r="BN71" s="565"/>
    </row>
    <row r="72" spans="1:130" s="161" customFormat="1">
      <c r="A72" s="432">
        <v>58</v>
      </c>
      <c r="B72" s="432"/>
      <c r="C72" s="432"/>
      <c r="D72" s="436"/>
      <c r="E72" s="436"/>
      <c r="F72" s="436"/>
      <c r="G72" s="436"/>
      <c r="H72" s="436"/>
      <c r="I72" s="436"/>
      <c r="J72" s="436"/>
      <c r="K72" s="436"/>
      <c r="L72" s="436"/>
      <c r="M72" s="436"/>
      <c r="N72" s="436"/>
      <c r="O72" s="436"/>
      <c r="P72" s="436"/>
      <c r="Q72" s="436"/>
      <c r="R72" s="436"/>
      <c r="S72" s="436"/>
      <c r="T72" s="436"/>
      <c r="U72" s="436"/>
      <c r="V72" s="436"/>
      <c r="W72" s="436"/>
      <c r="X72" s="436"/>
      <c r="Y72" s="437"/>
      <c r="Z72" s="438"/>
      <c r="AA72" s="438"/>
      <c r="AB72" s="438"/>
      <c r="AC72" s="438"/>
      <c r="AD72" s="439"/>
      <c r="AE72" s="439"/>
      <c r="AF72" s="439"/>
      <c r="AG72" s="439"/>
      <c r="AH72" s="439"/>
      <c r="AI72" s="439"/>
      <c r="AJ72" s="439"/>
      <c r="AK72" s="439"/>
      <c r="AL72" s="440">
        <f t="shared" si="8"/>
        <v>0</v>
      </c>
      <c r="AM72" s="440"/>
      <c r="AN72" s="440"/>
      <c r="AO72" s="440"/>
      <c r="AP72" s="440"/>
      <c r="AQ72" s="440"/>
      <c r="AR72" s="440"/>
      <c r="AS72" s="440"/>
      <c r="AT72" s="440">
        <f t="shared" si="9"/>
        <v>0</v>
      </c>
      <c r="AU72" s="440"/>
      <c r="AV72" s="440"/>
      <c r="AW72" s="440"/>
      <c r="AX72" s="440"/>
      <c r="AY72" s="440"/>
      <c r="AZ72" s="440"/>
      <c r="BA72" s="440"/>
      <c r="BB72" s="559"/>
      <c r="BC72" s="559"/>
      <c r="BD72" s="559"/>
      <c r="BE72" s="559"/>
      <c r="BF72" s="559"/>
      <c r="BG72" s="559"/>
      <c r="BH72" s="559"/>
      <c r="BI72" s="559"/>
      <c r="BJ72" s="565"/>
      <c r="BK72" s="565"/>
      <c r="BL72" s="565"/>
      <c r="BM72" s="565"/>
      <c r="BN72" s="565"/>
    </row>
    <row r="73" spans="1:130" s="161" customFormat="1">
      <c r="A73" s="432">
        <v>59</v>
      </c>
      <c r="B73" s="432"/>
      <c r="C73" s="432"/>
      <c r="D73" s="436"/>
      <c r="E73" s="436"/>
      <c r="F73" s="436"/>
      <c r="G73" s="436"/>
      <c r="H73" s="436"/>
      <c r="I73" s="436"/>
      <c r="J73" s="436"/>
      <c r="K73" s="436"/>
      <c r="L73" s="436"/>
      <c r="M73" s="436"/>
      <c r="N73" s="436"/>
      <c r="O73" s="436"/>
      <c r="P73" s="436"/>
      <c r="Q73" s="436"/>
      <c r="R73" s="436"/>
      <c r="S73" s="436"/>
      <c r="T73" s="436"/>
      <c r="U73" s="436"/>
      <c r="V73" s="436"/>
      <c r="W73" s="436"/>
      <c r="X73" s="436"/>
      <c r="Y73" s="437"/>
      <c r="Z73" s="438"/>
      <c r="AA73" s="438"/>
      <c r="AB73" s="438"/>
      <c r="AC73" s="438"/>
      <c r="AD73" s="439"/>
      <c r="AE73" s="439"/>
      <c r="AF73" s="439"/>
      <c r="AG73" s="439"/>
      <c r="AH73" s="439"/>
      <c r="AI73" s="439"/>
      <c r="AJ73" s="439"/>
      <c r="AK73" s="439"/>
      <c r="AL73" s="440">
        <f t="shared" si="8"/>
        <v>0</v>
      </c>
      <c r="AM73" s="440"/>
      <c r="AN73" s="440"/>
      <c r="AO73" s="440"/>
      <c r="AP73" s="440"/>
      <c r="AQ73" s="440"/>
      <c r="AR73" s="440"/>
      <c r="AS73" s="440"/>
      <c r="AT73" s="440">
        <f t="shared" si="9"/>
        <v>0</v>
      </c>
      <c r="AU73" s="440"/>
      <c r="AV73" s="440"/>
      <c r="AW73" s="440"/>
      <c r="AX73" s="440"/>
      <c r="AY73" s="440"/>
      <c r="AZ73" s="440"/>
      <c r="BA73" s="440"/>
      <c r="BB73" s="559"/>
      <c r="BC73" s="559"/>
      <c r="BD73" s="559"/>
      <c r="BE73" s="559"/>
      <c r="BF73" s="559"/>
      <c r="BG73" s="559"/>
      <c r="BH73" s="559"/>
      <c r="BI73" s="559"/>
      <c r="BJ73" s="565"/>
      <c r="BK73" s="565"/>
      <c r="BL73" s="565"/>
      <c r="BM73" s="565"/>
      <c r="BN73" s="565"/>
    </row>
    <row r="74" spans="1:130" s="161" customFormat="1">
      <c r="A74" s="432">
        <v>60</v>
      </c>
      <c r="B74" s="432"/>
      <c r="C74" s="432"/>
      <c r="D74" s="436"/>
      <c r="E74" s="436"/>
      <c r="F74" s="436"/>
      <c r="G74" s="436"/>
      <c r="H74" s="436"/>
      <c r="I74" s="436"/>
      <c r="J74" s="436"/>
      <c r="K74" s="436"/>
      <c r="L74" s="436"/>
      <c r="M74" s="436"/>
      <c r="N74" s="436"/>
      <c r="O74" s="436"/>
      <c r="P74" s="436"/>
      <c r="Q74" s="436"/>
      <c r="R74" s="436"/>
      <c r="S74" s="436"/>
      <c r="T74" s="436"/>
      <c r="U74" s="436"/>
      <c r="V74" s="436"/>
      <c r="W74" s="436"/>
      <c r="X74" s="436"/>
      <c r="Y74" s="437"/>
      <c r="Z74" s="438"/>
      <c r="AA74" s="438"/>
      <c r="AB74" s="438"/>
      <c r="AC74" s="438"/>
      <c r="AD74" s="439"/>
      <c r="AE74" s="439"/>
      <c r="AF74" s="439"/>
      <c r="AG74" s="439"/>
      <c r="AH74" s="439"/>
      <c r="AI74" s="439"/>
      <c r="AJ74" s="439"/>
      <c r="AK74" s="439"/>
      <c r="AL74" s="440">
        <f t="shared" si="8"/>
        <v>0</v>
      </c>
      <c r="AM74" s="440"/>
      <c r="AN74" s="440"/>
      <c r="AO74" s="440"/>
      <c r="AP74" s="440"/>
      <c r="AQ74" s="440"/>
      <c r="AR74" s="440"/>
      <c r="AS74" s="440"/>
      <c r="AT74" s="440">
        <f t="shared" si="9"/>
        <v>0</v>
      </c>
      <c r="AU74" s="440"/>
      <c r="AV74" s="440"/>
      <c r="AW74" s="440"/>
      <c r="AX74" s="440"/>
      <c r="AY74" s="440"/>
      <c r="AZ74" s="440"/>
      <c r="BA74" s="440"/>
      <c r="BB74" s="559"/>
      <c r="BC74" s="559"/>
      <c r="BD74" s="559"/>
      <c r="BE74" s="559"/>
      <c r="BF74" s="559"/>
      <c r="BG74" s="559"/>
      <c r="BH74" s="559"/>
      <c r="BI74" s="559"/>
      <c r="BJ74" s="565"/>
      <c r="BK74" s="565"/>
      <c r="BL74" s="565"/>
      <c r="BM74" s="565"/>
      <c r="BN74" s="565"/>
    </row>
    <row r="75" spans="1:130" s="161" customFormat="1">
      <c r="AD75" s="511">
        <f>SUM(AD45:AK74)</f>
        <v>0</v>
      </c>
      <c r="AE75" s="512"/>
      <c r="AF75" s="512"/>
      <c r="AG75" s="512"/>
      <c r="AH75" s="512"/>
      <c r="AI75" s="512"/>
      <c r="AJ75" s="512"/>
      <c r="AK75" s="512"/>
      <c r="CK75" s="26"/>
      <c r="CL75" s="26"/>
      <c r="CM75" s="26"/>
      <c r="CN75" s="26"/>
      <c r="CO75" s="26"/>
      <c r="CP75" s="26"/>
      <c r="CQ75" s="26"/>
      <c r="CR75" s="26"/>
      <c r="CS75" s="26"/>
      <c r="CT75" s="26"/>
      <c r="CU75" s="26"/>
      <c r="CV75" s="26"/>
      <c r="CW75" s="26"/>
      <c r="CX75" s="26"/>
      <c r="CY75" s="26"/>
      <c r="CZ75" s="26"/>
      <c r="DA75" s="26"/>
      <c r="DB75" s="26"/>
      <c r="DC75" s="26"/>
      <c r="DD75" s="26"/>
      <c r="DE75" s="26"/>
    </row>
    <row r="76" spans="1:130" s="105" customFormat="1">
      <c r="A76" s="105" t="s">
        <v>230</v>
      </c>
      <c r="Q76" s="104"/>
      <c r="R76" s="104"/>
      <c r="S76" s="104"/>
      <c r="T76" s="104"/>
      <c r="U76" s="104"/>
      <c r="V76" s="106"/>
      <c r="W76" s="107"/>
      <c r="X76" s="107"/>
      <c r="Y76" s="107"/>
      <c r="Z76" s="107"/>
      <c r="AA76" s="107"/>
      <c r="AB76" s="107"/>
      <c r="AC76" s="107"/>
      <c r="AD76" s="108"/>
      <c r="AE76" s="47"/>
      <c r="AF76" s="47"/>
      <c r="AG76" s="47"/>
      <c r="AH76" s="47"/>
      <c r="AI76" s="47"/>
      <c r="AJ76" s="47"/>
      <c r="AK76" s="47"/>
      <c r="BU76" s="161"/>
      <c r="BV76" s="161"/>
      <c r="BW76" s="161"/>
      <c r="BX76" s="161"/>
      <c r="BY76" s="161"/>
      <c r="BZ76" s="161"/>
      <c r="CA76" s="161"/>
      <c r="CB76" s="161"/>
      <c r="CC76" s="161"/>
      <c r="CD76" s="161"/>
      <c r="CE76" s="161"/>
      <c r="CF76" s="161"/>
      <c r="CG76" s="161"/>
      <c r="CH76" s="161"/>
      <c r="CI76" s="161"/>
      <c r="CJ76" s="161"/>
      <c r="CK76" s="553"/>
      <c r="CL76" s="554"/>
      <c r="CM76" s="554"/>
      <c r="CN76" s="554"/>
      <c r="CO76" s="554"/>
      <c r="CP76" s="554"/>
      <c r="CQ76" s="554"/>
      <c r="CR76" s="554"/>
      <c r="CS76" s="161"/>
      <c r="CT76" s="161"/>
      <c r="CU76" s="161"/>
      <c r="CV76" s="161"/>
      <c r="CW76" s="161"/>
      <c r="CX76" s="553"/>
      <c r="CY76" s="554"/>
      <c r="CZ76" s="554"/>
      <c r="DA76" s="554"/>
      <c r="DB76" s="554"/>
      <c r="DC76" s="554"/>
      <c r="DD76" s="554"/>
      <c r="DE76" s="554"/>
      <c r="DF76" s="161"/>
      <c r="DG76" s="161"/>
      <c r="DH76" s="161"/>
      <c r="DI76" s="161"/>
      <c r="DJ76" s="161"/>
      <c r="DK76" s="161"/>
      <c r="DL76" s="161"/>
      <c r="DM76" s="161"/>
      <c r="DN76" s="161"/>
      <c r="DO76" s="161"/>
      <c r="DP76" s="161"/>
      <c r="DQ76" s="161"/>
      <c r="DR76" s="161"/>
      <c r="DS76" s="161"/>
      <c r="DT76" s="161"/>
      <c r="DU76" s="161"/>
      <c r="DV76" s="161"/>
      <c r="DW76" s="161"/>
      <c r="DX76" s="161"/>
      <c r="DY76" s="161"/>
      <c r="DZ76" s="161"/>
    </row>
    <row r="77" spans="1:130" s="105" customFormat="1">
      <c r="A77" s="456"/>
      <c r="B77" s="457"/>
      <c r="C77" s="457"/>
      <c r="D77" s="457"/>
      <c r="E77" s="457"/>
      <c r="F77" s="457"/>
      <c r="G77" s="457"/>
      <c r="H77" s="457"/>
      <c r="I77" s="457"/>
      <c r="J77" s="457"/>
      <c r="K77" s="457"/>
      <c r="L77" s="457"/>
      <c r="M77" s="458"/>
      <c r="N77" s="432" t="s">
        <v>232</v>
      </c>
      <c r="O77" s="432"/>
      <c r="P77" s="432"/>
      <c r="Q77" s="432"/>
      <c r="R77" s="432"/>
      <c r="S77" s="432" t="s">
        <v>236</v>
      </c>
      <c r="T77" s="432"/>
      <c r="U77" s="432"/>
      <c r="V77" s="432"/>
      <c r="W77" s="432"/>
      <c r="X77" s="432"/>
      <c r="Y77" s="432"/>
      <c r="Z77" s="432" t="s">
        <v>237</v>
      </c>
      <c r="AA77" s="432"/>
      <c r="AB77" s="432"/>
      <c r="AC77" s="432"/>
      <c r="AD77" s="432"/>
      <c r="AE77" s="432"/>
      <c r="AF77" s="432"/>
      <c r="AG77" s="432" t="s">
        <v>238</v>
      </c>
      <c r="AH77" s="432"/>
      <c r="AI77" s="432"/>
      <c r="AJ77" s="432"/>
      <c r="AK77" s="432"/>
      <c r="AL77" s="432"/>
      <c r="AM77" s="432"/>
    </row>
    <row r="78" spans="1:130" s="105" customFormat="1">
      <c r="A78" s="560" t="s">
        <v>231</v>
      </c>
      <c r="B78" s="560"/>
      <c r="C78" s="560"/>
      <c r="D78" s="560"/>
      <c r="E78" s="560"/>
      <c r="F78" s="560"/>
      <c r="G78" s="560"/>
      <c r="H78" s="560"/>
      <c r="I78" s="560"/>
      <c r="J78" s="560"/>
      <c r="K78" s="560"/>
      <c r="L78" s="560"/>
      <c r="M78" s="560"/>
      <c r="N78" s="482">
        <v>0.4</v>
      </c>
      <c r="O78" s="432"/>
      <c r="P78" s="432"/>
      <c r="Q78" s="432"/>
      <c r="R78" s="432"/>
      <c r="S78" s="441">
        <f>'精算内訳 '!J67</f>
        <v>0</v>
      </c>
      <c r="T78" s="441"/>
      <c r="U78" s="441"/>
      <c r="V78" s="441"/>
      <c r="W78" s="441"/>
      <c r="X78" s="441"/>
      <c r="Y78" s="441"/>
      <c r="Z78" s="441">
        <f>'精算内訳 '!K67</f>
        <v>0</v>
      </c>
      <c r="AA78" s="441"/>
      <c r="AB78" s="441"/>
      <c r="AC78" s="441"/>
      <c r="AD78" s="441"/>
      <c r="AE78" s="441"/>
      <c r="AF78" s="441"/>
      <c r="AG78" s="441">
        <f>'精算内訳 '!M67</f>
        <v>0</v>
      </c>
      <c r="AH78" s="441"/>
      <c r="AI78" s="441"/>
      <c r="AJ78" s="441"/>
      <c r="AK78" s="441"/>
      <c r="AL78" s="441"/>
      <c r="AM78" s="441"/>
    </row>
    <row r="79" spans="1:130" s="105" customFormat="1">
      <c r="A79" s="560"/>
      <c r="B79" s="560"/>
      <c r="C79" s="560"/>
      <c r="D79" s="560"/>
      <c r="E79" s="560"/>
      <c r="F79" s="560"/>
      <c r="G79" s="560"/>
      <c r="H79" s="560"/>
      <c r="I79" s="560"/>
      <c r="J79" s="560"/>
      <c r="K79" s="560"/>
      <c r="L79" s="560"/>
      <c r="M79" s="560"/>
      <c r="N79" s="482">
        <v>0.2</v>
      </c>
      <c r="O79" s="482"/>
      <c r="P79" s="482"/>
      <c r="Q79" s="482"/>
      <c r="R79" s="482"/>
      <c r="S79" s="441">
        <f>'精算内訳 '!J68</f>
        <v>0</v>
      </c>
      <c r="T79" s="441"/>
      <c r="U79" s="441"/>
      <c r="V79" s="441"/>
      <c r="W79" s="441"/>
      <c r="X79" s="441"/>
      <c r="Y79" s="441"/>
      <c r="Z79" s="441">
        <f>'精算内訳 '!K68</f>
        <v>0</v>
      </c>
      <c r="AA79" s="441"/>
      <c r="AB79" s="441"/>
      <c r="AC79" s="441"/>
      <c r="AD79" s="441"/>
      <c r="AE79" s="441"/>
      <c r="AF79" s="441"/>
      <c r="AG79" s="441">
        <f>'精算内訳 '!M68</f>
        <v>0</v>
      </c>
      <c r="AH79" s="441"/>
      <c r="AI79" s="441"/>
      <c r="AJ79" s="441"/>
      <c r="AK79" s="441"/>
      <c r="AL79" s="441"/>
      <c r="AM79" s="441"/>
    </row>
    <row r="80" spans="1:130" s="105" customFormat="1">
      <c r="A80" s="560" t="s">
        <v>233</v>
      </c>
      <c r="B80" s="560"/>
      <c r="C80" s="560"/>
      <c r="D80" s="560"/>
      <c r="E80" s="560"/>
      <c r="F80" s="560"/>
      <c r="G80" s="560"/>
      <c r="H80" s="560"/>
      <c r="I80" s="560"/>
      <c r="J80" s="560"/>
      <c r="K80" s="560"/>
      <c r="L80" s="560"/>
      <c r="M80" s="560"/>
      <c r="N80" s="482">
        <v>0.4</v>
      </c>
      <c r="O80" s="432"/>
      <c r="P80" s="432"/>
      <c r="Q80" s="432"/>
      <c r="R80" s="432"/>
      <c r="S80" s="441">
        <f>'精算内訳 '!J69</f>
        <v>0</v>
      </c>
      <c r="T80" s="441"/>
      <c r="U80" s="441"/>
      <c r="V80" s="441"/>
      <c r="W80" s="441"/>
      <c r="X80" s="441"/>
      <c r="Y80" s="441"/>
      <c r="Z80" s="441">
        <f>'精算内訳 '!K69</f>
        <v>0</v>
      </c>
      <c r="AA80" s="441"/>
      <c r="AB80" s="441"/>
      <c r="AC80" s="441"/>
      <c r="AD80" s="441"/>
      <c r="AE80" s="441"/>
      <c r="AF80" s="441"/>
      <c r="AG80" s="441">
        <f>'精算内訳 '!M69</f>
        <v>0</v>
      </c>
      <c r="AH80" s="441"/>
      <c r="AI80" s="441"/>
      <c r="AJ80" s="441"/>
      <c r="AK80" s="441"/>
      <c r="AL80" s="441"/>
      <c r="AM80" s="441"/>
    </row>
    <row r="81" spans="1:130" s="105" customFormat="1">
      <c r="A81" s="560" t="s">
        <v>234</v>
      </c>
      <c r="B81" s="560"/>
      <c r="C81" s="560"/>
      <c r="D81" s="560"/>
      <c r="E81" s="560"/>
      <c r="F81" s="560"/>
      <c r="G81" s="560"/>
      <c r="H81" s="560"/>
      <c r="I81" s="560"/>
      <c r="J81" s="560"/>
      <c r="K81" s="560"/>
      <c r="L81" s="560"/>
      <c r="M81" s="560"/>
      <c r="N81" s="468"/>
      <c r="O81" s="468"/>
      <c r="P81" s="468"/>
      <c r="Q81" s="468"/>
      <c r="R81" s="468"/>
      <c r="S81" s="441">
        <f>'精算内訳 '!J70</f>
        <v>0</v>
      </c>
      <c r="T81" s="441"/>
      <c r="U81" s="441"/>
      <c r="V81" s="441"/>
      <c r="W81" s="441"/>
      <c r="X81" s="441"/>
      <c r="Y81" s="441"/>
      <c r="Z81" s="441">
        <f>'精算内訳 '!K70</f>
        <v>0</v>
      </c>
      <c r="AA81" s="441"/>
      <c r="AB81" s="441"/>
      <c r="AC81" s="441"/>
      <c r="AD81" s="441"/>
      <c r="AE81" s="441"/>
      <c r="AF81" s="441"/>
      <c r="AG81" s="441">
        <f>'精算内訳 '!M70</f>
        <v>0</v>
      </c>
      <c r="AH81" s="441"/>
      <c r="AI81" s="441"/>
      <c r="AJ81" s="441"/>
      <c r="AK81" s="441"/>
      <c r="AL81" s="441"/>
      <c r="AM81" s="441"/>
    </row>
    <row r="82" spans="1:130" s="105" customFormat="1">
      <c r="A82" s="560" t="s">
        <v>235</v>
      </c>
      <c r="B82" s="560"/>
      <c r="C82" s="560"/>
      <c r="D82" s="560"/>
      <c r="E82" s="560"/>
      <c r="F82" s="560"/>
      <c r="G82" s="560"/>
      <c r="H82" s="560"/>
      <c r="I82" s="560"/>
      <c r="J82" s="560"/>
      <c r="K82" s="560"/>
      <c r="L82" s="560"/>
      <c r="M82" s="560"/>
      <c r="N82" s="445"/>
      <c r="O82" s="446"/>
      <c r="P82" s="446"/>
      <c r="Q82" s="446"/>
      <c r="R82" s="447"/>
      <c r="S82" s="441">
        <f>'精算内訳 '!J71</f>
        <v>0</v>
      </c>
      <c r="T82" s="441"/>
      <c r="U82" s="441"/>
      <c r="V82" s="441"/>
      <c r="W82" s="441"/>
      <c r="X82" s="441"/>
      <c r="Y82" s="441"/>
      <c r="Z82" s="448"/>
      <c r="AA82" s="449"/>
      <c r="AB82" s="449"/>
      <c r="AC82" s="449"/>
      <c r="AD82" s="449"/>
      <c r="AE82" s="449"/>
      <c r="AF82" s="450"/>
      <c r="AG82" s="448"/>
      <c r="AH82" s="449"/>
      <c r="AI82" s="449"/>
      <c r="AJ82" s="449"/>
      <c r="AK82" s="449"/>
      <c r="AL82" s="449"/>
      <c r="AM82" s="450"/>
    </row>
    <row r="83" spans="1:130" s="105" customFormat="1">
      <c r="Q83" s="104"/>
      <c r="R83" s="104"/>
      <c r="S83" s="104"/>
      <c r="T83" s="104"/>
      <c r="U83" s="104"/>
      <c r="V83" s="106"/>
      <c r="W83" s="107"/>
      <c r="X83" s="107"/>
      <c r="Y83" s="107"/>
      <c r="Z83" s="107"/>
      <c r="AA83" s="107"/>
      <c r="AB83" s="107"/>
      <c r="AC83" s="107"/>
      <c r="AD83" s="108"/>
      <c r="AE83" s="47"/>
      <c r="AF83" s="47"/>
      <c r="AG83" s="47"/>
      <c r="AH83" s="47"/>
      <c r="AI83" s="47"/>
      <c r="AJ83" s="47"/>
      <c r="AK83" s="47"/>
      <c r="BI83" s="26"/>
      <c r="BJ83" s="26"/>
      <c r="BK83" s="26"/>
      <c r="BL83" s="26"/>
      <c r="BM83" s="26"/>
      <c r="BN83" s="26"/>
      <c r="BO83" s="26"/>
      <c r="BP83" s="26"/>
      <c r="BQ83" s="26"/>
      <c r="BR83" s="26"/>
      <c r="BS83" s="26"/>
      <c r="BT83" s="26"/>
    </row>
    <row r="84" spans="1:130">
      <c r="A84" s="58" t="s">
        <v>96</v>
      </c>
      <c r="BU84" s="26"/>
      <c r="BV84" s="26"/>
      <c r="BW84" s="26"/>
      <c r="BX84" s="26"/>
      <c r="BY84" s="26"/>
      <c r="BZ84" s="26"/>
      <c r="CA84" s="26"/>
      <c r="CB84" s="26"/>
      <c r="CC84" s="26"/>
      <c r="CD84" s="26"/>
      <c r="CE84" s="26"/>
      <c r="CF84" s="26"/>
      <c r="CG84" s="104"/>
      <c r="CH84" s="104"/>
      <c r="CI84" s="104"/>
      <c r="CJ84" s="104"/>
      <c r="CK84" s="104"/>
      <c r="CL84" s="108"/>
      <c r="CM84" s="47"/>
      <c r="CN84" s="47"/>
      <c r="CO84" s="47"/>
      <c r="CP84" s="47"/>
      <c r="CQ84" s="47"/>
      <c r="CR84" s="47"/>
      <c r="CS84" s="47"/>
      <c r="CT84" s="105"/>
      <c r="CU84" s="105"/>
      <c r="CV84" s="105"/>
      <c r="CW84" s="105"/>
      <c r="CX84" s="105"/>
      <c r="CY84" s="105"/>
      <c r="CZ84" s="105"/>
      <c r="DA84" s="105"/>
      <c r="DB84" s="105"/>
      <c r="DC84" s="105"/>
      <c r="DD84" s="105"/>
      <c r="DE84" s="105"/>
      <c r="DF84" s="105"/>
      <c r="DG84" s="105"/>
      <c r="DH84" s="105"/>
      <c r="DI84" s="105"/>
      <c r="DJ84" s="105"/>
      <c r="DK84" s="105"/>
      <c r="DL84" s="105"/>
      <c r="DM84" s="105"/>
      <c r="DN84" s="105"/>
      <c r="DO84" s="105"/>
      <c r="DP84" s="105"/>
      <c r="DQ84" s="105"/>
      <c r="DR84" s="105"/>
      <c r="DS84" s="105"/>
      <c r="DT84" s="105"/>
      <c r="DU84" s="105"/>
      <c r="DV84" s="105"/>
      <c r="DW84" s="105"/>
      <c r="DX84" s="105"/>
      <c r="DY84" s="105"/>
      <c r="DZ84" s="105"/>
    </row>
    <row r="85" spans="1:130" ht="18.5" thickBot="1">
      <c r="A85" s="475" t="s">
        <v>99</v>
      </c>
      <c r="B85" s="475"/>
      <c r="C85" s="475"/>
      <c r="D85" s="475"/>
      <c r="E85" s="475"/>
      <c r="F85" s="475"/>
      <c r="G85" s="475"/>
      <c r="H85" s="475"/>
      <c r="I85" s="475"/>
    </row>
    <row r="86" spans="1:130" ht="18.5" thickBot="1">
      <c r="A86" s="483">
        <f>Z78+Z80</f>
        <v>0</v>
      </c>
      <c r="B86" s="483"/>
      <c r="C86" s="483"/>
      <c r="D86" s="483"/>
      <c r="E86" s="483"/>
      <c r="F86" s="483"/>
      <c r="G86" s="483"/>
      <c r="H86" s="483"/>
      <c r="I86" s="483"/>
      <c r="J86" s="452" t="s">
        <v>97</v>
      </c>
      <c r="K86" s="452"/>
      <c r="L86" s="471">
        <v>0.4</v>
      </c>
      <c r="M86" s="471"/>
      <c r="N86" s="471"/>
      <c r="O86" s="471"/>
      <c r="Q86" s="452" t="s">
        <v>98</v>
      </c>
      <c r="R86" s="452"/>
      <c r="S86" s="472">
        <f>ROUNDDOWN(A86*L86,0)</f>
        <v>0</v>
      </c>
      <c r="T86" s="473"/>
      <c r="U86" s="473"/>
      <c r="V86" s="473"/>
      <c r="W86" s="473"/>
      <c r="X86" s="474"/>
      <c r="AF86" s="454">
        <f>ROUNDDOWN(S86+S90,-3)</f>
        <v>0</v>
      </c>
      <c r="AG86" s="454"/>
      <c r="AH86" s="454"/>
      <c r="AI86" s="454"/>
      <c r="AJ86" s="454"/>
      <c r="AK86" s="454"/>
      <c r="AL86" s="454"/>
    </row>
    <row r="87" spans="1:130" ht="18.5" thickBot="1">
      <c r="A87" s="80"/>
      <c r="B87" s="80"/>
      <c r="C87" s="80"/>
      <c r="D87" s="80"/>
      <c r="E87" s="80"/>
      <c r="F87" s="80"/>
      <c r="G87" s="80"/>
      <c r="H87" s="80"/>
      <c r="I87" s="80"/>
      <c r="J87" s="77"/>
      <c r="K87" s="77"/>
      <c r="L87" s="78"/>
      <c r="M87" s="78"/>
      <c r="N87" s="78"/>
      <c r="O87" s="78"/>
      <c r="Q87" s="77"/>
      <c r="R87" s="77"/>
      <c r="S87" s="51"/>
      <c r="T87" s="51"/>
      <c r="U87" s="51"/>
      <c r="V87" s="51"/>
      <c r="W87" s="51"/>
      <c r="X87" s="51"/>
    </row>
    <row r="88" spans="1:130" ht="18.5" thickBot="1">
      <c r="A88" s="80"/>
      <c r="B88" s="80"/>
      <c r="C88" s="80"/>
      <c r="D88" s="80"/>
      <c r="E88" s="80"/>
      <c r="F88" s="80"/>
      <c r="G88" s="80"/>
      <c r="H88" s="80"/>
      <c r="I88" s="80"/>
      <c r="J88" s="77"/>
      <c r="K88" s="77"/>
      <c r="L88" s="78"/>
      <c r="M88" s="78"/>
      <c r="N88" s="78"/>
      <c r="O88" s="78"/>
      <c r="Q88" s="77"/>
      <c r="R88" s="77"/>
      <c r="S88" s="80"/>
      <c r="T88" s="80"/>
      <c r="U88" s="80"/>
      <c r="V88" s="80"/>
      <c r="W88" s="80"/>
      <c r="X88" s="80"/>
      <c r="AF88" s="472">
        <f>MIN(AQ88,AF86)</f>
        <v>0</v>
      </c>
      <c r="AG88" s="493"/>
      <c r="AH88" s="493"/>
      <c r="AI88" s="493"/>
      <c r="AJ88" s="493"/>
      <c r="AK88" s="493"/>
      <c r="AL88" s="494"/>
      <c r="AM88" s="82" t="s">
        <v>337</v>
      </c>
      <c r="AQ88" s="601">
        <v>5000000</v>
      </c>
      <c r="AR88" s="601"/>
      <c r="AS88" s="601"/>
      <c r="AT88" s="601"/>
      <c r="AU88" s="601"/>
      <c r="AV88" s="601"/>
      <c r="AW88" s="231" t="s">
        <v>338</v>
      </c>
      <c r="AX88" s="231"/>
    </row>
    <row r="89" spans="1:130" ht="18.5" thickBot="1">
      <c r="A89" s="475" t="s">
        <v>100</v>
      </c>
      <c r="B89" s="475"/>
      <c r="C89" s="475"/>
      <c r="D89" s="475"/>
      <c r="E89" s="475"/>
      <c r="F89" s="475"/>
      <c r="G89" s="475"/>
      <c r="H89" s="475"/>
      <c r="I89" s="475"/>
      <c r="AF89" s="82" t="s">
        <v>339</v>
      </c>
    </row>
    <row r="90" spans="1:130" ht="18.5" thickBot="1">
      <c r="A90" s="483">
        <f>Z79</f>
        <v>0</v>
      </c>
      <c r="B90" s="483"/>
      <c r="C90" s="483"/>
      <c r="D90" s="483"/>
      <c r="E90" s="483"/>
      <c r="F90" s="483"/>
      <c r="G90" s="483"/>
      <c r="H90" s="483"/>
      <c r="I90" s="483"/>
      <c r="J90" s="452" t="s">
        <v>97</v>
      </c>
      <c r="K90" s="452"/>
      <c r="L90" s="471">
        <v>0.2</v>
      </c>
      <c r="M90" s="471"/>
      <c r="N90" s="471"/>
      <c r="O90" s="471"/>
      <c r="Q90" s="452" t="s">
        <v>98</v>
      </c>
      <c r="R90" s="452"/>
      <c r="S90" s="472">
        <f>A90*L90</f>
        <v>0</v>
      </c>
      <c r="T90" s="473"/>
      <c r="U90" s="473"/>
      <c r="V90" s="473"/>
      <c r="W90" s="473"/>
      <c r="X90" s="474"/>
      <c r="AF90" s="598">
        <f>【交付申請】入力シート!AF102</f>
        <v>0</v>
      </c>
      <c r="AG90" s="599"/>
      <c r="AH90" s="599"/>
      <c r="AI90" s="599"/>
      <c r="AJ90" s="599"/>
      <c r="AK90" s="599"/>
      <c r="AL90" s="600"/>
      <c r="AM90" s="237"/>
      <c r="AN90" s="237"/>
      <c r="AO90" s="237"/>
      <c r="AP90" s="237"/>
      <c r="AQ90" s="237"/>
      <c r="AR90" s="237"/>
      <c r="AS90" s="237"/>
    </row>
    <row r="91" spans="1:130" ht="18.5" thickBot="1">
      <c r="AF91" s="82" t="s">
        <v>367</v>
      </c>
    </row>
    <row r="92" spans="1:130" s="334" customFormat="1" ht="18.5" thickBot="1">
      <c r="AF92" s="472">
        <f>MIN(AF88,AF90)</f>
        <v>0</v>
      </c>
      <c r="AG92" s="493"/>
      <c r="AH92" s="493"/>
      <c r="AI92" s="493"/>
      <c r="AJ92" s="493"/>
      <c r="AK92" s="493"/>
      <c r="AL92" s="494"/>
      <c r="AM92" s="334" t="str">
        <f>IF(AF90=AF92,"（交付決定額を上限額とする）","")</f>
        <v>（交付決定額を上限額とする）</v>
      </c>
      <c r="BD92" s="555" t="s">
        <v>624</v>
      </c>
      <c r="BE92" s="556"/>
      <c r="BF92" s="556"/>
      <c r="BG92" s="556"/>
      <c r="BH92" s="556"/>
      <c r="BI92" s="556"/>
      <c r="BJ92" s="556"/>
      <c r="BK92" s="556"/>
      <c r="BL92" s="556"/>
      <c r="BM92" s="556"/>
      <c r="BN92" s="556"/>
      <c r="BO92" s="556"/>
      <c r="BP92" s="507"/>
      <c r="BQ92" s="507" t="str">
        <f>IF(AF92&gt;=1900000,"〇","×")</f>
        <v>×</v>
      </c>
      <c r="BR92" s="493"/>
      <c r="BS92" s="494"/>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97"/>
      <c r="DP92" s="97"/>
      <c r="DQ92" s="97"/>
      <c r="DR92" s="97"/>
      <c r="DS92" s="97"/>
      <c r="DT92" s="97"/>
      <c r="DU92" s="97"/>
      <c r="DV92" s="97"/>
      <c r="DW92" s="97"/>
      <c r="DX92" s="97"/>
      <c r="DY92" s="97"/>
      <c r="DZ92" s="97"/>
    </row>
    <row r="93" spans="1:130" s="334" customFormat="1"/>
    <row r="94" spans="1:130">
      <c r="A94" s="75" t="s">
        <v>108</v>
      </c>
      <c r="B94" s="26"/>
      <c r="C94" s="26"/>
      <c r="D94" s="26"/>
      <c r="E94" s="26"/>
      <c r="F94" s="26"/>
      <c r="G94" s="26"/>
      <c r="H94" s="26"/>
      <c r="I94" s="26"/>
      <c r="J94" s="26"/>
      <c r="K94" s="26"/>
      <c r="L94" s="26"/>
      <c r="M94" s="26"/>
      <c r="O94" s="334" t="s">
        <v>603</v>
      </c>
      <c r="P94" s="334"/>
      <c r="Q94" s="334"/>
      <c r="R94" s="334"/>
      <c r="S94" s="334"/>
      <c r="T94" s="334"/>
      <c r="U94" s="334"/>
      <c r="V94" s="334"/>
      <c r="W94" s="334"/>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4"/>
      <c r="AT94" s="334"/>
      <c r="AU94" s="523" t="s">
        <v>604</v>
      </c>
      <c r="AV94" s="523"/>
      <c r="AW94" s="523"/>
      <c r="AX94" s="523"/>
      <c r="AY94" s="523"/>
      <c r="AZ94" s="523"/>
      <c r="BU94" s="334"/>
      <c r="BV94" s="334"/>
      <c r="BW94" s="334"/>
      <c r="BX94" s="334"/>
      <c r="BY94" s="334"/>
      <c r="BZ94" s="334"/>
      <c r="CA94" s="334"/>
      <c r="CB94" s="334"/>
      <c r="CC94" s="334"/>
      <c r="CD94" s="334"/>
      <c r="CE94" s="334"/>
      <c r="CF94" s="334"/>
      <c r="CG94" s="334"/>
      <c r="CH94" s="334"/>
      <c r="CI94" s="334"/>
      <c r="CJ94" s="334"/>
      <c r="CK94" s="334"/>
      <c r="CL94" s="334"/>
      <c r="CM94" s="334"/>
      <c r="CN94" s="334"/>
      <c r="CO94" s="334"/>
      <c r="CP94" s="334"/>
      <c r="CQ94" s="334"/>
      <c r="CR94" s="334"/>
      <c r="CS94" s="334"/>
      <c r="CT94" s="334"/>
      <c r="CU94" s="334"/>
      <c r="CV94" s="334"/>
      <c r="CW94" s="334"/>
      <c r="CX94" s="334"/>
      <c r="CY94" s="334"/>
      <c r="CZ94" s="334"/>
      <c r="DA94" s="334"/>
      <c r="DB94" s="334"/>
      <c r="DC94" s="334"/>
      <c r="DD94" s="334"/>
      <c r="DE94" s="334"/>
      <c r="DF94" s="334"/>
      <c r="DG94" s="334"/>
      <c r="DH94" s="334"/>
      <c r="DI94" s="334"/>
      <c r="DJ94" s="334"/>
      <c r="DK94" s="334"/>
      <c r="DL94" s="334"/>
      <c r="DM94" s="334"/>
      <c r="DN94" s="334"/>
      <c r="DO94" s="334"/>
      <c r="DP94" s="334"/>
      <c r="DQ94" s="334"/>
      <c r="DR94" s="334"/>
      <c r="DS94" s="334"/>
      <c r="DT94" s="334"/>
      <c r="DU94" s="334"/>
      <c r="DV94" s="334"/>
      <c r="DW94" s="334"/>
      <c r="DX94" s="334"/>
      <c r="DY94" s="334"/>
      <c r="DZ94" s="334"/>
    </row>
    <row r="95" spans="1:130">
      <c r="A95" s="58" t="s">
        <v>111</v>
      </c>
    </row>
    <row r="96" spans="1:130">
      <c r="A96" s="456" t="s">
        <v>94</v>
      </c>
      <c r="B96" s="457"/>
      <c r="C96" s="457"/>
      <c r="D96" s="457"/>
      <c r="E96" s="457"/>
      <c r="F96" s="457"/>
      <c r="G96" s="457"/>
      <c r="H96" s="457"/>
      <c r="I96" s="456" t="s">
        <v>110</v>
      </c>
      <c r="J96" s="457"/>
      <c r="K96" s="457"/>
      <c r="L96" s="457"/>
      <c r="M96" s="457"/>
      <c r="N96" s="457"/>
      <c r="O96" s="457"/>
      <c r="P96" s="457"/>
      <c r="Q96" s="457"/>
      <c r="R96" s="457"/>
      <c r="S96" s="456" t="s">
        <v>359</v>
      </c>
      <c r="T96" s="457"/>
      <c r="U96" s="457"/>
      <c r="V96" s="457"/>
      <c r="W96" s="457"/>
      <c r="X96" s="457"/>
      <c r="Y96" s="457"/>
      <c r="Z96" s="457"/>
      <c r="AA96" s="457"/>
      <c r="AB96" s="457"/>
      <c r="AC96" s="456" t="s">
        <v>376</v>
      </c>
      <c r="AD96" s="457"/>
      <c r="AE96" s="457"/>
      <c r="AF96" s="457"/>
      <c r="AG96" s="457"/>
      <c r="AH96" s="457"/>
      <c r="AI96" s="457"/>
      <c r="AJ96" s="457"/>
      <c r="AK96" s="457"/>
      <c r="AL96" s="457"/>
      <c r="AM96" s="457"/>
      <c r="AN96" s="457"/>
      <c r="AO96" s="457"/>
      <c r="AP96" s="457"/>
      <c r="AQ96" s="457"/>
      <c r="AR96" s="457"/>
      <c r="AS96" s="457"/>
      <c r="AT96" s="457"/>
      <c r="AU96" s="458"/>
    </row>
    <row r="97" spans="1:47">
      <c r="A97" s="580" t="s">
        <v>112</v>
      </c>
      <c r="B97" s="581"/>
      <c r="C97" s="581"/>
      <c r="D97" s="581"/>
      <c r="E97" s="581"/>
      <c r="F97" s="581"/>
      <c r="G97" s="581"/>
      <c r="H97" s="595"/>
      <c r="I97" s="602">
        <f>+【交付申請】入力シート!I109</f>
        <v>0</v>
      </c>
      <c r="J97" s="603"/>
      <c r="K97" s="603"/>
      <c r="L97" s="603"/>
      <c r="M97" s="603"/>
      <c r="N97" s="603"/>
      <c r="O97" s="603"/>
      <c r="P97" s="603"/>
      <c r="Q97" s="603"/>
      <c r="R97" s="603"/>
      <c r="S97" s="488"/>
      <c r="T97" s="488"/>
      <c r="U97" s="488"/>
      <c r="V97" s="488"/>
      <c r="W97" s="488"/>
      <c r="X97" s="488"/>
      <c r="Y97" s="488"/>
      <c r="Z97" s="488"/>
      <c r="AA97" s="488"/>
      <c r="AB97" s="488"/>
      <c r="AC97" s="489"/>
      <c r="AD97" s="489"/>
      <c r="AE97" s="489"/>
      <c r="AF97" s="489"/>
      <c r="AG97" s="489"/>
      <c r="AH97" s="489"/>
      <c r="AI97" s="489"/>
      <c r="AJ97" s="489"/>
      <c r="AK97" s="489"/>
      <c r="AL97" s="489"/>
      <c r="AM97" s="489"/>
      <c r="AN97" s="489"/>
      <c r="AO97" s="489"/>
      <c r="AP97" s="489"/>
      <c r="AQ97" s="489"/>
      <c r="AR97" s="489"/>
      <c r="AS97" s="489"/>
      <c r="AT97" s="489"/>
      <c r="AU97" s="490"/>
    </row>
    <row r="98" spans="1:47">
      <c r="A98" s="562" t="s">
        <v>113</v>
      </c>
      <c r="B98" s="563"/>
      <c r="C98" s="563"/>
      <c r="D98" s="563"/>
      <c r="E98" s="563"/>
      <c r="F98" s="563"/>
      <c r="G98" s="563"/>
      <c r="H98" s="564"/>
      <c r="I98" s="570">
        <f>+【交付申請】入力シート!I110</f>
        <v>0</v>
      </c>
      <c r="J98" s="571"/>
      <c r="K98" s="571"/>
      <c r="L98" s="571"/>
      <c r="M98" s="571"/>
      <c r="N98" s="571"/>
      <c r="O98" s="571"/>
      <c r="P98" s="571"/>
      <c r="Q98" s="571"/>
      <c r="R98" s="571"/>
      <c r="S98" s="486"/>
      <c r="T98" s="486"/>
      <c r="U98" s="486"/>
      <c r="V98" s="486"/>
      <c r="W98" s="486"/>
      <c r="X98" s="486"/>
      <c r="Y98" s="486"/>
      <c r="Z98" s="486"/>
      <c r="AA98" s="486"/>
      <c r="AB98" s="486"/>
      <c r="AC98" s="491"/>
      <c r="AD98" s="491"/>
      <c r="AE98" s="491"/>
      <c r="AF98" s="491"/>
      <c r="AG98" s="491"/>
      <c r="AH98" s="491"/>
      <c r="AI98" s="491"/>
      <c r="AJ98" s="491"/>
      <c r="AK98" s="491"/>
      <c r="AL98" s="491"/>
      <c r="AM98" s="491"/>
      <c r="AN98" s="491"/>
      <c r="AO98" s="491"/>
      <c r="AP98" s="491"/>
      <c r="AQ98" s="491"/>
      <c r="AR98" s="491"/>
      <c r="AS98" s="491"/>
      <c r="AT98" s="491"/>
      <c r="AU98" s="492"/>
    </row>
    <row r="99" spans="1:47">
      <c r="A99" s="562" t="s">
        <v>114</v>
      </c>
      <c r="B99" s="563"/>
      <c r="C99" s="563"/>
      <c r="D99" s="563"/>
      <c r="E99" s="563"/>
      <c r="F99" s="563"/>
      <c r="G99" s="563"/>
      <c r="H99" s="564"/>
      <c r="I99" s="570">
        <f>+【交付申請】入力シート!I111</f>
        <v>0</v>
      </c>
      <c r="J99" s="571"/>
      <c r="K99" s="571"/>
      <c r="L99" s="571"/>
      <c r="M99" s="571"/>
      <c r="N99" s="571"/>
      <c r="O99" s="571"/>
      <c r="P99" s="571"/>
      <c r="Q99" s="571"/>
      <c r="R99" s="571"/>
      <c r="S99" s="486"/>
      <c r="T99" s="486"/>
      <c r="U99" s="486"/>
      <c r="V99" s="486"/>
      <c r="W99" s="486"/>
      <c r="X99" s="486"/>
      <c r="Y99" s="486"/>
      <c r="Z99" s="486"/>
      <c r="AA99" s="486"/>
      <c r="AB99" s="486"/>
      <c r="AC99" s="491"/>
      <c r="AD99" s="491"/>
      <c r="AE99" s="491"/>
      <c r="AF99" s="491"/>
      <c r="AG99" s="491"/>
      <c r="AH99" s="491"/>
      <c r="AI99" s="491"/>
      <c r="AJ99" s="491"/>
      <c r="AK99" s="491"/>
      <c r="AL99" s="491"/>
      <c r="AM99" s="491"/>
      <c r="AN99" s="491"/>
      <c r="AO99" s="491"/>
      <c r="AP99" s="491"/>
      <c r="AQ99" s="491"/>
      <c r="AR99" s="491"/>
      <c r="AS99" s="491"/>
      <c r="AT99" s="491"/>
      <c r="AU99" s="492"/>
    </row>
    <row r="100" spans="1:47">
      <c r="A100" s="575" t="s">
        <v>115</v>
      </c>
      <c r="B100" s="576"/>
      <c r="C100" s="576"/>
      <c r="D100" s="576"/>
      <c r="E100" s="576"/>
      <c r="F100" s="576"/>
      <c r="G100" s="576"/>
      <c r="H100" s="593"/>
      <c r="I100" s="594">
        <f>+【交付申請】入力シート!I112</f>
        <v>0</v>
      </c>
      <c r="J100" s="579"/>
      <c r="K100" s="579"/>
      <c r="L100" s="579"/>
      <c r="M100" s="579"/>
      <c r="N100" s="579"/>
      <c r="O100" s="579"/>
      <c r="P100" s="579"/>
      <c r="Q100" s="579"/>
      <c r="R100" s="579"/>
      <c r="S100" s="579">
        <f>+AF92</f>
        <v>0</v>
      </c>
      <c r="T100" s="579"/>
      <c r="U100" s="579"/>
      <c r="V100" s="579"/>
      <c r="W100" s="579"/>
      <c r="X100" s="579"/>
      <c r="Y100" s="579"/>
      <c r="Z100" s="579"/>
      <c r="AA100" s="579"/>
      <c r="AB100" s="579"/>
      <c r="AC100" s="585" t="s">
        <v>217</v>
      </c>
      <c r="AD100" s="585"/>
      <c r="AE100" s="585"/>
      <c r="AF100" s="585"/>
      <c r="AG100" s="585"/>
      <c r="AH100" s="585"/>
      <c r="AI100" s="585"/>
      <c r="AJ100" s="585"/>
      <c r="AK100" s="585"/>
      <c r="AL100" s="585"/>
      <c r="AM100" s="585"/>
      <c r="AN100" s="585"/>
      <c r="AO100" s="585"/>
      <c r="AP100" s="585"/>
      <c r="AQ100" s="585"/>
      <c r="AR100" s="585"/>
      <c r="AS100" s="585"/>
      <c r="AT100" s="585"/>
      <c r="AU100" s="586"/>
    </row>
    <row r="101" spans="1:47">
      <c r="I101" s="100"/>
      <c r="J101" s="100"/>
      <c r="K101" s="100"/>
      <c r="L101" s="100"/>
      <c r="M101" s="100"/>
      <c r="N101" s="100"/>
      <c r="O101" s="100"/>
      <c r="P101" s="100"/>
      <c r="Q101" s="100"/>
      <c r="R101" s="100"/>
      <c r="S101" s="59"/>
      <c r="T101" s="59"/>
      <c r="U101" s="59"/>
      <c r="V101" s="59"/>
      <c r="W101" s="59"/>
      <c r="X101" s="59"/>
      <c r="Y101" s="59"/>
      <c r="Z101" s="59"/>
      <c r="AA101" s="59"/>
      <c r="AB101" s="59"/>
    </row>
    <row r="102" spans="1:47">
      <c r="A102" s="58" t="s">
        <v>116</v>
      </c>
      <c r="B102" s="58"/>
      <c r="C102" s="58"/>
      <c r="D102" s="58"/>
      <c r="I102" s="100"/>
      <c r="J102" s="100"/>
      <c r="K102" s="100"/>
      <c r="L102" s="100"/>
      <c r="M102" s="100"/>
      <c r="N102" s="100"/>
      <c r="O102" s="100"/>
      <c r="P102" s="100"/>
      <c r="Q102" s="100"/>
      <c r="R102" s="100"/>
      <c r="S102" s="59"/>
      <c r="T102" s="59"/>
      <c r="U102" s="59"/>
      <c r="V102" s="59"/>
      <c r="W102" s="59"/>
      <c r="X102" s="59"/>
      <c r="Y102" s="59"/>
      <c r="Z102" s="59"/>
      <c r="AA102" s="59"/>
      <c r="AB102" s="59"/>
    </row>
    <row r="103" spans="1:47">
      <c r="A103" s="456" t="s">
        <v>94</v>
      </c>
      <c r="B103" s="457"/>
      <c r="C103" s="457"/>
      <c r="D103" s="457"/>
      <c r="E103" s="457"/>
      <c r="F103" s="457"/>
      <c r="G103" s="457"/>
      <c r="H103" s="457"/>
      <c r="I103" s="572" t="s">
        <v>110</v>
      </c>
      <c r="J103" s="573"/>
      <c r="K103" s="573"/>
      <c r="L103" s="573"/>
      <c r="M103" s="573"/>
      <c r="N103" s="573"/>
      <c r="O103" s="573"/>
      <c r="P103" s="573"/>
      <c r="Q103" s="573"/>
      <c r="R103" s="573"/>
      <c r="S103" s="484" t="s">
        <v>359</v>
      </c>
      <c r="T103" s="485"/>
      <c r="U103" s="485"/>
      <c r="V103" s="485"/>
      <c r="W103" s="485"/>
      <c r="X103" s="485"/>
      <c r="Y103" s="485"/>
      <c r="Z103" s="485"/>
      <c r="AA103" s="485"/>
      <c r="AB103" s="485"/>
      <c r="AC103" s="456" t="s">
        <v>376</v>
      </c>
      <c r="AD103" s="457"/>
      <c r="AE103" s="457"/>
      <c r="AF103" s="457"/>
      <c r="AG103" s="457"/>
      <c r="AH103" s="457"/>
      <c r="AI103" s="457"/>
      <c r="AJ103" s="457"/>
      <c r="AK103" s="457"/>
      <c r="AL103" s="457"/>
      <c r="AM103" s="457"/>
      <c r="AN103" s="457"/>
      <c r="AO103" s="457"/>
      <c r="AP103" s="457"/>
      <c r="AQ103" s="457"/>
      <c r="AR103" s="457"/>
      <c r="AS103" s="457"/>
      <c r="AT103" s="457"/>
      <c r="AU103" s="458"/>
    </row>
    <row r="104" spans="1:47">
      <c r="A104" s="580" t="s">
        <v>117</v>
      </c>
      <c r="B104" s="581"/>
      <c r="C104" s="581"/>
      <c r="D104" s="581"/>
      <c r="E104" s="581"/>
      <c r="F104" s="581"/>
      <c r="G104" s="581"/>
      <c r="H104" s="595"/>
      <c r="I104" s="587">
        <f>+【交付申請】入力シート!I116</f>
        <v>0</v>
      </c>
      <c r="J104" s="584"/>
      <c r="K104" s="584"/>
      <c r="L104" s="584"/>
      <c r="M104" s="584"/>
      <c r="N104" s="584"/>
      <c r="O104" s="584"/>
      <c r="P104" s="584"/>
      <c r="Q104" s="584"/>
      <c r="R104" s="584"/>
      <c r="S104" s="488"/>
      <c r="T104" s="488"/>
      <c r="U104" s="488"/>
      <c r="V104" s="488"/>
      <c r="W104" s="488"/>
      <c r="X104" s="488"/>
      <c r="Y104" s="488"/>
      <c r="Z104" s="488"/>
      <c r="AA104" s="488"/>
      <c r="AB104" s="488"/>
      <c r="AC104" s="489"/>
      <c r="AD104" s="489"/>
      <c r="AE104" s="489"/>
      <c r="AF104" s="489"/>
      <c r="AG104" s="489"/>
      <c r="AH104" s="489"/>
      <c r="AI104" s="489"/>
      <c r="AJ104" s="489"/>
      <c r="AK104" s="489"/>
      <c r="AL104" s="489"/>
      <c r="AM104" s="489"/>
      <c r="AN104" s="489"/>
      <c r="AO104" s="489"/>
      <c r="AP104" s="489"/>
      <c r="AQ104" s="489"/>
      <c r="AR104" s="489"/>
      <c r="AS104" s="489"/>
      <c r="AT104" s="489"/>
      <c r="AU104" s="490"/>
    </row>
    <row r="105" spans="1:47">
      <c r="A105" s="562" t="s">
        <v>118</v>
      </c>
      <c r="B105" s="563"/>
      <c r="C105" s="563"/>
      <c r="D105" s="563"/>
      <c r="E105" s="563"/>
      <c r="F105" s="563"/>
      <c r="G105" s="563"/>
      <c r="H105" s="569"/>
      <c r="I105" s="596">
        <f>+【交付申請】入力シート!I117</f>
        <v>0</v>
      </c>
      <c r="J105" s="597"/>
      <c r="K105" s="597"/>
      <c r="L105" s="597"/>
      <c r="M105" s="597"/>
      <c r="N105" s="597"/>
      <c r="O105" s="597"/>
      <c r="P105" s="597"/>
      <c r="Q105" s="597"/>
      <c r="R105" s="597"/>
      <c r="S105" s="604">
        <v>0</v>
      </c>
      <c r="T105" s="604"/>
      <c r="U105" s="604"/>
      <c r="V105" s="604"/>
      <c r="W105" s="604"/>
      <c r="X105" s="604"/>
      <c r="Y105" s="604"/>
      <c r="Z105" s="604"/>
      <c r="AA105" s="604"/>
      <c r="AB105" s="604"/>
      <c r="AC105" s="500" t="s">
        <v>216</v>
      </c>
      <c r="AD105" s="500"/>
      <c r="AE105" s="500"/>
      <c r="AF105" s="500"/>
      <c r="AG105" s="500"/>
      <c r="AH105" s="500"/>
      <c r="AI105" s="500"/>
      <c r="AJ105" s="500"/>
      <c r="AK105" s="500"/>
      <c r="AL105" s="500"/>
      <c r="AM105" s="500"/>
      <c r="AN105" s="500"/>
      <c r="AO105" s="500"/>
      <c r="AP105" s="500"/>
      <c r="AQ105" s="500"/>
      <c r="AR105" s="500"/>
      <c r="AS105" s="500"/>
      <c r="AT105" s="500"/>
      <c r="AU105" s="501"/>
    </row>
    <row r="106" spans="1:47">
      <c r="A106" s="575" t="s">
        <v>115</v>
      </c>
      <c r="B106" s="576"/>
      <c r="C106" s="576"/>
      <c r="D106" s="576"/>
      <c r="E106" s="576"/>
      <c r="F106" s="576"/>
      <c r="G106" s="576"/>
      <c r="H106" s="577"/>
      <c r="I106" s="578">
        <f>+【交付申請】入力シート!I118</f>
        <v>0</v>
      </c>
      <c r="J106" s="579"/>
      <c r="K106" s="579"/>
      <c r="L106" s="579"/>
      <c r="M106" s="579"/>
      <c r="N106" s="579"/>
      <c r="O106" s="579"/>
      <c r="P106" s="579"/>
      <c r="Q106" s="579"/>
      <c r="R106" s="579"/>
      <c r="S106" s="487"/>
      <c r="T106" s="487"/>
      <c r="U106" s="487"/>
      <c r="V106" s="487"/>
      <c r="W106" s="487"/>
      <c r="X106" s="487"/>
      <c r="Y106" s="487"/>
      <c r="Z106" s="487"/>
      <c r="AA106" s="487"/>
      <c r="AB106" s="487"/>
      <c r="AC106" s="469"/>
      <c r="AD106" s="469"/>
      <c r="AE106" s="469"/>
      <c r="AF106" s="469"/>
      <c r="AG106" s="469"/>
      <c r="AH106" s="469"/>
      <c r="AI106" s="469"/>
      <c r="AJ106" s="469"/>
      <c r="AK106" s="469"/>
      <c r="AL106" s="469"/>
      <c r="AM106" s="469"/>
      <c r="AN106" s="469"/>
      <c r="AO106" s="469"/>
      <c r="AP106" s="469"/>
      <c r="AQ106" s="469"/>
      <c r="AR106" s="469"/>
      <c r="AS106" s="469"/>
      <c r="AT106" s="469"/>
      <c r="AU106" s="470"/>
    </row>
    <row r="107" spans="1:47">
      <c r="I107" s="100"/>
      <c r="J107" s="100"/>
      <c r="K107" s="101"/>
      <c r="L107" s="100"/>
      <c r="M107" s="100"/>
      <c r="N107" s="100"/>
      <c r="O107" s="100"/>
      <c r="P107" s="100"/>
      <c r="Q107" s="100"/>
      <c r="R107" s="100"/>
      <c r="S107" s="59"/>
      <c r="T107" s="59"/>
      <c r="U107" s="59"/>
      <c r="V107" s="59"/>
      <c r="W107" s="59"/>
      <c r="X107" s="59"/>
      <c r="Y107" s="59"/>
      <c r="Z107" s="59"/>
      <c r="AA107" s="59"/>
      <c r="AB107" s="59"/>
    </row>
    <row r="108" spans="1:47">
      <c r="A108" s="58" t="s">
        <v>120</v>
      </c>
      <c r="B108" s="58"/>
      <c r="C108" s="58"/>
      <c r="D108" s="58"/>
      <c r="I108" s="100"/>
      <c r="J108" s="100"/>
      <c r="K108" s="100"/>
      <c r="L108" s="100"/>
      <c r="M108" s="100"/>
      <c r="N108" s="100"/>
      <c r="O108" s="100"/>
      <c r="P108" s="100"/>
      <c r="Q108" s="100"/>
      <c r="R108" s="100"/>
      <c r="S108" s="59"/>
      <c r="T108" s="59"/>
      <c r="U108" s="59"/>
      <c r="V108" s="59"/>
      <c r="W108" s="59"/>
      <c r="X108" s="59"/>
      <c r="Y108" s="59"/>
      <c r="Z108" s="59"/>
      <c r="AA108" s="59"/>
      <c r="AB108" s="59"/>
    </row>
    <row r="109" spans="1:47">
      <c r="A109" s="456" t="s">
        <v>94</v>
      </c>
      <c r="B109" s="457"/>
      <c r="C109" s="457"/>
      <c r="D109" s="457"/>
      <c r="E109" s="457"/>
      <c r="F109" s="457"/>
      <c r="G109" s="457"/>
      <c r="H109" s="457"/>
      <c r="I109" s="572" t="s">
        <v>110</v>
      </c>
      <c r="J109" s="573"/>
      <c r="K109" s="573"/>
      <c r="L109" s="573"/>
      <c r="M109" s="573"/>
      <c r="N109" s="573"/>
      <c r="O109" s="573"/>
      <c r="P109" s="573"/>
      <c r="Q109" s="573"/>
      <c r="R109" s="573"/>
      <c r="S109" s="484" t="s">
        <v>359</v>
      </c>
      <c r="T109" s="485"/>
      <c r="U109" s="485"/>
      <c r="V109" s="485"/>
      <c r="W109" s="485"/>
      <c r="X109" s="485"/>
      <c r="Y109" s="485"/>
      <c r="Z109" s="485"/>
      <c r="AA109" s="485"/>
      <c r="AB109" s="485"/>
      <c r="AC109" s="456" t="s">
        <v>376</v>
      </c>
      <c r="AD109" s="457"/>
      <c r="AE109" s="457"/>
      <c r="AF109" s="457"/>
      <c r="AG109" s="457"/>
      <c r="AH109" s="457"/>
      <c r="AI109" s="457"/>
      <c r="AJ109" s="457"/>
      <c r="AK109" s="457"/>
      <c r="AL109" s="457"/>
      <c r="AM109" s="457"/>
      <c r="AN109" s="457"/>
      <c r="AO109" s="457"/>
      <c r="AP109" s="457"/>
      <c r="AQ109" s="457"/>
      <c r="AR109" s="457"/>
      <c r="AS109" s="457"/>
      <c r="AT109" s="457"/>
      <c r="AU109" s="458"/>
    </row>
    <row r="110" spans="1:47">
      <c r="A110" s="588" t="s">
        <v>120</v>
      </c>
      <c r="B110" s="589"/>
      <c r="C110" s="589"/>
      <c r="D110" s="589"/>
      <c r="E110" s="589"/>
      <c r="F110" s="589"/>
      <c r="G110" s="589"/>
      <c r="H110" s="590"/>
      <c r="I110" s="591">
        <f>+【交付申請】入力シート!I122</f>
        <v>0</v>
      </c>
      <c r="J110" s="592"/>
      <c r="K110" s="592"/>
      <c r="L110" s="592"/>
      <c r="M110" s="592"/>
      <c r="N110" s="592"/>
      <c r="O110" s="592"/>
      <c r="P110" s="592"/>
      <c r="Q110" s="592"/>
      <c r="R110" s="592"/>
      <c r="S110" s="496"/>
      <c r="T110" s="496"/>
      <c r="U110" s="496"/>
      <c r="V110" s="496"/>
      <c r="W110" s="496"/>
      <c r="X110" s="496"/>
      <c r="Y110" s="496"/>
      <c r="Z110" s="496"/>
      <c r="AA110" s="496"/>
      <c r="AB110" s="496"/>
      <c r="AC110" s="497"/>
      <c r="AD110" s="497"/>
      <c r="AE110" s="497"/>
      <c r="AF110" s="497"/>
      <c r="AG110" s="497"/>
      <c r="AH110" s="497"/>
      <c r="AI110" s="497"/>
      <c r="AJ110" s="497"/>
      <c r="AK110" s="497"/>
      <c r="AL110" s="497"/>
      <c r="AM110" s="497"/>
      <c r="AN110" s="497"/>
      <c r="AO110" s="497"/>
      <c r="AP110" s="497"/>
      <c r="AQ110" s="497"/>
      <c r="AR110" s="497"/>
      <c r="AS110" s="497"/>
      <c r="AT110" s="497"/>
      <c r="AU110" s="498"/>
    </row>
    <row r="111" spans="1:47">
      <c r="I111" s="100"/>
      <c r="J111" s="100"/>
      <c r="K111" s="100"/>
      <c r="L111" s="100"/>
      <c r="M111" s="100"/>
      <c r="N111" s="100"/>
      <c r="O111" s="100"/>
      <c r="P111" s="100"/>
      <c r="Q111" s="100"/>
      <c r="R111" s="100"/>
      <c r="S111" s="59"/>
      <c r="T111" s="59"/>
      <c r="U111" s="59"/>
      <c r="V111" s="59"/>
      <c r="W111" s="59"/>
      <c r="X111" s="59"/>
      <c r="Y111" s="59"/>
      <c r="Z111" s="59"/>
      <c r="AA111" s="59"/>
      <c r="AB111" s="59"/>
    </row>
    <row r="112" spans="1:47">
      <c r="A112" s="58" t="s">
        <v>121</v>
      </c>
      <c r="I112" s="100"/>
      <c r="J112" s="100"/>
      <c r="K112" s="100"/>
      <c r="L112" s="100"/>
      <c r="M112" s="100"/>
      <c r="N112" s="100"/>
      <c r="O112" s="100"/>
      <c r="P112" s="100"/>
      <c r="Q112" s="100"/>
      <c r="R112" s="100"/>
      <c r="S112" s="59"/>
      <c r="T112" s="59"/>
      <c r="U112" s="59"/>
      <c r="V112" s="59"/>
      <c r="W112" s="59"/>
      <c r="X112" s="59"/>
      <c r="Y112" s="59"/>
      <c r="Z112" s="59"/>
      <c r="AA112" s="59"/>
      <c r="AB112" s="59"/>
    </row>
    <row r="113" spans="1:130">
      <c r="A113" s="456" t="s">
        <v>94</v>
      </c>
      <c r="B113" s="457"/>
      <c r="C113" s="457"/>
      <c r="D113" s="457"/>
      <c r="E113" s="457"/>
      <c r="F113" s="457"/>
      <c r="G113" s="457"/>
      <c r="H113" s="457"/>
      <c r="I113" s="572" t="s">
        <v>110</v>
      </c>
      <c r="J113" s="573"/>
      <c r="K113" s="573"/>
      <c r="L113" s="573"/>
      <c r="M113" s="573"/>
      <c r="N113" s="573"/>
      <c r="O113" s="573"/>
      <c r="P113" s="573"/>
      <c r="Q113" s="573"/>
      <c r="R113" s="573"/>
      <c r="S113" s="484" t="s">
        <v>359</v>
      </c>
      <c r="T113" s="485"/>
      <c r="U113" s="485"/>
      <c r="V113" s="485"/>
      <c r="W113" s="485"/>
      <c r="X113" s="485"/>
      <c r="Y113" s="485"/>
      <c r="Z113" s="485"/>
      <c r="AA113" s="485"/>
      <c r="AB113" s="485"/>
      <c r="AC113" s="456" t="s">
        <v>376</v>
      </c>
      <c r="AD113" s="457"/>
      <c r="AE113" s="457"/>
      <c r="AF113" s="457"/>
      <c r="AG113" s="457"/>
      <c r="AH113" s="457"/>
      <c r="AI113" s="457"/>
      <c r="AJ113" s="457"/>
      <c r="AK113" s="457"/>
      <c r="AL113" s="457"/>
      <c r="AM113" s="457"/>
      <c r="AN113" s="457"/>
      <c r="AO113" s="457"/>
      <c r="AP113" s="457"/>
      <c r="AQ113" s="457"/>
      <c r="AR113" s="457"/>
      <c r="AS113" s="457"/>
      <c r="AT113" s="457"/>
      <c r="AU113" s="458"/>
    </row>
    <row r="114" spans="1:130">
      <c r="A114" s="580" t="s">
        <v>122</v>
      </c>
      <c r="B114" s="581"/>
      <c r="C114" s="581"/>
      <c r="D114" s="581"/>
      <c r="E114" s="581"/>
      <c r="F114" s="581"/>
      <c r="G114" s="581"/>
      <c r="H114" s="582"/>
      <c r="I114" s="583">
        <f>+【交付申請】入力シート!I126</f>
        <v>0</v>
      </c>
      <c r="J114" s="584"/>
      <c r="K114" s="584"/>
      <c r="L114" s="584"/>
      <c r="M114" s="584"/>
      <c r="N114" s="584"/>
      <c r="O114" s="584"/>
      <c r="P114" s="584"/>
      <c r="Q114" s="584"/>
      <c r="R114" s="584"/>
      <c r="S114" s="488"/>
      <c r="T114" s="488"/>
      <c r="U114" s="488"/>
      <c r="V114" s="488"/>
      <c r="W114" s="488"/>
      <c r="X114" s="488"/>
      <c r="Y114" s="488"/>
      <c r="Z114" s="488"/>
      <c r="AA114" s="488"/>
      <c r="AB114" s="488"/>
      <c r="AC114" s="489"/>
      <c r="AD114" s="489"/>
      <c r="AE114" s="489"/>
      <c r="AF114" s="489"/>
      <c r="AG114" s="489"/>
      <c r="AH114" s="489"/>
      <c r="AI114" s="489"/>
      <c r="AJ114" s="489"/>
      <c r="AK114" s="489"/>
      <c r="AL114" s="489"/>
      <c r="AM114" s="489"/>
      <c r="AN114" s="489"/>
      <c r="AO114" s="489"/>
      <c r="AP114" s="489"/>
      <c r="AQ114" s="489"/>
      <c r="AR114" s="489"/>
      <c r="AS114" s="489"/>
      <c r="AT114" s="489"/>
      <c r="AU114" s="490"/>
    </row>
    <row r="115" spans="1:130">
      <c r="A115" s="562" t="s">
        <v>123</v>
      </c>
      <c r="B115" s="563"/>
      <c r="C115" s="563"/>
      <c r="D115" s="563"/>
      <c r="E115" s="563"/>
      <c r="F115" s="563"/>
      <c r="G115" s="563"/>
      <c r="H115" s="564"/>
      <c r="I115" s="570">
        <f>+【交付申請】入力シート!I127</f>
        <v>0</v>
      </c>
      <c r="J115" s="571"/>
      <c r="K115" s="571"/>
      <c r="L115" s="571"/>
      <c r="M115" s="571"/>
      <c r="N115" s="571"/>
      <c r="O115" s="571"/>
      <c r="P115" s="571"/>
      <c r="Q115" s="571"/>
      <c r="R115" s="571"/>
      <c r="S115" s="486"/>
      <c r="T115" s="486"/>
      <c r="U115" s="486"/>
      <c r="V115" s="486"/>
      <c r="W115" s="486"/>
      <c r="X115" s="486"/>
      <c r="Y115" s="486"/>
      <c r="Z115" s="486"/>
      <c r="AA115" s="486"/>
      <c r="AB115" s="486"/>
      <c r="AC115" s="491"/>
      <c r="AD115" s="491"/>
      <c r="AE115" s="491"/>
      <c r="AF115" s="491"/>
      <c r="AG115" s="491"/>
      <c r="AH115" s="491"/>
      <c r="AI115" s="491"/>
      <c r="AJ115" s="491"/>
      <c r="AK115" s="491"/>
      <c r="AL115" s="491"/>
      <c r="AM115" s="491"/>
      <c r="AN115" s="491"/>
      <c r="AO115" s="491"/>
      <c r="AP115" s="491"/>
      <c r="AQ115" s="491"/>
      <c r="AR115" s="491"/>
      <c r="AS115" s="491"/>
      <c r="AT115" s="491"/>
      <c r="AU115" s="492"/>
    </row>
    <row r="116" spans="1:130">
      <c r="A116" s="562" t="s">
        <v>124</v>
      </c>
      <c r="B116" s="563"/>
      <c r="C116" s="563"/>
      <c r="D116" s="563"/>
      <c r="E116" s="563"/>
      <c r="F116" s="563"/>
      <c r="G116" s="563"/>
      <c r="H116" s="569"/>
      <c r="I116" s="574">
        <f>+【交付申請】入力シート!I128</f>
        <v>0</v>
      </c>
      <c r="J116" s="571"/>
      <c r="K116" s="571"/>
      <c r="L116" s="571"/>
      <c r="M116" s="571"/>
      <c r="N116" s="571"/>
      <c r="O116" s="571"/>
      <c r="P116" s="571"/>
      <c r="Q116" s="571"/>
      <c r="R116" s="571"/>
      <c r="S116" s="486"/>
      <c r="T116" s="486"/>
      <c r="U116" s="486"/>
      <c r="V116" s="486"/>
      <c r="W116" s="486"/>
      <c r="X116" s="486"/>
      <c r="Y116" s="486"/>
      <c r="Z116" s="486"/>
      <c r="AA116" s="486"/>
      <c r="AB116" s="486"/>
      <c r="AC116" s="491"/>
      <c r="AD116" s="491"/>
      <c r="AE116" s="491"/>
      <c r="AF116" s="491"/>
      <c r="AG116" s="491"/>
      <c r="AH116" s="491"/>
      <c r="AI116" s="491"/>
      <c r="AJ116" s="491"/>
      <c r="AK116" s="491"/>
      <c r="AL116" s="491"/>
      <c r="AM116" s="491"/>
      <c r="AN116" s="491"/>
      <c r="AO116" s="491"/>
      <c r="AP116" s="491"/>
      <c r="AQ116" s="491"/>
      <c r="AR116" s="491"/>
      <c r="AS116" s="491"/>
      <c r="AT116" s="491"/>
      <c r="AU116" s="492"/>
    </row>
    <row r="117" spans="1:130">
      <c r="A117" s="575" t="s">
        <v>125</v>
      </c>
      <c r="B117" s="576"/>
      <c r="C117" s="576"/>
      <c r="D117" s="576"/>
      <c r="E117" s="576"/>
      <c r="F117" s="576"/>
      <c r="G117" s="576"/>
      <c r="H117" s="577"/>
      <c r="I117" s="578">
        <f>+【交付申請】入力シート!I129</f>
        <v>0</v>
      </c>
      <c r="J117" s="579"/>
      <c r="K117" s="579"/>
      <c r="L117" s="579"/>
      <c r="M117" s="579"/>
      <c r="N117" s="579"/>
      <c r="O117" s="579"/>
      <c r="P117" s="579"/>
      <c r="Q117" s="579"/>
      <c r="R117" s="579"/>
      <c r="S117" s="487"/>
      <c r="T117" s="487"/>
      <c r="U117" s="487"/>
      <c r="V117" s="487"/>
      <c r="W117" s="487"/>
      <c r="X117" s="487"/>
      <c r="Y117" s="487"/>
      <c r="Z117" s="487"/>
      <c r="AA117" s="487"/>
      <c r="AB117" s="487"/>
      <c r="AC117" s="469"/>
      <c r="AD117" s="469"/>
      <c r="AE117" s="469"/>
      <c r="AF117" s="469"/>
      <c r="AG117" s="469"/>
      <c r="AH117" s="469"/>
      <c r="AI117" s="469"/>
      <c r="AJ117" s="469"/>
      <c r="AK117" s="469"/>
      <c r="AL117" s="469"/>
      <c r="AM117" s="469"/>
      <c r="AN117" s="469"/>
      <c r="AO117" s="469"/>
      <c r="AP117" s="469"/>
      <c r="AQ117" s="469"/>
      <c r="AR117" s="469"/>
      <c r="AS117" s="469"/>
      <c r="AT117" s="469"/>
      <c r="AU117" s="470"/>
    </row>
    <row r="118" spans="1:130">
      <c r="I118" s="100"/>
      <c r="J118" s="100"/>
      <c r="K118" s="100"/>
      <c r="L118" s="100"/>
      <c r="M118" s="100"/>
      <c r="N118" s="100"/>
      <c r="O118" s="100"/>
      <c r="P118" s="100"/>
      <c r="Q118" s="100"/>
      <c r="R118" s="100"/>
      <c r="S118" s="59"/>
      <c r="T118" s="59"/>
      <c r="U118" s="59"/>
      <c r="V118" s="59"/>
      <c r="W118" s="59"/>
      <c r="X118" s="59"/>
      <c r="Y118" s="59"/>
      <c r="Z118" s="59"/>
      <c r="AA118" s="59"/>
      <c r="AB118" s="59"/>
    </row>
    <row r="119" spans="1:130">
      <c r="A119" s="58" t="s">
        <v>126</v>
      </c>
      <c r="B119" s="58"/>
      <c r="C119" s="58"/>
      <c r="D119" s="58"/>
      <c r="I119" s="100"/>
      <c r="J119" s="100"/>
      <c r="K119" s="100"/>
      <c r="L119" s="100"/>
      <c r="M119" s="100"/>
      <c r="N119" s="100"/>
      <c r="O119" s="100"/>
      <c r="P119" s="100"/>
      <c r="Q119" s="100"/>
      <c r="R119" s="100"/>
      <c r="S119" s="59"/>
      <c r="T119" s="59"/>
      <c r="U119" s="59"/>
      <c r="V119" s="59"/>
      <c r="W119" s="59"/>
      <c r="X119" s="59"/>
      <c r="Y119" s="59"/>
      <c r="Z119" s="59"/>
      <c r="AA119" s="59"/>
      <c r="AB119" s="59"/>
    </row>
    <row r="120" spans="1:130">
      <c r="A120" s="456" t="s">
        <v>94</v>
      </c>
      <c r="B120" s="457"/>
      <c r="C120" s="457"/>
      <c r="D120" s="457"/>
      <c r="E120" s="457"/>
      <c r="F120" s="457"/>
      <c r="G120" s="457"/>
      <c r="H120" s="457"/>
      <c r="I120" s="572" t="s">
        <v>110</v>
      </c>
      <c r="J120" s="573"/>
      <c r="K120" s="573"/>
      <c r="L120" s="573"/>
      <c r="M120" s="573"/>
      <c r="N120" s="573"/>
      <c r="O120" s="573"/>
      <c r="P120" s="573"/>
      <c r="Q120" s="573"/>
      <c r="R120" s="573"/>
      <c r="S120" s="484" t="s">
        <v>359</v>
      </c>
      <c r="T120" s="485"/>
      <c r="U120" s="485"/>
      <c r="V120" s="485"/>
      <c r="W120" s="485"/>
      <c r="X120" s="485"/>
      <c r="Y120" s="485"/>
      <c r="Z120" s="485"/>
      <c r="AA120" s="485"/>
      <c r="AB120" s="485"/>
      <c r="AC120" s="456" t="s">
        <v>376</v>
      </c>
      <c r="AD120" s="457"/>
      <c r="AE120" s="457"/>
      <c r="AF120" s="457"/>
      <c r="AG120" s="457"/>
      <c r="AH120" s="457"/>
      <c r="AI120" s="457"/>
      <c r="AJ120" s="457"/>
      <c r="AK120" s="457"/>
      <c r="AL120" s="457"/>
      <c r="AM120" s="457"/>
      <c r="AN120" s="457"/>
      <c r="AO120" s="457"/>
      <c r="AP120" s="457"/>
      <c r="AQ120" s="457"/>
      <c r="AR120" s="457"/>
      <c r="AS120" s="457"/>
      <c r="AT120" s="457"/>
      <c r="AU120" s="458"/>
    </row>
    <row r="121" spans="1:130">
      <c r="A121" s="588" t="s">
        <v>126</v>
      </c>
      <c r="B121" s="589"/>
      <c r="C121" s="589"/>
      <c r="D121" s="589"/>
      <c r="E121" s="589"/>
      <c r="F121" s="589"/>
      <c r="G121" s="589"/>
      <c r="H121" s="590"/>
      <c r="I121" s="591">
        <f>+【交付申請】入力シート!I133</f>
        <v>0</v>
      </c>
      <c r="J121" s="592"/>
      <c r="K121" s="592"/>
      <c r="L121" s="592"/>
      <c r="M121" s="592"/>
      <c r="N121" s="592"/>
      <c r="O121" s="592"/>
      <c r="P121" s="592"/>
      <c r="Q121" s="592"/>
      <c r="R121" s="592"/>
      <c r="S121" s="496"/>
      <c r="T121" s="496"/>
      <c r="U121" s="496"/>
      <c r="V121" s="496"/>
      <c r="W121" s="496"/>
      <c r="X121" s="496"/>
      <c r="Y121" s="496"/>
      <c r="Z121" s="496"/>
      <c r="AA121" s="496"/>
      <c r="AB121" s="496"/>
      <c r="AC121" s="497"/>
      <c r="AD121" s="497"/>
      <c r="AE121" s="497"/>
      <c r="AF121" s="497"/>
      <c r="AG121" s="497"/>
      <c r="AH121" s="497"/>
      <c r="AI121" s="497"/>
      <c r="AJ121" s="497"/>
      <c r="AK121" s="497"/>
      <c r="AL121" s="497"/>
      <c r="AM121" s="497"/>
      <c r="AN121" s="497"/>
      <c r="AO121" s="497"/>
      <c r="AP121" s="497"/>
      <c r="AQ121" s="497"/>
      <c r="AR121" s="497"/>
      <c r="AS121" s="497"/>
      <c r="AT121" s="497"/>
      <c r="AU121" s="498"/>
    </row>
    <row r="122" spans="1:130" ht="18.5" thickBot="1">
      <c r="I122" s="59"/>
      <c r="J122" s="59"/>
      <c r="K122" s="59"/>
      <c r="L122" s="59"/>
      <c r="M122" s="59"/>
      <c r="N122" s="59"/>
      <c r="O122" s="59"/>
      <c r="P122" s="59"/>
      <c r="Q122" s="59"/>
      <c r="R122" s="59"/>
    </row>
    <row r="123" spans="1:130" ht="18.5" thickBot="1">
      <c r="A123" s="93"/>
      <c r="B123" s="93"/>
      <c r="C123" s="93"/>
      <c r="D123" s="93"/>
      <c r="E123" s="93"/>
      <c r="F123" s="93"/>
      <c r="G123" s="93"/>
      <c r="H123" s="93"/>
      <c r="I123" s="93"/>
      <c r="J123" s="93"/>
      <c r="K123" s="502" t="s">
        <v>127</v>
      </c>
      <c r="L123" s="493"/>
      <c r="M123" s="493"/>
      <c r="N123" s="493"/>
      <c r="O123" s="493"/>
      <c r="P123" s="493"/>
      <c r="Q123" s="493"/>
      <c r="R123" s="493"/>
      <c r="S123" s="504">
        <f>SUM(S97:AB121)</f>
        <v>0</v>
      </c>
      <c r="T123" s="505"/>
      <c r="U123" s="505"/>
      <c r="V123" s="505"/>
      <c r="W123" s="505"/>
      <c r="X123" s="505"/>
      <c r="Y123" s="505"/>
      <c r="Z123" s="505"/>
      <c r="AA123" s="505"/>
      <c r="AB123" s="506"/>
      <c r="AF123" s="502" t="s">
        <v>128</v>
      </c>
      <c r="AG123" s="493"/>
      <c r="AH123" s="493"/>
      <c r="AI123" s="493"/>
      <c r="AJ123" s="493"/>
      <c r="AK123" s="493"/>
      <c r="AL123" s="493"/>
      <c r="AM123" s="493"/>
      <c r="AN123" s="493"/>
      <c r="AO123" s="493"/>
      <c r="AP123" s="493"/>
      <c r="AQ123" s="507" t="str">
        <f>IF(S82=S123,"〇","×")</f>
        <v>〇</v>
      </c>
      <c r="AR123" s="493"/>
      <c r="AS123" s="493"/>
      <c r="AT123" s="494"/>
      <c r="AU123" s="82" t="s">
        <v>381</v>
      </c>
    </row>
    <row r="124" spans="1:130" s="238" customFormat="1">
      <c r="K124" s="239"/>
      <c r="L124" s="239"/>
      <c r="M124" s="239"/>
      <c r="N124" s="239"/>
      <c r="O124" s="239"/>
      <c r="P124" s="239"/>
      <c r="Q124" s="239"/>
      <c r="R124" s="239"/>
      <c r="S124" s="244"/>
      <c r="T124" s="244"/>
      <c r="U124" s="244"/>
      <c r="V124" s="244"/>
      <c r="W124" s="244"/>
      <c r="X124" s="244"/>
      <c r="Y124" s="244"/>
      <c r="Z124" s="244"/>
      <c r="AA124" s="244"/>
      <c r="AB124" s="244"/>
      <c r="AF124" s="239"/>
      <c r="AG124" s="239"/>
      <c r="AH124" s="239"/>
      <c r="AI124" s="239"/>
      <c r="AJ124" s="239"/>
      <c r="AK124" s="239"/>
      <c r="AL124" s="239"/>
      <c r="AM124" s="239"/>
      <c r="AN124" s="239"/>
      <c r="AO124" s="239"/>
      <c r="AP124" s="239"/>
      <c r="AQ124" s="239"/>
      <c r="AR124" s="239"/>
      <c r="AS124" s="239"/>
      <c r="AT124" s="239"/>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97"/>
      <c r="DP124" s="97"/>
      <c r="DQ124" s="97"/>
      <c r="DR124" s="97"/>
      <c r="DS124" s="97"/>
      <c r="DT124" s="97"/>
      <c r="DU124" s="97"/>
      <c r="DV124" s="97"/>
      <c r="DW124" s="97"/>
      <c r="DX124" s="97"/>
      <c r="DY124" s="97"/>
      <c r="DZ124" s="97"/>
    </row>
    <row r="125" spans="1:130" s="238" customFormat="1">
      <c r="A125" s="58" t="s">
        <v>358</v>
      </c>
      <c r="B125" s="58"/>
      <c r="C125" s="58"/>
      <c r="D125" s="58"/>
      <c r="E125" s="58"/>
      <c r="F125" s="58"/>
      <c r="G125" s="58"/>
      <c r="H125" s="58"/>
      <c r="I125" s="58"/>
      <c r="J125" s="58"/>
      <c r="K125" s="245"/>
      <c r="L125" s="245"/>
      <c r="M125" s="245"/>
      <c r="N125" s="239"/>
      <c r="O125" s="239"/>
      <c r="P125" s="239"/>
      <c r="Q125" s="239"/>
      <c r="R125" s="239"/>
      <c r="S125" s="244"/>
      <c r="T125" s="244"/>
      <c r="U125" s="244"/>
      <c r="V125" s="244"/>
      <c r="W125" s="244"/>
      <c r="X125" s="244"/>
      <c r="Y125" s="244"/>
      <c r="Z125" s="244"/>
      <c r="AA125" s="244"/>
      <c r="AB125" s="244"/>
      <c r="AF125" s="239"/>
      <c r="AG125" s="239"/>
      <c r="AH125" s="239"/>
      <c r="AI125" s="239"/>
      <c r="AJ125" s="239"/>
      <c r="AK125" s="239"/>
      <c r="AL125" s="239"/>
      <c r="AM125" s="239"/>
      <c r="AN125" s="239"/>
      <c r="AO125" s="239"/>
      <c r="AP125" s="239"/>
      <c r="AQ125" s="239"/>
      <c r="AR125" s="239"/>
      <c r="AS125" s="239"/>
      <c r="AT125" s="239"/>
    </row>
    <row r="126" spans="1:130" s="238" customFormat="1">
      <c r="A126" s="513" t="s">
        <v>354</v>
      </c>
      <c r="B126" s="513"/>
      <c r="C126" s="513"/>
      <c r="D126" s="513"/>
      <c r="E126" s="513"/>
      <c r="F126" s="513"/>
      <c r="G126" s="513"/>
      <c r="H126" s="513"/>
      <c r="I126" s="513"/>
      <c r="J126" s="513"/>
      <c r="K126" s="513"/>
      <c r="L126" s="513"/>
      <c r="M126" s="513"/>
      <c r="N126" s="513"/>
      <c r="O126" s="513"/>
      <c r="P126" s="513"/>
      <c r="Q126" s="513"/>
      <c r="R126" s="513"/>
      <c r="S126" s="513"/>
      <c r="T126" s="513"/>
      <c r="U126" s="513"/>
      <c r="V126" s="513"/>
      <c r="W126" s="513"/>
      <c r="X126" s="513"/>
      <c r="Y126" s="513"/>
      <c r="Z126" s="513"/>
      <c r="AA126" s="527" t="str">
        <f>IF((Z78+Z79+Z80)&lt;(【交付申請】入力シート!Z92+【交付申請】入力シート!Z93+【交付申請】入力シート!Z94)*0.8,"×","〇")</f>
        <v>〇</v>
      </c>
      <c r="AB126" s="527"/>
      <c r="AC126" s="527"/>
      <c r="AD126" s="238" t="s">
        <v>356</v>
      </c>
      <c r="AF126" s="239"/>
      <c r="AG126" s="239"/>
      <c r="AH126" s="239"/>
      <c r="AI126" s="239"/>
      <c r="AJ126" s="239"/>
      <c r="AK126" s="239"/>
      <c r="AL126" s="239"/>
      <c r="AM126" s="239"/>
      <c r="AN126" s="239"/>
      <c r="AO126" s="239"/>
      <c r="AP126" s="239"/>
      <c r="AQ126" s="239"/>
      <c r="AR126" s="239"/>
      <c r="AS126" s="239"/>
      <c r="AT126" s="239"/>
    </row>
    <row r="127" spans="1:130">
      <c r="A127" s="513" t="s">
        <v>355</v>
      </c>
      <c r="B127" s="513"/>
      <c r="C127" s="513"/>
      <c r="D127" s="513"/>
      <c r="E127" s="513"/>
      <c r="F127" s="513"/>
      <c r="G127" s="513"/>
      <c r="H127" s="513"/>
      <c r="I127" s="513"/>
      <c r="J127" s="513"/>
      <c r="K127" s="513"/>
      <c r="L127" s="513"/>
      <c r="M127" s="513"/>
      <c r="N127" s="513"/>
      <c r="O127" s="513"/>
      <c r="P127" s="513"/>
      <c r="Q127" s="513"/>
      <c r="R127" s="513"/>
      <c r="S127" s="513"/>
      <c r="T127" s="513"/>
      <c r="U127" s="513"/>
      <c r="V127" s="513"/>
      <c r="W127" s="513"/>
      <c r="X127" s="513"/>
      <c r="Y127" s="513"/>
      <c r="Z127" s="513"/>
      <c r="AA127" s="525"/>
      <c r="AB127" s="525"/>
      <c r="AC127" s="525"/>
      <c r="BU127" s="238"/>
      <c r="BV127" s="238"/>
      <c r="BW127" s="238"/>
      <c r="BX127" s="238"/>
      <c r="BY127" s="238"/>
      <c r="BZ127" s="238"/>
      <c r="CA127" s="238"/>
      <c r="CB127" s="238"/>
      <c r="CC127" s="238"/>
      <c r="CD127" s="238"/>
      <c r="CE127" s="238"/>
      <c r="CF127" s="238"/>
      <c r="CG127" s="238"/>
      <c r="CH127" s="238"/>
      <c r="CI127" s="238"/>
      <c r="CJ127" s="238"/>
      <c r="CK127" s="238"/>
      <c r="CL127" s="238"/>
      <c r="CM127" s="238"/>
      <c r="CN127" s="238"/>
      <c r="CO127" s="238"/>
      <c r="CP127" s="238"/>
      <c r="CQ127" s="238"/>
      <c r="CR127" s="238"/>
      <c r="CS127" s="238"/>
      <c r="CT127" s="238"/>
      <c r="CU127" s="238"/>
      <c r="CV127" s="238"/>
      <c r="CW127" s="238"/>
      <c r="CX127" s="238"/>
      <c r="CY127" s="238"/>
      <c r="CZ127" s="238"/>
      <c r="DA127" s="238"/>
      <c r="DB127" s="238"/>
      <c r="DC127" s="238"/>
      <c r="DD127" s="238"/>
      <c r="DE127" s="238"/>
      <c r="DF127" s="238"/>
      <c r="DG127" s="238"/>
      <c r="DH127" s="238"/>
      <c r="DI127" s="238"/>
      <c r="DJ127" s="238"/>
      <c r="DK127" s="238"/>
      <c r="DL127" s="238"/>
      <c r="DM127" s="238"/>
      <c r="DN127" s="238"/>
      <c r="DO127" s="238"/>
      <c r="DP127" s="238"/>
      <c r="DQ127" s="238"/>
      <c r="DR127" s="238"/>
      <c r="DS127" s="238"/>
      <c r="DT127" s="238"/>
      <c r="DU127" s="238"/>
      <c r="DV127" s="238"/>
      <c r="DW127" s="238"/>
      <c r="DX127" s="238"/>
      <c r="DY127" s="238"/>
      <c r="DZ127" s="238"/>
    </row>
    <row r="128" spans="1:130" s="238" customFormat="1">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239"/>
      <c r="AB128" s="239"/>
      <c r="AC128" s="239"/>
      <c r="BU128" s="82"/>
      <c r="BV128" s="82"/>
      <c r="BW128" s="82"/>
      <c r="BX128" s="82"/>
      <c r="BY128" s="82"/>
      <c r="BZ128" s="82"/>
      <c r="CA128" s="82"/>
      <c r="CB128" s="82"/>
      <c r="CC128" s="82"/>
      <c r="CD128" s="82"/>
      <c r="CE128" s="82"/>
      <c r="CF128" s="82"/>
      <c r="CG128" s="82"/>
      <c r="CH128" s="82"/>
      <c r="CI128" s="82"/>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97"/>
      <c r="DP128" s="97"/>
      <c r="DQ128" s="97"/>
      <c r="DR128" s="97"/>
      <c r="DS128" s="97"/>
      <c r="DT128" s="97"/>
      <c r="DU128" s="97"/>
      <c r="DV128" s="97"/>
      <c r="DW128" s="97"/>
      <c r="DX128" s="97"/>
      <c r="DY128" s="97"/>
      <c r="DZ128" s="97"/>
    </row>
    <row r="129" spans="1:148" s="238" customFormat="1">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239"/>
      <c r="AB129" s="239"/>
      <c r="AC129" s="239"/>
      <c r="AD129" s="238" t="s">
        <v>357</v>
      </c>
    </row>
    <row r="130" spans="1:148" ht="18.5" thickBot="1">
      <c r="A130" s="79"/>
      <c r="B130" s="79"/>
      <c r="C130" s="79"/>
      <c r="D130" s="79"/>
      <c r="E130" s="79"/>
      <c r="F130" s="79"/>
      <c r="G130" s="79"/>
      <c r="H130" s="79"/>
      <c r="BU130" s="238"/>
      <c r="BV130" s="238"/>
      <c r="BW130" s="238"/>
      <c r="BX130" s="238"/>
      <c r="BY130" s="238"/>
      <c r="BZ130" s="23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38"/>
      <c r="DQ130" s="238"/>
      <c r="DR130" s="238"/>
      <c r="DS130" s="238"/>
      <c r="DT130" s="238"/>
      <c r="DU130" s="238"/>
      <c r="DV130" s="238"/>
      <c r="DW130" s="238"/>
      <c r="DX130" s="238"/>
      <c r="DY130" s="238"/>
      <c r="DZ130" s="238"/>
    </row>
    <row r="131" spans="1:148" ht="18.5" thickBot="1">
      <c r="O131" s="555" t="s">
        <v>336</v>
      </c>
      <c r="P131" s="556"/>
      <c r="Q131" s="556"/>
      <c r="R131" s="556"/>
      <c r="S131" s="556"/>
      <c r="T131" s="556"/>
      <c r="U131" s="556"/>
      <c r="V131" s="556"/>
      <c r="W131" s="556"/>
      <c r="X131" s="556"/>
      <c r="Y131" s="556"/>
      <c r="Z131" s="556" t="str">
        <f>IF(COUNTIF(AA126:AC127,"×")&gt;0,"要","不要")</f>
        <v>不要</v>
      </c>
      <c r="AA131" s="556"/>
      <c r="AB131" s="556"/>
      <c r="AC131" s="557"/>
      <c r="AD131" s="451" t="s">
        <v>377</v>
      </c>
      <c r="AE131" s="452"/>
      <c r="AF131" s="452"/>
      <c r="AG131" s="452"/>
      <c r="AH131" s="452"/>
      <c r="AI131" s="452"/>
      <c r="AJ131" s="452"/>
      <c r="AK131" s="452"/>
      <c r="AL131" s="452"/>
      <c r="AM131" s="452"/>
      <c r="AN131" s="452"/>
      <c r="AO131" s="452"/>
      <c r="AP131" s="452"/>
      <c r="AQ131" s="452"/>
      <c r="AR131" s="452"/>
      <c r="AS131" s="561" t="s">
        <v>378</v>
      </c>
      <c r="AT131" s="561"/>
      <c r="AU131" s="561"/>
      <c r="AV131" s="561"/>
      <c r="AW131" s="561"/>
      <c r="AX131" s="561"/>
      <c r="AY131" s="561"/>
      <c r="AZ131" s="82" t="s">
        <v>379</v>
      </c>
      <c r="BC131" s="523" t="s">
        <v>501</v>
      </c>
      <c r="BD131" s="523"/>
      <c r="BE131" s="523"/>
      <c r="BF131" s="523"/>
      <c r="BG131" s="523"/>
      <c r="BH131" s="523"/>
      <c r="BI131" s="523"/>
      <c r="BJ131" s="523"/>
      <c r="BK131" s="294" t="s">
        <v>500</v>
      </c>
      <c r="BL131" s="294"/>
      <c r="BM131" s="296"/>
      <c r="BN131" s="296"/>
      <c r="BO131" s="296"/>
      <c r="BP131" s="296"/>
      <c r="BQ131" s="296"/>
      <c r="BR131" s="296"/>
      <c r="BS131" s="296"/>
      <c r="BT131" s="296"/>
      <c r="EQ131" s="82"/>
      <c r="ER131" s="82"/>
    </row>
    <row r="132" spans="1:148">
      <c r="AS132" s="82" t="s">
        <v>380</v>
      </c>
      <c r="BU132" s="296"/>
      <c r="DM132" s="97"/>
      <c r="DN132" s="97"/>
    </row>
    <row r="133" spans="1:148">
      <c r="A133" s="429" t="s">
        <v>502</v>
      </c>
      <c r="B133" s="429"/>
      <c r="C133" s="429"/>
      <c r="D133" s="429"/>
      <c r="E133" s="429"/>
      <c r="F133" s="429"/>
      <c r="G133" s="429"/>
      <c r="H133" s="429"/>
      <c r="I133" s="429"/>
      <c r="J133" s="429"/>
      <c r="K133" s="429"/>
      <c r="L133" s="429"/>
      <c r="M133" s="429"/>
      <c r="AE133" s="334" t="s">
        <v>580</v>
      </c>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c r="AZ133" s="334"/>
      <c r="BA133" s="334"/>
      <c r="BB133" s="334"/>
      <c r="BC133" s="334"/>
      <c r="BD133" s="334"/>
      <c r="BE133" s="334"/>
      <c r="BF133" s="334"/>
      <c r="BG133" s="334"/>
      <c r="BH133" s="334"/>
      <c r="BI133" s="334"/>
      <c r="BJ133" s="334"/>
      <c r="BK133" s="334"/>
      <c r="BL133" s="334"/>
      <c r="BM133" s="334"/>
      <c r="BN133" s="334"/>
      <c r="BO133" s="334"/>
      <c r="BP133" s="334"/>
      <c r="BQ133" s="334"/>
      <c r="BR133" s="334"/>
      <c r="BS133" s="334"/>
      <c r="BT133" s="334"/>
    </row>
    <row r="134" spans="1:148">
      <c r="AE134" s="334" t="s">
        <v>581</v>
      </c>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4"/>
      <c r="BA134" s="334"/>
      <c r="BB134" s="334"/>
      <c r="BC134" s="334"/>
      <c r="BD134" s="334"/>
      <c r="BE134" s="334"/>
      <c r="BF134" s="334"/>
      <c r="BG134" s="334"/>
      <c r="BH134" s="334"/>
      <c r="BI134" s="334"/>
      <c r="BJ134" s="523" t="s">
        <v>582</v>
      </c>
      <c r="BK134" s="523"/>
      <c r="BL134" s="523"/>
      <c r="BM134" s="523"/>
      <c r="BN134" s="523"/>
      <c r="BO134" s="523"/>
      <c r="BP134" s="523"/>
      <c r="BQ134" s="523"/>
      <c r="BR134" s="523"/>
      <c r="BS134" s="523"/>
      <c r="BT134" s="523"/>
    </row>
  </sheetData>
  <mergeCells count="748">
    <mergeCell ref="BU20:BW20"/>
    <mergeCell ref="BX20:CH20"/>
    <mergeCell ref="CI20:CO20"/>
    <mergeCell ref="CP20:CW20"/>
    <mergeCell ref="CX20:DC20"/>
    <mergeCell ref="DD20:DI20"/>
    <mergeCell ref="DJ20:DO20"/>
    <mergeCell ref="CI21:CO21"/>
    <mergeCell ref="CP21:CW21"/>
    <mergeCell ref="DJ21:DO21"/>
    <mergeCell ref="BU18:BW18"/>
    <mergeCell ref="BX18:CH18"/>
    <mergeCell ref="CI18:CO18"/>
    <mergeCell ref="CP18:CW18"/>
    <mergeCell ref="CX18:DC18"/>
    <mergeCell ref="DD18:DI18"/>
    <mergeCell ref="DJ18:DO18"/>
    <mergeCell ref="BU19:BW19"/>
    <mergeCell ref="BX19:CH19"/>
    <mergeCell ref="CI19:CO19"/>
    <mergeCell ref="CP19:CW19"/>
    <mergeCell ref="CX19:DC19"/>
    <mergeCell ref="DD19:DI19"/>
    <mergeCell ref="DJ19:DO19"/>
    <mergeCell ref="DJ15:DO15"/>
    <mergeCell ref="BU16:BW16"/>
    <mergeCell ref="BX16:CH16"/>
    <mergeCell ref="CI16:CO16"/>
    <mergeCell ref="CP16:CW16"/>
    <mergeCell ref="CX16:DC16"/>
    <mergeCell ref="DD16:DI16"/>
    <mergeCell ref="DJ16:DO16"/>
    <mergeCell ref="BU17:BW17"/>
    <mergeCell ref="BX17:CH17"/>
    <mergeCell ref="CI17:CO17"/>
    <mergeCell ref="CP17:CW17"/>
    <mergeCell ref="CX17:DC17"/>
    <mergeCell ref="DD17:DI17"/>
    <mergeCell ref="DJ17:DO17"/>
    <mergeCell ref="BU13:CA13"/>
    <mergeCell ref="CB13:CH13"/>
    <mergeCell ref="CI13:CM13"/>
    <mergeCell ref="CN13:CS13"/>
    <mergeCell ref="CV13:DA13"/>
    <mergeCell ref="DB13:DD13"/>
    <mergeCell ref="BU14:BZ14"/>
    <mergeCell ref="BU15:BW15"/>
    <mergeCell ref="BX15:CH15"/>
    <mergeCell ref="CI15:CO15"/>
    <mergeCell ref="CP15:CW15"/>
    <mergeCell ref="CX15:DC15"/>
    <mergeCell ref="DD15:DI15"/>
    <mergeCell ref="AQ12:AW12"/>
    <mergeCell ref="BJ134:BT134"/>
    <mergeCell ref="AF92:AL92"/>
    <mergeCell ref="AU94:AZ94"/>
    <mergeCell ref="A44:C44"/>
    <mergeCell ref="D44:Q44"/>
    <mergeCell ref="R44:X44"/>
    <mergeCell ref="Y44:AC44"/>
    <mergeCell ref="AD44:AK44"/>
    <mergeCell ref="AL44:AS44"/>
    <mergeCell ref="AT44:BA44"/>
    <mergeCell ref="BB44:BI44"/>
    <mergeCell ref="BJ44:BN44"/>
    <mergeCell ref="A43:C43"/>
    <mergeCell ref="D43:Q43"/>
    <mergeCell ref="R43:X43"/>
    <mergeCell ref="Y43:AC43"/>
    <mergeCell ref="AD43:AK43"/>
    <mergeCell ref="AL43:AS43"/>
    <mergeCell ref="AT43:BA43"/>
    <mergeCell ref="BB43:BI43"/>
    <mergeCell ref="BJ43:BN43"/>
    <mergeCell ref="A42:C42"/>
    <mergeCell ref="D42:Q42"/>
    <mergeCell ref="R42:X42"/>
    <mergeCell ref="Y42:AC42"/>
    <mergeCell ref="AD42:AK42"/>
    <mergeCell ref="AL42:AS42"/>
    <mergeCell ref="AT42:BA42"/>
    <mergeCell ref="BB42:BI42"/>
    <mergeCell ref="BJ42:BN42"/>
    <mergeCell ref="A41:C41"/>
    <mergeCell ref="D41:Q41"/>
    <mergeCell ref="R41:X41"/>
    <mergeCell ref="Y41:AC41"/>
    <mergeCell ref="AD41:AK41"/>
    <mergeCell ref="AL41:AS41"/>
    <mergeCell ref="AT41:BA41"/>
    <mergeCell ref="BB41:BI41"/>
    <mergeCell ref="BJ41:BN41"/>
    <mergeCell ref="A40:C40"/>
    <mergeCell ref="D40:Q40"/>
    <mergeCell ref="R40:X40"/>
    <mergeCell ref="Y40:AC40"/>
    <mergeCell ref="AD40:AK40"/>
    <mergeCell ref="AL40:AS40"/>
    <mergeCell ref="AT40:BA40"/>
    <mergeCell ref="BB40:BI40"/>
    <mergeCell ref="BJ40:BN40"/>
    <mergeCell ref="A39:C39"/>
    <mergeCell ref="D39:Q39"/>
    <mergeCell ref="R39:X39"/>
    <mergeCell ref="Y39:AC39"/>
    <mergeCell ref="AD39:AK39"/>
    <mergeCell ref="AL39:AS39"/>
    <mergeCell ref="AT39:BA39"/>
    <mergeCell ref="BB39:BI39"/>
    <mergeCell ref="BJ39:BN39"/>
    <mergeCell ref="A38:C38"/>
    <mergeCell ref="D38:Q38"/>
    <mergeCell ref="R38:X38"/>
    <mergeCell ref="Y38:AC38"/>
    <mergeCell ref="AD38:AK38"/>
    <mergeCell ref="AL38:AS38"/>
    <mergeCell ref="AT38:BA38"/>
    <mergeCell ref="BB38:BI38"/>
    <mergeCell ref="BJ38:BN38"/>
    <mergeCell ref="A37:C37"/>
    <mergeCell ref="D37:Q37"/>
    <mergeCell ref="R37:X37"/>
    <mergeCell ref="Y37:AC37"/>
    <mergeCell ref="AD37:AK37"/>
    <mergeCell ref="AL37:AS37"/>
    <mergeCell ref="AT37:BA37"/>
    <mergeCell ref="BB37:BI37"/>
    <mergeCell ref="BJ37:BN37"/>
    <mergeCell ref="A36:C36"/>
    <mergeCell ref="D36:Q36"/>
    <mergeCell ref="R36:X36"/>
    <mergeCell ref="Y36:AC36"/>
    <mergeCell ref="AD36:AK36"/>
    <mergeCell ref="AL36:AS36"/>
    <mergeCell ref="AT36:BA36"/>
    <mergeCell ref="BB36:BI36"/>
    <mergeCell ref="BJ36:BN36"/>
    <mergeCell ref="A35:C35"/>
    <mergeCell ref="D35:Q35"/>
    <mergeCell ref="R35:X35"/>
    <mergeCell ref="Y35:AC35"/>
    <mergeCell ref="AD35:AK35"/>
    <mergeCell ref="AL35:AS35"/>
    <mergeCell ref="AT35:BA35"/>
    <mergeCell ref="BB35:BI35"/>
    <mergeCell ref="BJ35:BN35"/>
    <mergeCell ref="A34:C34"/>
    <mergeCell ref="D34:Q34"/>
    <mergeCell ref="R34:X34"/>
    <mergeCell ref="Y34:AC34"/>
    <mergeCell ref="AD34:AK34"/>
    <mergeCell ref="AL34:AS34"/>
    <mergeCell ref="AT34:BA34"/>
    <mergeCell ref="BB34:BI34"/>
    <mergeCell ref="BJ34:BN34"/>
    <mergeCell ref="A33:C33"/>
    <mergeCell ref="D33:Q33"/>
    <mergeCell ref="R33:X33"/>
    <mergeCell ref="Y33:AC33"/>
    <mergeCell ref="AD33:AK33"/>
    <mergeCell ref="AL33:AS33"/>
    <mergeCell ref="AT33:BA33"/>
    <mergeCell ref="BB33:BI33"/>
    <mergeCell ref="BJ33:BN33"/>
    <mergeCell ref="A32:C32"/>
    <mergeCell ref="D32:Q32"/>
    <mergeCell ref="R32:X32"/>
    <mergeCell ref="Y32:AC32"/>
    <mergeCell ref="AD32:AK32"/>
    <mergeCell ref="AL32:AS32"/>
    <mergeCell ref="AT32:BA32"/>
    <mergeCell ref="BB32:BI32"/>
    <mergeCell ref="BJ32:BN32"/>
    <mergeCell ref="A31:C31"/>
    <mergeCell ref="D31:Q31"/>
    <mergeCell ref="R31:X31"/>
    <mergeCell ref="Y31:AC31"/>
    <mergeCell ref="AD31:AK31"/>
    <mergeCell ref="AL31:AS31"/>
    <mergeCell ref="AT31:BA31"/>
    <mergeCell ref="BB31:BI31"/>
    <mergeCell ref="BJ31:BN31"/>
    <mergeCell ref="A30:C30"/>
    <mergeCell ref="D30:Q30"/>
    <mergeCell ref="R30:X30"/>
    <mergeCell ref="Y30:AC30"/>
    <mergeCell ref="AD30:AK30"/>
    <mergeCell ref="AL30:AS30"/>
    <mergeCell ref="AT30:BA30"/>
    <mergeCell ref="BB30:BI30"/>
    <mergeCell ref="BJ30:BN30"/>
    <mergeCell ref="A29:C29"/>
    <mergeCell ref="D29:Q29"/>
    <mergeCell ref="R29:X29"/>
    <mergeCell ref="Y29:AC29"/>
    <mergeCell ref="AD29:AK29"/>
    <mergeCell ref="AL29:AS29"/>
    <mergeCell ref="AT29:BA29"/>
    <mergeCell ref="BB29:BI29"/>
    <mergeCell ref="BJ29:BN29"/>
    <mergeCell ref="A28:C28"/>
    <mergeCell ref="D28:Q28"/>
    <mergeCell ref="R28:X28"/>
    <mergeCell ref="Y28:AC28"/>
    <mergeCell ref="AD28:AK28"/>
    <mergeCell ref="AL28:AS28"/>
    <mergeCell ref="AT28:BA28"/>
    <mergeCell ref="BB28:BI28"/>
    <mergeCell ref="BJ28:BN28"/>
    <mergeCell ref="Y26:AC26"/>
    <mergeCell ref="AD26:AK26"/>
    <mergeCell ref="AL26:AS26"/>
    <mergeCell ref="AT26:BA26"/>
    <mergeCell ref="BB26:BI26"/>
    <mergeCell ref="BJ26:BN26"/>
    <mergeCell ref="A27:C27"/>
    <mergeCell ref="D27:Q27"/>
    <mergeCell ref="R27:X27"/>
    <mergeCell ref="Y27:AC27"/>
    <mergeCell ref="AD27:AK27"/>
    <mergeCell ref="AL27:AS27"/>
    <mergeCell ref="AT27:BA27"/>
    <mergeCell ref="BB27:BI27"/>
    <mergeCell ref="BJ27:BN27"/>
    <mergeCell ref="BJ67:BN67"/>
    <mergeCell ref="BJ68:BN68"/>
    <mergeCell ref="BJ60:BN60"/>
    <mergeCell ref="BJ18:BN18"/>
    <mergeCell ref="BJ17:BN17"/>
    <mergeCell ref="BJ20:BN20"/>
    <mergeCell ref="A24:C24"/>
    <mergeCell ref="D24:Q24"/>
    <mergeCell ref="R24:X24"/>
    <mergeCell ref="Y24:AC24"/>
    <mergeCell ref="AD24:AK24"/>
    <mergeCell ref="AL24:AS24"/>
    <mergeCell ref="AT24:BA24"/>
    <mergeCell ref="BB24:BI24"/>
    <mergeCell ref="BJ24:BN24"/>
    <mergeCell ref="A25:C25"/>
    <mergeCell ref="D25:Q25"/>
    <mergeCell ref="R25:X25"/>
    <mergeCell ref="Y25:AC25"/>
    <mergeCell ref="AD25:AK25"/>
    <mergeCell ref="AL25:AS25"/>
    <mergeCell ref="AT25:BA25"/>
    <mergeCell ref="BB25:BI25"/>
    <mergeCell ref="BJ25:BN25"/>
    <mergeCell ref="A110:H110"/>
    <mergeCell ref="S105:AB105"/>
    <mergeCell ref="A98:H98"/>
    <mergeCell ref="I98:R98"/>
    <mergeCell ref="A85:I85"/>
    <mergeCell ref="A86:I86"/>
    <mergeCell ref="BJ74:BN74"/>
    <mergeCell ref="BJ71:BN71"/>
    <mergeCell ref="BJ16:BN16"/>
    <mergeCell ref="BJ53:BN53"/>
    <mergeCell ref="BJ54:BN54"/>
    <mergeCell ref="BJ55:BN55"/>
    <mergeCell ref="BJ56:BN56"/>
    <mergeCell ref="BJ57:BN57"/>
    <mergeCell ref="BJ58:BN58"/>
    <mergeCell ref="BJ59:BN59"/>
    <mergeCell ref="BJ69:BN69"/>
    <mergeCell ref="BJ70:BN70"/>
    <mergeCell ref="BJ47:BN47"/>
    <mergeCell ref="BJ61:BN61"/>
    <mergeCell ref="BJ63:BN63"/>
    <mergeCell ref="BJ64:BN64"/>
    <mergeCell ref="BJ65:BN65"/>
    <mergeCell ref="BJ66:BN66"/>
    <mergeCell ref="A104:H104"/>
    <mergeCell ref="CK76:CR76"/>
    <mergeCell ref="A89:I89"/>
    <mergeCell ref="A90:I90"/>
    <mergeCell ref="AC96:AU96"/>
    <mergeCell ref="I97:R97"/>
    <mergeCell ref="AC97:AU97"/>
    <mergeCell ref="S96:AB96"/>
    <mergeCell ref="S77:Y77"/>
    <mergeCell ref="Z77:AF77"/>
    <mergeCell ref="AG77:AM77"/>
    <mergeCell ref="S98:AB98"/>
    <mergeCell ref="J86:K86"/>
    <mergeCell ref="A82:M82"/>
    <mergeCell ref="S78:Y78"/>
    <mergeCell ref="S79:Y79"/>
    <mergeCell ref="S82:Y82"/>
    <mergeCell ref="N80:R80"/>
    <mergeCell ref="BD92:BP92"/>
    <mergeCell ref="BQ92:BS92"/>
    <mergeCell ref="CX76:DE76"/>
    <mergeCell ref="AF86:AL86"/>
    <mergeCell ref="J90:K90"/>
    <mergeCell ref="L90:O90"/>
    <mergeCell ref="Q90:R90"/>
    <mergeCell ref="S90:X90"/>
    <mergeCell ref="AF88:AL88"/>
    <mergeCell ref="AF90:AL90"/>
    <mergeCell ref="AQ88:AV88"/>
    <mergeCell ref="N77:R77"/>
    <mergeCell ref="N78:R78"/>
    <mergeCell ref="N79:R79"/>
    <mergeCell ref="Z81:AF81"/>
    <mergeCell ref="BB63:BI63"/>
    <mergeCell ref="BB64:BI64"/>
    <mergeCell ref="BB53:BI53"/>
    <mergeCell ref="BB54:BI54"/>
    <mergeCell ref="BB55:BI55"/>
    <mergeCell ref="BB56:BI56"/>
    <mergeCell ref="BB57:BI57"/>
    <mergeCell ref="Z80:AF80"/>
    <mergeCell ref="AG80:AM80"/>
    <mergeCell ref="BB65:BI65"/>
    <mergeCell ref="BB69:BI69"/>
    <mergeCell ref="AD56:AK56"/>
    <mergeCell ref="AL56:AS56"/>
    <mergeCell ref="AT56:BA56"/>
    <mergeCell ref="BB68:BI68"/>
    <mergeCell ref="AD70:AK70"/>
    <mergeCell ref="AT72:BA72"/>
    <mergeCell ref="AT74:BA74"/>
    <mergeCell ref="BB70:BI70"/>
    <mergeCell ref="BB66:BI66"/>
    <mergeCell ref="AT71:BA71"/>
    <mergeCell ref="AL74:AS74"/>
    <mergeCell ref="A121:H121"/>
    <mergeCell ref="I121:R121"/>
    <mergeCell ref="I106:R106"/>
    <mergeCell ref="S99:AB99"/>
    <mergeCell ref="A100:H100"/>
    <mergeCell ref="I100:R100"/>
    <mergeCell ref="I96:R96"/>
    <mergeCell ref="L86:O86"/>
    <mergeCell ref="Q86:R86"/>
    <mergeCell ref="S86:X86"/>
    <mergeCell ref="A97:H97"/>
    <mergeCell ref="S97:AB97"/>
    <mergeCell ref="A96:H96"/>
    <mergeCell ref="I110:R110"/>
    <mergeCell ref="I105:R105"/>
    <mergeCell ref="S121:AB121"/>
    <mergeCell ref="S106:AB106"/>
    <mergeCell ref="S109:AB109"/>
    <mergeCell ref="S110:AB110"/>
    <mergeCell ref="S113:AB113"/>
    <mergeCell ref="S114:AB114"/>
    <mergeCell ref="S115:AB115"/>
    <mergeCell ref="S116:AB116"/>
    <mergeCell ref="S117:AB117"/>
    <mergeCell ref="A120:H120"/>
    <mergeCell ref="I120:R120"/>
    <mergeCell ref="AC120:AU120"/>
    <mergeCell ref="AC98:AU98"/>
    <mergeCell ref="A99:H99"/>
    <mergeCell ref="I99:R99"/>
    <mergeCell ref="AC99:AU99"/>
    <mergeCell ref="A116:H116"/>
    <mergeCell ref="I116:R116"/>
    <mergeCell ref="AC116:AU116"/>
    <mergeCell ref="A117:H117"/>
    <mergeCell ref="I117:R117"/>
    <mergeCell ref="A114:H114"/>
    <mergeCell ref="I114:R114"/>
    <mergeCell ref="AC117:AU117"/>
    <mergeCell ref="AC100:AU100"/>
    <mergeCell ref="A103:H103"/>
    <mergeCell ref="I103:R103"/>
    <mergeCell ref="AC103:AU103"/>
    <mergeCell ref="A106:H106"/>
    <mergeCell ref="I104:R104"/>
    <mergeCell ref="AC110:AU110"/>
    <mergeCell ref="S100:AB100"/>
    <mergeCell ref="S103:AB103"/>
    <mergeCell ref="I115:R115"/>
    <mergeCell ref="AC115:AU115"/>
    <mergeCell ref="I113:R113"/>
    <mergeCell ref="AC113:AU113"/>
    <mergeCell ref="A109:H109"/>
    <mergeCell ref="I109:R109"/>
    <mergeCell ref="AC105:AU105"/>
    <mergeCell ref="A47:C47"/>
    <mergeCell ref="D47:Q47"/>
    <mergeCell ref="R47:X47"/>
    <mergeCell ref="Y47:AC47"/>
    <mergeCell ref="AD47:AK47"/>
    <mergeCell ref="AL47:AS47"/>
    <mergeCell ref="AT47:BA47"/>
    <mergeCell ref="A48:C48"/>
    <mergeCell ref="AL51:AS51"/>
    <mergeCell ref="AT51:BA51"/>
    <mergeCell ref="A51:C51"/>
    <mergeCell ref="D51:Q51"/>
    <mergeCell ref="R51:X51"/>
    <mergeCell ref="Y51:AC51"/>
    <mergeCell ref="AD51:AK51"/>
    <mergeCell ref="A52:C52"/>
    <mergeCell ref="A113:H113"/>
    <mergeCell ref="A105:H105"/>
    <mergeCell ref="A11:K12"/>
    <mergeCell ref="A18:C18"/>
    <mergeCell ref="D18:Q18"/>
    <mergeCell ref="R18:X18"/>
    <mergeCell ref="Y18:AC18"/>
    <mergeCell ref="AD18:AK18"/>
    <mergeCell ref="AL18:AS18"/>
    <mergeCell ref="AT18:BA18"/>
    <mergeCell ref="A17:C17"/>
    <mergeCell ref="D17:Q17"/>
    <mergeCell ref="R17:X17"/>
    <mergeCell ref="Y17:AC17"/>
    <mergeCell ref="R14:X14"/>
    <mergeCell ref="Y14:AC14"/>
    <mergeCell ref="AD14:AK14"/>
    <mergeCell ref="AL14:AS14"/>
    <mergeCell ref="AT14:BA14"/>
    <mergeCell ref="A14:C14"/>
    <mergeCell ref="D14:Q14"/>
    <mergeCell ref="A15:C15"/>
    <mergeCell ref="D15:Q15"/>
    <mergeCell ref="A16:C16"/>
    <mergeCell ref="D16:Q16"/>
    <mergeCell ref="A20:C20"/>
    <mergeCell ref="D20:Q20"/>
    <mergeCell ref="R20:X20"/>
    <mergeCell ref="Y20:AC20"/>
    <mergeCell ref="BB47:BI47"/>
    <mergeCell ref="BB48:BI48"/>
    <mergeCell ref="BB18:BI18"/>
    <mergeCell ref="AD17:AK17"/>
    <mergeCell ref="AL17:AS17"/>
    <mergeCell ref="AT17:BA17"/>
    <mergeCell ref="BB17:BI17"/>
    <mergeCell ref="AL46:AS46"/>
    <mergeCell ref="AT46:BA46"/>
    <mergeCell ref="BB46:BI46"/>
    <mergeCell ref="A46:C46"/>
    <mergeCell ref="D46:Q46"/>
    <mergeCell ref="R46:X46"/>
    <mergeCell ref="Y46:AC46"/>
    <mergeCell ref="AD46:AK46"/>
    <mergeCell ref="A45:C45"/>
    <mergeCell ref="A19:C19"/>
    <mergeCell ref="A22:C22"/>
    <mergeCell ref="A21:C21"/>
    <mergeCell ref="A26:C26"/>
    <mergeCell ref="A23:C23"/>
    <mergeCell ref="R19:X19"/>
    <mergeCell ref="Y19:AC19"/>
    <mergeCell ref="BB45:BI45"/>
    <mergeCell ref="AT15:BA15"/>
    <mergeCell ref="BB15:BI15"/>
    <mergeCell ref="R16:X16"/>
    <mergeCell ref="Y16:AC16"/>
    <mergeCell ref="AD16:AK16"/>
    <mergeCell ref="R15:X15"/>
    <mergeCell ref="Y15:AC15"/>
    <mergeCell ref="AD15:AK15"/>
    <mergeCell ref="R23:X23"/>
    <mergeCell ref="Y23:AC23"/>
    <mergeCell ref="AD23:AK23"/>
    <mergeCell ref="AL23:AS23"/>
    <mergeCell ref="AT23:BA23"/>
    <mergeCell ref="BB23:BI23"/>
    <mergeCell ref="R45:X45"/>
    <mergeCell ref="Y45:AC45"/>
    <mergeCell ref="AD45:AK45"/>
    <mergeCell ref="AL45:AS45"/>
    <mergeCell ref="AT45:BA45"/>
    <mergeCell ref="AD20:AK20"/>
    <mergeCell ref="S2:W2"/>
    <mergeCell ref="X2:AH2"/>
    <mergeCell ref="K3:Z3"/>
    <mergeCell ref="AA3:AB3"/>
    <mergeCell ref="D48:Q48"/>
    <mergeCell ref="R48:X48"/>
    <mergeCell ref="Y48:AC48"/>
    <mergeCell ref="AD48:AK48"/>
    <mergeCell ref="AL48:AS48"/>
    <mergeCell ref="D45:Q45"/>
    <mergeCell ref="D19:Q19"/>
    <mergeCell ref="AD19:AK19"/>
    <mergeCell ref="AL19:AS19"/>
    <mergeCell ref="D22:Q22"/>
    <mergeCell ref="R22:X22"/>
    <mergeCell ref="Y22:AC22"/>
    <mergeCell ref="AD22:AK22"/>
    <mergeCell ref="AL22:AS22"/>
    <mergeCell ref="D21:Q21"/>
    <mergeCell ref="R21:X21"/>
    <mergeCell ref="Y21:AC21"/>
    <mergeCell ref="D26:Q26"/>
    <mergeCell ref="AD21:AK21"/>
    <mergeCell ref="R26:X26"/>
    <mergeCell ref="AL21:AS21"/>
    <mergeCell ref="D23:Q23"/>
    <mergeCell ref="BJ14:BN14"/>
    <mergeCell ref="BJ45:BN45"/>
    <mergeCell ref="BJ46:BN46"/>
    <mergeCell ref="AL16:AS16"/>
    <mergeCell ref="AT16:BA16"/>
    <mergeCell ref="BB16:BI16"/>
    <mergeCell ref="AL15:AS15"/>
    <mergeCell ref="BJ15:BN15"/>
    <mergeCell ref="AT19:BA19"/>
    <mergeCell ref="BB19:BI19"/>
    <mergeCell ref="BJ19:BN19"/>
    <mergeCell ref="AT22:BA22"/>
    <mergeCell ref="BB22:BI22"/>
    <mergeCell ref="BJ22:BN22"/>
    <mergeCell ref="AT21:BA21"/>
    <mergeCell ref="BB21:BI21"/>
    <mergeCell ref="BJ21:BN21"/>
    <mergeCell ref="BB14:BI14"/>
    <mergeCell ref="BJ23:BN23"/>
    <mergeCell ref="AL20:AS20"/>
    <mergeCell ref="AT20:BA20"/>
    <mergeCell ref="BB20:BI20"/>
    <mergeCell ref="BB52:BI52"/>
    <mergeCell ref="AL52:AS52"/>
    <mergeCell ref="AT52:BA52"/>
    <mergeCell ref="BJ48:BN48"/>
    <mergeCell ref="BJ49:BN49"/>
    <mergeCell ref="BJ50:BN50"/>
    <mergeCell ref="BJ51:BN51"/>
    <mergeCell ref="BJ52:BN52"/>
    <mergeCell ref="BB49:BI49"/>
    <mergeCell ref="BB50:BI50"/>
    <mergeCell ref="BB51:BI51"/>
    <mergeCell ref="AT48:BA48"/>
    <mergeCell ref="AL50:AS50"/>
    <mergeCell ref="AT50:BA50"/>
    <mergeCell ref="A49:C49"/>
    <mergeCell ref="D49:Q49"/>
    <mergeCell ref="R49:X49"/>
    <mergeCell ref="Y49:AC49"/>
    <mergeCell ref="AD49:AK49"/>
    <mergeCell ref="AL49:AS49"/>
    <mergeCell ref="AT49:BA49"/>
    <mergeCell ref="A53:C53"/>
    <mergeCell ref="D53:Q53"/>
    <mergeCell ref="R53:X53"/>
    <mergeCell ref="Y53:AC53"/>
    <mergeCell ref="AD53:AK53"/>
    <mergeCell ref="AL53:AS53"/>
    <mergeCell ref="AT53:BA53"/>
    <mergeCell ref="D52:Q52"/>
    <mergeCell ref="R52:X52"/>
    <mergeCell ref="Y52:AC52"/>
    <mergeCell ref="AD52:AK52"/>
    <mergeCell ref="A50:C50"/>
    <mergeCell ref="D50:Q50"/>
    <mergeCell ref="R50:X50"/>
    <mergeCell ref="Y50:AC50"/>
    <mergeCell ref="AD50:AK50"/>
    <mergeCell ref="A56:C56"/>
    <mergeCell ref="D56:Q56"/>
    <mergeCell ref="R56:X56"/>
    <mergeCell ref="Y56:AC56"/>
    <mergeCell ref="R55:X55"/>
    <mergeCell ref="Y55:AC55"/>
    <mergeCell ref="AD55:AK55"/>
    <mergeCell ref="AL55:AS55"/>
    <mergeCell ref="AT55:BA55"/>
    <mergeCell ref="A54:C54"/>
    <mergeCell ref="D54:Q54"/>
    <mergeCell ref="R54:X54"/>
    <mergeCell ref="Y54:AC54"/>
    <mergeCell ref="AD54:AK54"/>
    <mergeCell ref="AL58:AS58"/>
    <mergeCell ref="AT58:BA58"/>
    <mergeCell ref="BB58:BI58"/>
    <mergeCell ref="AT54:BA54"/>
    <mergeCell ref="A57:C57"/>
    <mergeCell ref="D57:Q57"/>
    <mergeCell ref="R57:X57"/>
    <mergeCell ref="Y57:AC57"/>
    <mergeCell ref="AD57:AK57"/>
    <mergeCell ref="AL57:AS57"/>
    <mergeCell ref="AT57:BA57"/>
    <mergeCell ref="A55:C55"/>
    <mergeCell ref="D55:Q55"/>
    <mergeCell ref="A58:C58"/>
    <mergeCell ref="D58:Q58"/>
    <mergeCell ref="R58:X58"/>
    <mergeCell ref="Y58:AC58"/>
    <mergeCell ref="AD58:AK58"/>
    <mergeCell ref="AL54:AS54"/>
    <mergeCell ref="A59:C59"/>
    <mergeCell ref="D59:Q59"/>
    <mergeCell ref="R59:X59"/>
    <mergeCell ref="Y59:AC59"/>
    <mergeCell ref="AD59:AK59"/>
    <mergeCell ref="AL59:AS59"/>
    <mergeCell ref="AT59:BA59"/>
    <mergeCell ref="BB59:BI59"/>
    <mergeCell ref="A61:C61"/>
    <mergeCell ref="D61:Q61"/>
    <mergeCell ref="R61:X61"/>
    <mergeCell ref="Y61:AC61"/>
    <mergeCell ref="AD61:AK61"/>
    <mergeCell ref="AL61:AS61"/>
    <mergeCell ref="AT61:BA61"/>
    <mergeCell ref="BB61:BI61"/>
    <mergeCell ref="A60:C60"/>
    <mergeCell ref="D60:Q60"/>
    <mergeCell ref="R60:X60"/>
    <mergeCell ref="Y60:AC60"/>
    <mergeCell ref="AD60:AK60"/>
    <mergeCell ref="AL60:AS60"/>
    <mergeCell ref="AT60:BA60"/>
    <mergeCell ref="BB60:BI60"/>
    <mergeCell ref="A62:C62"/>
    <mergeCell ref="D62:Q62"/>
    <mergeCell ref="R62:X62"/>
    <mergeCell ref="Y62:AC62"/>
    <mergeCell ref="AD62:AK62"/>
    <mergeCell ref="AL62:AS62"/>
    <mergeCell ref="AT62:BA62"/>
    <mergeCell ref="BB62:BI62"/>
    <mergeCell ref="BJ62:BN62"/>
    <mergeCell ref="A63:C63"/>
    <mergeCell ref="D63:Q63"/>
    <mergeCell ref="R63:X63"/>
    <mergeCell ref="Y63:AC63"/>
    <mergeCell ref="AD63:AK63"/>
    <mergeCell ref="AL63:AS63"/>
    <mergeCell ref="AT63:BA63"/>
    <mergeCell ref="A65:C65"/>
    <mergeCell ref="D65:Q65"/>
    <mergeCell ref="R65:X65"/>
    <mergeCell ref="Y65:AC65"/>
    <mergeCell ref="AD65:AK65"/>
    <mergeCell ref="AL65:AS65"/>
    <mergeCell ref="AT65:BA65"/>
    <mergeCell ref="A64:C64"/>
    <mergeCell ref="D64:Q64"/>
    <mergeCell ref="R64:X64"/>
    <mergeCell ref="Y64:AC64"/>
    <mergeCell ref="AD64:AK64"/>
    <mergeCell ref="AL64:AS64"/>
    <mergeCell ref="AT64:BA64"/>
    <mergeCell ref="A66:C66"/>
    <mergeCell ref="D66:Q66"/>
    <mergeCell ref="R66:X66"/>
    <mergeCell ref="Y66:AC66"/>
    <mergeCell ref="AD66:AK66"/>
    <mergeCell ref="AL66:AS66"/>
    <mergeCell ref="AT66:BA66"/>
    <mergeCell ref="AD68:AK68"/>
    <mergeCell ref="AL68:AS68"/>
    <mergeCell ref="AT68:BA68"/>
    <mergeCell ref="A67:C67"/>
    <mergeCell ref="D67:Q67"/>
    <mergeCell ref="R67:X67"/>
    <mergeCell ref="Y67:AC67"/>
    <mergeCell ref="AD67:AK67"/>
    <mergeCell ref="AL67:AS67"/>
    <mergeCell ref="AT67:BA67"/>
    <mergeCell ref="A115:H115"/>
    <mergeCell ref="BB67:BI67"/>
    <mergeCell ref="A68:C68"/>
    <mergeCell ref="D68:Q68"/>
    <mergeCell ref="R68:X68"/>
    <mergeCell ref="Y68:AC68"/>
    <mergeCell ref="BJ72:BN72"/>
    <mergeCell ref="BJ73:BN73"/>
    <mergeCell ref="BB72:BI72"/>
    <mergeCell ref="BB73:BI73"/>
    <mergeCell ref="Y73:AC73"/>
    <mergeCell ref="AD73:AK73"/>
    <mergeCell ref="A71:C71"/>
    <mergeCell ref="D71:Q71"/>
    <mergeCell ref="R71:X71"/>
    <mergeCell ref="BB71:BI71"/>
    <mergeCell ref="A69:C69"/>
    <mergeCell ref="D69:Q69"/>
    <mergeCell ref="R69:X69"/>
    <mergeCell ref="Y69:AC69"/>
    <mergeCell ref="AD69:AK69"/>
    <mergeCell ref="AL69:AS69"/>
    <mergeCell ref="AT69:BA69"/>
    <mergeCell ref="A74:C74"/>
    <mergeCell ref="A73:C73"/>
    <mergeCell ref="D73:Q73"/>
    <mergeCell ref="R73:X73"/>
    <mergeCell ref="R70:X70"/>
    <mergeCell ref="Y70:AC70"/>
    <mergeCell ref="AL73:AS73"/>
    <mergeCell ref="A72:C72"/>
    <mergeCell ref="D72:Q72"/>
    <mergeCell ref="R72:X72"/>
    <mergeCell ref="Y72:AC72"/>
    <mergeCell ref="AD72:AK72"/>
    <mergeCell ref="AL72:AS72"/>
    <mergeCell ref="D70:Q70"/>
    <mergeCell ref="Y71:AC71"/>
    <mergeCell ref="AD71:AK71"/>
    <mergeCell ref="AL71:AS71"/>
    <mergeCell ref="A133:M133"/>
    <mergeCell ref="C7:K7"/>
    <mergeCell ref="BB74:BI74"/>
    <mergeCell ref="N82:R82"/>
    <mergeCell ref="Z82:AF82"/>
    <mergeCell ref="AG82:AM82"/>
    <mergeCell ref="A77:M77"/>
    <mergeCell ref="Z78:AF78"/>
    <mergeCell ref="Z79:AF79"/>
    <mergeCell ref="N81:R81"/>
    <mergeCell ref="A80:M80"/>
    <mergeCell ref="A78:M79"/>
    <mergeCell ref="A81:M81"/>
    <mergeCell ref="S80:Y80"/>
    <mergeCell ref="AG81:AM81"/>
    <mergeCell ref="S81:Y81"/>
    <mergeCell ref="AD131:AR131"/>
    <mergeCell ref="AS131:AY131"/>
    <mergeCell ref="Z131:AC131"/>
    <mergeCell ref="AT73:BA73"/>
    <mergeCell ref="AL70:AS70"/>
    <mergeCell ref="AT70:BA70"/>
    <mergeCell ref="BC131:BJ131"/>
    <mergeCell ref="AA126:AC126"/>
    <mergeCell ref="AA127:AC127"/>
    <mergeCell ref="A126:Z126"/>
    <mergeCell ref="A127:Z127"/>
    <mergeCell ref="O131:Y131"/>
    <mergeCell ref="K123:R123"/>
    <mergeCell ref="S123:AB123"/>
    <mergeCell ref="AF123:AP123"/>
    <mergeCell ref="AQ123:AT123"/>
    <mergeCell ref="A7:B7"/>
    <mergeCell ref="AC114:AU114"/>
    <mergeCell ref="AD75:AK75"/>
    <mergeCell ref="AG78:AM78"/>
    <mergeCell ref="AG79:AM79"/>
    <mergeCell ref="AC104:AU104"/>
    <mergeCell ref="S120:AB120"/>
    <mergeCell ref="AC121:AU121"/>
    <mergeCell ref="S104:AB104"/>
    <mergeCell ref="AC109:AU109"/>
    <mergeCell ref="AC106:AU106"/>
    <mergeCell ref="D74:Q74"/>
    <mergeCell ref="R74:X74"/>
    <mergeCell ref="Y74:AC74"/>
    <mergeCell ref="AD74:AK74"/>
    <mergeCell ref="A70:C70"/>
  </mergeCells>
  <phoneticPr fontId="23"/>
  <conditionalFormatting sqref="AA127:AC127">
    <cfRule type="cellIs" dxfId="19" priority="1" operator="equal">
      <formula>""</formula>
    </cfRule>
  </conditionalFormatting>
  <dataValidations count="4">
    <dataValidation type="list" allowBlank="1" showInputMessage="1" showErrorMessage="1" sqref="Y15:AC74">
      <formula1>"非課税,10%,8%"</formula1>
    </dataValidation>
    <dataValidation type="list" allowBlank="1" showInputMessage="1" showErrorMessage="1" sqref="R20:X74">
      <formula1>"会場借上料,装飾設備費,委託料,印刷製本費,人件費,海外通信費,施設整備費,内外装整備費,家賃賃借料,補助対象外"</formula1>
    </dataValidation>
    <dataValidation type="list" allowBlank="1" showInputMessage="1" showErrorMessage="1" sqref="AA127:AC127">
      <formula1>"〇,×"</formula1>
    </dataValidation>
    <dataValidation type="list" allowBlank="1" showInputMessage="1" showErrorMessage="1" sqref="R15:X19">
      <formula1>"会場借上料,装飾設備費,委託料,印刷製本費,報償費,人件費,海外通信費,施設整備費,内外装整備費,家賃賃借料,補助対象外"</formula1>
    </dataValidation>
  </dataValidations>
  <hyperlinks>
    <hyperlink ref="AS131:AY131" location="変更申請書!A1" display="変更申請書"/>
    <hyperlink ref="C7:I7" location="事業報告書!A1" display="事業報告書"/>
    <hyperlink ref="BC131:BJ131" location="変更計画書!A1" display="変更計画書"/>
    <hyperlink ref="A133:M133" location="'【実績】入力シート '!A1" display="▲先頭に戻る"/>
    <hyperlink ref="AQ12:AW12" location="【参考】経費費目!A1" display="経費の費目"/>
    <hyperlink ref="BJ134:BT134" location="実績添付書類!A1" display="【実績】添付書類"/>
    <hyperlink ref="AU94:AZ94" location="'収入　記入事項'!A1" display="記入方法"/>
  </hyperlinks>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2D050"/>
    <pageSetUpPr fitToPage="1"/>
  </sheetPr>
  <dimension ref="A1:U93"/>
  <sheetViews>
    <sheetView showZeros="0" view="pageBreakPreview" zoomScaleNormal="100" zoomScaleSheetLayoutView="100" workbookViewId="0">
      <selection activeCell="O77" sqref="O77"/>
    </sheetView>
  </sheetViews>
  <sheetFormatPr defaultColWidth="9.58203125" defaultRowHeight="11"/>
  <cols>
    <col min="1" max="1" width="5.83203125" style="157" customWidth="1"/>
    <col min="2" max="2" width="10.75" style="158" customWidth="1"/>
    <col min="3" max="3" width="10" style="158" customWidth="1"/>
    <col min="4" max="4" width="10" style="69" customWidth="1"/>
    <col min="5" max="5" width="8.08203125" style="69" customWidth="1"/>
    <col min="6" max="7" width="10" style="69" customWidth="1"/>
    <col min="8" max="8" width="7.5" style="69" customWidth="1"/>
    <col min="9" max="9" width="5.33203125" style="69" customWidth="1"/>
    <col min="10" max="10" width="10" style="69" customWidth="1"/>
    <col min="11" max="11" width="6.25" style="69" customWidth="1"/>
    <col min="12" max="12" width="3.75" style="69" customWidth="1"/>
    <col min="13" max="13" width="7.5" style="69" customWidth="1"/>
    <col min="14" max="14" width="11.75" style="69" customWidth="1"/>
    <col min="15" max="15" width="8.5" style="69" customWidth="1"/>
    <col min="16" max="16" width="8.08203125" style="69" customWidth="1"/>
    <col min="17" max="18" width="10" style="69" customWidth="1"/>
    <col min="19" max="19" width="7.5" style="69" customWidth="1"/>
    <col min="20" max="20" width="11.58203125" style="69" customWidth="1"/>
    <col min="21" max="256" width="9.58203125" style="69"/>
    <col min="257" max="257" width="5.83203125" style="69" customWidth="1"/>
    <col min="258" max="258" width="10.75" style="69" customWidth="1"/>
    <col min="259" max="260" width="10" style="69" customWidth="1"/>
    <col min="261" max="261" width="8.08203125" style="69" customWidth="1"/>
    <col min="262" max="263" width="10" style="69" customWidth="1"/>
    <col min="264" max="264" width="7.5" style="69" customWidth="1"/>
    <col min="265" max="265" width="5.33203125" style="69" customWidth="1"/>
    <col min="266" max="266" width="10" style="69" customWidth="1"/>
    <col min="267" max="267" width="6.25" style="69" customWidth="1"/>
    <col min="268" max="268" width="3.75" style="69" customWidth="1"/>
    <col min="269" max="269" width="7.5" style="69" customWidth="1"/>
    <col min="270" max="270" width="11.75" style="69" customWidth="1"/>
    <col min="271" max="271" width="8.5" style="69" customWidth="1"/>
    <col min="272" max="272" width="8.08203125" style="69" customWidth="1"/>
    <col min="273" max="274" width="10" style="69" customWidth="1"/>
    <col min="275" max="275" width="7.5" style="69" customWidth="1"/>
    <col min="276" max="276" width="11.58203125" style="69" customWidth="1"/>
    <col min="277" max="512" width="9.58203125" style="69"/>
    <col min="513" max="513" width="5.83203125" style="69" customWidth="1"/>
    <col min="514" max="514" width="10.75" style="69" customWidth="1"/>
    <col min="515" max="516" width="10" style="69" customWidth="1"/>
    <col min="517" max="517" width="8.08203125" style="69" customWidth="1"/>
    <col min="518" max="519" width="10" style="69" customWidth="1"/>
    <col min="520" max="520" width="7.5" style="69" customWidth="1"/>
    <col min="521" max="521" width="5.33203125" style="69" customWidth="1"/>
    <col min="522" max="522" width="10" style="69" customWidth="1"/>
    <col min="523" max="523" width="6.25" style="69" customWidth="1"/>
    <col min="524" max="524" width="3.75" style="69" customWidth="1"/>
    <col min="525" max="525" width="7.5" style="69" customWidth="1"/>
    <col min="526" max="526" width="11.75" style="69" customWidth="1"/>
    <col min="527" max="527" width="8.5" style="69" customWidth="1"/>
    <col min="528" max="528" width="8.08203125" style="69" customWidth="1"/>
    <col min="529" max="530" width="10" style="69" customWidth="1"/>
    <col min="531" max="531" width="7.5" style="69" customWidth="1"/>
    <col min="532" max="532" width="11.58203125" style="69" customWidth="1"/>
    <col min="533" max="768" width="9.58203125" style="69"/>
    <col min="769" max="769" width="5.83203125" style="69" customWidth="1"/>
    <col min="770" max="770" width="10.75" style="69" customWidth="1"/>
    <col min="771" max="772" width="10" style="69" customWidth="1"/>
    <col min="773" max="773" width="8.08203125" style="69" customWidth="1"/>
    <col min="774" max="775" width="10" style="69" customWidth="1"/>
    <col min="776" max="776" width="7.5" style="69" customWidth="1"/>
    <col min="777" max="777" width="5.33203125" style="69" customWidth="1"/>
    <col min="778" max="778" width="10" style="69" customWidth="1"/>
    <col min="779" max="779" width="6.25" style="69" customWidth="1"/>
    <col min="780" max="780" width="3.75" style="69" customWidth="1"/>
    <col min="781" max="781" width="7.5" style="69" customWidth="1"/>
    <col min="782" max="782" width="11.75" style="69" customWidth="1"/>
    <col min="783" max="783" width="8.5" style="69" customWidth="1"/>
    <col min="784" max="784" width="8.08203125" style="69" customWidth="1"/>
    <col min="785" max="786" width="10" style="69" customWidth="1"/>
    <col min="787" max="787" width="7.5" style="69" customWidth="1"/>
    <col min="788" max="788" width="11.58203125" style="69" customWidth="1"/>
    <col min="789" max="1024" width="9.58203125" style="69"/>
    <col min="1025" max="1025" width="5.83203125" style="69" customWidth="1"/>
    <col min="1026" max="1026" width="10.75" style="69" customWidth="1"/>
    <col min="1027" max="1028" width="10" style="69" customWidth="1"/>
    <col min="1029" max="1029" width="8.08203125" style="69" customWidth="1"/>
    <col min="1030" max="1031" width="10" style="69" customWidth="1"/>
    <col min="1032" max="1032" width="7.5" style="69" customWidth="1"/>
    <col min="1033" max="1033" width="5.33203125" style="69" customWidth="1"/>
    <col min="1034" max="1034" width="10" style="69" customWidth="1"/>
    <col min="1035" max="1035" width="6.25" style="69" customWidth="1"/>
    <col min="1036" max="1036" width="3.75" style="69" customWidth="1"/>
    <col min="1037" max="1037" width="7.5" style="69" customWidth="1"/>
    <col min="1038" max="1038" width="11.75" style="69" customWidth="1"/>
    <col min="1039" max="1039" width="8.5" style="69" customWidth="1"/>
    <col min="1040" max="1040" width="8.08203125" style="69" customWidth="1"/>
    <col min="1041" max="1042" width="10" style="69" customWidth="1"/>
    <col min="1043" max="1043" width="7.5" style="69" customWidth="1"/>
    <col min="1044" max="1044" width="11.58203125" style="69" customWidth="1"/>
    <col min="1045" max="1280" width="9.58203125" style="69"/>
    <col min="1281" max="1281" width="5.83203125" style="69" customWidth="1"/>
    <col min="1282" max="1282" width="10.75" style="69" customWidth="1"/>
    <col min="1283" max="1284" width="10" style="69" customWidth="1"/>
    <col min="1285" max="1285" width="8.08203125" style="69" customWidth="1"/>
    <col min="1286" max="1287" width="10" style="69" customWidth="1"/>
    <col min="1288" max="1288" width="7.5" style="69" customWidth="1"/>
    <col min="1289" max="1289" width="5.33203125" style="69" customWidth="1"/>
    <col min="1290" max="1290" width="10" style="69" customWidth="1"/>
    <col min="1291" max="1291" width="6.25" style="69" customWidth="1"/>
    <col min="1292" max="1292" width="3.75" style="69" customWidth="1"/>
    <col min="1293" max="1293" width="7.5" style="69" customWidth="1"/>
    <col min="1294" max="1294" width="11.75" style="69" customWidth="1"/>
    <col min="1295" max="1295" width="8.5" style="69" customWidth="1"/>
    <col min="1296" max="1296" width="8.08203125" style="69" customWidth="1"/>
    <col min="1297" max="1298" width="10" style="69" customWidth="1"/>
    <col min="1299" max="1299" width="7.5" style="69" customWidth="1"/>
    <col min="1300" max="1300" width="11.58203125" style="69" customWidth="1"/>
    <col min="1301" max="1536" width="9.58203125" style="69"/>
    <col min="1537" max="1537" width="5.83203125" style="69" customWidth="1"/>
    <col min="1538" max="1538" width="10.75" style="69" customWidth="1"/>
    <col min="1539" max="1540" width="10" style="69" customWidth="1"/>
    <col min="1541" max="1541" width="8.08203125" style="69" customWidth="1"/>
    <col min="1542" max="1543" width="10" style="69" customWidth="1"/>
    <col min="1544" max="1544" width="7.5" style="69" customWidth="1"/>
    <col min="1545" max="1545" width="5.33203125" style="69" customWidth="1"/>
    <col min="1546" max="1546" width="10" style="69" customWidth="1"/>
    <col min="1547" max="1547" width="6.25" style="69" customWidth="1"/>
    <col min="1548" max="1548" width="3.75" style="69" customWidth="1"/>
    <col min="1549" max="1549" width="7.5" style="69" customWidth="1"/>
    <col min="1550" max="1550" width="11.75" style="69" customWidth="1"/>
    <col min="1551" max="1551" width="8.5" style="69" customWidth="1"/>
    <col min="1552" max="1552" width="8.08203125" style="69" customWidth="1"/>
    <col min="1553" max="1554" width="10" style="69" customWidth="1"/>
    <col min="1555" max="1555" width="7.5" style="69" customWidth="1"/>
    <col min="1556" max="1556" width="11.58203125" style="69" customWidth="1"/>
    <col min="1557" max="1792" width="9.58203125" style="69"/>
    <col min="1793" max="1793" width="5.83203125" style="69" customWidth="1"/>
    <col min="1794" max="1794" width="10.75" style="69" customWidth="1"/>
    <col min="1795" max="1796" width="10" style="69" customWidth="1"/>
    <col min="1797" max="1797" width="8.08203125" style="69" customWidth="1"/>
    <col min="1798" max="1799" width="10" style="69" customWidth="1"/>
    <col min="1800" max="1800" width="7.5" style="69" customWidth="1"/>
    <col min="1801" max="1801" width="5.33203125" style="69" customWidth="1"/>
    <col min="1802" max="1802" width="10" style="69" customWidth="1"/>
    <col min="1803" max="1803" width="6.25" style="69" customWidth="1"/>
    <col min="1804" max="1804" width="3.75" style="69" customWidth="1"/>
    <col min="1805" max="1805" width="7.5" style="69" customWidth="1"/>
    <col min="1806" max="1806" width="11.75" style="69" customWidth="1"/>
    <col min="1807" max="1807" width="8.5" style="69" customWidth="1"/>
    <col min="1808" max="1808" width="8.08203125" style="69" customWidth="1"/>
    <col min="1809" max="1810" width="10" style="69" customWidth="1"/>
    <col min="1811" max="1811" width="7.5" style="69" customWidth="1"/>
    <col min="1812" max="1812" width="11.58203125" style="69" customWidth="1"/>
    <col min="1813" max="2048" width="9.58203125" style="69"/>
    <col min="2049" max="2049" width="5.83203125" style="69" customWidth="1"/>
    <col min="2050" max="2050" width="10.75" style="69" customWidth="1"/>
    <col min="2051" max="2052" width="10" style="69" customWidth="1"/>
    <col min="2053" max="2053" width="8.08203125" style="69" customWidth="1"/>
    <col min="2054" max="2055" width="10" style="69" customWidth="1"/>
    <col min="2056" max="2056" width="7.5" style="69" customWidth="1"/>
    <col min="2057" max="2057" width="5.33203125" style="69" customWidth="1"/>
    <col min="2058" max="2058" width="10" style="69" customWidth="1"/>
    <col min="2059" max="2059" width="6.25" style="69" customWidth="1"/>
    <col min="2060" max="2060" width="3.75" style="69" customWidth="1"/>
    <col min="2061" max="2061" width="7.5" style="69" customWidth="1"/>
    <col min="2062" max="2062" width="11.75" style="69" customWidth="1"/>
    <col min="2063" max="2063" width="8.5" style="69" customWidth="1"/>
    <col min="2064" max="2064" width="8.08203125" style="69" customWidth="1"/>
    <col min="2065" max="2066" width="10" style="69" customWidth="1"/>
    <col min="2067" max="2067" width="7.5" style="69" customWidth="1"/>
    <col min="2068" max="2068" width="11.58203125" style="69" customWidth="1"/>
    <col min="2069" max="2304" width="9.58203125" style="69"/>
    <col min="2305" max="2305" width="5.83203125" style="69" customWidth="1"/>
    <col min="2306" max="2306" width="10.75" style="69" customWidth="1"/>
    <col min="2307" max="2308" width="10" style="69" customWidth="1"/>
    <col min="2309" max="2309" width="8.08203125" style="69" customWidth="1"/>
    <col min="2310" max="2311" width="10" style="69" customWidth="1"/>
    <col min="2312" max="2312" width="7.5" style="69" customWidth="1"/>
    <col min="2313" max="2313" width="5.33203125" style="69" customWidth="1"/>
    <col min="2314" max="2314" width="10" style="69" customWidth="1"/>
    <col min="2315" max="2315" width="6.25" style="69" customWidth="1"/>
    <col min="2316" max="2316" width="3.75" style="69" customWidth="1"/>
    <col min="2317" max="2317" width="7.5" style="69" customWidth="1"/>
    <col min="2318" max="2318" width="11.75" style="69" customWidth="1"/>
    <col min="2319" max="2319" width="8.5" style="69" customWidth="1"/>
    <col min="2320" max="2320" width="8.08203125" style="69" customWidth="1"/>
    <col min="2321" max="2322" width="10" style="69" customWidth="1"/>
    <col min="2323" max="2323" width="7.5" style="69" customWidth="1"/>
    <col min="2324" max="2324" width="11.58203125" style="69" customWidth="1"/>
    <col min="2325" max="2560" width="9.58203125" style="69"/>
    <col min="2561" max="2561" width="5.83203125" style="69" customWidth="1"/>
    <col min="2562" max="2562" width="10.75" style="69" customWidth="1"/>
    <col min="2563" max="2564" width="10" style="69" customWidth="1"/>
    <col min="2565" max="2565" width="8.08203125" style="69" customWidth="1"/>
    <col min="2566" max="2567" width="10" style="69" customWidth="1"/>
    <col min="2568" max="2568" width="7.5" style="69" customWidth="1"/>
    <col min="2569" max="2569" width="5.33203125" style="69" customWidth="1"/>
    <col min="2570" max="2570" width="10" style="69" customWidth="1"/>
    <col min="2571" max="2571" width="6.25" style="69" customWidth="1"/>
    <col min="2572" max="2572" width="3.75" style="69" customWidth="1"/>
    <col min="2573" max="2573" width="7.5" style="69" customWidth="1"/>
    <col min="2574" max="2574" width="11.75" style="69" customWidth="1"/>
    <col min="2575" max="2575" width="8.5" style="69" customWidth="1"/>
    <col min="2576" max="2576" width="8.08203125" style="69" customWidth="1"/>
    <col min="2577" max="2578" width="10" style="69" customWidth="1"/>
    <col min="2579" max="2579" width="7.5" style="69" customWidth="1"/>
    <col min="2580" max="2580" width="11.58203125" style="69" customWidth="1"/>
    <col min="2581" max="2816" width="9.58203125" style="69"/>
    <col min="2817" max="2817" width="5.83203125" style="69" customWidth="1"/>
    <col min="2818" max="2818" width="10.75" style="69" customWidth="1"/>
    <col min="2819" max="2820" width="10" style="69" customWidth="1"/>
    <col min="2821" max="2821" width="8.08203125" style="69" customWidth="1"/>
    <col min="2822" max="2823" width="10" style="69" customWidth="1"/>
    <col min="2824" max="2824" width="7.5" style="69" customWidth="1"/>
    <col min="2825" max="2825" width="5.33203125" style="69" customWidth="1"/>
    <col min="2826" max="2826" width="10" style="69" customWidth="1"/>
    <col min="2827" max="2827" width="6.25" style="69" customWidth="1"/>
    <col min="2828" max="2828" width="3.75" style="69" customWidth="1"/>
    <col min="2829" max="2829" width="7.5" style="69" customWidth="1"/>
    <col min="2830" max="2830" width="11.75" style="69" customWidth="1"/>
    <col min="2831" max="2831" width="8.5" style="69" customWidth="1"/>
    <col min="2832" max="2832" width="8.08203125" style="69" customWidth="1"/>
    <col min="2833" max="2834" width="10" style="69" customWidth="1"/>
    <col min="2835" max="2835" width="7.5" style="69" customWidth="1"/>
    <col min="2836" max="2836" width="11.58203125" style="69" customWidth="1"/>
    <col min="2837" max="3072" width="9.58203125" style="69"/>
    <col min="3073" max="3073" width="5.83203125" style="69" customWidth="1"/>
    <col min="3074" max="3074" width="10.75" style="69" customWidth="1"/>
    <col min="3075" max="3076" width="10" style="69" customWidth="1"/>
    <col min="3077" max="3077" width="8.08203125" style="69" customWidth="1"/>
    <col min="3078" max="3079" width="10" style="69" customWidth="1"/>
    <col min="3080" max="3080" width="7.5" style="69" customWidth="1"/>
    <col min="3081" max="3081" width="5.33203125" style="69" customWidth="1"/>
    <col min="3082" max="3082" width="10" style="69" customWidth="1"/>
    <col min="3083" max="3083" width="6.25" style="69" customWidth="1"/>
    <col min="3084" max="3084" width="3.75" style="69" customWidth="1"/>
    <col min="3085" max="3085" width="7.5" style="69" customWidth="1"/>
    <col min="3086" max="3086" width="11.75" style="69" customWidth="1"/>
    <col min="3087" max="3087" width="8.5" style="69" customWidth="1"/>
    <col min="3088" max="3088" width="8.08203125" style="69" customWidth="1"/>
    <col min="3089" max="3090" width="10" style="69" customWidth="1"/>
    <col min="3091" max="3091" width="7.5" style="69" customWidth="1"/>
    <col min="3092" max="3092" width="11.58203125" style="69" customWidth="1"/>
    <col min="3093" max="3328" width="9.58203125" style="69"/>
    <col min="3329" max="3329" width="5.83203125" style="69" customWidth="1"/>
    <col min="3330" max="3330" width="10.75" style="69" customWidth="1"/>
    <col min="3331" max="3332" width="10" style="69" customWidth="1"/>
    <col min="3333" max="3333" width="8.08203125" style="69" customWidth="1"/>
    <col min="3334" max="3335" width="10" style="69" customWidth="1"/>
    <col min="3336" max="3336" width="7.5" style="69" customWidth="1"/>
    <col min="3337" max="3337" width="5.33203125" style="69" customWidth="1"/>
    <col min="3338" max="3338" width="10" style="69" customWidth="1"/>
    <col min="3339" max="3339" width="6.25" style="69" customWidth="1"/>
    <col min="3340" max="3340" width="3.75" style="69" customWidth="1"/>
    <col min="3341" max="3341" width="7.5" style="69" customWidth="1"/>
    <col min="3342" max="3342" width="11.75" style="69" customWidth="1"/>
    <col min="3343" max="3343" width="8.5" style="69" customWidth="1"/>
    <col min="3344" max="3344" width="8.08203125" style="69" customWidth="1"/>
    <col min="3345" max="3346" width="10" style="69" customWidth="1"/>
    <col min="3347" max="3347" width="7.5" style="69" customWidth="1"/>
    <col min="3348" max="3348" width="11.58203125" style="69" customWidth="1"/>
    <col min="3349" max="3584" width="9.58203125" style="69"/>
    <col min="3585" max="3585" width="5.83203125" style="69" customWidth="1"/>
    <col min="3586" max="3586" width="10.75" style="69" customWidth="1"/>
    <col min="3587" max="3588" width="10" style="69" customWidth="1"/>
    <col min="3589" max="3589" width="8.08203125" style="69" customWidth="1"/>
    <col min="3590" max="3591" width="10" style="69" customWidth="1"/>
    <col min="3592" max="3592" width="7.5" style="69" customWidth="1"/>
    <col min="3593" max="3593" width="5.33203125" style="69" customWidth="1"/>
    <col min="3594" max="3594" width="10" style="69" customWidth="1"/>
    <col min="3595" max="3595" width="6.25" style="69" customWidth="1"/>
    <col min="3596" max="3596" width="3.75" style="69" customWidth="1"/>
    <col min="3597" max="3597" width="7.5" style="69" customWidth="1"/>
    <col min="3598" max="3598" width="11.75" style="69" customWidth="1"/>
    <col min="3599" max="3599" width="8.5" style="69" customWidth="1"/>
    <col min="3600" max="3600" width="8.08203125" style="69" customWidth="1"/>
    <col min="3601" max="3602" width="10" style="69" customWidth="1"/>
    <col min="3603" max="3603" width="7.5" style="69" customWidth="1"/>
    <col min="3604" max="3604" width="11.58203125" style="69" customWidth="1"/>
    <col min="3605" max="3840" width="9.58203125" style="69"/>
    <col min="3841" max="3841" width="5.83203125" style="69" customWidth="1"/>
    <col min="3842" max="3842" width="10.75" style="69" customWidth="1"/>
    <col min="3843" max="3844" width="10" style="69" customWidth="1"/>
    <col min="3845" max="3845" width="8.08203125" style="69" customWidth="1"/>
    <col min="3846" max="3847" width="10" style="69" customWidth="1"/>
    <col min="3848" max="3848" width="7.5" style="69" customWidth="1"/>
    <col min="3849" max="3849" width="5.33203125" style="69" customWidth="1"/>
    <col min="3850" max="3850" width="10" style="69" customWidth="1"/>
    <col min="3851" max="3851" width="6.25" style="69" customWidth="1"/>
    <col min="3852" max="3852" width="3.75" style="69" customWidth="1"/>
    <col min="3853" max="3853" width="7.5" style="69" customWidth="1"/>
    <col min="3854" max="3854" width="11.75" style="69" customWidth="1"/>
    <col min="3855" max="3855" width="8.5" style="69" customWidth="1"/>
    <col min="3856" max="3856" width="8.08203125" style="69" customWidth="1"/>
    <col min="3857" max="3858" width="10" style="69" customWidth="1"/>
    <col min="3859" max="3859" width="7.5" style="69" customWidth="1"/>
    <col min="3860" max="3860" width="11.58203125" style="69" customWidth="1"/>
    <col min="3861" max="4096" width="9.58203125" style="69"/>
    <col min="4097" max="4097" width="5.83203125" style="69" customWidth="1"/>
    <col min="4098" max="4098" width="10.75" style="69" customWidth="1"/>
    <col min="4099" max="4100" width="10" style="69" customWidth="1"/>
    <col min="4101" max="4101" width="8.08203125" style="69" customWidth="1"/>
    <col min="4102" max="4103" width="10" style="69" customWidth="1"/>
    <col min="4104" max="4104" width="7.5" style="69" customWidth="1"/>
    <col min="4105" max="4105" width="5.33203125" style="69" customWidth="1"/>
    <col min="4106" max="4106" width="10" style="69" customWidth="1"/>
    <col min="4107" max="4107" width="6.25" style="69" customWidth="1"/>
    <col min="4108" max="4108" width="3.75" style="69" customWidth="1"/>
    <col min="4109" max="4109" width="7.5" style="69" customWidth="1"/>
    <col min="4110" max="4110" width="11.75" style="69" customWidth="1"/>
    <col min="4111" max="4111" width="8.5" style="69" customWidth="1"/>
    <col min="4112" max="4112" width="8.08203125" style="69" customWidth="1"/>
    <col min="4113" max="4114" width="10" style="69" customWidth="1"/>
    <col min="4115" max="4115" width="7.5" style="69" customWidth="1"/>
    <col min="4116" max="4116" width="11.58203125" style="69" customWidth="1"/>
    <col min="4117" max="4352" width="9.58203125" style="69"/>
    <col min="4353" max="4353" width="5.83203125" style="69" customWidth="1"/>
    <col min="4354" max="4354" width="10.75" style="69" customWidth="1"/>
    <col min="4355" max="4356" width="10" style="69" customWidth="1"/>
    <col min="4357" max="4357" width="8.08203125" style="69" customWidth="1"/>
    <col min="4358" max="4359" width="10" style="69" customWidth="1"/>
    <col min="4360" max="4360" width="7.5" style="69" customWidth="1"/>
    <col min="4361" max="4361" width="5.33203125" style="69" customWidth="1"/>
    <col min="4362" max="4362" width="10" style="69" customWidth="1"/>
    <col min="4363" max="4363" width="6.25" style="69" customWidth="1"/>
    <col min="4364" max="4364" width="3.75" style="69" customWidth="1"/>
    <col min="4365" max="4365" width="7.5" style="69" customWidth="1"/>
    <col min="4366" max="4366" width="11.75" style="69" customWidth="1"/>
    <col min="4367" max="4367" width="8.5" style="69" customWidth="1"/>
    <col min="4368" max="4368" width="8.08203125" style="69" customWidth="1"/>
    <col min="4369" max="4370" width="10" style="69" customWidth="1"/>
    <col min="4371" max="4371" width="7.5" style="69" customWidth="1"/>
    <col min="4372" max="4372" width="11.58203125" style="69" customWidth="1"/>
    <col min="4373" max="4608" width="9.58203125" style="69"/>
    <col min="4609" max="4609" width="5.83203125" style="69" customWidth="1"/>
    <col min="4610" max="4610" width="10.75" style="69" customWidth="1"/>
    <col min="4611" max="4612" width="10" style="69" customWidth="1"/>
    <col min="4613" max="4613" width="8.08203125" style="69" customWidth="1"/>
    <col min="4614" max="4615" width="10" style="69" customWidth="1"/>
    <col min="4616" max="4616" width="7.5" style="69" customWidth="1"/>
    <col min="4617" max="4617" width="5.33203125" style="69" customWidth="1"/>
    <col min="4618" max="4618" width="10" style="69" customWidth="1"/>
    <col min="4619" max="4619" width="6.25" style="69" customWidth="1"/>
    <col min="4620" max="4620" width="3.75" style="69" customWidth="1"/>
    <col min="4621" max="4621" width="7.5" style="69" customWidth="1"/>
    <col min="4622" max="4622" width="11.75" style="69" customWidth="1"/>
    <col min="4623" max="4623" width="8.5" style="69" customWidth="1"/>
    <col min="4624" max="4624" width="8.08203125" style="69" customWidth="1"/>
    <col min="4625" max="4626" width="10" style="69" customWidth="1"/>
    <col min="4627" max="4627" width="7.5" style="69" customWidth="1"/>
    <col min="4628" max="4628" width="11.58203125" style="69" customWidth="1"/>
    <col min="4629" max="4864" width="9.58203125" style="69"/>
    <col min="4865" max="4865" width="5.83203125" style="69" customWidth="1"/>
    <col min="4866" max="4866" width="10.75" style="69" customWidth="1"/>
    <col min="4867" max="4868" width="10" style="69" customWidth="1"/>
    <col min="4869" max="4869" width="8.08203125" style="69" customWidth="1"/>
    <col min="4870" max="4871" width="10" style="69" customWidth="1"/>
    <col min="4872" max="4872" width="7.5" style="69" customWidth="1"/>
    <col min="4873" max="4873" width="5.33203125" style="69" customWidth="1"/>
    <col min="4874" max="4874" width="10" style="69" customWidth="1"/>
    <col min="4875" max="4875" width="6.25" style="69" customWidth="1"/>
    <col min="4876" max="4876" width="3.75" style="69" customWidth="1"/>
    <col min="4877" max="4877" width="7.5" style="69" customWidth="1"/>
    <col min="4878" max="4878" width="11.75" style="69" customWidth="1"/>
    <col min="4879" max="4879" width="8.5" style="69" customWidth="1"/>
    <col min="4880" max="4880" width="8.08203125" style="69" customWidth="1"/>
    <col min="4881" max="4882" width="10" style="69" customWidth="1"/>
    <col min="4883" max="4883" width="7.5" style="69" customWidth="1"/>
    <col min="4884" max="4884" width="11.58203125" style="69" customWidth="1"/>
    <col min="4885" max="5120" width="9.58203125" style="69"/>
    <col min="5121" max="5121" width="5.83203125" style="69" customWidth="1"/>
    <col min="5122" max="5122" width="10.75" style="69" customWidth="1"/>
    <col min="5123" max="5124" width="10" style="69" customWidth="1"/>
    <col min="5125" max="5125" width="8.08203125" style="69" customWidth="1"/>
    <col min="5126" max="5127" width="10" style="69" customWidth="1"/>
    <col min="5128" max="5128" width="7.5" style="69" customWidth="1"/>
    <col min="5129" max="5129" width="5.33203125" style="69" customWidth="1"/>
    <col min="5130" max="5130" width="10" style="69" customWidth="1"/>
    <col min="5131" max="5131" width="6.25" style="69" customWidth="1"/>
    <col min="5132" max="5132" width="3.75" style="69" customWidth="1"/>
    <col min="5133" max="5133" width="7.5" style="69" customWidth="1"/>
    <col min="5134" max="5134" width="11.75" style="69" customWidth="1"/>
    <col min="5135" max="5135" width="8.5" style="69" customWidth="1"/>
    <col min="5136" max="5136" width="8.08203125" style="69" customWidth="1"/>
    <col min="5137" max="5138" width="10" style="69" customWidth="1"/>
    <col min="5139" max="5139" width="7.5" style="69" customWidth="1"/>
    <col min="5140" max="5140" width="11.58203125" style="69" customWidth="1"/>
    <col min="5141" max="5376" width="9.58203125" style="69"/>
    <col min="5377" max="5377" width="5.83203125" style="69" customWidth="1"/>
    <col min="5378" max="5378" width="10.75" style="69" customWidth="1"/>
    <col min="5379" max="5380" width="10" style="69" customWidth="1"/>
    <col min="5381" max="5381" width="8.08203125" style="69" customWidth="1"/>
    <col min="5382" max="5383" width="10" style="69" customWidth="1"/>
    <col min="5384" max="5384" width="7.5" style="69" customWidth="1"/>
    <col min="5385" max="5385" width="5.33203125" style="69" customWidth="1"/>
    <col min="5386" max="5386" width="10" style="69" customWidth="1"/>
    <col min="5387" max="5387" width="6.25" style="69" customWidth="1"/>
    <col min="5388" max="5388" width="3.75" style="69" customWidth="1"/>
    <col min="5389" max="5389" width="7.5" style="69" customWidth="1"/>
    <col min="5390" max="5390" width="11.75" style="69" customWidth="1"/>
    <col min="5391" max="5391" width="8.5" style="69" customWidth="1"/>
    <col min="5392" max="5392" width="8.08203125" style="69" customWidth="1"/>
    <col min="5393" max="5394" width="10" style="69" customWidth="1"/>
    <col min="5395" max="5395" width="7.5" style="69" customWidth="1"/>
    <col min="5396" max="5396" width="11.58203125" style="69" customWidth="1"/>
    <col min="5397" max="5632" width="9.58203125" style="69"/>
    <col min="5633" max="5633" width="5.83203125" style="69" customWidth="1"/>
    <col min="5634" max="5634" width="10.75" style="69" customWidth="1"/>
    <col min="5635" max="5636" width="10" style="69" customWidth="1"/>
    <col min="5637" max="5637" width="8.08203125" style="69" customWidth="1"/>
    <col min="5638" max="5639" width="10" style="69" customWidth="1"/>
    <col min="5640" max="5640" width="7.5" style="69" customWidth="1"/>
    <col min="5641" max="5641" width="5.33203125" style="69" customWidth="1"/>
    <col min="5642" max="5642" width="10" style="69" customWidth="1"/>
    <col min="5643" max="5643" width="6.25" style="69" customWidth="1"/>
    <col min="5644" max="5644" width="3.75" style="69" customWidth="1"/>
    <col min="5645" max="5645" width="7.5" style="69" customWidth="1"/>
    <col min="5646" max="5646" width="11.75" style="69" customWidth="1"/>
    <col min="5647" max="5647" width="8.5" style="69" customWidth="1"/>
    <col min="5648" max="5648" width="8.08203125" style="69" customWidth="1"/>
    <col min="5649" max="5650" width="10" style="69" customWidth="1"/>
    <col min="5651" max="5651" width="7.5" style="69" customWidth="1"/>
    <col min="5652" max="5652" width="11.58203125" style="69" customWidth="1"/>
    <col min="5653" max="5888" width="9.58203125" style="69"/>
    <col min="5889" max="5889" width="5.83203125" style="69" customWidth="1"/>
    <col min="5890" max="5890" width="10.75" style="69" customWidth="1"/>
    <col min="5891" max="5892" width="10" style="69" customWidth="1"/>
    <col min="5893" max="5893" width="8.08203125" style="69" customWidth="1"/>
    <col min="5894" max="5895" width="10" style="69" customWidth="1"/>
    <col min="5896" max="5896" width="7.5" style="69" customWidth="1"/>
    <col min="5897" max="5897" width="5.33203125" style="69" customWidth="1"/>
    <col min="5898" max="5898" width="10" style="69" customWidth="1"/>
    <col min="5899" max="5899" width="6.25" style="69" customWidth="1"/>
    <col min="5900" max="5900" width="3.75" style="69" customWidth="1"/>
    <col min="5901" max="5901" width="7.5" style="69" customWidth="1"/>
    <col min="5902" max="5902" width="11.75" style="69" customWidth="1"/>
    <col min="5903" max="5903" width="8.5" style="69" customWidth="1"/>
    <col min="5904" max="5904" width="8.08203125" style="69" customWidth="1"/>
    <col min="5905" max="5906" width="10" style="69" customWidth="1"/>
    <col min="5907" max="5907" width="7.5" style="69" customWidth="1"/>
    <col min="5908" max="5908" width="11.58203125" style="69" customWidth="1"/>
    <col min="5909" max="6144" width="9.58203125" style="69"/>
    <col min="6145" max="6145" width="5.83203125" style="69" customWidth="1"/>
    <col min="6146" max="6146" width="10.75" style="69" customWidth="1"/>
    <col min="6147" max="6148" width="10" style="69" customWidth="1"/>
    <col min="6149" max="6149" width="8.08203125" style="69" customWidth="1"/>
    <col min="6150" max="6151" width="10" style="69" customWidth="1"/>
    <col min="6152" max="6152" width="7.5" style="69" customWidth="1"/>
    <col min="6153" max="6153" width="5.33203125" style="69" customWidth="1"/>
    <col min="6154" max="6154" width="10" style="69" customWidth="1"/>
    <col min="6155" max="6155" width="6.25" style="69" customWidth="1"/>
    <col min="6156" max="6156" width="3.75" style="69" customWidth="1"/>
    <col min="6157" max="6157" width="7.5" style="69" customWidth="1"/>
    <col min="6158" max="6158" width="11.75" style="69" customWidth="1"/>
    <col min="6159" max="6159" width="8.5" style="69" customWidth="1"/>
    <col min="6160" max="6160" width="8.08203125" style="69" customWidth="1"/>
    <col min="6161" max="6162" width="10" style="69" customWidth="1"/>
    <col min="6163" max="6163" width="7.5" style="69" customWidth="1"/>
    <col min="6164" max="6164" width="11.58203125" style="69" customWidth="1"/>
    <col min="6165" max="6400" width="9.58203125" style="69"/>
    <col min="6401" max="6401" width="5.83203125" style="69" customWidth="1"/>
    <col min="6402" max="6402" width="10.75" style="69" customWidth="1"/>
    <col min="6403" max="6404" width="10" style="69" customWidth="1"/>
    <col min="6405" max="6405" width="8.08203125" style="69" customWidth="1"/>
    <col min="6406" max="6407" width="10" style="69" customWidth="1"/>
    <col min="6408" max="6408" width="7.5" style="69" customWidth="1"/>
    <col min="6409" max="6409" width="5.33203125" style="69" customWidth="1"/>
    <col min="6410" max="6410" width="10" style="69" customWidth="1"/>
    <col min="6411" max="6411" width="6.25" style="69" customWidth="1"/>
    <col min="6412" max="6412" width="3.75" style="69" customWidth="1"/>
    <col min="6413" max="6413" width="7.5" style="69" customWidth="1"/>
    <col min="6414" max="6414" width="11.75" style="69" customWidth="1"/>
    <col min="6415" max="6415" width="8.5" style="69" customWidth="1"/>
    <col min="6416" max="6416" width="8.08203125" style="69" customWidth="1"/>
    <col min="6417" max="6418" width="10" style="69" customWidth="1"/>
    <col min="6419" max="6419" width="7.5" style="69" customWidth="1"/>
    <col min="6420" max="6420" width="11.58203125" style="69" customWidth="1"/>
    <col min="6421" max="6656" width="9.58203125" style="69"/>
    <col min="6657" max="6657" width="5.83203125" style="69" customWidth="1"/>
    <col min="6658" max="6658" width="10.75" style="69" customWidth="1"/>
    <col min="6659" max="6660" width="10" style="69" customWidth="1"/>
    <col min="6661" max="6661" width="8.08203125" style="69" customWidth="1"/>
    <col min="6662" max="6663" width="10" style="69" customWidth="1"/>
    <col min="6664" max="6664" width="7.5" style="69" customWidth="1"/>
    <col min="6665" max="6665" width="5.33203125" style="69" customWidth="1"/>
    <col min="6666" max="6666" width="10" style="69" customWidth="1"/>
    <col min="6667" max="6667" width="6.25" style="69" customWidth="1"/>
    <col min="6668" max="6668" width="3.75" style="69" customWidth="1"/>
    <col min="6669" max="6669" width="7.5" style="69" customWidth="1"/>
    <col min="6670" max="6670" width="11.75" style="69" customWidth="1"/>
    <col min="6671" max="6671" width="8.5" style="69" customWidth="1"/>
    <col min="6672" max="6672" width="8.08203125" style="69" customWidth="1"/>
    <col min="6673" max="6674" width="10" style="69" customWidth="1"/>
    <col min="6675" max="6675" width="7.5" style="69" customWidth="1"/>
    <col min="6676" max="6676" width="11.58203125" style="69" customWidth="1"/>
    <col min="6677" max="6912" width="9.58203125" style="69"/>
    <col min="6913" max="6913" width="5.83203125" style="69" customWidth="1"/>
    <col min="6914" max="6914" width="10.75" style="69" customWidth="1"/>
    <col min="6915" max="6916" width="10" style="69" customWidth="1"/>
    <col min="6917" max="6917" width="8.08203125" style="69" customWidth="1"/>
    <col min="6918" max="6919" width="10" style="69" customWidth="1"/>
    <col min="6920" max="6920" width="7.5" style="69" customWidth="1"/>
    <col min="6921" max="6921" width="5.33203125" style="69" customWidth="1"/>
    <col min="6922" max="6922" width="10" style="69" customWidth="1"/>
    <col min="6923" max="6923" width="6.25" style="69" customWidth="1"/>
    <col min="6924" max="6924" width="3.75" style="69" customWidth="1"/>
    <col min="6925" max="6925" width="7.5" style="69" customWidth="1"/>
    <col min="6926" max="6926" width="11.75" style="69" customWidth="1"/>
    <col min="6927" max="6927" width="8.5" style="69" customWidth="1"/>
    <col min="6928" max="6928" width="8.08203125" style="69" customWidth="1"/>
    <col min="6929" max="6930" width="10" style="69" customWidth="1"/>
    <col min="6931" max="6931" width="7.5" style="69" customWidth="1"/>
    <col min="6932" max="6932" width="11.58203125" style="69" customWidth="1"/>
    <col min="6933" max="7168" width="9.58203125" style="69"/>
    <col min="7169" max="7169" width="5.83203125" style="69" customWidth="1"/>
    <col min="7170" max="7170" width="10.75" style="69" customWidth="1"/>
    <col min="7171" max="7172" width="10" style="69" customWidth="1"/>
    <col min="7173" max="7173" width="8.08203125" style="69" customWidth="1"/>
    <col min="7174" max="7175" width="10" style="69" customWidth="1"/>
    <col min="7176" max="7176" width="7.5" style="69" customWidth="1"/>
    <col min="7177" max="7177" width="5.33203125" style="69" customWidth="1"/>
    <col min="7178" max="7178" width="10" style="69" customWidth="1"/>
    <col min="7179" max="7179" width="6.25" style="69" customWidth="1"/>
    <col min="7180" max="7180" width="3.75" style="69" customWidth="1"/>
    <col min="7181" max="7181" width="7.5" style="69" customWidth="1"/>
    <col min="7182" max="7182" width="11.75" style="69" customWidth="1"/>
    <col min="7183" max="7183" width="8.5" style="69" customWidth="1"/>
    <col min="7184" max="7184" width="8.08203125" style="69" customWidth="1"/>
    <col min="7185" max="7186" width="10" style="69" customWidth="1"/>
    <col min="7187" max="7187" width="7.5" style="69" customWidth="1"/>
    <col min="7188" max="7188" width="11.58203125" style="69" customWidth="1"/>
    <col min="7189" max="7424" width="9.58203125" style="69"/>
    <col min="7425" max="7425" width="5.83203125" style="69" customWidth="1"/>
    <col min="7426" max="7426" width="10.75" style="69" customWidth="1"/>
    <col min="7427" max="7428" width="10" style="69" customWidth="1"/>
    <col min="7429" max="7429" width="8.08203125" style="69" customWidth="1"/>
    <col min="7430" max="7431" width="10" style="69" customWidth="1"/>
    <col min="7432" max="7432" width="7.5" style="69" customWidth="1"/>
    <col min="7433" max="7433" width="5.33203125" style="69" customWidth="1"/>
    <col min="7434" max="7434" width="10" style="69" customWidth="1"/>
    <col min="7435" max="7435" width="6.25" style="69" customWidth="1"/>
    <col min="7436" max="7436" width="3.75" style="69" customWidth="1"/>
    <col min="7437" max="7437" width="7.5" style="69" customWidth="1"/>
    <col min="7438" max="7438" width="11.75" style="69" customWidth="1"/>
    <col min="7439" max="7439" width="8.5" style="69" customWidth="1"/>
    <col min="7440" max="7440" width="8.08203125" style="69" customWidth="1"/>
    <col min="7441" max="7442" width="10" style="69" customWidth="1"/>
    <col min="7443" max="7443" width="7.5" style="69" customWidth="1"/>
    <col min="7444" max="7444" width="11.58203125" style="69" customWidth="1"/>
    <col min="7445" max="7680" width="9.58203125" style="69"/>
    <col min="7681" max="7681" width="5.83203125" style="69" customWidth="1"/>
    <col min="7682" max="7682" width="10.75" style="69" customWidth="1"/>
    <col min="7683" max="7684" width="10" style="69" customWidth="1"/>
    <col min="7685" max="7685" width="8.08203125" style="69" customWidth="1"/>
    <col min="7686" max="7687" width="10" style="69" customWidth="1"/>
    <col min="7688" max="7688" width="7.5" style="69" customWidth="1"/>
    <col min="7689" max="7689" width="5.33203125" style="69" customWidth="1"/>
    <col min="7690" max="7690" width="10" style="69" customWidth="1"/>
    <col min="7691" max="7691" width="6.25" style="69" customWidth="1"/>
    <col min="7692" max="7692" width="3.75" style="69" customWidth="1"/>
    <col min="7693" max="7693" width="7.5" style="69" customWidth="1"/>
    <col min="7694" max="7694" width="11.75" style="69" customWidth="1"/>
    <col min="7695" max="7695" width="8.5" style="69" customWidth="1"/>
    <col min="7696" max="7696" width="8.08203125" style="69" customWidth="1"/>
    <col min="7697" max="7698" width="10" style="69" customWidth="1"/>
    <col min="7699" max="7699" width="7.5" style="69" customWidth="1"/>
    <col min="7700" max="7700" width="11.58203125" style="69" customWidth="1"/>
    <col min="7701" max="7936" width="9.58203125" style="69"/>
    <col min="7937" max="7937" width="5.83203125" style="69" customWidth="1"/>
    <col min="7938" max="7938" width="10.75" style="69" customWidth="1"/>
    <col min="7939" max="7940" width="10" style="69" customWidth="1"/>
    <col min="7941" max="7941" width="8.08203125" style="69" customWidth="1"/>
    <col min="7942" max="7943" width="10" style="69" customWidth="1"/>
    <col min="7944" max="7944" width="7.5" style="69" customWidth="1"/>
    <col min="7945" max="7945" width="5.33203125" style="69" customWidth="1"/>
    <col min="7946" max="7946" width="10" style="69" customWidth="1"/>
    <col min="7947" max="7947" width="6.25" style="69" customWidth="1"/>
    <col min="7948" max="7948" width="3.75" style="69" customWidth="1"/>
    <col min="7949" max="7949" width="7.5" style="69" customWidth="1"/>
    <col min="7950" max="7950" width="11.75" style="69" customWidth="1"/>
    <col min="7951" max="7951" width="8.5" style="69" customWidth="1"/>
    <col min="7952" max="7952" width="8.08203125" style="69" customWidth="1"/>
    <col min="7953" max="7954" width="10" style="69" customWidth="1"/>
    <col min="7955" max="7955" width="7.5" style="69" customWidth="1"/>
    <col min="7956" max="7956" width="11.58203125" style="69" customWidth="1"/>
    <col min="7957" max="8192" width="9.58203125" style="69"/>
    <col min="8193" max="8193" width="5.83203125" style="69" customWidth="1"/>
    <col min="8194" max="8194" width="10.75" style="69" customWidth="1"/>
    <col min="8195" max="8196" width="10" style="69" customWidth="1"/>
    <col min="8197" max="8197" width="8.08203125" style="69" customWidth="1"/>
    <col min="8198" max="8199" width="10" style="69" customWidth="1"/>
    <col min="8200" max="8200" width="7.5" style="69" customWidth="1"/>
    <col min="8201" max="8201" width="5.33203125" style="69" customWidth="1"/>
    <col min="8202" max="8202" width="10" style="69" customWidth="1"/>
    <col min="8203" max="8203" width="6.25" style="69" customWidth="1"/>
    <col min="8204" max="8204" width="3.75" style="69" customWidth="1"/>
    <col min="8205" max="8205" width="7.5" style="69" customWidth="1"/>
    <col min="8206" max="8206" width="11.75" style="69" customWidth="1"/>
    <col min="8207" max="8207" width="8.5" style="69" customWidth="1"/>
    <col min="8208" max="8208" width="8.08203125" style="69" customWidth="1"/>
    <col min="8209" max="8210" width="10" style="69" customWidth="1"/>
    <col min="8211" max="8211" width="7.5" style="69" customWidth="1"/>
    <col min="8212" max="8212" width="11.58203125" style="69" customWidth="1"/>
    <col min="8213" max="8448" width="9.58203125" style="69"/>
    <col min="8449" max="8449" width="5.83203125" style="69" customWidth="1"/>
    <col min="8450" max="8450" width="10.75" style="69" customWidth="1"/>
    <col min="8451" max="8452" width="10" style="69" customWidth="1"/>
    <col min="8453" max="8453" width="8.08203125" style="69" customWidth="1"/>
    <col min="8454" max="8455" width="10" style="69" customWidth="1"/>
    <col min="8456" max="8456" width="7.5" style="69" customWidth="1"/>
    <col min="8457" max="8457" width="5.33203125" style="69" customWidth="1"/>
    <col min="8458" max="8458" width="10" style="69" customWidth="1"/>
    <col min="8459" max="8459" width="6.25" style="69" customWidth="1"/>
    <col min="8460" max="8460" width="3.75" style="69" customWidth="1"/>
    <col min="8461" max="8461" width="7.5" style="69" customWidth="1"/>
    <col min="8462" max="8462" width="11.75" style="69" customWidth="1"/>
    <col min="8463" max="8463" width="8.5" style="69" customWidth="1"/>
    <col min="8464" max="8464" width="8.08203125" style="69" customWidth="1"/>
    <col min="8465" max="8466" width="10" style="69" customWidth="1"/>
    <col min="8467" max="8467" width="7.5" style="69" customWidth="1"/>
    <col min="8468" max="8468" width="11.58203125" style="69" customWidth="1"/>
    <col min="8469" max="8704" width="9.58203125" style="69"/>
    <col min="8705" max="8705" width="5.83203125" style="69" customWidth="1"/>
    <col min="8706" max="8706" width="10.75" style="69" customWidth="1"/>
    <col min="8707" max="8708" width="10" style="69" customWidth="1"/>
    <col min="8709" max="8709" width="8.08203125" style="69" customWidth="1"/>
    <col min="8710" max="8711" width="10" style="69" customWidth="1"/>
    <col min="8712" max="8712" width="7.5" style="69" customWidth="1"/>
    <col min="8713" max="8713" width="5.33203125" style="69" customWidth="1"/>
    <col min="8714" max="8714" width="10" style="69" customWidth="1"/>
    <col min="8715" max="8715" width="6.25" style="69" customWidth="1"/>
    <col min="8716" max="8716" width="3.75" style="69" customWidth="1"/>
    <col min="8717" max="8717" width="7.5" style="69" customWidth="1"/>
    <col min="8718" max="8718" width="11.75" style="69" customWidth="1"/>
    <col min="8719" max="8719" width="8.5" style="69" customWidth="1"/>
    <col min="8720" max="8720" width="8.08203125" style="69" customWidth="1"/>
    <col min="8721" max="8722" width="10" style="69" customWidth="1"/>
    <col min="8723" max="8723" width="7.5" style="69" customWidth="1"/>
    <col min="8724" max="8724" width="11.58203125" style="69" customWidth="1"/>
    <col min="8725" max="8960" width="9.58203125" style="69"/>
    <col min="8961" max="8961" width="5.83203125" style="69" customWidth="1"/>
    <col min="8962" max="8962" width="10.75" style="69" customWidth="1"/>
    <col min="8963" max="8964" width="10" style="69" customWidth="1"/>
    <col min="8965" max="8965" width="8.08203125" style="69" customWidth="1"/>
    <col min="8966" max="8967" width="10" style="69" customWidth="1"/>
    <col min="8968" max="8968" width="7.5" style="69" customWidth="1"/>
    <col min="8969" max="8969" width="5.33203125" style="69" customWidth="1"/>
    <col min="8970" max="8970" width="10" style="69" customWidth="1"/>
    <col min="8971" max="8971" width="6.25" style="69" customWidth="1"/>
    <col min="8972" max="8972" width="3.75" style="69" customWidth="1"/>
    <col min="8973" max="8973" width="7.5" style="69" customWidth="1"/>
    <col min="8974" max="8974" width="11.75" style="69" customWidth="1"/>
    <col min="8975" max="8975" width="8.5" style="69" customWidth="1"/>
    <col min="8976" max="8976" width="8.08203125" style="69" customWidth="1"/>
    <col min="8977" max="8978" width="10" style="69" customWidth="1"/>
    <col min="8979" max="8979" width="7.5" style="69" customWidth="1"/>
    <col min="8980" max="8980" width="11.58203125" style="69" customWidth="1"/>
    <col min="8981" max="9216" width="9.58203125" style="69"/>
    <col min="9217" max="9217" width="5.83203125" style="69" customWidth="1"/>
    <col min="9218" max="9218" width="10.75" style="69" customWidth="1"/>
    <col min="9219" max="9220" width="10" style="69" customWidth="1"/>
    <col min="9221" max="9221" width="8.08203125" style="69" customWidth="1"/>
    <col min="9222" max="9223" width="10" style="69" customWidth="1"/>
    <col min="9224" max="9224" width="7.5" style="69" customWidth="1"/>
    <col min="9225" max="9225" width="5.33203125" style="69" customWidth="1"/>
    <col min="9226" max="9226" width="10" style="69" customWidth="1"/>
    <col min="9227" max="9227" width="6.25" style="69" customWidth="1"/>
    <col min="9228" max="9228" width="3.75" style="69" customWidth="1"/>
    <col min="9229" max="9229" width="7.5" style="69" customWidth="1"/>
    <col min="9230" max="9230" width="11.75" style="69" customWidth="1"/>
    <col min="9231" max="9231" width="8.5" style="69" customWidth="1"/>
    <col min="9232" max="9232" width="8.08203125" style="69" customWidth="1"/>
    <col min="9233" max="9234" width="10" style="69" customWidth="1"/>
    <col min="9235" max="9235" width="7.5" style="69" customWidth="1"/>
    <col min="9236" max="9236" width="11.58203125" style="69" customWidth="1"/>
    <col min="9237" max="9472" width="9.58203125" style="69"/>
    <col min="9473" max="9473" width="5.83203125" style="69" customWidth="1"/>
    <col min="9474" max="9474" width="10.75" style="69" customWidth="1"/>
    <col min="9475" max="9476" width="10" style="69" customWidth="1"/>
    <col min="9477" max="9477" width="8.08203125" style="69" customWidth="1"/>
    <col min="9478" max="9479" width="10" style="69" customWidth="1"/>
    <col min="9480" max="9480" width="7.5" style="69" customWidth="1"/>
    <col min="9481" max="9481" width="5.33203125" style="69" customWidth="1"/>
    <col min="9482" max="9482" width="10" style="69" customWidth="1"/>
    <col min="9483" max="9483" width="6.25" style="69" customWidth="1"/>
    <col min="9484" max="9484" width="3.75" style="69" customWidth="1"/>
    <col min="9485" max="9485" width="7.5" style="69" customWidth="1"/>
    <col min="9486" max="9486" width="11.75" style="69" customWidth="1"/>
    <col min="9487" max="9487" width="8.5" style="69" customWidth="1"/>
    <col min="9488" max="9488" width="8.08203125" style="69" customWidth="1"/>
    <col min="9489" max="9490" width="10" style="69" customWidth="1"/>
    <col min="9491" max="9491" width="7.5" style="69" customWidth="1"/>
    <col min="9492" max="9492" width="11.58203125" style="69" customWidth="1"/>
    <col min="9493" max="9728" width="9.58203125" style="69"/>
    <col min="9729" max="9729" width="5.83203125" style="69" customWidth="1"/>
    <col min="9730" max="9730" width="10.75" style="69" customWidth="1"/>
    <col min="9731" max="9732" width="10" style="69" customWidth="1"/>
    <col min="9733" max="9733" width="8.08203125" style="69" customWidth="1"/>
    <col min="9734" max="9735" width="10" style="69" customWidth="1"/>
    <col min="9736" max="9736" width="7.5" style="69" customWidth="1"/>
    <col min="9737" max="9737" width="5.33203125" style="69" customWidth="1"/>
    <col min="9738" max="9738" width="10" style="69" customWidth="1"/>
    <col min="9739" max="9739" width="6.25" style="69" customWidth="1"/>
    <col min="9740" max="9740" width="3.75" style="69" customWidth="1"/>
    <col min="9741" max="9741" width="7.5" style="69" customWidth="1"/>
    <col min="9742" max="9742" width="11.75" style="69" customWidth="1"/>
    <col min="9743" max="9743" width="8.5" style="69" customWidth="1"/>
    <col min="9744" max="9744" width="8.08203125" style="69" customWidth="1"/>
    <col min="9745" max="9746" width="10" style="69" customWidth="1"/>
    <col min="9747" max="9747" width="7.5" style="69" customWidth="1"/>
    <col min="9748" max="9748" width="11.58203125" style="69" customWidth="1"/>
    <col min="9749" max="9984" width="9.58203125" style="69"/>
    <col min="9985" max="9985" width="5.83203125" style="69" customWidth="1"/>
    <col min="9986" max="9986" width="10.75" style="69" customWidth="1"/>
    <col min="9987" max="9988" width="10" style="69" customWidth="1"/>
    <col min="9989" max="9989" width="8.08203125" style="69" customWidth="1"/>
    <col min="9990" max="9991" width="10" style="69" customWidth="1"/>
    <col min="9992" max="9992" width="7.5" style="69" customWidth="1"/>
    <col min="9993" max="9993" width="5.33203125" style="69" customWidth="1"/>
    <col min="9994" max="9994" width="10" style="69" customWidth="1"/>
    <col min="9995" max="9995" width="6.25" style="69" customWidth="1"/>
    <col min="9996" max="9996" width="3.75" style="69" customWidth="1"/>
    <col min="9997" max="9997" width="7.5" style="69" customWidth="1"/>
    <col min="9998" max="9998" width="11.75" style="69" customWidth="1"/>
    <col min="9999" max="9999" width="8.5" style="69" customWidth="1"/>
    <col min="10000" max="10000" width="8.08203125" style="69" customWidth="1"/>
    <col min="10001" max="10002" width="10" style="69" customWidth="1"/>
    <col min="10003" max="10003" width="7.5" style="69" customWidth="1"/>
    <col min="10004" max="10004" width="11.58203125" style="69" customWidth="1"/>
    <col min="10005" max="10240" width="9.58203125" style="69"/>
    <col min="10241" max="10241" width="5.83203125" style="69" customWidth="1"/>
    <col min="10242" max="10242" width="10.75" style="69" customWidth="1"/>
    <col min="10243" max="10244" width="10" style="69" customWidth="1"/>
    <col min="10245" max="10245" width="8.08203125" style="69" customWidth="1"/>
    <col min="10246" max="10247" width="10" style="69" customWidth="1"/>
    <col min="10248" max="10248" width="7.5" style="69" customWidth="1"/>
    <col min="10249" max="10249" width="5.33203125" style="69" customWidth="1"/>
    <col min="10250" max="10250" width="10" style="69" customWidth="1"/>
    <col min="10251" max="10251" width="6.25" style="69" customWidth="1"/>
    <col min="10252" max="10252" width="3.75" style="69" customWidth="1"/>
    <col min="10253" max="10253" width="7.5" style="69" customWidth="1"/>
    <col min="10254" max="10254" width="11.75" style="69" customWidth="1"/>
    <col min="10255" max="10255" width="8.5" style="69" customWidth="1"/>
    <col min="10256" max="10256" width="8.08203125" style="69" customWidth="1"/>
    <col min="10257" max="10258" width="10" style="69" customWidth="1"/>
    <col min="10259" max="10259" width="7.5" style="69" customWidth="1"/>
    <col min="10260" max="10260" width="11.58203125" style="69" customWidth="1"/>
    <col min="10261" max="10496" width="9.58203125" style="69"/>
    <col min="10497" max="10497" width="5.83203125" style="69" customWidth="1"/>
    <col min="10498" max="10498" width="10.75" style="69" customWidth="1"/>
    <col min="10499" max="10500" width="10" style="69" customWidth="1"/>
    <col min="10501" max="10501" width="8.08203125" style="69" customWidth="1"/>
    <col min="10502" max="10503" width="10" style="69" customWidth="1"/>
    <col min="10504" max="10504" width="7.5" style="69" customWidth="1"/>
    <col min="10505" max="10505" width="5.33203125" style="69" customWidth="1"/>
    <col min="10506" max="10506" width="10" style="69" customWidth="1"/>
    <col min="10507" max="10507" width="6.25" style="69" customWidth="1"/>
    <col min="10508" max="10508" width="3.75" style="69" customWidth="1"/>
    <col min="10509" max="10509" width="7.5" style="69" customWidth="1"/>
    <col min="10510" max="10510" width="11.75" style="69" customWidth="1"/>
    <col min="10511" max="10511" width="8.5" style="69" customWidth="1"/>
    <col min="10512" max="10512" width="8.08203125" style="69" customWidth="1"/>
    <col min="10513" max="10514" width="10" style="69" customWidth="1"/>
    <col min="10515" max="10515" width="7.5" style="69" customWidth="1"/>
    <col min="10516" max="10516" width="11.58203125" style="69" customWidth="1"/>
    <col min="10517" max="10752" width="9.58203125" style="69"/>
    <col min="10753" max="10753" width="5.83203125" style="69" customWidth="1"/>
    <col min="10754" max="10754" width="10.75" style="69" customWidth="1"/>
    <col min="10755" max="10756" width="10" style="69" customWidth="1"/>
    <col min="10757" max="10757" width="8.08203125" style="69" customWidth="1"/>
    <col min="10758" max="10759" width="10" style="69" customWidth="1"/>
    <col min="10760" max="10760" width="7.5" style="69" customWidth="1"/>
    <col min="10761" max="10761" width="5.33203125" style="69" customWidth="1"/>
    <col min="10762" max="10762" width="10" style="69" customWidth="1"/>
    <col min="10763" max="10763" width="6.25" style="69" customWidth="1"/>
    <col min="10764" max="10764" width="3.75" style="69" customWidth="1"/>
    <col min="10765" max="10765" width="7.5" style="69" customWidth="1"/>
    <col min="10766" max="10766" width="11.75" style="69" customWidth="1"/>
    <col min="10767" max="10767" width="8.5" style="69" customWidth="1"/>
    <col min="10768" max="10768" width="8.08203125" style="69" customWidth="1"/>
    <col min="10769" max="10770" width="10" style="69" customWidth="1"/>
    <col min="10771" max="10771" width="7.5" style="69" customWidth="1"/>
    <col min="10772" max="10772" width="11.58203125" style="69" customWidth="1"/>
    <col min="10773" max="11008" width="9.58203125" style="69"/>
    <col min="11009" max="11009" width="5.83203125" style="69" customWidth="1"/>
    <col min="11010" max="11010" width="10.75" style="69" customWidth="1"/>
    <col min="11011" max="11012" width="10" style="69" customWidth="1"/>
    <col min="11013" max="11013" width="8.08203125" style="69" customWidth="1"/>
    <col min="11014" max="11015" width="10" style="69" customWidth="1"/>
    <col min="11016" max="11016" width="7.5" style="69" customWidth="1"/>
    <col min="11017" max="11017" width="5.33203125" style="69" customWidth="1"/>
    <col min="11018" max="11018" width="10" style="69" customWidth="1"/>
    <col min="11019" max="11019" width="6.25" style="69" customWidth="1"/>
    <col min="11020" max="11020" width="3.75" style="69" customWidth="1"/>
    <col min="11021" max="11021" width="7.5" style="69" customWidth="1"/>
    <col min="11022" max="11022" width="11.75" style="69" customWidth="1"/>
    <col min="11023" max="11023" width="8.5" style="69" customWidth="1"/>
    <col min="11024" max="11024" width="8.08203125" style="69" customWidth="1"/>
    <col min="11025" max="11026" width="10" style="69" customWidth="1"/>
    <col min="11027" max="11027" width="7.5" style="69" customWidth="1"/>
    <col min="11028" max="11028" width="11.58203125" style="69" customWidth="1"/>
    <col min="11029" max="11264" width="9.58203125" style="69"/>
    <col min="11265" max="11265" width="5.83203125" style="69" customWidth="1"/>
    <col min="11266" max="11266" width="10.75" style="69" customWidth="1"/>
    <col min="11267" max="11268" width="10" style="69" customWidth="1"/>
    <col min="11269" max="11269" width="8.08203125" style="69" customWidth="1"/>
    <col min="11270" max="11271" width="10" style="69" customWidth="1"/>
    <col min="11272" max="11272" width="7.5" style="69" customWidth="1"/>
    <col min="11273" max="11273" width="5.33203125" style="69" customWidth="1"/>
    <col min="11274" max="11274" width="10" style="69" customWidth="1"/>
    <col min="11275" max="11275" width="6.25" style="69" customWidth="1"/>
    <col min="11276" max="11276" width="3.75" style="69" customWidth="1"/>
    <col min="11277" max="11277" width="7.5" style="69" customWidth="1"/>
    <col min="11278" max="11278" width="11.75" style="69" customWidth="1"/>
    <col min="11279" max="11279" width="8.5" style="69" customWidth="1"/>
    <col min="11280" max="11280" width="8.08203125" style="69" customWidth="1"/>
    <col min="11281" max="11282" width="10" style="69" customWidth="1"/>
    <col min="11283" max="11283" width="7.5" style="69" customWidth="1"/>
    <col min="11284" max="11284" width="11.58203125" style="69" customWidth="1"/>
    <col min="11285" max="11520" width="9.58203125" style="69"/>
    <col min="11521" max="11521" width="5.83203125" style="69" customWidth="1"/>
    <col min="11522" max="11522" width="10.75" style="69" customWidth="1"/>
    <col min="11523" max="11524" width="10" style="69" customWidth="1"/>
    <col min="11525" max="11525" width="8.08203125" style="69" customWidth="1"/>
    <col min="11526" max="11527" width="10" style="69" customWidth="1"/>
    <col min="11528" max="11528" width="7.5" style="69" customWidth="1"/>
    <col min="11529" max="11529" width="5.33203125" style="69" customWidth="1"/>
    <col min="11530" max="11530" width="10" style="69" customWidth="1"/>
    <col min="11531" max="11531" width="6.25" style="69" customWidth="1"/>
    <col min="11532" max="11532" width="3.75" style="69" customWidth="1"/>
    <col min="11533" max="11533" width="7.5" style="69" customWidth="1"/>
    <col min="11534" max="11534" width="11.75" style="69" customWidth="1"/>
    <col min="11535" max="11535" width="8.5" style="69" customWidth="1"/>
    <col min="11536" max="11536" width="8.08203125" style="69" customWidth="1"/>
    <col min="11537" max="11538" width="10" style="69" customWidth="1"/>
    <col min="11539" max="11539" width="7.5" style="69" customWidth="1"/>
    <col min="11540" max="11540" width="11.58203125" style="69" customWidth="1"/>
    <col min="11541" max="11776" width="9.58203125" style="69"/>
    <col min="11777" max="11777" width="5.83203125" style="69" customWidth="1"/>
    <col min="11778" max="11778" width="10.75" style="69" customWidth="1"/>
    <col min="11779" max="11780" width="10" style="69" customWidth="1"/>
    <col min="11781" max="11781" width="8.08203125" style="69" customWidth="1"/>
    <col min="11782" max="11783" width="10" style="69" customWidth="1"/>
    <col min="11784" max="11784" width="7.5" style="69" customWidth="1"/>
    <col min="11785" max="11785" width="5.33203125" style="69" customWidth="1"/>
    <col min="11786" max="11786" width="10" style="69" customWidth="1"/>
    <col min="11787" max="11787" width="6.25" style="69" customWidth="1"/>
    <col min="11788" max="11788" width="3.75" style="69" customWidth="1"/>
    <col min="11789" max="11789" width="7.5" style="69" customWidth="1"/>
    <col min="11790" max="11790" width="11.75" style="69" customWidth="1"/>
    <col min="11791" max="11791" width="8.5" style="69" customWidth="1"/>
    <col min="11792" max="11792" width="8.08203125" style="69" customWidth="1"/>
    <col min="11793" max="11794" width="10" style="69" customWidth="1"/>
    <col min="11795" max="11795" width="7.5" style="69" customWidth="1"/>
    <col min="11796" max="11796" width="11.58203125" style="69" customWidth="1"/>
    <col min="11797" max="12032" width="9.58203125" style="69"/>
    <col min="12033" max="12033" width="5.83203125" style="69" customWidth="1"/>
    <col min="12034" max="12034" width="10.75" style="69" customWidth="1"/>
    <col min="12035" max="12036" width="10" style="69" customWidth="1"/>
    <col min="12037" max="12037" width="8.08203125" style="69" customWidth="1"/>
    <col min="12038" max="12039" width="10" style="69" customWidth="1"/>
    <col min="12040" max="12040" width="7.5" style="69" customWidth="1"/>
    <col min="12041" max="12041" width="5.33203125" style="69" customWidth="1"/>
    <col min="12042" max="12042" width="10" style="69" customWidth="1"/>
    <col min="12043" max="12043" width="6.25" style="69" customWidth="1"/>
    <col min="12044" max="12044" width="3.75" style="69" customWidth="1"/>
    <col min="12045" max="12045" width="7.5" style="69" customWidth="1"/>
    <col min="12046" max="12046" width="11.75" style="69" customWidth="1"/>
    <col min="12047" max="12047" width="8.5" style="69" customWidth="1"/>
    <col min="12048" max="12048" width="8.08203125" style="69" customWidth="1"/>
    <col min="12049" max="12050" width="10" style="69" customWidth="1"/>
    <col min="12051" max="12051" width="7.5" style="69" customWidth="1"/>
    <col min="12052" max="12052" width="11.58203125" style="69" customWidth="1"/>
    <col min="12053" max="12288" width="9.58203125" style="69"/>
    <col min="12289" max="12289" width="5.83203125" style="69" customWidth="1"/>
    <col min="12290" max="12290" width="10.75" style="69" customWidth="1"/>
    <col min="12291" max="12292" width="10" style="69" customWidth="1"/>
    <col min="12293" max="12293" width="8.08203125" style="69" customWidth="1"/>
    <col min="12294" max="12295" width="10" style="69" customWidth="1"/>
    <col min="12296" max="12296" width="7.5" style="69" customWidth="1"/>
    <col min="12297" max="12297" width="5.33203125" style="69" customWidth="1"/>
    <col min="12298" max="12298" width="10" style="69" customWidth="1"/>
    <col min="12299" max="12299" width="6.25" style="69" customWidth="1"/>
    <col min="12300" max="12300" width="3.75" style="69" customWidth="1"/>
    <col min="12301" max="12301" width="7.5" style="69" customWidth="1"/>
    <col min="12302" max="12302" width="11.75" style="69" customWidth="1"/>
    <col min="12303" max="12303" width="8.5" style="69" customWidth="1"/>
    <col min="12304" max="12304" width="8.08203125" style="69" customWidth="1"/>
    <col min="12305" max="12306" width="10" style="69" customWidth="1"/>
    <col min="12307" max="12307" width="7.5" style="69" customWidth="1"/>
    <col min="12308" max="12308" width="11.58203125" style="69" customWidth="1"/>
    <col min="12309" max="12544" width="9.58203125" style="69"/>
    <col min="12545" max="12545" width="5.83203125" style="69" customWidth="1"/>
    <col min="12546" max="12546" width="10.75" style="69" customWidth="1"/>
    <col min="12547" max="12548" width="10" style="69" customWidth="1"/>
    <col min="12549" max="12549" width="8.08203125" style="69" customWidth="1"/>
    <col min="12550" max="12551" width="10" style="69" customWidth="1"/>
    <col min="12552" max="12552" width="7.5" style="69" customWidth="1"/>
    <col min="12553" max="12553" width="5.33203125" style="69" customWidth="1"/>
    <col min="12554" max="12554" width="10" style="69" customWidth="1"/>
    <col min="12555" max="12555" width="6.25" style="69" customWidth="1"/>
    <col min="12556" max="12556" width="3.75" style="69" customWidth="1"/>
    <col min="12557" max="12557" width="7.5" style="69" customWidth="1"/>
    <col min="12558" max="12558" width="11.75" style="69" customWidth="1"/>
    <col min="12559" max="12559" width="8.5" style="69" customWidth="1"/>
    <col min="12560" max="12560" width="8.08203125" style="69" customWidth="1"/>
    <col min="12561" max="12562" width="10" style="69" customWidth="1"/>
    <col min="12563" max="12563" width="7.5" style="69" customWidth="1"/>
    <col min="12564" max="12564" width="11.58203125" style="69" customWidth="1"/>
    <col min="12565" max="12800" width="9.58203125" style="69"/>
    <col min="12801" max="12801" width="5.83203125" style="69" customWidth="1"/>
    <col min="12802" max="12802" width="10.75" style="69" customWidth="1"/>
    <col min="12803" max="12804" width="10" style="69" customWidth="1"/>
    <col min="12805" max="12805" width="8.08203125" style="69" customWidth="1"/>
    <col min="12806" max="12807" width="10" style="69" customWidth="1"/>
    <col min="12808" max="12808" width="7.5" style="69" customWidth="1"/>
    <col min="12809" max="12809" width="5.33203125" style="69" customWidth="1"/>
    <col min="12810" max="12810" width="10" style="69" customWidth="1"/>
    <col min="12811" max="12811" width="6.25" style="69" customWidth="1"/>
    <col min="12812" max="12812" width="3.75" style="69" customWidth="1"/>
    <col min="12813" max="12813" width="7.5" style="69" customWidth="1"/>
    <col min="12814" max="12814" width="11.75" style="69" customWidth="1"/>
    <col min="12815" max="12815" width="8.5" style="69" customWidth="1"/>
    <col min="12816" max="12816" width="8.08203125" style="69" customWidth="1"/>
    <col min="12817" max="12818" width="10" style="69" customWidth="1"/>
    <col min="12819" max="12819" width="7.5" style="69" customWidth="1"/>
    <col min="12820" max="12820" width="11.58203125" style="69" customWidth="1"/>
    <col min="12821" max="13056" width="9.58203125" style="69"/>
    <col min="13057" max="13057" width="5.83203125" style="69" customWidth="1"/>
    <col min="13058" max="13058" width="10.75" style="69" customWidth="1"/>
    <col min="13059" max="13060" width="10" style="69" customWidth="1"/>
    <col min="13061" max="13061" width="8.08203125" style="69" customWidth="1"/>
    <col min="13062" max="13063" width="10" style="69" customWidth="1"/>
    <col min="13064" max="13064" width="7.5" style="69" customWidth="1"/>
    <col min="13065" max="13065" width="5.33203125" style="69" customWidth="1"/>
    <col min="13066" max="13066" width="10" style="69" customWidth="1"/>
    <col min="13067" max="13067" width="6.25" style="69" customWidth="1"/>
    <col min="13068" max="13068" width="3.75" style="69" customWidth="1"/>
    <col min="13069" max="13069" width="7.5" style="69" customWidth="1"/>
    <col min="13070" max="13070" width="11.75" style="69" customWidth="1"/>
    <col min="13071" max="13071" width="8.5" style="69" customWidth="1"/>
    <col min="13072" max="13072" width="8.08203125" style="69" customWidth="1"/>
    <col min="13073" max="13074" width="10" style="69" customWidth="1"/>
    <col min="13075" max="13075" width="7.5" style="69" customWidth="1"/>
    <col min="13076" max="13076" width="11.58203125" style="69" customWidth="1"/>
    <col min="13077" max="13312" width="9.58203125" style="69"/>
    <col min="13313" max="13313" width="5.83203125" style="69" customWidth="1"/>
    <col min="13314" max="13314" width="10.75" style="69" customWidth="1"/>
    <col min="13315" max="13316" width="10" style="69" customWidth="1"/>
    <col min="13317" max="13317" width="8.08203125" style="69" customWidth="1"/>
    <col min="13318" max="13319" width="10" style="69" customWidth="1"/>
    <col min="13320" max="13320" width="7.5" style="69" customWidth="1"/>
    <col min="13321" max="13321" width="5.33203125" style="69" customWidth="1"/>
    <col min="13322" max="13322" width="10" style="69" customWidth="1"/>
    <col min="13323" max="13323" width="6.25" style="69" customWidth="1"/>
    <col min="13324" max="13324" width="3.75" style="69" customWidth="1"/>
    <col min="13325" max="13325" width="7.5" style="69" customWidth="1"/>
    <col min="13326" max="13326" width="11.75" style="69" customWidth="1"/>
    <col min="13327" max="13327" width="8.5" style="69" customWidth="1"/>
    <col min="13328" max="13328" width="8.08203125" style="69" customWidth="1"/>
    <col min="13329" max="13330" width="10" style="69" customWidth="1"/>
    <col min="13331" max="13331" width="7.5" style="69" customWidth="1"/>
    <col min="13332" max="13332" width="11.58203125" style="69" customWidth="1"/>
    <col min="13333" max="13568" width="9.58203125" style="69"/>
    <col min="13569" max="13569" width="5.83203125" style="69" customWidth="1"/>
    <col min="13570" max="13570" width="10.75" style="69" customWidth="1"/>
    <col min="13571" max="13572" width="10" style="69" customWidth="1"/>
    <col min="13573" max="13573" width="8.08203125" style="69" customWidth="1"/>
    <col min="13574" max="13575" width="10" style="69" customWidth="1"/>
    <col min="13576" max="13576" width="7.5" style="69" customWidth="1"/>
    <col min="13577" max="13577" width="5.33203125" style="69" customWidth="1"/>
    <col min="13578" max="13578" width="10" style="69" customWidth="1"/>
    <col min="13579" max="13579" width="6.25" style="69" customWidth="1"/>
    <col min="13580" max="13580" width="3.75" style="69" customWidth="1"/>
    <col min="13581" max="13581" width="7.5" style="69" customWidth="1"/>
    <col min="13582" max="13582" width="11.75" style="69" customWidth="1"/>
    <col min="13583" max="13583" width="8.5" style="69" customWidth="1"/>
    <col min="13584" max="13584" width="8.08203125" style="69" customWidth="1"/>
    <col min="13585" max="13586" width="10" style="69" customWidth="1"/>
    <col min="13587" max="13587" width="7.5" style="69" customWidth="1"/>
    <col min="13588" max="13588" width="11.58203125" style="69" customWidth="1"/>
    <col min="13589" max="13824" width="9.58203125" style="69"/>
    <col min="13825" max="13825" width="5.83203125" style="69" customWidth="1"/>
    <col min="13826" max="13826" width="10.75" style="69" customWidth="1"/>
    <col min="13827" max="13828" width="10" style="69" customWidth="1"/>
    <col min="13829" max="13829" width="8.08203125" style="69" customWidth="1"/>
    <col min="13830" max="13831" width="10" style="69" customWidth="1"/>
    <col min="13832" max="13832" width="7.5" style="69" customWidth="1"/>
    <col min="13833" max="13833" width="5.33203125" style="69" customWidth="1"/>
    <col min="13834" max="13834" width="10" style="69" customWidth="1"/>
    <col min="13835" max="13835" width="6.25" style="69" customWidth="1"/>
    <col min="13836" max="13836" width="3.75" style="69" customWidth="1"/>
    <col min="13837" max="13837" width="7.5" style="69" customWidth="1"/>
    <col min="13838" max="13838" width="11.75" style="69" customWidth="1"/>
    <col min="13839" max="13839" width="8.5" style="69" customWidth="1"/>
    <col min="13840" max="13840" width="8.08203125" style="69" customWidth="1"/>
    <col min="13841" max="13842" width="10" style="69" customWidth="1"/>
    <col min="13843" max="13843" width="7.5" style="69" customWidth="1"/>
    <col min="13844" max="13844" width="11.58203125" style="69" customWidth="1"/>
    <col min="13845" max="14080" width="9.58203125" style="69"/>
    <col min="14081" max="14081" width="5.83203125" style="69" customWidth="1"/>
    <col min="14082" max="14082" width="10.75" style="69" customWidth="1"/>
    <col min="14083" max="14084" width="10" style="69" customWidth="1"/>
    <col min="14085" max="14085" width="8.08203125" style="69" customWidth="1"/>
    <col min="14086" max="14087" width="10" style="69" customWidth="1"/>
    <col min="14088" max="14088" width="7.5" style="69" customWidth="1"/>
    <col min="14089" max="14089" width="5.33203125" style="69" customWidth="1"/>
    <col min="14090" max="14090" width="10" style="69" customWidth="1"/>
    <col min="14091" max="14091" width="6.25" style="69" customWidth="1"/>
    <col min="14092" max="14092" width="3.75" style="69" customWidth="1"/>
    <col min="14093" max="14093" width="7.5" style="69" customWidth="1"/>
    <col min="14094" max="14094" width="11.75" style="69" customWidth="1"/>
    <col min="14095" max="14095" width="8.5" style="69" customWidth="1"/>
    <col min="14096" max="14096" width="8.08203125" style="69" customWidth="1"/>
    <col min="14097" max="14098" width="10" style="69" customWidth="1"/>
    <col min="14099" max="14099" width="7.5" style="69" customWidth="1"/>
    <col min="14100" max="14100" width="11.58203125" style="69" customWidth="1"/>
    <col min="14101" max="14336" width="9.58203125" style="69"/>
    <col min="14337" max="14337" width="5.83203125" style="69" customWidth="1"/>
    <col min="14338" max="14338" width="10.75" style="69" customWidth="1"/>
    <col min="14339" max="14340" width="10" style="69" customWidth="1"/>
    <col min="14341" max="14341" width="8.08203125" style="69" customWidth="1"/>
    <col min="14342" max="14343" width="10" style="69" customWidth="1"/>
    <col min="14344" max="14344" width="7.5" style="69" customWidth="1"/>
    <col min="14345" max="14345" width="5.33203125" style="69" customWidth="1"/>
    <col min="14346" max="14346" width="10" style="69" customWidth="1"/>
    <col min="14347" max="14347" width="6.25" style="69" customWidth="1"/>
    <col min="14348" max="14348" width="3.75" style="69" customWidth="1"/>
    <col min="14349" max="14349" width="7.5" style="69" customWidth="1"/>
    <col min="14350" max="14350" width="11.75" style="69" customWidth="1"/>
    <col min="14351" max="14351" width="8.5" style="69" customWidth="1"/>
    <col min="14352" max="14352" width="8.08203125" style="69" customWidth="1"/>
    <col min="14353" max="14354" width="10" style="69" customWidth="1"/>
    <col min="14355" max="14355" width="7.5" style="69" customWidth="1"/>
    <col min="14356" max="14356" width="11.58203125" style="69" customWidth="1"/>
    <col min="14357" max="14592" width="9.58203125" style="69"/>
    <col min="14593" max="14593" width="5.83203125" style="69" customWidth="1"/>
    <col min="14594" max="14594" width="10.75" style="69" customWidth="1"/>
    <col min="14595" max="14596" width="10" style="69" customWidth="1"/>
    <col min="14597" max="14597" width="8.08203125" style="69" customWidth="1"/>
    <col min="14598" max="14599" width="10" style="69" customWidth="1"/>
    <col min="14600" max="14600" width="7.5" style="69" customWidth="1"/>
    <col min="14601" max="14601" width="5.33203125" style="69" customWidth="1"/>
    <col min="14602" max="14602" width="10" style="69" customWidth="1"/>
    <col min="14603" max="14603" width="6.25" style="69" customWidth="1"/>
    <col min="14604" max="14604" width="3.75" style="69" customWidth="1"/>
    <col min="14605" max="14605" width="7.5" style="69" customWidth="1"/>
    <col min="14606" max="14606" width="11.75" style="69" customWidth="1"/>
    <col min="14607" max="14607" width="8.5" style="69" customWidth="1"/>
    <col min="14608" max="14608" width="8.08203125" style="69" customWidth="1"/>
    <col min="14609" max="14610" width="10" style="69" customWidth="1"/>
    <col min="14611" max="14611" width="7.5" style="69" customWidth="1"/>
    <col min="14612" max="14612" width="11.58203125" style="69" customWidth="1"/>
    <col min="14613" max="14848" width="9.58203125" style="69"/>
    <col min="14849" max="14849" width="5.83203125" style="69" customWidth="1"/>
    <col min="14850" max="14850" width="10.75" style="69" customWidth="1"/>
    <col min="14851" max="14852" width="10" style="69" customWidth="1"/>
    <col min="14853" max="14853" width="8.08203125" style="69" customWidth="1"/>
    <col min="14854" max="14855" width="10" style="69" customWidth="1"/>
    <col min="14856" max="14856" width="7.5" style="69" customWidth="1"/>
    <col min="14857" max="14857" width="5.33203125" style="69" customWidth="1"/>
    <col min="14858" max="14858" width="10" style="69" customWidth="1"/>
    <col min="14859" max="14859" width="6.25" style="69" customWidth="1"/>
    <col min="14860" max="14860" width="3.75" style="69" customWidth="1"/>
    <col min="14861" max="14861" width="7.5" style="69" customWidth="1"/>
    <col min="14862" max="14862" width="11.75" style="69" customWidth="1"/>
    <col min="14863" max="14863" width="8.5" style="69" customWidth="1"/>
    <col min="14864" max="14864" width="8.08203125" style="69" customWidth="1"/>
    <col min="14865" max="14866" width="10" style="69" customWidth="1"/>
    <col min="14867" max="14867" width="7.5" style="69" customWidth="1"/>
    <col min="14868" max="14868" width="11.58203125" style="69" customWidth="1"/>
    <col min="14869" max="15104" width="9.58203125" style="69"/>
    <col min="15105" max="15105" width="5.83203125" style="69" customWidth="1"/>
    <col min="15106" max="15106" width="10.75" style="69" customWidth="1"/>
    <col min="15107" max="15108" width="10" style="69" customWidth="1"/>
    <col min="15109" max="15109" width="8.08203125" style="69" customWidth="1"/>
    <col min="15110" max="15111" width="10" style="69" customWidth="1"/>
    <col min="15112" max="15112" width="7.5" style="69" customWidth="1"/>
    <col min="15113" max="15113" width="5.33203125" style="69" customWidth="1"/>
    <col min="15114" max="15114" width="10" style="69" customWidth="1"/>
    <col min="15115" max="15115" width="6.25" style="69" customWidth="1"/>
    <col min="15116" max="15116" width="3.75" style="69" customWidth="1"/>
    <col min="15117" max="15117" width="7.5" style="69" customWidth="1"/>
    <col min="15118" max="15118" width="11.75" style="69" customWidth="1"/>
    <col min="15119" max="15119" width="8.5" style="69" customWidth="1"/>
    <col min="15120" max="15120" width="8.08203125" style="69" customWidth="1"/>
    <col min="15121" max="15122" width="10" style="69" customWidth="1"/>
    <col min="15123" max="15123" width="7.5" style="69" customWidth="1"/>
    <col min="15124" max="15124" width="11.58203125" style="69" customWidth="1"/>
    <col min="15125" max="15360" width="9.58203125" style="69"/>
    <col min="15361" max="15361" width="5.83203125" style="69" customWidth="1"/>
    <col min="15362" max="15362" width="10.75" style="69" customWidth="1"/>
    <col min="15363" max="15364" width="10" style="69" customWidth="1"/>
    <col min="15365" max="15365" width="8.08203125" style="69" customWidth="1"/>
    <col min="15366" max="15367" width="10" style="69" customWidth="1"/>
    <col min="15368" max="15368" width="7.5" style="69" customWidth="1"/>
    <col min="15369" max="15369" width="5.33203125" style="69" customWidth="1"/>
    <col min="15370" max="15370" width="10" style="69" customWidth="1"/>
    <col min="15371" max="15371" width="6.25" style="69" customWidth="1"/>
    <col min="15372" max="15372" width="3.75" style="69" customWidth="1"/>
    <col min="15373" max="15373" width="7.5" style="69" customWidth="1"/>
    <col min="15374" max="15374" width="11.75" style="69" customWidth="1"/>
    <col min="15375" max="15375" width="8.5" style="69" customWidth="1"/>
    <col min="15376" max="15376" width="8.08203125" style="69" customWidth="1"/>
    <col min="15377" max="15378" width="10" style="69" customWidth="1"/>
    <col min="15379" max="15379" width="7.5" style="69" customWidth="1"/>
    <col min="15380" max="15380" width="11.58203125" style="69" customWidth="1"/>
    <col min="15381" max="15616" width="9.58203125" style="69"/>
    <col min="15617" max="15617" width="5.83203125" style="69" customWidth="1"/>
    <col min="15618" max="15618" width="10.75" style="69" customWidth="1"/>
    <col min="15619" max="15620" width="10" style="69" customWidth="1"/>
    <col min="15621" max="15621" width="8.08203125" style="69" customWidth="1"/>
    <col min="15622" max="15623" width="10" style="69" customWidth="1"/>
    <col min="15624" max="15624" width="7.5" style="69" customWidth="1"/>
    <col min="15625" max="15625" width="5.33203125" style="69" customWidth="1"/>
    <col min="15626" max="15626" width="10" style="69" customWidth="1"/>
    <col min="15627" max="15627" width="6.25" style="69" customWidth="1"/>
    <col min="15628" max="15628" width="3.75" style="69" customWidth="1"/>
    <col min="15629" max="15629" width="7.5" style="69" customWidth="1"/>
    <col min="15630" max="15630" width="11.75" style="69" customWidth="1"/>
    <col min="15631" max="15631" width="8.5" style="69" customWidth="1"/>
    <col min="15632" max="15632" width="8.08203125" style="69" customWidth="1"/>
    <col min="15633" max="15634" width="10" style="69" customWidth="1"/>
    <col min="15635" max="15635" width="7.5" style="69" customWidth="1"/>
    <col min="15636" max="15636" width="11.58203125" style="69" customWidth="1"/>
    <col min="15637" max="15872" width="9.58203125" style="69"/>
    <col min="15873" max="15873" width="5.83203125" style="69" customWidth="1"/>
    <col min="15874" max="15874" width="10.75" style="69" customWidth="1"/>
    <col min="15875" max="15876" width="10" style="69" customWidth="1"/>
    <col min="15877" max="15877" width="8.08203125" style="69" customWidth="1"/>
    <col min="15878" max="15879" width="10" style="69" customWidth="1"/>
    <col min="15880" max="15880" width="7.5" style="69" customWidth="1"/>
    <col min="15881" max="15881" width="5.33203125" style="69" customWidth="1"/>
    <col min="15882" max="15882" width="10" style="69" customWidth="1"/>
    <col min="15883" max="15883" width="6.25" style="69" customWidth="1"/>
    <col min="15884" max="15884" width="3.75" style="69" customWidth="1"/>
    <col min="15885" max="15885" width="7.5" style="69" customWidth="1"/>
    <col min="15886" max="15886" width="11.75" style="69" customWidth="1"/>
    <col min="15887" max="15887" width="8.5" style="69" customWidth="1"/>
    <col min="15888" max="15888" width="8.08203125" style="69" customWidth="1"/>
    <col min="15889" max="15890" width="10" style="69" customWidth="1"/>
    <col min="15891" max="15891" width="7.5" style="69" customWidth="1"/>
    <col min="15892" max="15892" width="11.58203125" style="69" customWidth="1"/>
    <col min="15893" max="16128" width="9.58203125" style="69"/>
    <col min="16129" max="16129" width="5.83203125" style="69" customWidth="1"/>
    <col min="16130" max="16130" width="10.75" style="69" customWidth="1"/>
    <col min="16131" max="16132" width="10" style="69" customWidth="1"/>
    <col min="16133" max="16133" width="8.08203125" style="69" customWidth="1"/>
    <col min="16134" max="16135" width="10" style="69" customWidth="1"/>
    <col min="16136" max="16136" width="7.5" style="69" customWidth="1"/>
    <col min="16137" max="16137" width="5.33203125" style="69" customWidth="1"/>
    <col min="16138" max="16138" width="10" style="69" customWidth="1"/>
    <col min="16139" max="16139" width="6.25" style="69" customWidth="1"/>
    <col min="16140" max="16140" width="3.75" style="69" customWidth="1"/>
    <col min="16141" max="16141" width="7.5" style="69" customWidth="1"/>
    <col min="16142" max="16142" width="11.75" style="69" customWidth="1"/>
    <col min="16143" max="16143" width="8.5" style="69" customWidth="1"/>
    <col min="16144" max="16144" width="8.08203125" style="69" customWidth="1"/>
    <col min="16145" max="16146" width="10" style="69" customWidth="1"/>
    <col min="16147" max="16147" width="7.5" style="69" customWidth="1"/>
    <col min="16148" max="16148" width="11.58203125" style="69" customWidth="1"/>
    <col min="16149" max="16384" width="9.58203125" style="69"/>
  </cols>
  <sheetData>
    <row r="1" spans="1:20" s="74" customFormat="1" ht="20.149999999999999" customHeight="1">
      <c r="A1" s="121" t="s">
        <v>632</v>
      </c>
      <c r="B1" s="122"/>
      <c r="C1" s="122"/>
      <c r="D1" s="123"/>
      <c r="E1" s="123"/>
      <c r="F1" s="123"/>
      <c r="G1" s="123"/>
      <c r="H1" s="123"/>
      <c r="I1" s="123"/>
      <c r="J1" s="718"/>
      <c r="K1" s="718"/>
      <c r="L1" s="718"/>
      <c r="M1" s="176"/>
      <c r="N1" s="124"/>
      <c r="O1" s="124"/>
      <c r="P1" s="124"/>
      <c r="Q1" s="124"/>
      <c r="R1" s="124"/>
      <c r="S1" s="124"/>
      <c r="T1" s="124"/>
    </row>
    <row r="2" spans="1:20" s="125" customFormat="1" ht="14.15" customHeight="1">
      <c r="A2" s="126"/>
      <c r="B2" s="127"/>
      <c r="C2" s="127"/>
      <c r="D2" s="128"/>
      <c r="E2" s="128"/>
      <c r="F2" s="128"/>
      <c r="G2" s="128"/>
      <c r="H2" s="128"/>
      <c r="I2" s="128"/>
      <c r="J2" s="128"/>
      <c r="K2" s="128"/>
      <c r="L2" s="128"/>
      <c r="M2" s="128"/>
      <c r="N2" s="129"/>
      <c r="O2" s="129"/>
      <c r="P2" s="129"/>
      <c r="Q2" s="129"/>
      <c r="R2" s="129"/>
      <c r="S2" s="129"/>
      <c r="T2" s="129"/>
    </row>
    <row r="3" spans="1:20" s="125" customFormat="1" ht="22.5" customHeight="1">
      <c r="A3" s="130" t="s">
        <v>247</v>
      </c>
      <c r="B3" s="719" t="s">
        <v>248</v>
      </c>
      <c r="C3" s="720"/>
      <c r="D3" s="131" t="s">
        <v>249</v>
      </c>
      <c r="E3" s="195" t="s">
        <v>250</v>
      </c>
      <c r="F3" s="133" t="s">
        <v>251</v>
      </c>
      <c r="G3" s="134" t="s">
        <v>252</v>
      </c>
      <c r="H3" s="203" t="s">
        <v>253</v>
      </c>
      <c r="I3" s="721" t="s">
        <v>254</v>
      </c>
      <c r="J3" s="722"/>
      <c r="K3" s="203" t="s">
        <v>255</v>
      </c>
      <c r="L3" s="173"/>
      <c r="M3" s="174"/>
      <c r="N3" s="136"/>
      <c r="O3" s="198"/>
      <c r="P3" s="198"/>
      <c r="Q3" s="198"/>
      <c r="R3" s="198"/>
      <c r="S3" s="138"/>
      <c r="T3" s="138"/>
    </row>
    <row r="4" spans="1:20" s="125" customFormat="1" ht="16.5" customHeight="1">
      <c r="A4" s="178">
        <v>1</v>
      </c>
      <c r="B4" s="795">
        <f>'精算内訳 '!B4</f>
        <v>0</v>
      </c>
      <c r="C4" s="796"/>
      <c r="D4" s="159">
        <f>'精算内訳 '!D4</f>
        <v>0</v>
      </c>
      <c r="E4" s="172">
        <f>'精算内訳 '!E4</f>
        <v>0</v>
      </c>
      <c r="F4" s="143">
        <f>'精算内訳 '!F4</f>
        <v>0</v>
      </c>
      <c r="G4" s="139">
        <f>IF(E4=10%,ROUNDUP(F4*100/110,0),IF(E4=8%,ROUNDUP(F4*100/108,0),IF(E4="非課税",F4,0)))</f>
        <v>0</v>
      </c>
      <c r="H4" s="139">
        <f t="shared" ref="H4:H33" si="0">F4-G4</f>
        <v>0</v>
      </c>
      <c r="I4" s="222"/>
      <c r="J4" s="204"/>
      <c r="K4" s="223"/>
      <c r="L4" s="177" t="e">
        <f t="shared" ref="L4:L33" si="1">VLOOKUP(D4,$P$4:$Q$14,2,FALSE)</f>
        <v>#N/A</v>
      </c>
      <c r="M4" s="175"/>
      <c r="N4" s="196"/>
      <c r="O4" s="141"/>
      <c r="P4" s="196" t="s">
        <v>87</v>
      </c>
      <c r="Q4" s="198">
        <v>1</v>
      </c>
      <c r="R4" s="198"/>
      <c r="S4" s="138"/>
      <c r="T4" s="138"/>
    </row>
    <row r="5" spans="1:20" s="125" customFormat="1" ht="16.5" customHeight="1">
      <c r="A5" s="178">
        <v>2</v>
      </c>
      <c r="B5" s="795">
        <f>'精算内訳 '!B5</f>
        <v>0</v>
      </c>
      <c r="C5" s="796"/>
      <c r="D5" s="159">
        <f>'精算内訳 '!D5</f>
        <v>0</v>
      </c>
      <c r="E5" s="172">
        <f>'精算内訳 '!E5</f>
        <v>0</v>
      </c>
      <c r="F5" s="143">
        <f>'精算内訳 '!F5</f>
        <v>0</v>
      </c>
      <c r="G5" s="139">
        <f t="shared" ref="G5:G33" si="2">IF(E5=10%,ROUNDUP(F5*100/110,0),IF(E5=8%,ROUNDUP(F5*100/108,0),IF(E5="非課税",F5,0)))</f>
        <v>0</v>
      </c>
      <c r="H5" s="139">
        <f t="shared" si="0"/>
        <v>0</v>
      </c>
      <c r="I5" s="222"/>
      <c r="J5" s="204"/>
      <c r="K5" s="223"/>
      <c r="L5" s="177" t="e">
        <f t="shared" si="1"/>
        <v>#N/A</v>
      </c>
      <c r="M5" s="175"/>
      <c r="N5" s="196"/>
      <c r="O5" s="141"/>
      <c r="P5" s="196" t="s">
        <v>86</v>
      </c>
      <c r="Q5" s="198">
        <v>2</v>
      </c>
      <c r="R5" s="198"/>
      <c r="S5" s="138"/>
      <c r="T5" s="138"/>
    </row>
    <row r="6" spans="1:20" s="125" customFormat="1" ht="16.5" customHeight="1">
      <c r="A6" s="178">
        <v>3</v>
      </c>
      <c r="B6" s="795">
        <f>'精算内訳 '!B6</f>
        <v>0</v>
      </c>
      <c r="C6" s="796"/>
      <c r="D6" s="159">
        <f>'精算内訳 '!D6</f>
        <v>0</v>
      </c>
      <c r="E6" s="172">
        <f>'精算内訳 '!E6</f>
        <v>0</v>
      </c>
      <c r="F6" s="143">
        <f>'精算内訳 '!F6</f>
        <v>0</v>
      </c>
      <c r="G6" s="139">
        <f t="shared" si="2"/>
        <v>0</v>
      </c>
      <c r="H6" s="139">
        <f t="shared" si="0"/>
        <v>0</v>
      </c>
      <c r="I6" s="222"/>
      <c r="J6" s="204"/>
      <c r="K6" s="223"/>
      <c r="L6" s="177" t="e">
        <f t="shared" si="1"/>
        <v>#N/A</v>
      </c>
      <c r="M6" s="175"/>
      <c r="N6" s="196"/>
      <c r="O6" s="141"/>
      <c r="P6" s="196" t="s">
        <v>85</v>
      </c>
      <c r="Q6" s="198">
        <v>3</v>
      </c>
      <c r="R6" s="198"/>
      <c r="S6" s="138"/>
      <c r="T6" s="138"/>
    </row>
    <row r="7" spans="1:20" s="125" customFormat="1" ht="16.5" customHeight="1">
      <c r="A7" s="178">
        <v>4</v>
      </c>
      <c r="B7" s="795">
        <f>'精算内訳 '!B7</f>
        <v>0</v>
      </c>
      <c r="C7" s="796"/>
      <c r="D7" s="159">
        <f>'精算内訳 '!D7</f>
        <v>0</v>
      </c>
      <c r="E7" s="172">
        <f>'精算内訳 '!E7</f>
        <v>0</v>
      </c>
      <c r="F7" s="143">
        <f>'精算内訳 '!F7</f>
        <v>0</v>
      </c>
      <c r="G7" s="139">
        <f t="shared" si="2"/>
        <v>0</v>
      </c>
      <c r="H7" s="139">
        <f t="shared" si="0"/>
        <v>0</v>
      </c>
      <c r="I7" s="222"/>
      <c r="J7" s="204"/>
      <c r="K7" s="223"/>
      <c r="L7" s="177" t="e">
        <f t="shared" si="1"/>
        <v>#N/A</v>
      </c>
      <c r="M7" s="175"/>
      <c r="N7" s="196"/>
      <c r="O7" s="141"/>
      <c r="P7" s="196" t="s">
        <v>83</v>
      </c>
      <c r="Q7" s="198">
        <v>4</v>
      </c>
      <c r="R7" s="198"/>
      <c r="S7" s="138"/>
      <c r="T7" s="138"/>
    </row>
    <row r="8" spans="1:20" s="125" customFormat="1" ht="16.5" customHeight="1">
      <c r="A8" s="178">
        <v>5</v>
      </c>
      <c r="B8" s="795">
        <f>'精算内訳 '!B8</f>
        <v>0</v>
      </c>
      <c r="C8" s="796"/>
      <c r="D8" s="159">
        <f>'精算内訳 '!D8</f>
        <v>0</v>
      </c>
      <c r="E8" s="172">
        <f>'精算内訳 '!E8</f>
        <v>0</v>
      </c>
      <c r="F8" s="143">
        <f>'精算内訳 '!F8</f>
        <v>0</v>
      </c>
      <c r="G8" s="139">
        <f t="shared" si="2"/>
        <v>0</v>
      </c>
      <c r="H8" s="139">
        <f t="shared" si="0"/>
        <v>0</v>
      </c>
      <c r="I8" s="222"/>
      <c r="J8" s="204"/>
      <c r="K8" s="223"/>
      <c r="L8" s="177" t="e">
        <f t="shared" si="1"/>
        <v>#N/A</v>
      </c>
      <c r="M8" s="175"/>
      <c r="N8" s="196"/>
      <c r="O8" s="141"/>
      <c r="P8" s="196" t="s">
        <v>263</v>
      </c>
      <c r="Q8" s="198">
        <v>5</v>
      </c>
      <c r="R8" s="198"/>
      <c r="S8" s="138"/>
      <c r="T8" s="138"/>
    </row>
    <row r="9" spans="1:20" s="125" customFormat="1" ht="16.5" customHeight="1">
      <c r="A9" s="178">
        <v>6</v>
      </c>
      <c r="B9" s="795">
        <f>'精算内訳 '!B9</f>
        <v>0</v>
      </c>
      <c r="C9" s="796"/>
      <c r="D9" s="159">
        <f>'精算内訳 '!D9</f>
        <v>0</v>
      </c>
      <c r="E9" s="172">
        <f>'精算内訳 '!E9</f>
        <v>0</v>
      </c>
      <c r="F9" s="143">
        <f>'精算内訳 '!F9</f>
        <v>0</v>
      </c>
      <c r="G9" s="139">
        <f t="shared" si="2"/>
        <v>0</v>
      </c>
      <c r="H9" s="139">
        <f t="shared" si="0"/>
        <v>0</v>
      </c>
      <c r="I9" s="222"/>
      <c r="J9" s="204"/>
      <c r="K9" s="223"/>
      <c r="L9" s="177" t="e">
        <f t="shared" si="1"/>
        <v>#N/A</v>
      </c>
      <c r="M9" s="175"/>
      <c r="N9" s="196"/>
      <c r="O9" s="141"/>
      <c r="P9" s="196" t="s">
        <v>264</v>
      </c>
      <c r="Q9" s="198">
        <v>6</v>
      </c>
      <c r="R9" s="198"/>
      <c r="S9" s="138"/>
      <c r="T9" s="138"/>
    </row>
    <row r="10" spans="1:20" s="125" customFormat="1" ht="16.5" customHeight="1">
      <c r="A10" s="178">
        <v>7</v>
      </c>
      <c r="B10" s="795">
        <f>'精算内訳 '!B10</f>
        <v>0</v>
      </c>
      <c r="C10" s="796"/>
      <c r="D10" s="159">
        <f>'精算内訳 '!D10</f>
        <v>0</v>
      </c>
      <c r="E10" s="172">
        <f>'精算内訳 '!E10</f>
        <v>0</v>
      </c>
      <c r="F10" s="143">
        <f>'精算内訳 '!F10</f>
        <v>0</v>
      </c>
      <c r="G10" s="139">
        <f t="shared" si="2"/>
        <v>0</v>
      </c>
      <c r="H10" s="139">
        <f t="shared" si="0"/>
        <v>0</v>
      </c>
      <c r="I10" s="222"/>
      <c r="J10" s="204"/>
      <c r="K10" s="223"/>
      <c r="L10" s="177" t="e">
        <f t="shared" si="1"/>
        <v>#N/A</v>
      </c>
      <c r="M10" s="175"/>
      <c r="N10" s="196"/>
      <c r="O10" s="141"/>
      <c r="P10" s="196" t="s">
        <v>81</v>
      </c>
      <c r="Q10" s="198">
        <v>7</v>
      </c>
      <c r="R10" s="198"/>
      <c r="S10" s="138"/>
      <c r="T10" s="138"/>
    </row>
    <row r="11" spans="1:20" s="125" customFormat="1" ht="16.5" customHeight="1">
      <c r="A11" s="178">
        <v>8</v>
      </c>
      <c r="B11" s="795">
        <f>'精算内訳 '!B11</f>
        <v>0</v>
      </c>
      <c r="C11" s="796"/>
      <c r="D11" s="159">
        <f>'精算内訳 '!D11</f>
        <v>0</v>
      </c>
      <c r="E11" s="172">
        <f>'精算内訳 '!E11</f>
        <v>0</v>
      </c>
      <c r="F11" s="143">
        <f>'精算内訳 '!F11</f>
        <v>0</v>
      </c>
      <c r="G11" s="139">
        <f t="shared" si="2"/>
        <v>0</v>
      </c>
      <c r="H11" s="139">
        <f t="shared" si="0"/>
        <v>0</v>
      </c>
      <c r="I11" s="222"/>
      <c r="J11" s="204"/>
      <c r="K11" s="223"/>
      <c r="L11" s="177" t="e">
        <f t="shared" si="1"/>
        <v>#N/A</v>
      </c>
      <c r="M11" s="175"/>
      <c r="N11" s="196"/>
      <c r="O11" s="141"/>
      <c r="P11" s="196" t="s">
        <v>256</v>
      </c>
      <c r="Q11" s="198">
        <v>8</v>
      </c>
      <c r="R11" s="198"/>
      <c r="S11" s="138"/>
      <c r="T11" s="138"/>
    </row>
    <row r="12" spans="1:20" s="125" customFormat="1" ht="16.5" customHeight="1">
      <c r="A12" s="178">
        <v>9</v>
      </c>
      <c r="B12" s="795">
        <f>'精算内訳 '!B12</f>
        <v>0</v>
      </c>
      <c r="C12" s="796"/>
      <c r="D12" s="159">
        <f>'精算内訳 '!D12</f>
        <v>0</v>
      </c>
      <c r="E12" s="172">
        <f>'精算内訳 '!E12</f>
        <v>0</v>
      </c>
      <c r="F12" s="143">
        <f>'精算内訳 '!F12</f>
        <v>0</v>
      </c>
      <c r="G12" s="139">
        <f t="shared" si="2"/>
        <v>0</v>
      </c>
      <c r="H12" s="139">
        <f t="shared" si="0"/>
        <v>0</v>
      </c>
      <c r="I12" s="222"/>
      <c r="J12" s="204"/>
      <c r="K12" s="223"/>
      <c r="L12" s="177" t="e">
        <f t="shared" si="1"/>
        <v>#N/A</v>
      </c>
      <c r="M12" s="175"/>
      <c r="N12" s="196"/>
      <c r="O12" s="141"/>
      <c r="P12" s="196" t="s">
        <v>78</v>
      </c>
      <c r="Q12" s="198">
        <v>9</v>
      </c>
      <c r="R12" s="198"/>
      <c r="S12" s="138"/>
      <c r="T12" s="138"/>
    </row>
    <row r="13" spans="1:20" s="125" customFormat="1" ht="16.5" customHeight="1">
      <c r="A13" s="178">
        <v>10</v>
      </c>
      <c r="B13" s="795">
        <f>'精算内訳 '!B13</f>
        <v>0</v>
      </c>
      <c r="C13" s="796"/>
      <c r="D13" s="159">
        <f>'精算内訳 '!D13</f>
        <v>0</v>
      </c>
      <c r="E13" s="172">
        <f>'精算内訳 '!E13</f>
        <v>0</v>
      </c>
      <c r="F13" s="143">
        <f>'精算内訳 '!F13</f>
        <v>0</v>
      </c>
      <c r="G13" s="139">
        <f t="shared" si="2"/>
        <v>0</v>
      </c>
      <c r="H13" s="139">
        <f t="shared" si="0"/>
        <v>0</v>
      </c>
      <c r="I13" s="222"/>
      <c r="J13" s="204"/>
      <c r="K13" s="223"/>
      <c r="L13" s="177" t="e">
        <f t="shared" si="1"/>
        <v>#N/A</v>
      </c>
      <c r="M13" s="175"/>
      <c r="N13" s="196"/>
      <c r="O13" s="141"/>
      <c r="P13" s="196" t="s">
        <v>77</v>
      </c>
      <c r="Q13" s="198">
        <v>10</v>
      </c>
      <c r="R13" s="198"/>
      <c r="S13" s="138"/>
      <c r="T13" s="138"/>
    </row>
    <row r="14" spans="1:20" s="125" customFormat="1" ht="16.5" customHeight="1">
      <c r="A14" s="178">
        <v>11</v>
      </c>
      <c r="B14" s="795">
        <f>'精算内訳 '!B14</f>
        <v>0</v>
      </c>
      <c r="C14" s="796"/>
      <c r="D14" s="159">
        <f>'精算内訳 '!D14</f>
        <v>0</v>
      </c>
      <c r="E14" s="172">
        <f>'精算内訳 '!E14</f>
        <v>0</v>
      </c>
      <c r="F14" s="143">
        <f>'精算内訳 '!F14</f>
        <v>0</v>
      </c>
      <c r="G14" s="139">
        <f t="shared" si="2"/>
        <v>0</v>
      </c>
      <c r="H14" s="139">
        <f t="shared" si="0"/>
        <v>0</v>
      </c>
      <c r="I14" s="222"/>
      <c r="J14" s="204"/>
      <c r="K14" s="223"/>
      <c r="L14" s="177" t="e">
        <f t="shared" si="1"/>
        <v>#N/A</v>
      </c>
      <c r="M14" s="175"/>
      <c r="N14" s="196"/>
      <c r="O14" s="141"/>
      <c r="P14" s="198" t="s">
        <v>271</v>
      </c>
      <c r="Q14" s="198">
        <v>11</v>
      </c>
      <c r="R14" s="198"/>
      <c r="S14" s="138"/>
      <c r="T14" s="138"/>
    </row>
    <row r="15" spans="1:20" s="125" customFormat="1" ht="16.5" customHeight="1">
      <c r="A15" s="178">
        <v>12</v>
      </c>
      <c r="B15" s="795">
        <f>'精算内訳 '!B15</f>
        <v>0</v>
      </c>
      <c r="C15" s="796"/>
      <c r="D15" s="159">
        <f>'精算内訳 '!D15</f>
        <v>0</v>
      </c>
      <c r="E15" s="172">
        <f>'精算内訳 '!E15</f>
        <v>0</v>
      </c>
      <c r="F15" s="143">
        <f>'精算内訳 '!F15</f>
        <v>0</v>
      </c>
      <c r="G15" s="139">
        <f t="shared" si="2"/>
        <v>0</v>
      </c>
      <c r="H15" s="139">
        <f t="shared" si="0"/>
        <v>0</v>
      </c>
      <c r="I15" s="222"/>
      <c r="J15" s="204"/>
      <c r="K15" s="223"/>
      <c r="L15" s="177" t="e">
        <f t="shared" si="1"/>
        <v>#N/A</v>
      </c>
      <c r="M15" s="175"/>
      <c r="N15" s="196"/>
      <c r="O15" s="141"/>
      <c r="P15" s="196"/>
      <c r="Q15" s="198"/>
      <c r="R15" s="198"/>
      <c r="S15" s="138"/>
      <c r="T15" s="138"/>
    </row>
    <row r="16" spans="1:20" s="125" customFormat="1" ht="16.5" customHeight="1">
      <c r="A16" s="178">
        <v>13</v>
      </c>
      <c r="B16" s="795">
        <f>'精算内訳 '!B16</f>
        <v>0</v>
      </c>
      <c r="C16" s="796"/>
      <c r="D16" s="159">
        <f>'精算内訳 '!D16</f>
        <v>0</v>
      </c>
      <c r="E16" s="172">
        <f>'精算内訳 '!E16</f>
        <v>0</v>
      </c>
      <c r="F16" s="143">
        <f>'精算内訳 '!F16</f>
        <v>0</v>
      </c>
      <c r="G16" s="139">
        <f t="shared" si="2"/>
        <v>0</v>
      </c>
      <c r="H16" s="139">
        <f t="shared" si="0"/>
        <v>0</v>
      </c>
      <c r="I16" s="222"/>
      <c r="J16" s="204"/>
      <c r="K16" s="223"/>
      <c r="L16" s="177" t="e">
        <f t="shared" si="1"/>
        <v>#N/A</v>
      </c>
      <c r="M16" s="175"/>
      <c r="N16" s="196"/>
      <c r="O16" s="141"/>
      <c r="P16" s="196"/>
      <c r="Q16" s="198"/>
      <c r="R16" s="198"/>
      <c r="S16" s="138"/>
      <c r="T16" s="138"/>
    </row>
    <row r="17" spans="1:20" s="125" customFormat="1" ht="16.5" customHeight="1">
      <c r="A17" s="178">
        <v>14</v>
      </c>
      <c r="B17" s="795">
        <f>'精算内訳 '!B17</f>
        <v>0</v>
      </c>
      <c r="C17" s="796"/>
      <c r="D17" s="159">
        <f>'精算内訳 '!D17</f>
        <v>0</v>
      </c>
      <c r="E17" s="172">
        <f>'精算内訳 '!E17</f>
        <v>0</v>
      </c>
      <c r="F17" s="143">
        <f>'精算内訳 '!F17</f>
        <v>0</v>
      </c>
      <c r="G17" s="139">
        <f t="shared" si="2"/>
        <v>0</v>
      </c>
      <c r="H17" s="139">
        <f t="shared" si="0"/>
        <v>0</v>
      </c>
      <c r="I17" s="222"/>
      <c r="J17" s="204"/>
      <c r="K17" s="223"/>
      <c r="L17" s="177" t="e">
        <f t="shared" si="1"/>
        <v>#N/A</v>
      </c>
      <c r="M17" s="175"/>
      <c r="N17" s="196"/>
      <c r="O17" s="141"/>
      <c r="P17" s="198"/>
      <c r="Q17" s="198"/>
      <c r="R17" s="198"/>
      <c r="S17" s="138"/>
      <c r="T17" s="138"/>
    </row>
    <row r="18" spans="1:20" s="125" customFormat="1" ht="16.5" customHeight="1">
      <c r="A18" s="178">
        <v>15</v>
      </c>
      <c r="B18" s="795">
        <f>'精算内訳 '!B18</f>
        <v>0</v>
      </c>
      <c r="C18" s="796"/>
      <c r="D18" s="159">
        <f>'精算内訳 '!D18</f>
        <v>0</v>
      </c>
      <c r="E18" s="172">
        <f>'精算内訳 '!E18</f>
        <v>0</v>
      </c>
      <c r="F18" s="143">
        <f>'精算内訳 '!F18</f>
        <v>0</v>
      </c>
      <c r="G18" s="139">
        <f t="shared" si="2"/>
        <v>0</v>
      </c>
      <c r="H18" s="139">
        <f t="shared" si="0"/>
        <v>0</v>
      </c>
      <c r="I18" s="222"/>
      <c r="J18" s="204"/>
      <c r="K18" s="223"/>
      <c r="L18" s="177" t="e">
        <f t="shared" si="1"/>
        <v>#N/A</v>
      </c>
      <c r="M18" s="175"/>
      <c r="N18" s="196"/>
      <c r="O18" s="198"/>
      <c r="P18" s="198"/>
      <c r="Q18" s="198"/>
      <c r="R18" s="198"/>
      <c r="S18" s="138"/>
      <c r="T18" s="138"/>
    </row>
    <row r="19" spans="1:20" s="125" customFormat="1" ht="16.5" customHeight="1">
      <c r="A19" s="178">
        <v>16</v>
      </c>
      <c r="B19" s="795">
        <f>'精算内訳 '!B19</f>
        <v>0</v>
      </c>
      <c r="C19" s="796"/>
      <c r="D19" s="159">
        <f>'精算内訳 '!D19</f>
        <v>0</v>
      </c>
      <c r="E19" s="172">
        <f>'精算内訳 '!E19</f>
        <v>0</v>
      </c>
      <c r="F19" s="143">
        <f>'精算内訳 '!F19</f>
        <v>0</v>
      </c>
      <c r="G19" s="139">
        <f t="shared" si="2"/>
        <v>0</v>
      </c>
      <c r="H19" s="139">
        <f t="shared" si="0"/>
        <v>0</v>
      </c>
      <c r="I19" s="222"/>
      <c r="J19" s="204"/>
      <c r="K19" s="223"/>
      <c r="L19" s="177" t="e">
        <f t="shared" si="1"/>
        <v>#N/A</v>
      </c>
      <c r="M19" s="175"/>
      <c r="N19" s="196"/>
      <c r="O19" s="142"/>
      <c r="P19" s="142"/>
      <c r="Q19" s="142"/>
      <c r="R19" s="142"/>
    </row>
    <row r="20" spans="1:20" s="125" customFormat="1" ht="16.5" customHeight="1">
      <c r="A20" s="178">
        <v>17</v>
      </c>
      <c r="B20" s="795">
        <f>'精算内訳 '!B20</f>
        <v>0</v>
      </c>
      <c r="C20" s="796"/>
      <c r="D20" s="159">
        <f>'精算内訳 '!D20</f>
        <v>0</v>
      </c>
      <c r="E20" s="172">
        <f>'精算内訳 '!E20</f>
        <v>0</v>
      </c>
      <c r="F20" s="143">
        <f>'精算内訳 '!F20</f>
        <v>0</v>
      </c>
      <c r="G20" s="139">
        <f t="shared" si="2"/>
        <v>0</v>
      </c>
      <c r="H20" s="139">
        <f t="shared" si="0"/>
        <v>0</v>
      </c>
      <c r="I20" s="222"/>
      <c r="J20" s="204"/>
      <c r="K20" s="223"/>
      <c r="L20" s="177" t="e">
        <f t="shared" si="1"/>
        <v>#N/A</v>
      </c>
      <c r="M20" s="175"/>
      <c r="N20" s="196"/>
      <c r="O20" s="196"/>
      <c r="P20" s="196"/>
      <c r="Q20" s="196"/>
      <c r="R20" s="142"/>
      <c r="S20" s="196"/>
      <c r="T20" s="196"/>
    </row>
    <row r="21" spans="1:20" s="125" customFormat="1" ht="16.5" customHeight="1">
      <c r="A21" s="178">
        <v>18</v>
      </c>
      <c r="B21" s="795">
        <f>'精算内訳 '!B21</f>
        <v>0</v>
      </c>
      <c r="C21" s="796"/>
      <c r="D21" s="159">
        <f>'精算内訳 '!D21</f>
        <v>0</v>
      </c>
      <c r="E21" s="172">
        <f>'精算内訳 '!E21</f>
        <v>0</v>
      </c>
      <c r="F21" s="143">
        <f>'精算内訳 '!F21</f>
        <v>0</v>
      </c>
      <c r="G21" s="139">
        <f t="shared" si="2"/>
        <v>0</v>
      </c>
      <c r="H21" s="139">
        <f t="shared" si="0"/>
        <v>0</v>
      </c>
      <c r="I21" s="222"/>
      <c r="J21" s="204"/>
      <c r="K21" s="223"/>
      <c r="L21" s="177" t="e">
        <f t="shared" si="1"/>
        <v>#N/A</v>
      </c>
      <c r="M21" s="175"/>
      <c r="N21" s="196"/>
      <c r="O21" s="196"/>
      <c r="P21" s="196"/>
      <c r="Q21" s="196"/>
      <c r="R21" s="142"/>
      <c r="S21" s="196"/>
      <c r="T21" s="196"/>
    </row>
    <row r="22" spans="1:20" s="125" customFormat="1" ht="16.5" customHeight="1">
      <c r="A22" s="178">
        <v>19</v>
      </c>
      <c r="B22" s="795">
        <f>'精算内訳 '!B22</f>
        <v>0</v>
      </c>
      <c r="C22" s="796"/>
      <c r="D22" s="159">
        <f>'精算内訳 '!D22</f>
        <v>0</v>
      </c>
      <c r="E22" s="172">
        <f>'精算内訳 '!E22</f>
        <v>0</v>
      </c>
      <c r="F22" s="143">
        <f>'精算内訳 '!F22</f>
        <v>0</v>
      </c>
      <c r="G22" s="139">
        <f t="shared" si="2"/>
        <v>0</v>
      </c>
      <c r="H22" s="139">
        <f t="shared" si="0"/>
        <v>0</v>
      </c>
      <c r="I22" s="222"/>
      <c r="J22" s="204"/>
      <c r="K22" s="223"/>
      <c r="L22" s="177" t="e">
        <f t="shared" si="1"/>
        <v>#N/A</v>
      </c>
      <c r="M22" s="165"/>
      <c r="N22" s="196"/>
      <c r="O22" s="196"/>
      <c r="P22" s="196"/>
      <c r="Q22" s="196"/>
      <c r="R22" s="142"/>
      <c r="S22" s="196"/>
      <c r="T22" s="196"/>
    </row>
    <row r="23" spans="1:20" s="125" customFormat="1" ht="16.5" customHeight="1">
      <c r="A23" s="178">
        <v>20</v>
      </c>
      <c r="B23" s="795">
        <f>'精算内訳 '!B23</f>
        <v>0</v>
      </c>
      <c r="C23" s="796"/>
      <c r="D23" s="159">
        <f>'精算内訳 '!D23</f>
        <v>0</v>
      </c>
      <c r="E23" s="172">
        <f>'精算内訳 '!E23</f>
        <v>0</v>
      </c>
      <c r="F23" s="143">
        <f>'精算内訳 '!F23</f>
        <v>0</v>
      </c>
      <c r="G23" s="139">
        <f t="shared" si="2"/>
        <v>0</v>
      </c>
      <c r="H23" s="139">
        <f t="shared" si="0"/>
        <v>0</v>
      </c>
      <c r="I23" s="222"/>
      <c r="J23" s="204"/>
      <c r="K23" s="223"/>
      <c r="L23" s="177" t="e">
        <f t="shared" si="1"/>
        <v>#N/A</v>
      </c>
      <c r="M23" s="165"/>
      <c r="N23" s="196"/>
      <c r="O23" s="196"/>
      <c r="P23" s="196"/>
      <c r="Q23" s="196"/>
      <c r="R23" s="142"/>
      <c r="S23" s="196"/>
      <c r="T23" s="196"/>
    </row>
    <row r="24" spans="1:20" s="125" customFormat="1" ht="16.5" customHeight="1">
      <c r="A24" s="178">
        <v>21</v>
      </c>
      <c r="B24" s="795">
        <f>'精算内訳 '!B24</f>
        <v>0</v>
      </c>
      <c r="C24" s="796"/>
      <c r="D24" s="159">
        <f>'精算内訳 '!D24</f>
        <v>0</v>
      </c>
      <c r="E24" s="172">
        <f>'精算内訳 '!E24</f>
        <v>0</v>
      </c>
      <c r="F24" s="143">
        <f>'精算内訳 '!F24</f>
        <v>0</v>
      </c>
      <c r="G24" s="139">
        <f t="shared" si="2"/>
        <v>0</v>
      </c>
      <c r="H24" s="139">
        <f t="shared" si="0"/>
        <v>0</v>
      </c>
      <c r="I24" s="222"/>
      <c r="J24" s="204"/>
      <c r="K24" s="223"/>
      <c r="L24" s="177" t="e">
        <f t="shared" si="1"/>
        <v>#N/A</v>
      </c>
      <c r="M24" s="165"/>
      <c r="N24" s="196"/>
      <c r="O24" s="196"/>
      <c r="P24" s="196"/>
      <c r="Q24" s="196"/>
      <c r="R24" s="142"/>
      <c r="S24" s="196"/>
      <c r="T24" s="196"/>
    </row>
    <row r="25" spans="1:20" s="125" customFormat="1" ht="16.5" customHeight="1">
      <c r="A25" s="178">
        <v>22</v>
      </c>
      <c r="B25" s="795">
        <f>'精算内訳 '!B25</f>
        <v>0</v>
      </c>
      <c r="C25" s="796"/>
      <c r="D25" s="159">
        <f>'精算内訳 '!D25</f>
        <v>0</v>
      </c>
      <c r="E25" s="172">
        <f>'精算内訳 '!E25</f>
        <v>0</v>
      </c>
      <c r="F25" s="143">
        <f>'精算内訳 '!F25</f>
        <v>0</v>
      </c>
      <c r="G25" s="139">
        <f t="shared" si="2"/>
        <v>0</v>
      </c>
      <c r="H25" s="139">
        <f t="shared" si="0"/>
        <v>0</v>
      </c>
      <c r="I25" s="222"/>
      <c r="J25" s="204"/>
      <c r="K25" s="223"/>
      <c r="L25" s="177" t="e">
        <f t="shared" si="1"/>
        <v>#N/A</v>
      </c>
      <c r="M25" s="165"/>
      <c r="N25" s="196"/>
      <c r="O25" s="196"/>
      <c r="P25" s="196"/>
      <c r="Q25" s="196"/>
      <c r="R25" s="142"/>
      <c r="S25" s="196"/>
      <c r="T25" s="196"/>
    </row>
    <row r="26" spans="1:20" s="125" customFormat="1" ht="16.5" customHeight="1">
      <c r="A26" s="178">
        <v>23</v>
      </c>
      <c r="B26" s="795">
        <f>'精算内訳 '!B26</f>
        <v>0</v>
      </c>
      <c r="C26" s="796"/>
      <c r="D26" s="159">
        <f>'精算内訳 '!D26</f>
        <v>0</v>
      </c>
      <c r="E26" s="172">
        <f>'精算内訳 '!E26</f>
        <v>0</v>
      </c>
      <c r="F26" s="143">
        <f>'精算内訳 '!F26</f>
        <v>0</v>
      </c>
      <c r="G26" s="139">
        <f t="shared" si="2"/>
        <v>0</v>
      </c>
      <c r="H26" s="139">
        <f t="shared" si="0"/>
        <v>0</v>
      </c>
      <c r="I26" s="222"/>
      <c r="J26" s="204"/>
      <c r="K26" s="223"/>
      <c r="L26" s="177" t="e">
        <f t="shared" si="1"/>
        <v>#N/A</v>
      </c>
      <c r="M26" s="165"/>
      <c r="N26" s="196"/>
      <c r="O26" s="196"/>
      <c r="P26" s="196"/>
      <c r="Q26" s="196"/>
      <c r="R26" s="142"/>
      <c r="S26" s="196"/>
      <c r="T26" s="196"/>
    </row>
    <row r="27" spans="1:20" s="125" customFormat="1" ht="16.5" customHeight="1">
      <c r="A27" s="178">
        <v>24</v>
      </c>
      <c r="B27" s="795">
        <f>'精算内訳 '!B27</f>
        <v>0</v>
      </c>
      <c r="C27" s="796"/>
      <c r="D27" s="159">
        <f>'精算内訳 '!D27</f>
        <v>0</v>
      </c>
      <c r="E27" s="172">
        <f>'精算内訳 '!E27</f>
        <v>0</v>
      </c>
      <c r="F27" s="143">
        <f>'精算内訳 '!F27</f>
        <v>0</v>
      </c>
      <c r="G27" s="139">
        <f t="shared" si="2"/>
        <v>0</v>
      </c>
      <c r="H27" s="139">
        <f t="shared" si="0"/>
        <v>0</v>
      </c>
      <c r="I27" s="222"/>
      <c r="J27" s="204"/>
      <c r="K27" s="223"/>
      <c r="L27" s="177" t="e">
        <f t="shared" si="1"/>
        <v>#N/A</v>
      </c>
      <c r="M27" s="175"/>
      <c r="N27" s="196"/>
      <c r="O27" s="196"/>
      <c r="P27" s="196"/>
      <c r="Q27" s="196"/>
      <c r="R27" s="142"/>
      <c r="S27" s="196"/>
      <c r="T27" s="196"/>
    </row>
    <row r="28" spans="1:20" s="125" customFormat="1" ht="16.5" customHeight="1">
      <c r="A28" s="178">
        <v>25</v>
      </c>
      <c r="B28" s="795">
        <f>'精算内訳 '!B28</f>
        <v>0</v>
      </c>
      <c r="C28" s="796"/>
      <c r="D28" s="159">
        <f>'精算内訳 '!D28</f>
        <v>0</v>
      </c>
      <c r="E28" s="172">
        <f>'精算内訳 '!E28</f>
        <v>0</v>
      </c>
      <c r="F28" s="143">
        <f>'精算内訳 '!F28</f>
        <v>0</v>
      </c>
      <c r="G28" s="139">
        <f t="shared" si="2"/>
        <v>0</v>
      </c>
      <c r="H28" s="139">
        <f t="shared" si="0"/>
        <v>0</v>
      </c>
      <c r="I28" s="222"/>
      <c r="J28" s="204"/>
      <c r="K28" s="223"/>
      <c r="L28" s="177" t="e">
        <f t="shared" si="1"/>
        <v>#N/A</v>
      </c>
      <c r="M28" s="175"/>
      <c r="N28" s="196"/>
      <c r="O28" s="196"/>
      <c r="P28" s="196"/>
      <c r="Q28" s="196"/>
      <c r="R28" s="142"/>
      <c r="S28" s="196"/>
      <c r="T28" s="196"/>
    </row>
    <row r="29" spans="1:20" s="125" customFormat="1" ht="16.5" customHeight="1">
      <c r="A29" s="178">
        <v>26</v>
      </c>
      <c r="B29" s="795">
        <f>'精算内訳 '!B29</f>
        <v>0</v>
      </c>
      <c r="C29" s="796"/>
      <c r="D29" s="159">
        <f>'精算内訳 '!D29</f>
        <v>0</v>
      </c>
      <c r="E29" s="172">
        <f>'精算内訳 '!E29</f>
        <v>0</v>
      </c>
      <c r="F29" s="143">
        <f>'精算内訳 '!F29</f>
        <v>0</v>
      </c>
      <c r="G29" s="139">
        <f t="shared" si="2"/>
        <v>0</v>
      </c>
      <c r="H29" s="139">
        <f t="shared" si="0"/>
        <v>0</v>
      </c>
      <c r="I29" s="222"/>
      <c r="J29" s="204"/>
      <c r="K29" s="223"/>
      <c r="L29" s="177" t="e">
        <f t="shared" si="1"/>
        <v>#N/A</v>
      </c>
      <c r="M29" s="165"/>
      <c r="N29" s="196"/>
      <c r="O29" s="196"/>
      <c r="P29" s="196"/>
      <c r="Q29" s="196"/>
      <c r="R29" s="142"/>
      <c r="S29" s="196"/>
      <c r="T29" s="196"/>
    </row>
    <row r="30" spans="1:20" s="125" customFormat="1" ht="16.5" customHeight="1">
      <c r="A30" s="178">
        <v>27</v>
      </c>
      <c r="B30" s="795">
        <f>'精算内訳 '!B30</f>
        <v>0</v>
      </c>
      <c r="C30" s="796"/>
      <c r="D30" s="159">
        <f>'精算内訳 '!D30</f>
        <v>0</v>
      </c>
      <c r="E30" s="172">
        <f>'精算内訳 '!E30</f>
        <v>0</v>
      </c>
      <c r="F30" s="143">
        <f>'精算内訳 '!F30</f>
        <v>0</v>
      </c>
      <c r="G30" s="139">
        <f t="shared" si="2"/>
        <v>0</v>
      </c>
      <c r="H30" s="139">
        <f t="shared" si="0"/>
        <v>0</v>
      </c>
      <c r="I30" s="222"/>
      <c r="J30" s="204"/>
      <c r="K30" s="223"/>
      <c r="L30" s="177" t="e">
        <f t="shared" si="1"/>
        <v>#N/A</v>
      </c>
      <c r="M30" s="165"/>
      <c r="N30" s="196"/>
      <c r="O30" s="196"/>
      <c r="P30" s="196"/>
      <c r="Q30" s="196"/>
      <c r="R30" s="142"/>
      <c r="S30" s="196"/>
      <c r="T30" s="196"/>
    </row>
    <row r="31" spans="1:20" s="125" customFormat="1" ht="16.5" customHeight="1">
      <c r="A31" s="178">
        <v>28</v>
      </c>
      <c r="B31" s="795">
        <f>'精算内訳 '!B31</f>
        <v>0</v>
      </c>
      <c r="C31" s="796"/>
      <c r="D31" s="159">
        <f>'精算内訳 '!D31</f>
        <v>0</v>
      </c>
      <c r="E31" s="172">
        <f>'精算内訳 '!E31</f>
        <v>0</v>
      </c>
      <c r="F31" s="143">
        <f>'精算内訳 '!F31</f>
        <v>0</v>
      </c>
      <c r="G31" s="139">
        <f t="shared" si="2"/>
        <v>0</v>
      </c>
      <c r="H31" s="139">
        <f t="shared" si="0"/>
        <v>0</v>
      </c>
      <c r="I31" s="222"/>
      <c r="J31" s="204"/>
      <c r="K31" s="223"/>
      <c r="L31" s="177" t="e">
        <f t="shared" si="1"/>
        <v>#N/A</v>
      </c>
      <c r="M31" s="165"/>
      <c r="N31" s="196"/>
      <c r="O31" s="196"/>
      <c r="P31" s="196"/>
      <c r="Q31" s="196"/>
      <c r="R31" s="142"/>
      <c r="S31" s="196"/>
      <c r="T31" s="196"/>
    </row>
    <row r="32" spans="1:20" s="125" customFormat="1" ht="16.5" customHeight="1">
      <c r="A32" s="178">
        <v>29</v>
      </c>
      <c r="B32" s="795">
        <f>'精算内訳 '!B32</f>
        <v>0</v>
      </c>
      <c r="C32" s="796"/>
      <c r="D32" s="159">
        <f>'精算内訳 '!D32</f>
        <v>0</v>
      </c>
      <c r="E32" s="172">
        <f>'精算内訳 '!E32</f>
        <v>0</v>
      </c>
      <c r="F32" s="143">
        <f>'精算内訳 '!F32</f>
        <v>0</v>
      </c>
      <c r="G32" s="139">
        <f t="shared" si="2"/>
        <v>0</v>
      </c>
      <c r="H32" s="139">
        <f t="shared" si="0"/>
        <v>0</v>
      </c>
      <c r="I32" s="222"/>
      <c r="J32" s="204"/>
      <c r="K32" s="223"/>
      <c r="L32" s="177" t="e">
        <f t="shared" si="1"/>
        <v>#N/A</v>
      </c>
      <c r="M32" s="165"/>
      <c r="N32" s="196"/>
      <c r="O32" s="196"/>
      <c r="P32" s="196"/>
      <c r="Q32" s="196"/>
      <c r="R32" s="142"/>
      <c r="S32" s="196"/>
      <c r="T32" s="196"/>
    </row>
    <row r="33" spans="1:20" s="125" customFormat="1" ht="16.5" customHeight="1">
      <c r="A33" s="178">
        <v>30</v>
      </c>
      <c r="B33" s="795">
        <f>'精算内訳 '!B33</f>
        <v>0</v>
      </c>
      <c r="C33" s="796"/>
      <c r="D33" s="159">
        <f>'精算内訳 '!D33</f>
        <v>0</v>
      </c>
      <c r="E33" s="172">
        <f>'精算内訳 '!E33</f>
        <v>0</v>
      </c>
      <c r="F33" s="143">
        <f>'精算内訳 '!F33</f>
        <v>0</v>
      </c>
      <c r="G33" s="139">
        <f t="shared" si="2"/>
        <v>0</v>
      </c>
      <c r="H33" s="139">
        <f t="shared" si="0"/>
        <v>0</v>
      </c>
      <c r="I33" s="222"/>
      <c r="J33" s="204"/>
      <c r="K33" s="223"/>
      <c r="L33" s="177" t="e">
        <f t="shared" si="1"/>
        <v>#N/A</v>
      </c>
      <c r="M33" s="165"/>
      <c r="N33" s="196"/>
      <c r="O33" s="196"/>
      <c r="P33" s="196"/>
      <c r="Q33" s="196"/>
      <c r="R33" s="142"/>
      <c r="S33" s="196"/>
      <c r="T33" s="196"/>
    </row>
    <row r="34" spans="1:20" s="125" customFormat="1" ht="16.5" customHeight="1">
      <c r="A34" s="178">
        <v>31</v>
      </c>
      <c r="B34" s="795">
        <f>'精算内訳 '!B34</f>
        <v>0</v>
      </c>
      <c r="C34" s="796"/>
      <c r="D34" s="159">
        <f>'精算内訳 '!D34</f>
        <v>0</v>
      </c>
      <c r="E34" s="172">
        <f>'精算内訳 '!E34</f>
        <v>0</v>
      </c>
      <c r="F34" s="143">
        <f>'精算内訳 '!F34</f>
        <v>0</v>
      </c>
      <c r="G34" s="139">
        <f t="shared" ref="G34:G63" si="3">IF(E34=10%,ROUNDUP(F34*100/110,0),IF(E34=8%,ROUNDUP(F34*100/108,0),IF(E34="非課税",F34,0)))</f>
        <v>0</v>
      </c>
      <c r="H34" s="139">
        <f t="shared" ref="H34:H63" si="4">F34-G34</f>
        <v>0</v>
      </c>
      <c r="I34" s="222"/>
      <c r="J34" s="268"/>
      <c r="K34" s="223"/>
      <c r="L34" s="177" t="e">
        <f t="shared" ref="L34:L63" si="5">VLOOKUP(D34,$P$4:$Q$14,2,FALSE)</f>
        <v>#N/A</v>
      </c>
      <c r="M34" s="175"/>
      <c r="N34" s="273"/>
      <c r="O34" s="141"/>
      <c r="P34" s="273"/>
      <c r="Q34" s="275"/>
      <c r="R34" s="275"/>
      <c r="S34" s="138"/>
      <c r="T34" s="138"/>
    </row>
    <row r="35" spans="1:20" s="125" customFormat="1" ht="16.5" customHeight="1">
      <c r="A35" s="178">
        <v>32</v>
      </c>
      <c r="B35" s="795">
        <f>'精算内訳 '!B35</f>
        <v>0</v>
      </c>
      <c r="C35" s="796"/>
      <c r="D35" s="159">
        <f>'精算内訳 '!D35</f>
        <v>0</v>
      </c>
      <c r="E35" s="172">
        <f>'精算内訳 '!E35</f>
        <v>0</v>
      </c>
      <c r="F35" s="143">
        <f>'精算内訳 '!F35</f>
        <v>0</v>
      </c>
      <c r="G35" s="139">
        <f t="shared" si="3"/>
        <v>0</v>
      </c>
      <c r="H35" s="139">
        <f t="shared" si="4"/>
        <v>0</v>
      </c>
      <c r="I35" s="222"/>
      <c r="J35" s="268"/>
      <c r="K35" s="223"/>
      <c r="L35" s="177" t="e">
        <f t="shared" si="5"/>
        <v>#N/A</v>
      </c>
      <c r="M35" s="175"/>
      <c r="N35" s="273"/>
      <c r="O35" s="141"/>
      <c r="P35" s="273"/>
      <c r="Q35" s="275"/>
      <c r="R35" s="275"/>
      <c r="S35" s="138"/>
      <c r="T35" s="138"/>
    </row>
    <row r="36" spans="1:20" s="125" customFormat="1" ht="16.5" customHeight="1">
      <c r="A36" s="178">
        <v>33</v>
      </c>
      <c r="B36" s="795">
        <f>'精算内訳 '!B36</f>
        <v>0</v>
      </c>
      <c r="C36" s="796"/>
      <c r="D36" s="159">
        <f>'精算内訳 '!D36</f>
        <v>0</v>
      </c>
      <c r="E36" s="172">
        <f>'精算内訳 '!E36</f>
        <v>0</v>
      </c>
      <c r="F36" s="143">
        <f>'精算内訳 '!F36</f>
        <v>0</v>
      </c>
      <c r="G36" s="139">
        <f t="shared" si="3"/>
        <v>0</v>
      </c>
      <c r="H36" s="139">
        <f t="shared" si="4"/>
        <v>0</v>
      </c>
      <c r="I36" s="222"/>
      <c r="J36" s="268"/>
      <c r="K36" s="223"/>
      <c r="L36" s="177" t="e">
        <f t="shared" si="5"/>
        <v>#N/A</v>
      </c>
      <c r="M36" s="175"/>
      <c r="N36" s="273"/>
      <c r="O36" s="141"/>
      <c r="P36" s="273"/>
      <c r="Q36" s="275"/>
      <c r="R36" s="275"/>
      <c r="S36" s="138"/>
      <c r="T36" s="138"/>
    </row>
    <row r="37" spans="1:20" s="125" customFormat="1" ht="16.5" customHeight="1">
      <c r="A37" s="178">
        <v>34</v>
      </c>
      <c r="B37" s="795">
        <f>'精算内訳 '!B37</f>
        <v>0</v>
      </c>
      <c r="C37" s="796"/>
      <c r="D37" s="159">
        <f>'精算内訳 '!D37</f>
        <v>0</v>
      </c>
      <c r="E37" s="172">
        <f>'精算内訳 '!E37</f>
        <v>0</v>
      </c>
      <c r="F37" s="143">
        <f>'精算内訳 '!F37</f>
        <v>0</v>
      </c>
      <c r="G37" s="139">
        <f t="shared" si="3"/>
        <v>0</v>
      </c>
      <c r="H37" s="139">
        <f t="shared" si="4"/>
        <v>0</v>
      </c>
      <c r="I37" s="222"/>
      <c r="J37" s="268"/>
      <c r="K37" s="223"/>
      <c r="L37" s="177" t="e">
        <f t="shared" si="5"/>
        <v>#N/A</v>
      </c>
      <c r="M37" s="175"/>
      <c r="N37" s="273"/>
      <c r="O37" s="141"/>
      <c r="P37" s="273"/>
      <c r="Q37" s="275"/>
      <c r="R37" s="275"/>
      <c r="S37" s="138"/>
      <c r="T37" s="138"/>
    </row>
    <row r="38" spans="1:20" s="125" customFormat="1" ht="16.5" customHeight="1">
      <c r="A38" s="178">
        <v>35</v>
      </c>
      <c r="B38" s="795">
        <f>'精算内訳 '!B38</f>
        <v>0</v>
      </c>
      <c r="C38" s="796"/>
      <c r="D38" s="159">
        <f>'精算内訳 '!D38</f>
        <v>0</v>
      </c>
      <c r="E38" s="172">
        <f>'精算内訳 '!E38</f>
        <v>0</v>
      </c>
      <c r="F38" s="143">
        <f>'精算内訳 '!F38</f>
        <v>0</v>
      </c>
      <c r="G38" s="139">
        <f t="shared" si="3"/>
        <v>0</v>
      </c>
      <c r="H38" s="139">
        <f t="shared" si="4"/>
        <v>0</v>
      </c>
      <c r="I38" s="222"/>
      <c r="J38" s="268"/>
      <c r="K38" s="223"/>
      <c r="L38" s="177" t="e">
        <f t="shared" si="5"/>
        <v>#N/A</v>
      </c>
      <c r="M38" s="175"/>
      <c r="N38" s="273"/>
      <c r="O38" s="141"/>
      <c r="P38" s="273"/>
      <c r="Q38" s="275"/>
      <c r="R38" s="275"/>
      <c r="S38" s="138"/>
      <c r="T38" s="138"/>
    </row>
    <row r="39" spans="1:20" s="125" customFormat="1" ht="16.5" customHeight="1">
      <c r="A39" s="178">
        <v>36</v>
      </c>
      <c r="B39" s="795">
        <f>'精算内訳 '!B39</f>
        <v>0</v>
      </c>
      <c r="C39" s="796"/>
      <c r="D39" s="159">
        <f>'精算内訳 '!D39</f>
        <v>0</v>
      </c>
      <c r="E39" s="172">
        <f>'精算内訳 '!E39</f>
        <v>0</v>
      </c>
      <c r="F39" s="143">
        <f>'精算内訳 '!F39</f>
        <v>0</v>
      </c>
      <c r="G39" s="139">
        <f t="shared" si="3"/>
        <v>0</v>
      </c>
      <c r="H39" s="139">
        <f t="shared" si="4"/>
        <v>0</v>
      </c>
      <c r="I39" s="222"/>
      <c r="J39" s="268"/>
      <c r="K39" s="223"/>
      <c r="L39" s="177" t="e">
        <f t="shared" si="5"/>
        <v>#N/A</v>
      </c>
      <c r="M39" s="175"/>
      <c r="N39" s="273"/>
      <c r="O39" s="141"/>
      <c r="P39" s="273"/>
      <c r="Q39" s="275"/>
      <c r="R39" s="275"/>
      <c r="S39" s="138"/>
      <c r="T39" s="138"/>
    </row>
    <row r="40" spans="1:20" s="125" customFormat="1" ht="16.5" customHeight="1">
      <c r="A40" s="178">
        <v>37</v>
      </c>
      <c r="B40" s="795">
        <f>'精算内訳 '!B40</f>
        <v>0</v>
      </c>
      <c r="C40" s="796"/>
      <c r="D40" s="159">
        <f>'精算内訳 '!D40</f>
        <v>0</v>
      </c>
      <c r="E40" s="172">
        <f>'精算内訳 '!E40</f>
        <v>0</v>
      </c>
      <c r="F40" s="143">
        <f>'精算内訳 '!F40</f>
        <v>0</v>
      </c>
      <c r="G40" s="139">
        <f t="shared" si="3"/>
        <v>0</v>
      </c>
      <c r="H40" s="139">
        <f t="shared" si="4"/>
        <v>0</v>
      </c>
      <c r="I40" s="222"/>
      <c r="J40" s="268"/>
      <c r="K40" s="223"/>
      <c r="L40" s="177" t="e">
        <f t="shared" si="5"/>
        <v>#N/A</v>
      </c>
      <c r="M40" s="175"/>
      <c r="N40" s="273"/>
      <c r="O40" s="141"/>
      <c r="P40" s="273"/>
      <c r="Q40" s="275"/>
      <c r="R40" s="275"/>
      <c r="S40" s="138"/>
      <c r="T40" s="138"/>
    </row>
    <row r="41" spans="1:20" s="125" customFormat="1" ht="16.5" customHeight="1">
      <c r="A41" s="178">
        <v>38</v>
      </c>
      <c r="B41" s="795">
        <f>'精算内訳 '!B41</f>
        <v>0</v>
      </c>
      <c r="C41" s="796"/>
      <c r="D41" s="159">
        <f>'精算内訳 '!D41</f>
        <v>0</v>
      </c>
      <c r="E41" s="172">
        <f>'精算内訳 '!E41</f>
        <v>0</v>
      </c>
      <c r="F41" s="143">
        <f>'精算内訳 '!F41</f>
        <v>0</v>
      </c>
      <c r="G41" s="139">
        <f t="shared" si="3"/>
        <v>0</v>
      </c>
      <c r="H41" s="139">
        <f t="shared" si="4"/>
        <v>0</v>
      </c>
      <c r="I41" s="222"/>
      <c r="J41" s="268"/>
      <c r="K41" s="223"/>
      <c r="L41" s="177" t="e">
        <f t="shared" si="5"/>
        <v>#N/A</v>
      </c>
      <c r="M41" s="175"/>
      <c r="N41" s="273"/>
      <c r="O41" s="141"/>
      <c r="P41" s="273"/>
      <c r="Q41" s="275"/>
      <c r="R41" s="275"/>
      <c r="S41" s="138"/>
      <c r="T41" s="138"/>
    </row>
    <row r="42" spans="1:20" s="125" customFormat="1" ht="16.5" customHeight="1">
      <c r="A42" s="178">
        <v>39</v>
      </c>
      <c r="B42" s="795">
        <f>'精算内訳 '!B42</f>
        <v>0</v>
      </c>
      <c r="C42" s="796"/>
      <c r="D42" s="159">
        <f>'精算内訳 '!D42</f>
        <v>0</v>
      </c>
      <c r="E42" s="172">
        <f>'精算内訳 '!E42</f>
        <v>0</v>
      </c>
      <c r="F42" s="143">
        <f>'精算内訳 '!F42</f>
        <v>0</v>
      </c>
      <c r="G42" s="139">
        <f t="shared" si="3"/>
        <v>0</v>
      </c>
      <c r="H42" s="139">
        <f t="shared" si="4"/>
        <v>0</v>
      </c>
      <c r="I42" s="222"/>
      <c r="J42" s="268"/>
      <c r="K42" s="223"/>
      <c r="L42" s="177" t="e">
        <f t="shared" si="5"/>
        <v>#N/A</v>
      </c>
      <c r="M42" s="175"/>
      <c r="N42" s="273"/>
      <c r="O42" s="141"/>
      <c r="P42" s="273"/>
      <c r="Q42" s="275"/>
      <c r="R42" s="275"/>
      <c r="S42" s="138"/>
      <c r="T42" s="138"/>
    </row>
    <row r="43" spans="1:20" s="125" customFormat="1" ht="16.5" customHeight="1">
      <c r="A43" s="178">
        <v>40</v>
      </c>
      <c r="B43" s="795">
        <f>'精算内訳 '!B43</f>
        <v>0</v>
      </c>
      <c r="C43" s="796"/>
      <c r="D43" s="159">
        <f>'精算内訳 '!D43</f>
        <v>0</v>
      </c>
      <c r="E43" s="172">
        <f>'精算内訳 '!E43</f>
        <v>0</v>
      </c>
      <c r="F43" s="143">
        <f>'精算内訳 '!F43</f>
        <v>0</v>
      </c>
      <c r="G43" s="139">
        <f t="shared" si="3"/>
        <v>0</v>
      </c>
      <c r="H43" s="139">
        <f t="shared" si="4"/>
        <v>0</v>
      </c>
      <c r="I43" s="222"/>
      <c r="J43" s="268"/>
      <c r="K43" s="223"/>
      <c r="L43" s="177" t="e">
        <f t="shared" si="5"/>
        <v>#N/A</v>
      </c>
      <c r="M43" s="175"/>
      <c r="N43" s="273"/>
      <c r="O43" s="141"/>
      <c r="P43" s="273"/>
      <c r="Q43" s="275"/>
      <c r="R43" s="275"/>
      <c r="S43" s="138"/>
      <c r="T43" s="138"/>
    </row>
    <row r="44" spans="1:20" s="125" customFormat="1" ht="16.5" customHeight="1">
      <c r="A44" s="178">
        <v>41</v>
      </c>
      <c r="B44" s="795">
        <f>'精算内訳 '!B44</f>
        <v>0</v>
      </c>
      <c r="C44" s="796"/>
      <c r="D44" s="159">
        <f>'精算内訳 '!D44</f>
        <v>0</v>
      </c>
      <c r="E44" s="172">
        <f>'精算内訳 '!E44</f>
        <v>0</v>
      </c>
      <c r="F44" s="143">
        <f>'精算内訳 '!F44</f>
        <v>0</v>
      </c>
      <c r="G44" s="139">
        <f t="shared" si="3"/>
        <v>0</v>
      </c>
      <c r="H44" s="139">
        <f t="shared" si="4"/>
        <v>0</v>
      </c>
      <c r="I44" s="222"/>
      <c r="J44" s="268"/>
      <c r="K44" s="223"/>
      <c r="L44" s="177" t="e">
        <f t="shared" si="5"/>
        <v>#N/A</v>
      </c>
      <c r="M44" s="175"/>
      <c r="N44" s="273"/>
      <c r="O44" s="141"/>
      <c r="P44" s="275"/>
      <c r="Q44" s="275"/>
      <c r="R44" s="275"/>
      <c r="S44" s="138"/>
      <c r="T44" s="138"/>
    </row>
    <row r="45" spans="1:20" s="125" customFormat="1" ht="16.5" customHeight="1">
      <c r="A45" s="178">
        <v>42</v>
      </c>
      <c r="B45" s="795">
        <f>'精算内訳 '!B45</f>
        <v>0</v>
      </c>
      <c r="C45" s="796"/>
      <c r="D45" s="159">
        <f>'精算内訳 '!D45</f>
        <v>0</v>
      </c>
      <c r="E45" s="172">
        <f>'精算内訳 '!E45</f>
        <v>0</v>
      </c>
      <c r="F45" s="143">
        <f>'精算内訳 '!F45</f>
        <v>0</v>
      </c>
      <c r="G45" s="139">
        <f t="shared" si="3"/>
        <v>0</v>
      </c>
      <c r="H45" s="139">
        <f t="shared" si="4"/>
        <v>0</v>
      </c>
      <c r="I45" s="222"/>
      <c r="J45" s="268"/>
      <c r="K45" s="223"/>
      <c r="L45" s="177" t="e">
        <f t="shared" si="5"/>
        <v>#N/A</v>
      </c>
      <c r="M45" s="175"/>
      <c r="N45" s="273"/>
      <c r="O45" s="141"/>
      <c r="P45" s="273"/>
      <c r="Q45" s="275"/>
      <c r="R45" s="275"/>
      <c r="S45" s="138"/>
      <c r="T45" s="138"/>
    </row>
    <row r="46" spans="1:20" s="125" customFormat="1" ht="16.5" customHeight="1">
      <c r="A46" s="178">
        <v>43</v>
      </c>
      <c r="B46" s="795">
        <f>'精算内訳 '!B46</f>
        <v>0</v>
      </c>
      <c r="C46" s="796"/>
      <c r="D46" s="159">
        <f>'精算内訳 '!D46</f>
        <v>0</v>
      </c>
      <c r="E46" s="172">
        <f>'精算内訳 '!E46</f>
        <v>0</v>
      </c>
      <c r="F46" s="143">
        <f>'精算内訳 '!F46</f>
        <v>0</v>
      </c>
      <c r="G46" s="139">
        <f t="shared" si="3"/>
        <v>0</v>
      </c>
      <c r="H46" s="139">
        <f t="shared" si="4"/>
        <v>0</v>
      </c>
      <c r="I46" s="222"/>
      <c r="J46" s="268"/>
      <c r="K46" s="223"/>
      <c r="L46" s="177" t="e">
        <f t="shared" si="5"/>
        <v>#N/A</v>
      </c>
      <c r="M46" s="175"/>
      <c r="N46" s="273"/>
      <c r="O46" s="141"/>
      <c r="P46" s="273"/>
      <c r="Q46" s="275"/>
      <c r="R46" s="275"/>
      <c r="S46" s="138"/>
      <c r="T46" s="138"/>
    </row>
    <row r="47" spans="1:20" s="125" customFormat="1" ht="16.5" customHeight="1">
      <c r="A47" s="178">
        <v>44</v>
      </c>
      <c r="B47" s="795">
        <f>'精算内訳 '!B47</f>
        <v>0</v>
      </c>
      <c r="C47" s="796"/>
      <c r="D47" s="159">
        <f>'精算内訳 '!D47</f>
        <v>0</v>
      </c>
      <c r="E47" s="172">
        <f>'精算内訳 '!E47</f>
        <v>0</v>
      </c>
      <c r="F47" s="143">
        <f>'精算内訳 '!F47</f>
        <v>0</v>
      </c>
      <c r="G47" s="139">
        <f t="shared" si="3"/>
        <v>0</v>
      </c>
      <c r="H47" s="139">
        <f t="shared" si="4"/>
        <v>0</v>
      </c>
      <c r="I47" s="222"/>
      <c r="J47" s="268"/>
      <c r="K47" s="223"/>
      <c r="L47" s="177" t="e">
        <f t="shared" si="5"/>
        <v>#N/A</v>
      </c>
      <c r="M47" s="175"/>
      <c r="N47" s="273"/>
      <c r="O47" s="141"/>
      <c r="P47" s="275"/>
      <c r="Q47" s="275"/>
      <c r="R47" s="275"/>
      <c r="S47" s="138"/>
      <c r="T47" s="138"/>
    </row>
    <row r="48" spans="1:20" s="125" customFormat="1" ht="16.5" customHeight="1">
      <c r="A48" s="178">
        <v>45</v>
      </c>
      <c r="B48" s="795">
        <f>'精算内訳 '!B48</f>
        <v>0</v>
      </c>
      <c r="C48" s="796"/>
      <c r="D48" s="159">
        <f>'精算内訳 '!D48</f>
        <v>0</v>
      </c>
      <c r="E48" s="172">
        <f>'精算内訳 '!E48</f>
        <v>0</v>
      </c>
      <c r="F48" s="143">
        <f>'精算内訳 '!F48</f>
        <v>0</v>
      </c>
      <c r="G48" s="139">
        <f t="shared" si="3"/>
        <v>0</v>
      </c>
      <c r="H48" s="139">
        <f t="shared" si="4"/>
        <v>0</v>
      </c>
      <c r="I48" s="222"/>
      <c r="J48" s="268"/>
      <c r="K48" s="223"/>
      <c r="L48" s="177" t="e">
        <f t="shared" si="5"/>
        <v>#N/A</v>
      </c>
      <c r="M48" s="175"/>
      <c r="N48" s="273"/>
      <c r="O48" s="275"/>
      <c r="P48" s="275"/>
      <c r="Q48" s="275"/>
      <c r="R48" s="275"/>
      <c r="S48" s="138"/>
      <c r="T48" s="138"/>
    </row>
    <row r="49" spans="1:21" s="125" customFormat="1" ht="16.5" customHeight="1">
      <c r="A49" s="178">
        <v>46</v>
      </c>
      <c r="B49" s="795">
        <f>'精算内訳 '!B49</f>
        <v>0</v>
      </c>
      <c r="C49" s="796"/>
      <c r="D49" s="159">
        <f>'精算内訳 '!D49</f>
        <v>0</v>
      </c>
      <c r="E49" s="172">
        <f>'精算内訳 '!E49</f>
        <v>0</v>
      </c>
      <c r="F49" s="143">
        <f>'精算内訳 '!F49</f>
        <v>0</v>
      </c>
      <c r="G49" s="139">
        <f t="shared" si="3"/>
        <v>0</v>
      </c>
      <c r="H49" s="139">
        <f t="shared" si="4"/>
        <v>0</v>
      </c>
      <c r="I49" s="222"/>
      <c r="J49" s="268"/>
      <c r="K49" s="223"/>
      <c r="L49" s="177" t="e">
        <f t="shared" si="5"/>
        <v>#N/A</v>
      </c>
      <c r="M49" s="175"/>
      <c r="N49" s="273"/>
      <c r="O49" s="142"/>
      <c r="P49" s="142"/>
      <c r="Q49" s="142"/>
      <c r="R49" s="142"/>
    </row>
    <row r="50" spans="1:21" s="125" customFormat="1" ht="16.5" customHeight="1">
      <c r="A50" s="178">
        <v>47</v>
      </c>
      <c r="B50" s="795">
        <f>'精算内訳 '!B50</f>
        <v>0</v>
      </c>
      <c r="C50" s="796"/>
      <c r="D50" s="159">
        <f>'精算内訳 '!D50</f>
        <v>0</v>
      </c>
      <c r="E50" s="172">
        <f>'精算内訳 '!E50</f>
        <v>0</v>
      </c>
      <c r="F50" s="143">
        <f>'精算内訳 '!F50</f>
        <v>0</v>
      </c>
      <c r="G50" s="139">
        <f t="shared" si="3"/>
        <v>0</v>
      </c>
      <c r="H50" s="139">
        <f t="shared" si="4"/>
        <v>0</v>
      </c>
      <c r="I50" s="222"/>
      <c r="J50" s="268"/>
      <c r="K50" s="223"/>
      <c r="L50" s="177" t="e">
        <f t="shared" si="5"/>
        <v>#N/A</v>
      </c>
      <c r="M50" s="175"/>
      <c r="N50" s="273"/>
      <c r="O50" s="273"/>
      <c r="P50" s="273"/>
      <c r="Q50" s="273"/>
      <c r="R50" s="142"/>
      <c r="S50" s="273"/>
      <c r="T50" s="273"/>
    </row>
    <row r="51" spans="1:21" s="125" customFormat="1" ht="16.5" customHeight="1">
      <c r="A51" s="178">
        <v>48</v>
      </c>
      <c r="B51" s="795">
        <f>'精算内訳 '!B51</f>
        <v>0</v>
      </c>
      <c r="C51" s="796"/>
      <c r="D51" s="159">
        <f>'精算内訳 '!D51</f>
        <v>0</v>
      </c>
      <c r="E51" s="172">
        <f>'精算内訳 '!E51</f>
        <v>0</v>
      </c>
      <c r="F51" s="143">
        <f>'精算内訳 '!F51</f>
        <v>0</v>
      </c>
      <c r="G51" s="139">
        <f t="shared" si="3"/>
        <v>0</v>
      </c>
      <c r="H51" s="139">
        <f t="shared" si="4"/>
        <v>0</v>
      </c>
      <c r="I51" s="222"/>
      <c r="J51" s="268"/>
      <c r="K51" s="223"/>
      <c r="L51" s="177" t="e">
        <f t="shared" si="5"/>
        <v>#N/A</v>
      </c>
      <c r="M51" s="175"/>
      <c r="N51" s="273"/>
      <c r="O51" s="273"/>
      <c r="P51" s="273"/>
      <c r="Q51" s="273"/>
      <c r="R51" s="142"/>
      <c r="S51" s="273"/>
      <c r="T51" s="273"/>
    </row>
    <row r="52" spans="1:21" s="125" customFormat="1" ht="16.5" customHeight="1">
      <c r="A52" s="178">
        <v>49</v>
      </c>
      <c r="B52" s="795">
        <f>'精算内訳 '!B52</f>
        <v>0</v>
      </c>
      <c r="C52" s="796"/>
      <c r="D52" s="159">
        <f>'精算内訳 '!D52</f>
        <v>0</v>
      </c>
      <c r="E52" s="172">
        <f>'精算内訳 '!E52</f>
        <v>0</v>
      </c>
      <c r="F52" s="143">
        <f>'精算内訳 '!F52</f>
        <v>0</v>
      </c>
      <c r="G52" s="139">
        <f t="shared" si="3"/>
        <v>0</v>
      </c>
      <c r="H52" s="139">
        <f t="shared" si="4"/>
        <v>0</v>
      </c>
      <c r="I52" s="222"/>
      <c r="J52" s="268"/>
      <c r="K52" s="223"/>
      <c r="L52" s="177" t="e">
        <f t="shared" si="5"/>
        <v>#N/A</v>
      </c>
      <c r="M52" s="165"/>
      <c r="N52" s="273"/>
      <c r="O52" s="273"/>
      <c r="P52" s="273"/>
      <c r="Q52" s="273"/>
      <c r="R52" s="142"/>
      <c r="S52" s="273"/>
      <c r="T52" s="273"/>
    </row>
    <row r="53" spans="1:21" s="125" customFormat="1" ht="16.5" customHeight="1">
      <c r="A53" s="178">
        <v>50</v>
      </c>
      <c r="B53" s="795">
        <f>'精算内訳 '!B53</f>
        <v>0</v>
      </c>
      <c r="C53" s="796"/>
      <c r="D53" s="159">
        <f>'精算内訳 '!D53</f>
        <v>0</v>
      </c>
      <c r="E53" s="172">
        <f>'精算内訳 '!E53</f>
        <v>0</v>
      </c>
      <c r="F53" s="143">
        <f>'精算内訳 '!F53</f>
        <v>0</v>
      </c>
      <c r="G53" s="139">
        <f t="shared" si="3"/>
        <v>0</v>
      </c>
      <c r="H53" s="139">
        <f t="shared" si="4"/>
        <v>0</v>
      </c>
      <c r="I53" s="222"/>
      <c r="J53" s="268"/>
      <c r="K53" s="223"/>
      <c r="L53" s="177" t="e">
        <f t="shared" si="5"/>
        <v>#N/A</v>
      </c>
      <c r="M53" s="165"/>
      <c r="N53" s="273"/>
      <c r="O53" s="273"/>
      <c r="P53" s="273"/>
      <c r="Q53" s="273"/>
      <c r="R53" s="142"/>
      <c r="S53" s="273"/>
      <c r="T53" s="273"/>
    </row>
    <row r="54" spans="1:21" s="125" customFormat="1" ht="16.5" customHeight="1">
      <c r="A54" s="178">
        <v>51</v>
      </c>
      <c r="B54" s="795">
        <f>'精算内訳 '!B54</f>
        <v>0</v>
      </c>
      <c r="C54" s="796"/>
      <c r="D54" s="159">
        <f>'精算内訳 '!D54</f>
        <v>0</v>
      </c>
      <c r="E54" s="172">
        <f>'精算内訳 '!E54</f>
        <v>0</v>
      </c>
      <c r="F54" s="143">
        <f>'精算内訳 '!F54</f>
        <v>0</v>
      </c>
      <c r="G54" s="139">
        <f t="shared" si="3"/>
        <v>0</v>
      </c>
      <c r="H54" s="139">
        <f t="shared" si="4"/>
        <v>0</v>
      </c>
      <c r="I54" s="222"/>
      <c r="J54" s="268"/>
      <c r="K54" s="223"/>
      <c r="L54" s="177" t="e">
        <f t="shared" si="5"/>
        <v>#N/A</v>
      </c>
      <c r="M54" s="165"/>
      <c r="N54" s="273"/>
      <c r="O54" s="273"/>
      <c r="P54" s="273"/>
      <c r="Q54" s="273"/>
      <c r="R54" s="142"/>
      <c r="S54" s="273"/>
      <c r="T54" s="273"/>
    </row>
    <row r="55" spans="1:21" s="125" customFormat="1" ht="16.5" customHeight="1">
      <c r="A55" s="178">
        <v>52</v>
      </c>
      <c r="B55" s="795">
        <f>'精算内訳 '!B55</f>
        <v>0</v>
      </c>
      <c r="C55" s="796"/>
      <c r="D55" s="159">
        <f>'精算内訳 '!D55</f>
        <v>0</v>
      </c>
      <c r="E55" s="172">
        <f>'精算内訳 '!E55</f>
        <v>0</v>
      </c>
      <c r="F55" s="143">
        <f>'精算内訳 '!F55</f>
        <v>0</v>
      </c>
      <c r="G55" s="139">
        <f t="shared" si="3"/>
        <v>0</v>
      </c>
      <c r="H55" s="139">
        <f t="shared" si="4"/>
        <v>0</v>
      </c>
      <c r="I55" s="222"/>
      <c r="J55" s="268"/>
      <c r="K55" s="223"/>
      <c r="L55" s="177" t="e">
        <f t="shared" si="5"/>
        <v>#N/A</v>
      </c>
      <c r="M55" s="165"/>
      <c r="N55" s="273"/>
      <c r="O55" s="273"/>
      <c r="P55" s="273"/>
      <c r="Q55" s="273"/>
      <c r="R55" s="142"/>
      <c r="S55" s="273"/>
      <c r="T55" s="273"/>
    </row>
    <row r="56" spans="1:21" s="125" customFormat="1" ht="16.5" customHeight="1">
      <c r="A56" s="178">
        <v>53</v>
      </c>
      <c r="B56" s="795">
        <f>'精算内訳 '!B56</f>
        <v>0</v>
      </c>
      <c r="C56" s="796"/>
      <c r="D56" s="159">
        <f>'精算内訳 '!D56</f>
        <v>0</v>
      </c>
      <c r="E56" s="172">
        <f>'精算内訳 '!E56</f>
        <v>0</v>
      </c>
      <c r="F56" s="143">
        <f>'精算内訳 '!F56</f>
        <v>0</v>
      </c>
      <c r="G56" s="139">
        <f t="shared" si="3"/>
        <v>0</v>
      </c>
      <c r="H56" s="139">
        <f t="shared" si="4"/>
        <v>0</v>
      </c>
      <c r="I56" s="222"/>
      <c r="J56" s="268"/>
      <c r="K56" s="223"/>
      <c r="L56" s="177" t="e">
        <f t="shared" si="5"/>
        <v>#N/A</v>
      </c>
      <c r="M56" s="165"/>
      <c r="N56" s="273"/>
      <c r="O56" s="273"/>
      <c r="P56" s="273"/>
      <c r="Q56" s="273"/>
      <c r="R56" s="142"/>
      <c r="S56" s="273"/>
      <c r="T56" s="273"/>
    </row>
    <row r="57" spans="1:21" s="125" customFormat="1" ht="16.5" customHeight="1">
      <c r="A57" s="178">
        <v>54</v>
      </c>
      <c r="B57" s="795">
        <f>'精算内訳 '!B57</f>
        <v>0</v>
      </c>
      <c r="C57" s="796"/>
      <c r="D57" s="159">
        <f>'精算内訳 '!D57</f>
        <v>0</v>
      </c>
      <c r="E57" s="172">
        <f>'精算内訳 '!E57</f>
        <v>0</v>
      </c>
      <c r="F57" s="143">
        <f>'精算内訳 '!F57</f>
        <v>0</v>
      </c>
      <c r="G57" s="139">
        <f t="shared" si="3"/>
        <v>0</v>
      </c>
      <c r="H57" s="139">
        <f t="shared" si="4"/>
        <v>0</v>
      </c>
      <c r="I57" s="222"/>
      <c r="J57" s="268"/>
      <c r="K57" s="223"/>
      <c r="L57" s="177" t="e">
        <f t="shared" si="5"/>
        <v>#N/A</v>
      </c>
      <c r="M57" s="175"/>
      <c r="N57" s="273"/>
      <c r="O57" s="273"/>
      <c r="P57" s="273"/>
      <c r="Q57" s="273"/>
      <c r="R57" s="142"/>
      <c r="S57" s="273"/>
      <c r="T57" s="273"/>
    </row>
    <row r="58" spans="1:21" s="125" customFormat="1" ht="16.5" customHeight="1">
      <c r="A58" s="178">
        <v>55</v>
      </c>
      <c r="B58" s="795">
        <f>'精算内訳 '!B58</f>
        <v>0</v>
      </c>
      <c r="C58" s="796"/>
      <c r="D58" s="159">
        <f>'精算内訳 '!D58</f>
        <v>0</v>
      </c>
      <c r="E58" s="172">
        <f>'精算内訳 '!E58</f>
        <v>0</v>
      </c>
      <c r="F58" s="143">
        <f>'精算内訳 '!F58</f>
        <v>0</v>
      </c>
      <c r="G58" s="139">
        <f>IF(E58=10%,ROUNDUP(F58*100/110,0),IF(E58=8%,ROUNDUP(F58*100/108,0),IF(E58="非課税",F58,0)))</f>
        <v>0</v>
      </c>
      <c r="H58" s="139">
        <f t="shared" si="4"/>
        <v>0</v>
      </c>
      <c r="I58" s="222"/>
      <c r="J58" s="268"/>
      <c r="K58" s="223"/>
      <c r="L58" s="177" t="e">
        <f t="shared" si="5"/>
        <v>#N/A</v>
      </c>
      <c r="M58" s="175"/>
      <c r="N58" s="273"/>
      <c r="O58" s="273"/>
      <c r="P58" s="273"/>
      <c r="Q58" s="273"/>
      <c r="R58" s="142"/>
      <c r="S58" s="273"/>
      <c r="T58" s="273"/>
    </row>
    <row r="59" spans="1:21" s="125" customFormat="1" ht="16.5" customHeight="1">
      <c r="A59" s="178">
        <v>56</v>
      </c>
      <c r="B59" s="795">
        <f>'精算内訳 '!B59</f>
        <v>0</v>
      </c>
      <c r="C59" s="796"/>
      <c r="D59" s="159">
        <f>'精算内訳 '!D59</f>
        <v>0</v>
      </c>
      <c r="E59" s="172">
        <f>'精算内訳 '!E59</f>
        <v>0</v>
      </c>
      <c r="F59" s="143">
        <f>'精算内訳 '!F59</f>
        <v>0</v>
      </c>
      <c r="G59" s="139">
        <f t="shared" si="3"/>
        <v>0</v>
      </c>
      <c r="H59" s="139">
        <f t="shared" si="4"/>
        <v>0</v>
      </c>
      <c r="I59" s="222"/>
      <c r="J59" s="268"/>
      <c r="K59" s="223"/>
      <c r="L59" s="177" t="e">
        <f t="shared" si="5"/>
        <v>#N/A</v>
      </c>
      <c r="M59" s="165"/>
      <c r="N59" s="273"/>
      <c r="O59" s="273"/>
      <c r="P59" s="273"/>
      <c r="Q59" s="273"/>
      <c r="R59" s="142"/>
      <c r="S59" s="273"/>
      <c r="T59" s="273"/>
    </row>
    <row r="60" spans="1:21" s="125" customFormat="1" ht="16.5" customHeight="1">
      <c r="A60" s="178">
        <v>57</v>
      </c>
      <c r="B60" s="795">
        <f>'精算内訳 '!B60</f>
        <v>0</v>
      </c>
      <c r="C60" s="796"/>
      <c r="D60" s="159">
        <f>'精算内訳 '!D60</f>
        <v>0</v>
      </c>
      <c r="E60" s="172">
        <f>'精算内訳 '!E60</f>
        <v>0</v>
      </c>
      <c r="F60" s="143">
        <f>'精算内訳 '!F60</f>
        <v>0</v>
      </c>
      <c r="G60" s="139">
        <f t="shared" si="3"/>
        <v>0</v>
      </c>
      <c r="H60" s="139">
        <f t="shared" si="4"/>
        <v>0</v>
      </c>
      <c r="I60" s="222"/>
      <c r="J60" s="268"/>
      <c r="K60" s="223"/>
      <c r="L60" s="177" t="e">
        <f t="shared" si="5"/>
        <v>#N/A</v>
      </c>
      <c r="M60" s="165"/>
      <c r="N60" s="273"/>
      <c r="O60" s="273"/>
      <c r="P60" s="273"/>
      <c r="Q60" s="273"/>
      <c r="R60" s="142"/>
      <c r="S60" s="273"/>
      <c r="T60" s="273"/>
    </row>
    <row r="61" spans="1:21" s="125" customFormat="1" ht="16.5" customHeight="1">
      <c r="A61" s="178">
        <v>58</v>
      </c>
      <c r="B61" s="795">
        <f>'精算内訳 '!B61</f>
        <v>0</v>
      </c>
      <c r="C61" s="796"/>
      <c r="D61" s="159">
        <f>'精算内訳 '!D61</f>
        <v>0</v>
      </c>
      <c r="E61" s="172">
        <f>'精算内訳 '!E61</f>
        <v>0</v>
      </c>
      <c r="F61" s="143">
        <f>'精算内訳 '!F61</f>
        <v>0</v>
      </c>
      <c r="G61" s="139">
        <f t="shared" si="3"/>
        <v>0</v>
      </c>
      <c r="H61" s="139">
        <f t="shared" si="4"/>
        <v>0</v>
      </c>
      <c r="I61" s="222"/>
      <c r="J61" s="268"/>
      <c r="K61" s="223"/>
      <c r="L61" s="177" t="e">
        <f t="shared" si="5"/>
        <v>#N/A</v>
      </c>
      <c r="M61" s="165"/>
      <c r="N61" s="273"/>
      <c r="O61" s="273"/>
      <c r="P61" s="273"/>
      <c r="Q61" s="273"/>
      <c r="R61" s="142"/>
      <c r="S61" s="273"/>
      <c r="T61" s="273"/>
    </row>
    <row r="62" spans="1:21" s="125" customFormat="1" ht="16.5" customHeight="1">
      <c r="A62" s="178">
        <v>59</v>
      </c>
      <c r="B62" s="795">
        <f>'精算内訳 '!B62</f>
        <v>0</v>
      </c>
      <c r="C62" s="796"/>
      <c r="D62" s="159">
        <f>'精算内訳 '!D62</f>
        <v>0</v>
      </c>
      <c r="E62" s="172">
        <f>'精算内訳 '!E62</f>
        <v>0</v>
      </c>
      <c r="F62" s="143">
        <f>'精算内訳 '!F62</f>
        <v>0</v>
      </c>
      <c r="G62" s="139">
        <f t="shared" si="3"/>
        <v>0</v>
      </c>
      <c r="H62" s="139">
        <f t="shared" si="4"/>
        <v>0</v>
      </c>
      <c r="I62" s="222"/>
      <c r="J62" s="268"/>
      <c r="K62" s="223"/>
      <c r="L62" s="177" t="e">
        <f t="shared" si="5"/>
        <v>#N/A</v>
      </c>
      <c r="M62" s="165"/>
      <c r="N62" s="273"/>
      <c r="O62" s="273"/>
      <c r="P62" s="273"/>
      <c r="Q62" s="273"/>
      <c r="R62" s="142"/>
      <c r="S62" s="273"/>
      <c r="T62" s="273"/>
    </row>
    <row r="63" spans="1:21" s="125" customFormat="1" ht="16.5" customHeight="1">
      <c r="A63" s="178">
        <v>60</v>
      </c>
      <c r="B63" s="795">
        <f>'精算内訳 '!B63</f>
        <v>0</v>
      </c>
      <c r="C63" s="796"/>
      <c r="D63" s="159">
        <f>'精算内訳 '!D63</f>
        <v>0</v>
      </c>
      <c r="E63" s="172">
        <f>'精算内訳 '!E63</f>
        <v>0</v>
      </c>
      <c r="F63" s="143">
        <f>'精算内訳 '!F63</f>
        <v>0</v>
      </c>
      <c r="G63" s="139">
        <f t="shared" si="3"/>
        <v>0</v>
      </c>
      <c r="H63" s="139">
        <f t="shared" si="4"/>
        <v>0</v>
      </c>
      <c r="I63" s="222"/>
      <c r="J63" s="268"/>
      <c r="K63" s="223"/>
      <c r="L63" s="177" t="e">
        <f t="shared" si="5"/>
        <v>#N/A</v>
      </c>
      <c r="M63" s="165"/>
      <c r="N63" s="273"/>
      <c r="O63" s="273"/>
      <c r="P63" s="273"/>
      <c r="Q63" s="273"/>
      <c r="R63" s="142"/>
      <c r="S63" s="273"/>
      <c r="T63" s="273"/>
    </row>
    <row r="64" spans="1:21" s="125" customFormat="1" ht="16.5" customHeight="1">
      <c r="A64" s="724" t="s">
        <v>258</v>
      </c>
      <c r="B64" s="725"/>
      <c r="C64" s="725"/>
      <c r="D64" s="725"/>
      <c r="E64" s="726"/>
      <c r="F64" s="144">
        <f>SUM(F4:F63)</f>
        <v>0</v>
      </c>
      <c r="G64" s="139">
        <f>SUM(G4:G63)</f>
        <v>0</v>
      </c>
      <c r="H64" s="139">
        <f>SUM(H4:H63)</f>
        <v>0</v>
      </c>
      <c r="I64" s="727"/>
      <c r="J64" s="728"/>
      <c r="K64" s="130"/>
      <c r="L64" s="164"/>
      <c r="M64" s="165"/>
      <c r="N64" s="196"/>
      <c r="O64" s="196"/>
      <c r="P64" s="196"/>
      <c r="Q64" s="196"/>
      <c r="R64" s="196"/>
      <c r="S64" s="196"/>
      <c r="T64" s="196"/>
      <c r="U64" s="196"/>
    </row>
    <row r="65" spans="1:20" s="138" customFormat="1" ht="16.5" customHeight="1">
      <c r="A65" s="166"/>
      <c r="B65" s="201"/>
      <c r="C65" s="201"/>
      <c r="D65" s="196"/>
      <c r="E65" s="196"/>
      <c r="F65" s="196"/>
      <c r="G65" s="196"/>
      <c r="H65" s="196"/>
      <c r="I65" s="196"/>
      <c r="J65" s="196"/>
      <c r="K65" s="196"/>
      <c r="L65" s="196"/>
      <c r="M65" s="196"/>
      <c r="N65" s="196"/>
      <c r="O65" s="196"/>
      <c r="P65" s="196"/>
      <c r="Q65" s="196"/>
      <c r="R65" s="196"/>
      <c r="S65" s="196"/>
      <c r="T65" s="196"/>
    </row>
    <row r="66" spans="1:20" s="147" customFormat="1" ht="22.5" customHeight="1">
      <c r="A66" s="723" t="s">
        <v>249</v>
      </c>
      <c r="B66" s="723"/>
      <c r="C66" s="134" t="s">
        <v>251</v>
      </c>
      <c r="D66" s="134" t="s">
        <v>252</v>
      </c>
      <c r="E66" s="134" t="s">
        <v>253</v>
      </c>
      <c r="G66" s="719" t="s">
        <v>182</v>
      </c>
      <c r="H66" s="720"/>
      <c r="I66" s="197" t="s">
        <v>188</v>
      </c>
      <c r="J66" s="197" t="s">
        <v>259</v>
      </c>
      <c r="K66" s="719" t="s">
        <v>189</v>
      </c>
      <c r="L66" s="720"/>
      <c r="M66" s="197" t="s">
        <v>253</v>
      </c>
      <c r="N66" s="196"/>
      <c r="O66" s="196"/>
      <c r="P66" s="196"/>
      <c r="Q66" s="196"/>
      <c r="R66" s="196"/>
    </row>
    <row r="67" spans="1:20" s="147" customFormat="1" ht="16.5" customHeight="1">
      <c r="A67" s="730" t="s">
        <v>183</v>
      </c>
      <c r="B67" s="200" t="s">
        <v>87</v>
      </c>
      <c r="C67" s="139">
        <f>SUMIF($D$4:$D$63,"会場借上料",F$4:F$63)</f>
        <v>0</v>
      </c>
      <c r="D67" s="139">
        <f>SUMIF($D$4:$D$63,"会場借上料",G$4:G$63)</f>
        <v>0</v>
      </c>
      <c r="E67" s="139">
        <f>SUMIF($D$4:$D$63,"会場借上料",H$4:H$63)</f>
        <v>0</v>
      </c>
      <c r="G67" s="735" t="s">
        <v>260</v>
      </c>
      <c r="H67" s="735"/>
      <c r="I67" s="150" t="s">
        <v>413</v>
      </c>
      <c r="J67" s="151">
        <f>SUM(C67:C70,C72)</f>
        <v>0</v>
      </c>
      <c r="K67" s="716">
        <f>SUM(D67:D70,D72)</f>
        <v>0</v>
      </c>
      <c r="L67" s="717"/>
      <c r="M67" s="151">
        <f>SUM(E67:E70,E72)</f>
        <v>0</v>
      </c>
      <c r="N67" s="196"/>
      <c r="O67" s="196"/>
      <c r="P67" s="196"/>
      <c r="Q67" s="196"/>
    </row>
    <row r="68" spans="1:20" s="147" customFormat="1" ht="16.5" customHeight="1">
      <c r="A68" s="731"/>
      <c r="B68" s="200" t="s">
        <v>86</v>
      </c>
      <c r="C68" s="139">
        <f>SUMIF($D$4:$D$63,"装飾設備費",F$4:F$63)</f>
        <v>0</v>
      </c>
      <c r="D68" s="139">
        <f>SUMIF($D$4:$D$63,"装飾設備費",G$4:G$63)</f>
        <v>0</v>
      </c>
      <c r="E68" s="139">
        <f>SUMIF($D$4:$D$63,"装飾設備費",H$4:H$63)</f>
        <v>0</v>
      </c>
      <c r="G68" s="735"/>
      <c r="H68" s="735"/>
      <c r="I68" s="150" t="s">
        <v>415</v>
      </c>
      <c r="J68" s="151">
        <f>SUM(C71)</f>
        <v>0</v>
      </c>
      <c r="K68" s="716">
        <f>SUM(D71)</f>
        <v>0</v>
      </c>
      <c r="L68" s="717"/>
      <c r="M68" s="151">
        <f>SUM(E71)</f>
        <v>0</v>
      </c>
    </row>
    <row r="69" spans="1:20" s="147" customFormat="1" ht="16.5" customHeight="1">
      <c r="A69" s="731"/>
      <c r="B69" s="200" t="s">
        <v>85</v>
      </c>
      <c r="C69" s="139">
        <f>SUMIF($D$4:$D$63,"委託料",F$4:F$63)</f>
        <v>0</v>
      </c>
      <c r="D69" s="139">
        <f>SUMIF($D$4:$D$63,"委託料",G$4:G$63)</f>
        <v>0</v>
      </c>
      <c r="E69" s="139">
        <f>SUMIF($D$4:$D$63,"委託料",H$4:H$63)</f>
        <v>0</v>
      </c>
      <c r="G69" s="729" t="s">
        <v>261</v>
      </c>
      <c r="H69" s="729"/>
      <c r="I69" s="150" t="s">
        <v>416</v>
      </c>
      <c r="J69" s="151">
        <f>SUM(C73:C75)</f>
        <v>0</v>
      </c>
      <c r="K69" s="716">
        <f>SUM(D73:D75)</f>
        <v>0</v>
      </c>
      <c r="L69" s="717"/>
      <c r="M69" s="151">
        <f>SUM(E73:E75)</f>
        <v>0</v>
      </c>
    </row>
    <row r="70" spans="1:20" s="147" customFormat="1" ht="16.5" customHeight="1">
      <c r="A70" s="731"/>
      <c r="B70" s="200" t="s">
        <v>83</v>
      </c>
      <c r="C70" s="139">
        <f>SUMIF($D$4:$D$63,"印刷製本費",F$4:F$63)</f>
        <v>0</v>
      </c>
      <c r="D70" s="139">
        <f>SUMIF($D$4:$D$63,"印刷製本費",G$4:G$63)</f>
        <v>0</v>
      </c>
      <c r="E70" s="139">
        <f>SUMIF($D$4:$D$63,"印刷製本費",H$4:H$63)</f>
        <v>0</v>
      </c>
      <c r="G70" s="729" t="s">
        <v>262</v>
      </c>
      <c r="H70" s="729"/>
      <c r="I70" s="152"/>
      <c r="J70" s="151">
        <f>SUM(C76)</f>
        <v>0</v>
      </c>
      <c r="K70" s="716">
        <f>SUM(D76)</f>
        <v>0</v>
      </c>
      <c r="L70" s="717"/>
      <c r="M70" s="151">
        <f>SUM(E76)</f>
        <v>0</v>
      </c>
    </row>
    <row r="71" spans="1:20" s="147" customFormat="1" ht="16.5" customHeight="1">
      <c r="A71" s="731"/>
      <c r="B71" s="200" t="s">
        <v>264</v>
      </c>
      <c r="C71" s="139">
        <f>SUMIF($D$4:$D$33,"人件費",F$4:F$33)</f>
        <v>0</v>
      </c>
      <c r="D71" s="139">
        <f>SUMIF($D$4:$D$33,"人件費",G$4:G$33)</f>
        <v>0</v>
      </c>
      <c r="E71" s="139">
        <f>SUMIF($D$4:$D$63,"人件費",H$4:H$63)</f>
        <v>0</v>
      </c>
      <c r="G71" s="729" t="s">
        <v>186</v>
      </c>
      <c r="H71" s="729"/>
      <c r="I71" s="153"/>
      <c r="J71" s="139">
        <f>SUM(J67:J70)</f>
        <v>0</v>
      </c>
      <c r="K71" s="739"/>
      <c r="L71" s="740"/>
      <c r="M71" s="153"/>
    </row>
    <row r="72" spans="1:20" s="147" customFormat="1" ht="16.5" customHeight="1">
      <c r="A72" s="732"/>
      <c r="B72" s="200" t="s">
        <v>81</v>
      </c>
      <c r="C72" s="139">
        <f>SUMIF($D$4:$D$63,"海外通信費",F$4:F$63)</f>
        <v>0</v>
      </c>
      <c r="D72" s="139">
        <f>SUMIF($D$4:$D$63,"海外通信費",G$4:G$63)</f>
        <v>0</v>
      </c>
      <c r="E72" s="139">
        <f>SUMIF($D$4:$D$63,"海外通信費",H$4:H$63)</f>
        <v>0</v>
      </c>
      <c r="G72" s="196"/>
      <c r="H72" s="196"/>
      <c r="I72" s="196"/>
      <c r="J72" s="196"/>
      <c r="K72" s="142"/>
      <c r="L72" s="142"/>
      <c r="M72" s="196"/>
    </row>
    <row r="73" spans="1:20" s="147" customFormat="1" ht="16.5" customHeight="1">
      <c r="A73" s="734" t="s">
        <v>184</v>
      </c>
      <c r="B73" s="200" t="s">
        <v>256</v>
      </c>
      <c r="C73" s="139">
        <f>SUMIF($D$4:$D$63,"施設整備費",F$4:F$63)</f>
        <v>0</v>
      </c>
      <c r="D73" s="139">
        <f>SUMIF($D$4:$D$63,"施設整備費",G$4:G$63)</f>
        <v>0</v>
      </c>
      <c r="E73" s="139">
        <f>SUMIF($D$4:$D$63,"施設整備費",H$4:H$63)</f>
        <v>0</v>
      </c>
      <c r="G73" s="719" t="s">
        <v>417</v>
      </c>
      <c r="H73" s="720"/>
      <c r="I73" s="278" t="s">
        <v>188</v>
      </c>
      <c r="J73" s="278" t="s">
        <v>259</v>
      </c>
      <c r="K73" s="719" t="s">
        <v>189</v>
      </c>
      <c r="L73" s="720"/>
      <c r="M73" s="278" t="s">
        <v>253</v>
      </c>
      <c r="N73" s="196"/>
    </row>
    <row r="74" spans="1:20" s="147" customFormat="1" ht="16.5" customHeight="1">
      <c r="A74" s="734"/>
      <c r="B74" s="200" t="s">
        <v>78</v>
      </c>
      <c r="C74" s="139">
        <f>SUMIF($D$4:$D$63,"内外装整備費",F$4:F$63)</f>
        <v>0</v>
      </c>
      <c r="D74" s="139">
        <f>SUMIF($D$4:$D$63,"内外装整備費",G$4:G$63)</f>
        <v>0</v>
      </c>
      <c r="E74" s="139">
        <f>SUMIF($D$4:$D$63,"内外装整備費",H$4:H$63)</f>
        <v>0</v>
      </c>
      <c r="G74" s="736" t="s">
        <v>418</v>
      </c>
      <c r="H74" s="735"/>
      <c r="I74" s="279" t="s">
        <v>412</v>
      </c>
      <c r="J74" s="280">
        <f>SUM(C67:C70,C72)</f>
        <v>0</v>
      </c>
      <c r="K74" s="716">
        <f>SUM(D67:D70,D72)</f>
        <v>0</v>
      </c>
      <c r="L74" s="717"/>
      <c r="M74" s="280">
        <f>SUM(E67:E70,E72)</f>
        <v>0</v>
      </c>
    </row>
    <row r="75" spans="1:20" s="147" customFormat="1" ht="16.5" customHeight="1">
      <c r="A75" s="734"/>
      <c r="B75" s="200" t="s">
        <v>77</v>
      </c>
      <c r="C75" s="139">
        <f>SUMIF($D$4:$D$63,"家賃賃借料",F$4:F$63)</f>
        <v>0</v>
      </c>
      <c r="D75" s="139">
        <f>SUMIF($D$4:$D$63,"家賃賃借料",G$4:G$63)</f>
        <v>0</v>
      </c>
      <c r="E75" s="139">
        <f>SUMIF($D$4:$D$63,"家賃賃借料",H$4:H$63)</f>
        <v>0</v>
      </c>
      <c r="G75" s="735"/>
      <c r="H75" s="735"/>
      <c r="I75" s="279" t="s">
        <v>414</v>
      </c>
      <c r="J75" s="280">
        <f>SUM(C71)</f>
        <v>0</v>
      </c>
      <c r="K75" s="716">
        <f>SUM(D71)</f>
        <v>0</v>
      </c>
      <c r="L75" s="717"/>
      <c r="M75" s="280">
        <f>SUM(E71)</f>
        <v>0</v>
      </c>
    </row>
    <row r="76" spans="1:20" s="147" customFormat="1" ht="16.5" customHeight="1">
      <c r="A76" s="737" t="s">
        <v>257</v>
      </c>
      <c r="B76" s="738"/>
      <c r="C76" s="154">
        <f>SUMIF($D$4:$D$63,"補助対象外",F$4:F$63)</f>
        <v>0</v>
      </c>
      <c r="D76" s="154">
        <f>SUMIF($D$4:$D$63,"補助対象外",G$4:G$63)</f>
        <v>0</v>
      </c>
      <c r="E76" s="154">
        <f>SUMIF($D$4:$D$63,"補助対象外",H$4:H$63)</f>
        <v>0</v>
      </c>
      <c r="G76" s="729" t="s">
        <v>261</v>
      </c>
      <c r="H76" s="729"/>
      <c r="I76" s="279" t="s">
        <v>412</v>
      </c>
      <c r="J76" s="280">
        <f>SUM(C73:C75)</f>
        <v>0</v>
      </c>
      <c r="K76" s="716">
        <f>SUM(D73:D75)</f>
        <v>0</v>
      </c>
      <c r="L76" s="717"/>
      <c r="M76" s="280">
        <f>SUM(E73:E75)</f>
        <v>0</v>
      </c>
    </row>
    <row r="77" spans="1:20" s="147" customFormat="1" ht="16.5" customHeight="1">
      <c r="A77" s="733" t="s">
        <v>258</v>
      </c>
      <c r="B77" s="733"/>
      <c r="C77" s="139">
        <f>SUM(C67:C76)</f>
        <v>0</v>
      </c>
      <c r="D77" s="139">
        <f>SUM(D67:D76)</f>
        <v>0</v>
      </c>
      <c r="E77" s="139">
        <f>SUM(E67:E76)</f>
        <v>0</v>
      </c>
      <c r="G77" s="729" t="s">
        <v>262</v>
      </c>
      <c r="H77" s="729"/>
      <c r="I77" s="281"/>
      <c r="J77" s="280">
        <f>C76</f>
        <v>0</v>
      </c>
      <c r="K77" s="716">
        <f>D76</f>
        <v>0</v>
      </c>
      <c r="L77" s="717"/>
      <c r="M77" s="280">
        <f>E76</f>
        <v>0</v>
      </c>
    </row>
    <row r="78" spans="1:20" s="147" customFormat="1" ht="16.5" customHeight="1">
      <c r="A78" s="155"/>
      <c r="B78" s="156"/>
      <c r="C78" s="156"/>
      <c r="G78" s="729" t="s">
        <v>186</v>
      </c>
      <c r="H78" s="729"/>
      <c r="I78" s="282"/>
      <c r="J78" s="277">
        <f>SUM(J74:J77)</f>
        <v>0</v>
      </c>
      <c r="K78" s="739"/>
      <c r="L78" s="740"/>
      <c r="M78" s="282"/>
    </row>
    <row r="79" spans="1:20" s="147" customFormat="1" ht="18.75" customHeight="1">
      <c r="A79" s="155"/>
      <c r="B79" s="156"/>
      <c r="C79" s="156"/>
    </row>
    <row r="80" spans="1:20" s="147" customFormat="1" ht="18.75" customHeight="1">
      <c r="A80" s="155"/>
      <c r="B80" s="156"/>
      <c r="C80" s="156"/>
      <c r="G80" s="424" t="s">
        <v>651</v>
      </c>
      <c r="H80" s="424"/>
      <c r="I80" s="425"/>
      <c r="J80" s="426"/>
      <c r="K80" s="426"/>
      <c r="L80" s="426"/>
      <c r="M80" s="426"/>
    </row>
    <row r="81" spans="1:15" ht="18.75" customHeight="1">
      <c r="A81" s="155"/>
      <c r="B81" s="156"/>
      <c r="C81" s="156"/>
      <c r="D81" s="147"/>
      <c r="E81" s="147"/>
      <c r="F81" s="147"/>
      <c r="G81" s="733" t="s">
        <v>652</v>
      </c>
      <c r="H81" s="741"/>
      <c r="I81" s="742" t="s">
        <v>653</v>
      </c>
      <c r="J81" s="743"/>
      <c r="K81" s="729" t="s">
        <v>654</v>
      </c>
      <c r="L81" s="744"/>
      <c r="M81" s="744"/>
      <c r="N81" s="147"/>
      <c r="O81" s="147"/>
    </row>
    <row r="82" spans="1:15" ht="18.75" customHeight="1">
      <c r="A82" s="155"/>
      <c r="B82" s="156"/>
      <c r="C82" s="156"/>
      <c r="D82" s="147"/>
      <c r="E82" s="147"/>
      <c r="F82" s="147"/>
      <c r="G82" s="745">
        <f>C77</f>
        <v>0</v>
      </c>
      <c r="H82" s="746"/>
      <c r="I82" s="745">
        <f>SUM(D67:D75)</f>
        <v>0</v>
      </c>
      <c r="J82" s="746"/>
      <c r="K82" s="745">
        <f>D76+E77</f>
        <v>0</v>
      </c>
      <c r="L82" s="746"/>
      <c r="M82" s="746"/>
      <c r="N82" s="147"/>
      <c r="O82" s="147"/>
    </row>
    <row r="83" spans="1:15" ht="18.75" customHeight="1">
      <c r="A83" s="155"/>
      <c r="B83" s="156"/>
      <c r="C83" s="156"/>
      <c r="D83" s="147"/>
      <c r="E83" s="147"/>
      <c r="F83" s="147"/>
      <c r="H83" s="147"/>
      <c r="I83" s="147"/>
      <c r="J83" s="147"/>
      <c r="K83" s="147"/>
      <c r="L83" s="147"/>
      <c r="M83" s="147"/>
      <c r="N83" s="147"/>
      <c r="O83" s="147"/>
    </row>
    <row r="84" spans="1:15" ht="18.75" customHeight="1">
      <c r="A84" s="155"/>
      <c r="B84" s="156"/>
      <c r="C84" s="156"/>
      <c r="D84" s="147"/>
      <c r="E84" s="147"/>
      <c r="F84" s="147"/>
      <c r="H84" s="147"/>
      <c r="I84" s="147"/>
      <c r="J84" s="147"/>
      <c r="K84" s="147"/>
      <c r="L84" s="147"/>
      <c r="M84" s="147"/>
      <c r="N84" s="147"/>
      <c r="O84" s="147"/>
    </row>
    <row r="85" spans="1:15" ht="18.75" customHeight="1">
      <c r="A85" s="155"/>
      <c r="B85" s="156"/>
      <c r="C85" s="156"/>
      <c r="D85" s="147"/>
      <c r="E85" s="147"/>
      <c r="F85" s="147"/>
      <c r="H85" s="147"/>
      <c r="I85" s="147"/>
      <c r="J85" s="147"/>
      <c r="K85" s="147"/>
      <c r="L85" s="147"/>
      <c r="M85" s="147"/>
      <c r="N85" s="147"/>
      <c r="O85" s="147"/>
    </row>
    <row r="86" spans="1:15" ht="18.75" customHeight="1">
      <c r="A86" s="155"/>
      <c r="B86" s="156"/>
      <c r="C86" s="156"/>
      <c r="D86" s="147"/>
      <c r="E86" s="147"/>
      <c r="F86" s="147"/>
      <c r="H86" s="147"/>
      <c r="I86" s="147"/>
      <c r="J86" s="147"/>
      <c r="K86" s="147"/>
      <c r="L86" s="147"/>
      <c r="M86" s="147"/>
      <c r="N86" s="147"/>
      <c r="O86" s="147"/>
    </row>
    <row r="87" spans="1:15">
      <c r="A87" s="155"/>
      <c r="B87" s="156"/>
      <c r="C87" s="156"/>
      <c r="D87" s="147"/>
      <c r="E87" s="147"/>
      <c r="F87" s="147"/>
    </row>
    <row r="88" spans="1:15">
      <c r="A88" s="155"/>
      <c r="B88" s="156"/>
      <c r="C88" s="156"/>
      <c r="D88" s="147"/>
      <c r="E88" s="147"/>
      <c r="F88" s="147"/>
    </row>
    <row r="89" spans="1:15">
      <c r="A89" s="155"/>
      <c r="B89" s="156"/>
      <c r="C89" s="156"/>
      <c r="D89" s="147"/>
      <c r="E89" s="147"/>
      <c r="F89" s="147"/>
    </row>
    <row r="90" spans="1:15">
      <c r="A90" s="155"/>
      <c r="B90" s="156"/>
      <c r="C90" s="156"/>
      <c r="D90" s="147"/>
      <c r="E90" s="147"/>
      <c r="F90" s="147"/>
    </row>
    <row r="91" spans="1:15">
      <c r="A91" s="155"/>
      <c r="B91" s="156"/>
      <c r="C91" s="156"/>
      <c r="D91" s="147"/>
      <c r="E91" s="147"/>
      <c r="F91" s="147"/>
    </row>
    <row r="92" spans="1:15">
      <c r="A92" s="155"/>
      <c r="B92" s="156"/>
      <c r="C92" s="156"/>
      <c r="D92" s="147"/>
      <c r="E92" s="147"/>
      <c r="F92" s="147"/>
    </row>
    <row r="93" spans="1:15">
      <c r="F93" s="147"/>
    </row>
  </sheetData>
  <mergeCells count="98">
    <mergeCell ref="G81:H81"/>
    <mergeCell ref="I81:J81"/>
    <mergeCell ref="K81:M81"/>
    <mergeCell ref="G82:H82"/>
    <mergeCell ref="I82:J82"/>
    <mergeCell ref="K82:M82"/>
    <mergeCell ref="B7:C7"/>
    <mergeCell ref="B6:C6"/>
    <mergeCell ref="B5:C5"/>
    <mergeCell ref="B4:C4"/>
    <mergeCell ref="B12:C12"/>
    <mergeCell ref="B11:C11"/>
    <mergeCell ref="B10:C10"/>
    <mergeCell ref="B9:C9"/>
    <mergeCell ref="B8:C8"/>
    <mergeCell ref="B17:C17"/>
    <mergeCell ref="B16:C16"/>
    <mergeCell ref="B15:C15"/>
    <mergeCell ref="B14:C14"/>
    <mergeCell ref="B13:C13"/>
    <mergeCell ref="B22:C22"/>
    <mergeCell ref="B21:C21"/>
    <mergeCell ref="B20:C20"/>
    <mergeCell ref="B19:C19"/>
    <mergeCell ref="B18:C18"/>
    <mergeCell ref="B27:C27"/>
    <mergeCell ref="B26:C26"/>
    <mergeCell ref="B25:C25"/>
    <mergeCell ref="B24:C24"/>
    <mergeCell ref="B23:C23"/>
    <mergeCell ref="A76:B76"/>
    <mergeCell ref="G77:H77"/>
    <mergeCell ref="K77:L77"/>
    <mergeCell ref="A77:B77"/>
    <mergeCell ref="G78:H78"/>
    <mergeCell ref="K78:L78"/>
    <mergeCell ref="G76:H76"/>
    <mergeCell ref="K76:L76"/>
    <mergeCell ref="G67:H68"/>
    <mergeCell ref="K67:L67"/>
    <mergeCell ref="K68:L68"/>
    <mergeCell ref="G69:H69"/>
    <mergeCell ref="K69:L69"/>
    <mergeCell ref="G70:H70"/>
    <mergeCell ref="K70:L70"/>
    <mergeCell ref="G73:H73"/>
    <mergeCell ref="K73:L73"/>
    <mergeCell ref="A73:A75"/>
    <mergeCell ref="G74:H75"/>
    <mergeCell ref="K74:L74"/>
    <mergeCell ref="K75:L75"/>
    <mergeCell ref="G71:H71"/>
    <mergeCell ref="K71:L71"/>
    <mergeCell ref="J1:L1"/>
    <mergeCell ref="B3:C3"/>
    <mergeCell ref="I3:J3"/>
    <mergeCell ref="A64:E64"/>
    <mergeCell ref="I64:J64"/>
    <mergeCell ref="B31:C31"/>
    <mergeCell ref="B30:C30"/>
    <mergeCell ref="B29:C29"/>
    <mergeCell ref="B28:C28"/>
    <mergeCell ref="B45:C45"/>
    <mergeCell ref="B46:C46"/>
    <mergeCell ref="B47:C47"/>
    <mergeCell ref="B48:C48"/>
    <mergeCell ref="B49:C49"/>
    <mergeCell ref="B50:C50"/>
    <mergeCell ref="B51:C51"/>
    <mergeCell ref="G66:H66"/>
    <mergeCell ref="K66:L66"/>
    <mergeCell ref="B33:C33"/>
    <mergeCell ref="B32:C32"/>
    <mergeCell ref="B34:C34"/>
    <mergeCell ref="B35:C35"/>
    <mergeCell ref="B36:C36"/>
    <mergeCell ref="B37:C37"/>
    <mergeCell ref="B38:C38"/>
    <mergeCell ref="B39:C39"/>
    <mergeCell ref="B40:C40"/>
    <mergeCell ref="B41:C41"/>
    <mergeCell ref="B42:C42"/>
    <mergeCell ref="B43:C43"/>
    <mergeCell ref="B44:C44"/>
    <mergeCell ref="B52:C52"/>
    <mergeCell ref="B53:C53"/>
    <mergeCell ref="B54:C54"/>
    <mergeCell ref="B55:C55"/>
    <mergeCell ref="B56:C56"/>
    <mergeCell ref="B57:C57"/>
    <mergeCell ref="B58:C58"/>
    <mergeCell ref="A67:A72"/>
    <mergeCell ref="B59:C59"/>
    <mergeCell ref="B60:C60"/>
    <mergeCell ref="B61:C61"/>
    <mergeCell ref="B62:C62"/>
    <mergeCell ref="B63:C63"/>
    <mergeCell ref="A66:B66"/>
  </mergeCells>
  <phoneticPr fontId="23"/>
  <conditionalFormatting sqref="D4:D63">
    <cfRule type="cellIs" dxfId="7" priority="2" operator="equal">
      <formula>"人件費"</formula>
    </cfRule>
  </conditionalFormatting>
  <dataValidations count="2">
    <dataValidation type="list" allowBlank="1" showInputMessage="1" sqref="WVM983081:WVM983103 E65576:E65598 SW4:SW63 ACS4:ACS63 AMO4:AMO63 AWK4:AWK63 BGG4:BGG63 BQC4:BQC63 BZY4:BZY63 CJU4:CJU63 CTQ4:CTQ63 DDM4:DDM63 DNI4:DNI63 DXE4:DXE63 EHA4:EHA63 EQW4:EQW63 FAS4:FAS63 FKO4:FKO63 FUK4:FUK63 GEG4:GEG63 GOC4:GOC63 GXY4:GXY63 HHU4:HHU63 HRQ4:HRQ63 IBM4:IBM63 ILI4:ILI63 IVE4:IVE63 JFA4:JFA63 JOW4:JOW63 JYS4:JYS63 KIO4:KIO63 KSK4:KSK63 LCG4:LCG63 LMC4:LMC63 LVY4:LVY63 MFU4:MFU63 MPQ4:MPQ63 MZM4:MZM63 NJI4:NJI63 NTE4:NTE63 ODA4:ODA63 OMW4:OMW63 OWS4:OWS63 PGO4:PGO63 PQK4:PQK63 QAG4:QAG63 QKC4:QKC63 QTY4:QTY63 RDU4:RDU63 RNQ4:RNQ63 RXM4:RXM63 SHI4:SHI63 SRE4:SRE63 TBA4:TBA63 TKW4:TKW63 TUS4:TUS63 UEO4:UEO63 UOK4:UOK63 UYG4:UYG63 VIC4:VIC63 VRY4:VRY63 WBU4:WBU63 WLQ4:WLQ63 WVM4:WVM63 JA65577:JA65599 WLQ983081:WLQ983103 WBU983081:WBU983103 VRY983081:VRY983103 VIC983081:VIC983103 UYG983081:UYG983103 UOK983081:UOK983103 UEO983081:UEO983103 TUS983081:TUS983103 TKW983081:TKW983103 TBA983081:TBA983103 SRE983081:SRE983103 SHI983081:SHI983103 RXM983081:RXM983103 RNQ983081:RNQ983103 RDU983081:RDU983103 QTY983081:QTY983103 QKC983081:QKC983103 QAG983081:QAG983103 PQK983081:PQK983103 PGO983081:PGO983103 OWS983081:OWS983103 OMW983081:OMW983103 ODA983081:ODA983103 NTE983081:NTE983103 NJI983081:NJI983103 MZM983081:MZM983103 MPQ983081:MPQ983103 MFU983081:MFU983103 LVY983081:LVY983103 LMC983081:LMC983103 LCG983081:LCG983103 KSK983081:KSK983103 KIO983081:KIO983103 JYS983081:JYS983103 JOW983081:JOW983103 JFA983081:JFA983103 IVE983081:IVE983103 ILI983081:ILI983103 IBM983081:IBM983103 HRQ983081:HRQ983103 HHU983081:HHU983103 GXY983081:GXY983103 GOC983081:GOC983103 GEG983081:GEG983103 FUK983081:FUK983103 FKO983081:FKO983103 FAS983081:FAS983103 EQW983081:EQW983103 EHA983081:EHA983103 DXE983081:DXE983103 DNI983081:DNI983103 DDM983081:DDM983103 CTQ983081:CTQ983103 CJU983081:CJU983103 BZY983081:BZY983103 BQC983081:BQC983103 BGG983081:BGG983103 AWK983081:AWK983103 AMO983081:AMO983103 ACS983081:ACS983103 SW983081:SW983103 JA983081:JA983103 E983080:E983102 WVM917545:WVM917567 WLQ917545:WLQ917567 WBU917545:WBU917567 VRY917545:VRY917567 VIC917545:VIC917567 UYG917545:UYG917567 UOK917545:UOK917567 UEO917545:UEO917567 TUS917545:TUS917567 TKW917545:TKW917567 TBA917545:TBA917567 SRE917545:SRE917567 SHI917545:SHI917567 RXM917545:RXM917567 RNQ917545:RNQ917567 RDU917545:RDU917567 QTY917545:QTY917567 QKC917545:QKC917567 QAG917545:QAG917567 PQK917545:PQK917567 PGO917545:PGO917567 OWS917545:OWS917567 OMW917545:OMW917567 ODA917545:ODA917567 NTE917545:NTE917567 NJI917545:NJI917567 MZM917545:MZM917567 MPQ917545:MPQ917567 MFU917545:MFU917567 LVY917545:LVY917567 LMC917545:LMC917567 LCG917545:LCG917567 KSK917545:KSK917567 KIO917545:KIO917567 JYS917545:JYS917567 JOW917545:JOW917567 JFA917545:JFA917567 IVE917545:IVE917567 ILI917545:ILI917567 IBM917545:IBM917567 HRQ917545:HRQ917567 HHU917545:HHU917567 GXY917545:GXY917567 GOC917545:GOC917567 GEG917545:GEG917567 FUK917545:FUK917567 FKO917545:FKO917567 FAS917545:FAS917567 EQW917545:EQW917567 EHA917545:EHA917567 DXE917545:DXE917567 DNI917545:DNI917567 DDM917545:DDM917567 CTQ917545:CTQ917567 CJU917545:CJU917567 BZY917545:BZY917567 BQC917545:BQC917567 BGG917545:BGG917567 AWK917545:AWK917567 AMO917545:AMO917567 ACS917545:ACS917567 SW917545:SW917567 JA917545:JA917567 E917544:E917566 WVM852009:WVM852031 WLQ852009:WLQ852031 WBU852009:WBU852031 VRY852009:VRY852031 VIC852009:VIC852031 UYG852009:UYG852031 UOK852009:UOK852031 UEO852009:UEO852031 TUS852009:TUS852031 TKW852009:TKW852031 TBA852009:TBA852031 SRE852009:SRE852031 SHI852009:SHI852031 RXM852009:RXM852031 RNQ852009:RNQ852031 RDU852009:RDU852031 QTY852009:QTY852031 QKC852009:QKC852031 QAG852009:QAG852031 PQK852009:PQK852031 PGO852009:PGO852031 OWS852009:OWS852031 OMW852009:OMW852031 ODA852009:ODA852031 NTE852009:NTE852031 NJI852009:NJI852031 MZM852009:MZM852031 MPQ852009:MPQ852031 MFU852009:MFU852031 LVY852009:LVY852031 LMC852009:LMC852031 LCG852009:LCG852031 KSK852009:KSK852031 KIO852009:KIO852031 JYS852009:JYS852031 JOW852009:JOW852031 JFA852009:JFA852031 IVE852009:IVE852031 ILI852009:ILI852031 IBM852009:IBM852031 HRQ852009:HRQ852031 HHU852009:HHU852031 GXY852009:GXY852031 GOC852009:GOC852031 GEG852009:GEG852031 FUK852009:FUK852031 FKO852009:FKO852031 FAS852009:FAS852031 EQW852009:EQW852031 EHA852009:EHA852031 DXE852009:DXE852031 DNI852009:DNI852031 DDM852009:DDM852031 CTQ852009:CTQ852031 CJU852009:CJU852031 BZY852009:BZY852031 BQC852009:BQC852031 BGG852009:BGG852031 AWK852009:AWK852031 AMO852009:AMO852031 ACS852009:ACS852031 SW852009:SW852031 JA852009:JA852031 E852008:E852030 WVM786473:WVM786495 WLQ786473:WLQ786495 WBU786473:WBU786495 VRY786473:VRY786495 VIC786473:VIC786495 UYG786473:UYG786495 UOK786473:UOK786495 UEO786473:UEO786495 TUS786473:TUS786495 TKW786473:TKW786495 TBA786473:TBA786495 SRE786473:SRE786495 SHI786473:SHI786495 RXM786473:RXM786495 RNQ786473:RNQ786495 RDU786473:RDU786495 QTY786473:QTY786495 QKC786473:QKC786495 QAG786473:QAG786495 PQK786473:PQK786495 PGO786473:PGO786495 OWS786473:OWS786495 OMW786473:OMW786495 ODA786473:ODA786495 NTE786473:NTE786495 NJI786473:NJI786495 MZM786473:MZM786495 MPQ786473:MPQ786495 MFU786473:MFU786495 LVY786473:LVY786495 LMC786473:LMC786495 LCG786473:LCG786495 KSK786473:KSK786495 KIO786473:KIO786495 JYS786473:JYS786495 JOW786473:JOW786495 JFA786473:JFA786495 IVE786473:IVE786495 ILI786473:ILI786495 IBM786473:IBM786495 HRQ786473:HRQ786495 HHU786473:HHU786495 GXY786473:GXY786495 GOC786473:GOC786495 GEG786473:GEG786495 FUK786473:FUK786495 FKO786473:FKO786495 FAS786473:FAS786495 EQW786473:EQW786495 EHA786473:EHA786495 DXE786473:DXE786495 DNI786473:DNI786495 DDM786473:DDM786495 CTQ786473:CTQ786495 CJU786473:CJU786495 BZY786473:BZY786495 BQC786473:BQC786495 BGG786473:BGG786495 AWK786473:AWK786495 AMO786473:AMO786495 ACS786473:ACS786495 SW786473:SW786495 JA786473:JA786495 E786472:E786494 WVM720937:WVM720959 WLQ720937:WLQ720959 WBU720937:WBU720959 VRY720937:VRY720959 VIC720937:VIC720959 UYG720937:UYG720959 UOK720937:UOK720959 UEO720937:UEO720959 TUS720937:TUS720959 TKW720937:TKW720959 TBA720937:TBA720959 SRE720937:SRE720959 SHI720937:SHI720959 RXM720937:RXM720959 RNQ720937:RNQ720959 RDU720937:RDU720959 QTY720937:QTY720959 QKC720937:QKC720959 QAG720937:QAG720959 PQK720937:PQK720959 PGO720937:PGO720959 OWS720937:OWS720959 OMW720937:OMW720959 ODA720937:ODA720959 NTE720937:NTE720959 NJI720937:NJI720959 MZM720937:MZM720959 MPQ720937:MPQ720959 MFU720937:MFU720959 LVY720937:LVY720959 LMC720937:LMC720959 LCG720937:LCG720959 KSK720937:KSK720959 KIO720937:KIO720959 JYS720937:JYS720959 JOW720937:JOW720959 JFA720937:JFA720959 IVE720937:IVE720959 ILI720937:ILI720959 IBM720937:IBM720959 HRQ720937:HRQ720959 HHU720937:HHU720959 GXY720937:GXY720959 GOC720937:GOC720959 GEG720937:GEG720959 FUK720937:FUK720959 FKO720937:FKO720959 FAS720937:FAS720959 EQW720937:EQW720959 EHA720937:EHA720959 DXE720937:DXE720959 DNI720937:DNI720959 DDM720937:DDM720959 CTQ720937:CTQ720959 CJU720937:CJU720959 BZY720937:BZY720959 BQC720937:BQC720959 BGG720937:BGG720959 AWK720937:AWK720959 AMO720937:AMO720959 ACS720937:ACS720959 SW720937:SW720959 JA720937:JA720959 E720936:E720958 WVM655401:WVM655423 WLQ655401:WLQ655423 WBU655401:WBU655423 VRY655401:VRY655423 VIC655401:VIC655423 UYG655401:UYG655423 UOK655401:UOK655423 UEO655401:UEO655423 TUS655401:TUS655423 TKW655401:TKW655423 TBA655401:TBA655423 SRE655401:SRE655423 SHI655401:SHI655423 RXM655401:RXM655423 RNQ655401:RNQ655423 RDU655401:RDU655423 QTY655401:QTY655423 QKC655401:QKC655423 QAG655401:QAG655423 PQK655401:PQK655423 PGO655401:PGO655423 OWS655401:OWS655423 OMW655401:OMW655423 ODA655401:ODA655423 NTE655401:NTE655423 NJI655401:NJI655423 MZM655401:MZM655423 MPQ655401:MPQ655423 MFU655401:MFU655423 LVY655401:LVY655423 LMC655401:LMC655423 LCG655401:LCG655423 KSK655401:KSK655423 KIO655401:KIO655423 JYS655401:JYS655423 JOW655401:JOW655423 JFA655401:JFA655423 IVE655401:IVE655423 ILI655401:ILI655423 IBM655401:IBM655423 HRQ655401:HRQ655423 HHU655401:HHU655423 GXY655401:GXY655423 GOC655401:GOC655423 GEG655401:GEG655423 FUK655401:FUK655423 FKO655401:FKO655423 FAS655401:FAS655423 EQW655401:EQW655423 EHA655401:EHA655423 DXE655401:DXE655423 DNI655401:DNI655423 DDM655401:DDM655423 CTQ655401:CTQ655423 CJU655401:CJU655423 BZY655401:BZY655423 BQC655401:BQC655423 BGG655401:BGG655423 AWK655401:AWK655423 AMO655401:AMO655423 ACS655401:ACS655423 SW655401:SW655423 JA655401:JA655423 E655400:E655422 WVM589865:WVM589887 WLQ589865:WLQ589887 WBU589865:WBU589887 VRY589865:VRY589887 VIC589865:VIC589887 UYG589865:UYG589887 UOK589865:UOK589887 UEO589865:UEO589887 TUS589865:TUS589887 TKW589865:TKW589887 TBA589865:TBA589887 SRE589865:SRE589887 SHI589865:SHI589887 RXM589865:RXM589887 RNQ589865:RNQ589887 RDU589865:RDU589887 QTY589865:QTY589887 QKC589865:QKC589887 QAG589865:QAG589887 PQK589865:PQK589887 PGO589865:PGO589887 OWS589865:OWS589887 OMW589865:OMW589887 ODA589865:ODA589887 NTE589865:NTE589887 NJI589865:NJI589887 MZM589865:MZM589887 MPQ589865:MPQ589887 MFU589865:MFU589887 LVY589865:LVY589887 LMC589865:LMC589887 LCG589865:LCG589887 KSK589865:KSK589887 KIO589865:KIO589887 JYS589865:JYS589887 JOW589865:JOW589887 JFA589865:JFA589887 IVE589865:IVE589887 ILI589865:ILI589887 IBM589865:IBM589887 HRQ589865:HRQ589887 HHU589865:HHU589887 GXY589865:GXY589887 GOC589865:GOC589887 GEG589865:GEG589887 FUK589865:FUK589887 FKO589865:FKO589887 FAS589865:FAS589887 EQW589865:EQW589887 EHA589865:EHA589887 DXE589865:DXE589887 DNI589865:DNI589887 DDM589865:DDM589887 CTQ589865:CTQ589887 CJU589865:CJU589887 BZY589865:BZY589887 BQC589865:BQC589887 BGG589865:BGG589887 AWK589865:AWK589887 AMO589865:AMO589887 ACS589865:ACS589887 SW589865:SW589887 JA589865:JA589887 E589864:E589886 WVM524329:WVM524351 WLQ524329:WLQ524351 WBU524329:WBU524351 VRY524329:VRY524351 VIC524329:VIC524351 UYG524329:UYG524351 UOK524329:UOK524351 UEO524329:UEO524351 TUS524329:TUS524351 TKW524329:TKW524351 TBA524329:TBA524351 SRE524329:SRE524351 SHI524329:SHI524351 RXM524329:RXM524351 RNQ524329:RNQ524351 RDU524329:RDU524351 QTY524329:QTY524351 QKC524329:QKC524351 QAG524329:QAG524351 PQK524329:PQK524351 PGO524329:PGO524351 OWS524329:OWS524351 OMW524329:OMW524351 ODA524329:ODA524351 NTE524329:NTE524351 NJI524329:NJI524351 MZM524329:MZM524351 MPQ524329:MPQ524351 MFU524329:MFU524351 LVY524329:LVY524351 LMC524329:LMC524351 LCG524329:LCG524351 KSK524329:KSK524351 KIO524329:KIO524351 JYS524329:JYS524351 JOW524329:JOW524351 JFA524329:JFA524351 IVE524329:IVE524351 ILI524329:ILI524351 IBM524329:IBM524351 HRQ524329:HRQ524351 HHU524329:HHU524351 GXY524329:GXY524351 GOC524329:GOC524351 GEG524329:GEG524351 FUK524329:FUK524351 FKO524329:FKO524351 FAS524329:FAS524351 EQW524329:EQW524351 EHA524329:EHA524351 DXE524329:DXE524351 DNI524329:DNI524351 DDM524329:DDM524351 CTQ524329:CTQ524351 CJU524329:CJU524351 BZY524329:BZY524351 BQC524329:BQC524351 BGG524329:BGG524351 AWK524329:AWK524351 AMO524329:AMO524351 ACS524329:ACS524351 SW524329:SW524351 JA524329:JA524351 E524328:E524350 WVM458793:WVM458815 WLQ458793:WLQ458815 WBU458793:WBU458815 VRY458793:VRY458815 VIC458793:VIC458815 UYG458793:UYG458815 UOK458793:UOK458815 UEO458793:UEO458815 TUS458793:TUS458815 TKW458793:TKW458815 TBA458793:TBA458815 SRE458793:SRE458815 SHI458793:SHI458815 RXM458793:RXM458815 RNQ458793:RNQ458815 RDU458793:RDU458815 QTY458793:QTY458815 QKC458793:QKC458815 QAG458793:QAG458815 PQK458793:PQK458815 PGO458793:PGO458815 OWS458793:OWS458815 OMW458793:OMW458815 ODA458793:ODA458815 NTE458793:NTE458815 NJI458793:NJI458815 MZM458793:MZM458815 MPQ458793:MPQ458815 MFU458793:MFU458815 LVY458793:LVY458815 LMC458793:LMC458815 LCG458793:LCG458815 KSK458793:KSK458815 KIO458793:KIO458815 JYS458793:JYS458815 JOW458793:JOW458815 JFA458793:JFA458815 IVE458793:IVE458815 ILI458793:ILI458815 IBM458793:IBM458815 HRQ458793:HRQ458815 HHU458793:HHU458815 GXY458793:GXY458815 GOC458793:GOC458815 GEG458793:GEG458815 FUK458793:FUK458815 FKO458793:FKO458815 FAS458793:FAS458815 EQW458793:EQW458815 EHA458793:EHA458815 DXE458793:DXE458815 DNI458793:DNI458815 DDM458793:DDM458815 CTQ458793:CTQ458815 CJU458793:CJU458815 BZY458793:BZY458815 BQC458793:BQC458815 BGG458793:BGG458815 AWK458793:AWK458815 AMO458793:AMO458815 ACS458793:ACS458815 SW458793:SW458815 JA458793:JA458815 E458792:E458814 WVM393257:WVM393279 WLQ393257:WLQ393279 WBU393257:WBU393279 VRY393257:VRY393279 VIC393257:VIC393279 UYG393257:UYG393279 UOK393257:UOK393279 UEO393257:UEO393279 TUS393257:TUS393279 TKW393257:TKW393279 TBA393257:TBA393279 SRE393257:SRE393279 SHI393257:SHI393279 RXM393257:RXM393279 RNQ393257:RNQ393279 RDU393257:RDU393279 QTY393257:QTY393279 QKC393257:QKC393279 QAG393257:QAG393279 PQK393257:PQK393279 PGO393257:PGO393279 OWS393257:OWS393279 OMW393257:OMW393279 ODA393257:ODA393279 NTE393257:NTE393279 NJI393257:NJI393279 MZM393257:MZM393279 MPQ393257:MPQ393279 MFU393257:MFU393279 LVY393257:LVY393279 LMC393257:LMC393279 LCG393257:LCG393279 KSK393257:KSK393279 KIO393257:KIO393279 JYS393257:JYS393279 JOW393257:JOW393279 JFA393257:JFA393279 IVE393257:IVE393279 ILI393257:ILI393279 IBM393257:IBM393279 HRQ393257:HRQ393279 HHU393257:HHU393279 GXY393257:GXY393279 GOC393257:GOC393279 GEG393257:GEG393279 FUK393257:FUK393279 FKO393257:FKO393279 FAS393257:FAS393279 EQW393257:EQW393279 EHA393257:EHA393279 DXE393257:DXE393279 DNI393257:DNI393279 DDM393257:DDM393279 CTQ393257:CTQ393279 CJU393257:CJU393279 BZY393257:BZY393279 BQC393257:BQC393279 BGG393257:BGG393279 AWK393257:AWK393279 AMO393257:AMO393279 ACS393257:ACS393279 SW393257:SW393279 JA393257:JA393279 E393256:E393278 WVM327721:WVM327743 WLQ327721:WLQ327743 WBU327721:WBU327743 VRY327721:VRY327743 VIC327721:VIC327743 UYG327721:UYG327743 UOK327721:UOK327743 UEO327721:UEO327743 TUS327721:TUS327743 TKW327721:TKW327743 TBA327721:TBA327743 SRE327721:SRE327743 SHI327721:SHI327743 RXM327721:RXM327743 RNQ327721:RNQ327743 RDU327721:RDU327743 QTY327721:QTY327743 QKC327721:QKC327743 QAG327721:QAG327743 PQK327721:PQK327743 PGO327721:PGO327743 OWS327721:OWS327743 OMW327721:OMW327743 ODA327721:ODA327743 NTE327721:NTE327743 NJI327721:NJI327743 MZM327721:MZM327743 MPQ327721:MPQ327743 MFU327721:MFU327743 LVY327721:LVY327743 LMC327721:LMC327743 LCG327721:LCG327743 KSK327721:KSK327743 KIO327721:KIO327743 JYS327721:JYS327743 JOW327721:JOW327743 JFA327721:JFA327743 IVE327721:IVE327743 ILI327721:ILI327743 IBM327721:IBM327743 HRQ327721:HRQ327743 HHU327721:HHU327743 GXY327721:GXY327743 GOC327721:GOC327743 GEG327721:GEG327743 FUK327721:FUK327743 FKO327721:FKO327743 FAS327721:FAS327743 EQW327721:EQW327743 EHA327721:EHA327743 DXE327721:DXE327743 DNI327721:DNI327743 DDM327721:DDM327743 CTQ327721:CTQ327743 CJU327721:CJU327743 BZY327721:BZY327743 BQC327721:BQC327743 BGG327721:BGG327743 AWK327721:AWK327743 AMO327721:AMO327743 ACS327721:ACS327743 SW327721:SW327743 JA327721:JA327743 E327720:E327742 WVM262185:WVM262207 WLQ262185:WLQ262207 WBU262185:WBU262207 VRY262185:VRY262207 VIC262185:VIC262207 UYG262185:UYG262207 UOK262185:UOK262207 UEO262185:UEO262207 TUS262185:TUS262207 TKW262185:TKW262207 TBA262185:TBA262207 SRE262185:SRE262207 SHI262185:SHI262207 RXM262185:RXM262207 RNQ262185:RNQ262207 RDU262185:RDU262207 QTY262185:QTY262207 QKC262185:QKC262207 QAG262185:QAG262207 PQK262185:PQK262207 PGO262185:PGO262207 OWS262185:OWS262207 OMW262185:OMW262207 ODA262185:ODA262207 NTE262185:NTE262207 NJI262185:NJI262207 MZM262185:MZM262207 MPQ262185:MPQ262207 MFU262185:MFU262207 LVY262185:LVY262207 LMC262185:LMC262207 LCG262185:LCG262207 KSK262185:KSK262207 KIO262185:KIO262207 JYS262185:JYS262207 JOW262185:JOW262207 JFA262185:JFA262207 IVE262185:IVE262207 ILI262185:ILI262207 IBM262185:IBM262207 HRQ262185:HRQ262207 HHU262185:HHU262207 GXY262185:GXY262207 GOC262185:GOC262207 GEG262185:GEG262207 FUK262185:FUK262207 FKO262185:FKO262207 FAS262185:FAS262207 EQW262185:EQW262207 EHA262185:EHA262207 DXE262185:DXE262207 DNI262185:DNI262207 DDM262185:DDM262207 CTQ262185:CTQ262207 CJU262185:CJU262207 BZY262185:BZY262207 BQC262185:BQC262207 BGG262185:BGG262207 AWK262185:AWK262207 AMO262185:AMO262207 ACS262185:ACS262207 SW262185:SW262207 JA262185:JA262207 E262184:E262206 WVM196649:WVM196671 WLQ196649:WLQ196671 WBU196649:WBU196671 VRY196649:VRY196671 VIC196649:VIC196671 UYG196649:UYG196671 UOK196649:UOK196671 UEO196649:UEO196671 TUS196649:TUS196671 TKW196649:TKW196671 TBA196649:TBA196671 SRE196649:SRE196671 SHI196649:SHI196671 RXM196649:RXM196671 RNQ196649:RNQ196671 RDU196649:RDU196671 QTY196649:QTY196671 QKC196649:QKC196671 QAG196649:QAG196671 PQK196649:PQK196671 PGO196649:PGO196671 OWS196649:OWS196671 OMW196649:OMW196671 ODA196649:ODA196671 NTE196649:NTE196671 NJI196649:NJI196671 MZM196649:MZM196671 MPQ196649:MPQ196671 MFU196649:MFU196671 LVY196649:LVY196671 LMC196649:LMC196671 LCG196649:LCG196671 KSK196649:KSK196671 KIO196649:KIO196671 JYS196649:JYS196671 JOW196649:JOW196671 JFA196649:JFA196671 IVE196649:IVE196671 ILI196649:ILI196671 IBM196649:IBM196671 HRQ196649:HRQ196671 HHU196649:HHU196671 GXY196649:GXY196671 GOC196649:GOC196671 GEG196649:GEG196671 FUK196649:FUK196671 FKO196649:FKO196671 FAS196649:FAS196671 EQW196649:EQW196671 EHA196649:EHA196671 DXE196649:DXE196671 DNI196649:DNI196671 DDM196649:DDM196671 CTQ196649:CTQ196671 CJU196649:CJU196671 BZY196649:BZY196671 BQC196649:BQC196671 BGG196649:BGG196671 AWK196649:AWK196671 AMO196649:AMO196671 ACS196649:ACS196671 SW196649:SW196671 JA196649:JA196671 E196648:E196670 WVM131113:WVM131135 WLQ131113:WLQ131135 WBU131113:WBU131135 VRY131113:VRY131135 VIC131113:VIC131135 UYG131113:UYG131135 UOK131113:UOK131135 UEO131113:UEO131135 TUS131113:TUS131135 TKW131113:TKW131135 TBA131113:TBA131135 SRE131113:SRE131135 SHI131113:SHI131135 RXM131113:RXM131135 RNQ131113:RNQ131135 RDU131113:RDU131135 QTY131113:QTY131135 QKC131113:QKC131135 QAG131113:QAG131135 PQK131113:PQK131135 PGO131113:PGO131135 OWS131113:OWS131135 OMW131113:OMW131135 ODA131113:ODA131135 NTE131113:NTE131135 NJI131113:NJI131135 MZM131113:MZM131135 MPQ131113:MPQ131135 MFU131113:MFU131135 LVY131113:LVY131135 LMC131113:LMC131135 LCG131113:LCG131135 KSK131113:KSK131135 KIO131113:KIO131135 JYS131113:JYS131135 JOW131113:JOW131135 JFA131113:JFA131135 IVE131113:IVE131135 ILI131113:ILI131135 IBM131113:IBM131135 HRQ131113:HRQ131135 HHU131113:HHU131135 GXY131113:GXY131135 GOC131113:GOC131135 GEG131113:GEG131135 FUK131113:FUK131135 FKO131113:FKO131135 FAS131113:FAS131135 EQW131113:EQW131135 EHA131113:EHA131135 DXE131113:DXE131135 DNI131113:DNI131135 DDM131113:DDM131135 CTQ131113:CTQ131135 CJU131113:CJU131135 BZY131113:BZY131135 BQC131113:BQC131135 BGG131113:BGG131135 AWK131113:AWK131135 AMO131113:AMO131135 ACS131113:ACS131135 SW131113:SW131135 JA131113:JA131135 E131112:E131134 WVM65577:WVM65599 WLQ65577:WLQ65599 WBU65577:WBU65599 VRY65577:VRY65599 VIC65577:VIC65599 UYG65577:UYG65599 UOK65577:UOK65599 UEO65577:UEO65599 TUS65577:TUS65599 TKW65577:TKW65599 TBA65577:TBA65599 SRE65577:SRE65599 SHI65577:SHI65599 RXM65577:RXM65599 RNQ65577:RNQ65599 RDU65577:RDU65599 QTY65577:QTY65599 QKC65577:QKC65599 QAG65577:QAG65599 PQK65577:PQK65599 PGO65577:PGO65599 OWS65577:OWS65599 OMW65577:OMW65599 ODA65577:ODA65599 NTE65577:NTE65599 NJI65577:NJI65599 MZM65577:MZM65599 MPQ65577:MPQ65599 MFU65577:MFU65599 LVY65577:LVY65599 LMC65577:LMC65599 LCG65577:LCG65599 KSK65577:KSK65599 KIO65577:KIO65599 JYS65577:JYS65599 JOW65577:JOW65599 JFA65577:JFA65599 IVE65577:IVE65599 ILI65577:ILI65599 IBM65577:IBM65599 HRQ65577:HRQ65599 HHU65577:HHU65599 GXY65577:GXY65599 GOC65577:GOC65599 GEG65577:GEG65599 FUK65577:FUK65599 FKO65577:FKO65599 FAS65577:FAS65599 EQW65577:EQW65599 EHA65577:EHA65599 DXE65577:DXE65599 DNI65577:DNI65599 DDM65577:DDM65599 CTQ65577:CTQ65599 CJU65577:CJU65599 BZY65577:BZY65599 BQC65577:BQC65599 BGG65577:BGG65599 AWK65577:AWK65599 AMO65577:AMO65599 ACS65577:ACS65599 SW65577:SW65599 JA4:JA63">
      <formula1>$Q$4:$Q$6</formula1>
    </dataValidation>
    <dataValidation type="list" allowBlank="1" showInputMessage="1" showErrorMessage="1" sqref="WVL983081:WVL983103 D65576:D65598 SV4:SV63 ACR4:ACR63 AMN4:AMN63 AWJ4:AWJ63 BGF4:BGF63 BQB4:BQB63 BZX4:BZX63 CJT4:CJT63 CTP4:CTP63 DDL4:DDL63 DNH4:DNH63 DXD4:DXD63 EGZ4:EGZ63 EQV4:EQV63 FAR4:FAR63 FKN4:FKN63 FUJ4:FUJ63 GEF4:GEF63 GOB4:GOB63 GXX4:GXX63 HHT4:HHT63 HRP4:HRP63 IBL4:IBL63 ILH4:ILH63 IVD4:IVD63 JEZ4:JEZ63 JOV4:JOV63 JYR4:JYR63 KIN4:KIN63 KSJ4:KSJ63 LCF4:LCF63 LMB4:LMB63 LVX4:LVX63 MFT4:MFT63 MPP4:MPP63 MZL4:MZL63 NJH4:NJH63 NTD4:NTD63 OCZ4:OCZ63 OMV4:OMV63 OWR4:OWR63 PGN4:PGN63 PQJ4:PQJ63 QAF4:QAF63 QKB4:QKB63 QTX4:QTX63 RDT4:RDT63 RNP4:RNP63 RXL4:RXL63 SHH4:SHH63 SRD4:SRD63 TAZ4:TAZ63 TKV4:TKV63 TUR4:TUR63 UEN4:UEN63 UOJ4:UOJ63 UYF4:UYF63 VIB4:VIB63 VRX4:VRX63 WBT4:WBT63 WLP4:WLP63 WVL4:WVL63 IZ65577:IZ65599 WLP983081:WLP983103 WBT983081:WBT983103 VRX983081:VRX983103 VIB983081:VIB983103 UYF983081:UYF983103 UOJ983081:UOJ983103 UEN983081:UEN983103 TUR983081:TUR983103 TKV983081:TKV983103 TAZ983081:TAZ983103 SRD983081:SRD983103 SHH983081:SHH983103 RXL983081:RXL983103 RNP983081:RNP983103 RDT983081:RDT983103 QTX983081:QTX983103 QKB983081:QKB983103 QAF983081:QAF983103 PQJ983081:PQJ983103 PGN983081:PGN983103 OWR983081:OWR983103 OMV983081:OMV983103 OCZ983081:OCZ983103 NTD983081:NTD983103 NJH983081:NJH983103 MZL983081:MZL983103 MPP983081:MPP983103 MFT983081:MFT983103 LVX983081:LVX983103 LMB983081:LMB983103 LCF983081:LCF983103 KSJ983081:KSJ983103 KIN983081:KIN983103 JYR983081:JYR983103 JOV983081:JOV983103 JEZ983081:JEZ983103 IVD983081:IVD983103 ILH983081:ILH983103 IBL983081:IBL983103 HRP983081:HRP983103 HHT983081:HHT983103 GXX983081:GXX983103 GOB983081:GOB983103 GEF983081:GEF983103 FUJ983081:FUJ983103 FKN983081:FKN983103 FAR983081:FAR983103 EQV983081:EQV983103 EGZ983081:EGZ983103 DXD983081:DXD983103 DNH983081:DNH983103 DDL983081:DDL983103 CTP983081:CTP983103 CJT983081:CJT983103 BZX983081:BZX983103 BQB983081:BQB983103 BGF983081:BGF983103 AWJ983081:AWJ983103 AMN983081:AMN983103 ACR983081:ACR983103 SV983081:SV983103 IZ983081:IZ983103 D983080:D983102 WVL917545:WVL917567 WLP917545:WLP917567 WBT917545:WBT917567 VRX917545:VRX917567 VIB917545:VIB917567 UYF917545:UYF917567 UOJ917545:UOJ917567 UEN917545:UEN917567 TUR917545:TUR917567 TKV917545:TKV917567 TAZ917545:TAZ917567 SRD917545:SRD917567 SHH917545:SHH917567 RXL917545:RXL917567 RNP917545:RNP917567 RDT917545:RDT917567 QTX917545:QTX917567 QKB917545:QKB917567 QAF917545:QAF917567 PQJ917545:PQJ917567 PGN917545:PGN917567 OWR917545:OWR917567 OMV917545:OMV917567 OCZ917545:OCZ917567 NTD917545:NTD917567 NJH917545:NJH917567 MZL917545:MZL917567 MPP917545:MPP917567 MFT917545:MFT917567 LVX917545:LVX917567 LMB917545:LMB917567 LCF917545:LCF917567 KSJ917545:KSJ917567 KIN917545:KIN917567 JYR917545:JYR917567 JOV917545:JOV917567 JEZ917545:JEZ917567 IVD917545:IVD917567 ILH917545:ILH917567 IBL917545:IBL917567 HRP917545:HRP917567 HHT917545:HHT917567 GXX917545:GXX917567 GOB917545:GOB917567 GEF917545:GEF917567 FUJ917545:FUJ917567 FKN917545:FKN917567 FAR917545:FAR917567 EQV917545:EQV917567 EGZ917545:EGZ917567 DXD917545:DXD917567 DNH917545:DNH917567 DDL917545:DDL917567 CTP917545:CTP917567 CJT917545:CJT917567 BZX917545:BZX917567 BQB917545:BQB917567 BGF917545:BGF917567 AWJ917545:AWJ917567 AMN917545:AMN917567 ACR917545:ACR917567 SV917545:SV917567 IZ917545:IZ917567 D917544:D917566 WVL852009:WVL852031 WLP852009:WLP852031 WBT852009:WBT852031 VRX852009:VRX852031 VIB852009:VIB852031 UYF852009:UYF852031 UOJ852009:UOJ852031 UEN852009:UEN852031 TUR852009:TUR852031 TKV852009:TKV852031 TAZ852009:TAZ852031 SRD852009:SRD852031 SHH852009:SHH852031 RXL852009:RXL852031 RNP852009:RNP852031 RDT852009:RDT852031 QTX852009:QTX852031 QKB852009:QKB852031 QAF852009:QAF852031 PQJ852009:PQJ852031 PGN852009:PGN852031 OWR852009:OWR852031 OMV852009:OMV852031 OCZ852009:OCZ852031 NTD852009:NTD852031 NJH852009:NJH852031 MZL852009:MZL852031 MPP852009:MPP852031 MFT852009:MFT852031 LVX852009:LVX852031 LMB852009:LMB852031 LCF852009:LCF852031 KSJ852009:KSJ852031 KIN852009:KIN852031 JYR852009:JYR852031 JOV852009:JOV852031 JEZ852009:JEZ852031 IVD852009:IVD852031 ILH852009:ILH852031 IBL852009:IBL852031 HRP852009:HRP852031 HHT852009:HHT852031 GXX852009:GXX852031 GOB852009:GOB852031 GEF852009:GEF852031 FUJ852009:FUJ852031 FKN852009:FKN852031 FAR852009:FAR852031 EQV852009:EQV852031 EGZ852009:EGZ852031 DXD852009:DXD852031 DNH852009:DNH852031 DDL852009:DDL852031 CTP852009:CTP852031 CJT852009:CJT852031 BZX852009:BZX852031 BQB852009:BQB852031 BGF852009:BGF852031 AWJ852009:AWJ852031 AMN852009:AMN852031 ACR852009:ACR852031 SV852009:SV852031 IZ852009:IZ852031 D852008:D852030 WVL786473:WVL786495 WLP786473:WLP786495 WBT786473:WBT786495 VRX786473:VRX786495 VIB786473:VIB786495 UYF786473:UYF786495 UOJ786473:UOJ786495 UEN786473:UEN786495 TUR786473:TUR786495 TKV786473:TKV786495 TAZ786473:TAZ786495 SRD786473:SRD786495 SHH786473:SHH786495 RXL786473:RXL786495 RNP786473:RNP786495 RDT786473:RDT786495 QTX786473:QTX786495 QKB786473:QKB786495 QAF786473:QAF786495 PQJ786473:PQJ786495 PGN786473:PGN786495 OWR786473:OWR786495 OMV786473:OMV786495 OCZ786473:OCZ786495 NTD786473:NTD786495 NJH786473:NJH786495 MZL786473:MZL786495 MPP786473:MPP786495 MFT786473:MFT786495 LVX786473:LVX786495 LMB786473:LMB786495 LCF786473:LCF786495 KSJ786473:KSJ786495 KIN786473:KIN786495 JYR786473:JYR786495 JOV786473:JOV786495 JEZ786473:JEZ786495 IVD786473:IVD786495 ILH786473:ILH786495 IBL786473:IBL786495 HRP786473:HRP786495 HHT786473:HHT786495 GXX786473:GXX786495 GOB786473:GOB786495 GEF786473:GEF786495 FUJ786473:FUJ786495 FKN786473:FKN786495 FAR786473:FAR786495 EQV786473:EQV786495 EGZ786473:EGZ786495 DXD786473:DXD786495 DNH786473:DNH786495 DDL786473:DDL786495 CTP786473:CTP786495 CJT786473:CJT786495 BZX786473:BZX786495 BQB786473:BQB786495 BGF786473:BGF786495 AWJ786473:AWJ786495 AMN786473:AMN786495 ACR786473:ACR786495 SV786473:SV786495 IZ786473:IZ786495 D786472:D786494 WVL720937:WVL720959 WLP720937:WLP720959 WBT720937:WBT720959 VRX720937:VRX720959 VIB720937:VIB720959 UYF720937:UYF720959 UOJ720937:UOJ720959 UEN720937:UEN720959 TUR720937:TUR720959 TKV720937:TKV720959 TAZ720937:TAZ720959 SRD720937:SRD720959 SHH720937:SHH720959 RXL720937:RXL720959 RNP720937:RNP720959 RDT720937:RDT720959 QTX720937:QTX720959 QKB720937:QKB720959 QAF720937:QAF720959 PQJ720937:PQJ720959 PGN720937:PGN720959 OWR720937:OWR720959 OMV720937:OMV720959 OCZ720937:OCZ720959 NTD720937:NTD720959 NJH720937:NJH720959 MZL720937:MZL720959 MPP720937:MPP720959 MFT720937:MFT720959 LVX720937:LVX720959 LMB720937:LMB720959 LCF720937:LCF720959 KSJ720937:KSJ720959 KIN720937:KIN720959 JYR720937:JYR720959 JOV720937:JOV720959 JEZ720937:JEZ720959 IVD720937:IVD720959 ILH720937:ILH720959 IBL720937:IBL720959 HRP720937:HRP720959 HHT720937:HHT720959 GXX720937:GXX720959 GOB720937:GOB720959 GEF720937:GEF720959 FUJ720937:FUJ720959 FKN720937:FKN720959 FAR720937:FAR720959 EQV720937:EQV720959 EGZ720937:EGZ720959 DXD720937:DXD720959 DNH720937:DNH720959 DDL720937:DDL720959 CTP720937:CTP720959 CJT720937:CJT720959 BZX720937:BZX720959 BQB720937:BQB720959 BGF720937:BGF720959 AWJ720937:AWJ720959 AMN720937:AMN720959 ACR720937:ACR720959 SV720937:SV720959 IZ720937:IZ720959 D720936:D720958 WVL655401:WVL655423 WLP655401:WLP655423 WBT655401:WBT655423 VRX655401:VRX655423 VIB655401:VIB655423 UYF655401:UYF655423 UOJ655401:UOJ655423 UEN655401:UEN655423 TUR655401:TUR655423 TKV655401:TKV655423 TAZ655401:TAZ655423 SRD655401:SRD655423 SHH655401:SHH655423 RXL655401:RXL655423 RNP655401:RNP655423 RDT655401:RDT655423 QTX655401:QTX655423 QKB655401:QKB655423 QAF655401:QAF655423 PQJ655401:PQJ655423 PGN655401:PGN655423 OWR655401:OWR655423 OMV655401:OMV655423 OCZ655401:OCZ655423 NTD655401:NTD655423 NJH655401:NJH655423 MZL655401:MZL655423 MPP655401:MPP655423 MFT655401:MFT655423 LVX655401:LVX655423 LMB655401:LMB655423 LCF655401:LCF655423 KSJ655401:KSJ655423 KIN655401:KIN655423 JYR655401:JYR655423 JOV655401:JOV655423 JEZ655401:JEZ655423 IVD655401:IVD655423 ILH655401:ILH655423 IBL655401:IBL655423 HRP655401:HRP655423 HHT655401:HHT655423 GXX655401:GXX655423 GOB655401:GOB655423 GEF655401:GEF655423 FUJ655401:FUJ655423 FKN655401:FKN655423 FAR655401:FAR655423 EQV655401:EQV655423 EGZ655401:EGZ655423 DXD655401:DXD655423 DNH655401:DNH655423 DDL655401:DDL655423 CTP655401:CTP655423 CJT655401:CJT655423 BZX655401:BZX655423 BQB655401:BQB655423 BGF655401:BGF655423 AWJ655401:AWJ655423 AMN655401:AMN655423 ACR655401:ACR655423 SV655401:SV655423 IZ655401:IZ655423 D655400:D655422 WVL589865:WVL589887 WLP589865:WLP589887 WBT589865:WBT589887 VRX589865:VRX589887 VIB589865:VIB589887 UYF589865:UYF589887 UOJ589865:UOJ589887 UEN589865:UEN589887 TUR589865:TUR589887 TKV589865:TKV589887 TAZ589865:TAZ589887 SRD589865:SRD589887 SHH589865:SHH589887 RXL589865:RXL589887 RNP589865:RNP589887 RDT589865:RDT589887 QTX589865:QTX589887 QKB589865:QKB589887 QAF589865:QAF589887 PQJ589865:PQJ589887 PGN589865:PGN589887 OWR589865:OWR589887 OMV589865:OMV589887 OCZ589865:OCZ589887 NTD589865:NTD589887 NJH589865:NJH589887 MZL589865:MZL589887 MPP589865:MPP589887 MFT589865:MFT589887 LVX589865:LVX589887 LMB589865:LMB589887 LCF589865:LCF589887 KSJ589865:KSJ589887 KIN589865:KIN589887 JYR589865:JYR589887 JOV589865:JOV589887 JEZ589865:JEZ589887 IVD589865:IVD589887 ILH589865:ILH589887 IBL589865:IBL589887 HRP589865:HRP589887 HHT589865:HHT589887 GXX589865:GXX589887 GOB589865:GOB589887 GEF589865:GEF589887 FUJ589865:FUJ589887 FKN589865:FKN589887 FAR589865:FAR589887 EQV589865:EQV589887 EGZ589865:EGZ589887 DXD589865:DXD589887 DNH589865:DNH589887 DDL589865:DDL589887 CTP589865:CTP589887 CJT589865:CJT589887 BZX589865:BZX589887 BQB589865:BQB589887 BGF589865:BGF589887 AWJ589865:AWJ589887 AMN589865:AMN589887 ACR589865:ACR589887 SV589865:SV589887 IZ589865:IZ589887 D589864:D589886 WVL524329:WVL524351 WLP524329:WLP524351 WBT524329:WBT524351 VRX524329:VRX524351 VIB524329:VIB524351 UYF524329:UYF524351 UOJ524329:UOJ524351 UEN524329:UEN524351 TUR524329:TUR524351 TKV524329:TKV524351 TAZ524329:TAZ524351 SRD524329:SRD524351 SHH524329:SHH524351 RXL524329:RXL524351 RNP524329:RNP524351 RDT524329:RDT524351 QTX524329:QTX524351 QKB524329:QKB524351 QAF524329:QAF524351 PQJ524329:PQJ524351 PGN524329:PGN524351 OWR524329:OWR524351 OMV524329:OMV524351 OCZ524329:OCZ524351 NTD524329:NTD524351 NJH524329:NJH524351 MZL524329:MZL524351 MPP524329:MPP524351 MFT524329:MFT524351 LVX524329:LVX524351 LMB524329:LMB524351 LCF524329:LCF524351 KSJ524329:KSJ524351 KIN524329:KIN524351 JYR524329:JYR524351 JOV524329:JOV524351 JEZ524329:JEZ524351 IVD524329:IVD524351 ILH524329:ILH524351 IBL524329:IBL524351 HRP524329:HRP524351 HHT524329:HHT524351 GXX524329:GXX524351 GOB524329:GOB524351 GEF524329:GEF524351 FUJ524329:FUJ524351 FKN524329:FKN524351 FAR524329:FAR524351 EQV524329:EQV524351 EGZ524329:EGZ524351 DXD524329:DXD524351 DNH524329:DNH524351 DDL524329:DDL524351 CTP524329:CTP524351 CJT524329:CJT524351 BZX524329:BZX524351 BQB524329:BQB524351 BGF524329:BGF524351 AWJ524329:AWJ524351 AMN524329:AMN524351 ACR524329:ACR524351 SV524329:SV524351 IZ524329:IZ524351 D524328:D524350 WVL458793:WVL458815 WLP458793:WLP458815 WBT458793:WBT458815 VRX458793:VRX458815 VIB458793:VIB458815 UYF458793:UYF458815 UOJ458793:UOJ458815 UEN458793:UEN458815 TUR458793:TUR458815 TKV458793:TKV458815 TAZ458793:TAZ458815 SRD458793:SRD458815 SHH458793:SHH458815 RXL458793:RXL458815 RNP458793:RNP458815 RDT458793:RDT458815 QTX458793:QTX458815 QKB458793:QKB458815 QAF458793:QAF458815 PQJ458793:PQJ458815 PGN458793:PGN458815 OWR458793:OWR458815 OMV458793:OMV458815 OCZ458793:OCZ458815 NTD458793:NTD458815 NJH458793:NJH458815 MZL458793:MZL458815 MPP458793:MPP458815 MFT458793:MFT458815 LVX458793:LVX458815 LMB458793:LMB458815 LCF458793:LCF458815 KSJ458793:KSJ458815 KIN458793:KIN458815 JYR458793:JYR458815 JOV458793:JOV458815 JEZ458793:JEZ458815 IVD458793:IVD458815 ILH458793:ILH458815 IBL458793:IBL458815 HRP458793:HRP458815 HHT458793:HHT458815 GXX458793:GXX458815 GOB458793:GOB458815 GEF458793:GEF458815 FUJ458793:FUJ458815 FKN458793:FKN458815 FAR458793:FAR458815 EQV458793:EQV458815 EGZ458793:EGZ458815 DXD458793:DXD458815 DNH458793:DNH458815 DDL458793:DDL458815 CTP458793:CTP458815 CJT458793:CJT458815 BZX458793:BZX458815 BQB458793:BQB458815 BGF458793:BGF458815 AWJ458793:AWJ458815 AMN458793:AMN458815 ACR458793:ACR458815 SV458793:SV458815 IZ458793:IZ458815 D458792:D458814 WVL393257:WVL393279 WLP393257:WLP393279 WBT393257:WBT393279 VRX393257:VRX393279 VIB393257:VIB393279 UYF393257:UYF393279 UOJ393257:UOJ393279 UEN393257:UEN393279 TUR393257:TUR393279 TKV393257:TKV393279 TAZ393257:TAZ393279 SRD393257:SRD393279 SHH393257:SHH393279 RXL393257:RXL393279 RNP393257:RNP393279 RDT393257:RDT393279 QTX393257:QTX393279 QKB393257:QKB393279 QAF393257:QAF393279 PQJ393257:PQJ393279 PGN393257:PGN393279 OWR393257:OWR393279 OMV393257:OMV393279 OCZ393257:OCZ393279 NTD393257:NTD393279 NJH393257:NJH393279 MZL393257:MZL393279 MPP393257:MPP393279 MFT393257:MFT393279 LVX393257:LVX393279 LMB393257:LMB393279 LCF393257:LCF393279 KSJ393257:KSJ393279 KIN393257:KIN393279 JYR393257:JYR393279 JOV393257:JOV393279 JEZ393257:JEZ393279 IVD393257:IVD393279 ILH393257:ILH393279 IBL393257:IBL393279 HRP393257:HRP393279 HHT393257:HHT393279 GXX393257:GXX393279 GOB393257:GOB393279 GEF393257:GEF393279 FUJ393257:FUJ393279 FKN393257:FKN393279 FAR393257:FAR393279 EQV393257:EQV393279 EGZ393257:EGZ393279 DXD393257:DXD393279 DNH393257:DNH393279 DDL393257:DDL393279 CTP393257:CTP393279 CJT393257:CJT393279 BZX393257:BZX393279 BQB393257:BQB393279 BGF393257:BGF393279 AWJ393257:AWJ393279 AMN393257:AMN393279 ACR393257:ACR393279 SV393257:SV393279 IZ393257:IZ393279 D393256:D393278 WVL327721:WVL327743 WLP327721:WLP327743 WBT327721:WBT327743 VRX327721:VRX327743 VIB327721:VIB327743 UYF327721:UYF327743 UOJ327721:UOJ327743 UEN327721:UEN327743 TUR327721:TUR327743 TKV327721:TKV327743 TAZ327721:TAZ327743 SRD327721:SRD327743 SHH327721:SHH327743 RXL327721:RXL327743 RNP327721:RNP327743 RDT327721:RDT327743 QTX327721:QTX327743 QKB327721:QKB327743 QAF327721:QAF327743 PQJ327721:PQJ327743 PGN327721:PGN327743 OWR327721:OWR327743 OMV327721:OMV327743 OCZ327721:OCZ327743 NTD327721:NTD327743 NJH327721:NJH327743 MZL327721:MZL327743 MPP327721:MPP327743 MFT327721:MFT327743 LVX327721:LVX327743 LMB327721:LMB327743 LCF327721:LCF327743 KSJ327721:KSJ327743 KIN327721:KIN327743 JYR327721:JYR327743 JOV327721:JOV327743 JEZ327721:JEZ327743 IVD327721:IVD327743 ILH327721:ILH327743 IBL327721:IBL327743 HRP327721:HRP327743 HHT327721:HHT327743 GXX327721:GXX327743 GOB327721:GOB327743 GEF327721:GEF327743 FUJ327721:FUJ327743 FKN327721:FKN327743 FAR327721:FAR327743 EQV327721:EQV327743 EGZ327721:EGZ327743 DXD327721:DXD327743 DNH327721:DNH327743 DDL327721:DDL327743 CTP327721:CTP327743 CJT327721:CJT327743 BZX327721:BZX327743 BQB327721:BQB327743 BGF327721:BGF327743 AWJ327721:AWJ327743 AMN327721:AMN327743 ACR327721:ACR327743 SV327721:SV327743 IZ327721:IZ327743 D327720:D327742 WVL262185:WVL262207 WLP262185:WLP262207 WBT262185:WBT262207 VRX262185:VRX262207 VIB262185:VIB262207 UYF262185:UYF262207 UOJ262185:UOJ262207 UEN262185:UEN262207 TUR262185:TUR262207 TKV262185:TKV262207 TAZ262185:TAZ262207 SRD262185:SRD262207 SHH262185:SHH262207 RXL262185:RXL262207 RNP262185:RNP262207 RDT262185:RDT262207 QTX262185:QTX262207 QKB262185:QKB262207 QAF262185:QAF262207 PQJ262185:PQJ262207 PGN262185:PGN262207 OWR262185:OWR262207 OMV262185:OMV262207 OCZ262185:OCZ262207 NTD262185:NTD262207 NJH262185:NJH262207 MZL262185:MZL262207 MPP262185:MPP262207 MFT262185:MFT262207 LVX262185:LVX262207 LMB262185:LMB262207 LCF262185:LCF262207 KSJ262185:KSJ262207 KIN262185:KIN262207 JYR262185:JYR262207 JOV262185:JOV262207 JEZ262185:JEZ262207 IVD262185:IVD262207 ILH262185:ILH262207 IBL262185:IBL262207 HRP262185:HRP262207 HHT262185:HHT262207 GXX262185:GXX262207 GOB262185:GOB262207 GEF262185:GEF262207 FUJ262185:FUJ262207 FKN262185:FKN262207 FAR262185:FAR262207 EQV262185:EQV262207 EGZ262185:EGZ262207 DXD262185:DXD262207 DNH262185:DNH262207 DDL262185:DDL262207 CTP262185:CTP262207 CJT262185:CJT262207 BZX262185:BZX262207 BQB262185:BQB262207 BGF262185:BGF262207 AWJ262185:AWJ262207 AMN262185:AMN262207 ACR262185:ACR262207 SV262185:SV262207 IZ262185:IZ262207 D262184:D262206 WVL196649:WVL196671 WLP196649:WLP196671 WBT196649:WBT196671 VRX196649:VRX196671 VIB196649:VIB196671 UYF196649:UYF196671 UOJ196649:UOJ196671 UEN196649:UEN196671 TUR196649:TUR196671 TKV196649:TKV196671 TAZ196649:TAZ196671 SRD196649:SRD196671 SHH196649:SHH196671 RXL196649:RXL196671 RNP196649:RNP196671 RDT196649:RDT196671 QTX196649:QTX196671 QKB196649:QKB196671 QAF196649:QAF196671 PQJ196649:PQJ196671 PGN196649:PGN196671 OWR196649:OWR196671 OMV196649:OMV196671 OCZ196649:OCZ196671 NTD196649:NTD196671 NJH196649:NJH196671 MZL196649:MZL196671 MPP196649:MPP196671 MFT196649:MFT196671 LVX196649:LVX196671 LMB196649:LMB196671 LCF196649:LCF196671 KSJ196649:KSJ196671 KIN196649:KIN196671 JYR196649:JYR196671 JOV196649:JOV196671 JEZ196649:JEZ196671 IVD196649:IVD196671 ILH196649:ILH196671 IBL196649:IBL196671 HRP196649:HRP196671 HHT196649:HHT196671 GXX196649:GXX196671 GOB196649:GOB196671 GEF196649:GEF196671 FUJ196649:FUJ196671 FKN196649:FKN196671 FAR196649:FAR196671 EQV196649:EQV196671 EGZ196649:EGZ196671 DXD196649:DXD196671 DNH196649:DNH196671 DDL196649:DDL196671 CTP196649:CTP196671 CJT196649:CJT196671 BZX196649:BZX196671 BQB196649:BQB196671 BGF196649:BGF196671 AWJ196649:AWJ196671 AMN196649:AMN196671 ACR196649:ACR196671 SV196649:SV196671 IZ196649:IZ196671 D196648:D196670 WVL131113:WVL131135 WLP131113:WLP131135 WBT131113:WBT131135 VRX131113:VRX131135 VIB131113:VIB131135 UYF131113:UYF131135 UOJ131113:UOJ131135 UEN131113:UEN131135 TUR131113:TUR131135 TKV131113:TKV131135 TAZ131113:TAZ131135 SRD131113:SRD131135 SHH131113:SHH131135 RXL131113:RXL131135 RNP131113:RNP131135 RDT131113:RDT131135 QTX131113:QTX131135 QKB131113:QKB131135 QAF131113:QAF131135 PQJ131113:PQJ131135 PGN131113:PGN131135 OWR131113:OWR131135 OMV131113:OMV131135 OCZ131113:OCZ131135 NTD131113:NTD131135 NJH131113:NJH131135 MZL131113:MZL131135 MPP131113:MPP131135 MFT131113:MFT131135 LVX131113:LVX131135 LMB131113:LMB131135 LCF131113:LCF131135 KSJ131113:KSJ131135 KIN131113:KIN131135 JYR131113:JYR131135 JOV131113:JOV131135 JEZ131113:JEZ131135 IVD131113:IVD131135 ILH131113:ILH131135 IBL131113:IBL131135 HRP131113:HRP131135 HHT131113:HHT131135 GXX131113:GXX131135 GOB131113:GOB131135 GEF131113:GEF131135 FUJ131113:FUJ131135 FKN131113:FKN131135 FAR131113:FAR131135 EQV131113:EQV131135 EGZ131113:EGZ131135 DXD131113:DXD131135 DNH131113:DNH131135 DDL131113:DDL131135 CTP131113:CTP131135 CJT131113:CJT131135 BZX131113:BZX131135 BQB131113:BQB131135 BGF131113:BGF131135 AWJ131113:AWJ131135 AMN131113:AMN131135 ACR131113:ACR131135 SV131113:SV131135 IZ131113:IZ131135 D131112:D131134 WVL65577:WVL65599 WLP65577:WLP65599 WBT65577:WBT65599 VRX65577:VRX65599 VIB65577:VIB65599 UYF65577:UYF65599 UOJ65577:UOJ65599 UEN65577:UEN65599 TUR65577:TUR65599 TKV65577:TKV65599 TAZ65577:TAZ65599 SRD65577:SRD65599 SHH65577:SHH65599 RXL65577:RXL65599 RNP65577:RNP65599 RDT65577:RDT65599 QTX65577:QTX65599 QKB65577:QKB65599 QAF65577:QAF65599 PQJ65577:PQJ65599 PGN65577:PGN65599 OWR65577:OWR65599 OMV65577:OMV65599 OCZ65577:OCZ65599 NTD65577:NTD65599 NJH65577:NJH65599 MZL65577:MZL65599 MPP65577:MPP65599 MFT65577:MFT65599 LVX65577:LVX65599 LMB65577:LMB65599 LCF65577:LCF65599 KSJ65577:KSJ65599 KIN65577:KIN65599 JYR65577:JYR65599 JOV65577:JOV65599 JEZ65577:JEZ65599 IVD65577:IVD65599 ILH65577:ILH65599 IBL65577:IBL65599 HRP65577:HRP65599 HHT65577:HHT65599 GXX65577:GXX65599 GOB65577:GOB65599 GEF65577:GEF65599 FUJ65577:FUJ65599 FKN65577:FKN65599 FAR65577:FAR65599 EQV65577:EQV65599 EGZ65577:EGZ65599 DXD65577:DXD65599 DNH65577:DNH65599 DDL65577:DDL65599 CTP65577:CTP65599 CJT65577:CJT65599 BZX65577:BZX65599 BQB65577:BQB65599 BGF65577:BGF65599 AWJ65577:AWJ65599 AMN65577:AMN65599 ACR65577:ACR65599 SV65577:SV65599 IZ4:IZ63">
      <formula1>$O$4:$O$18</formula1>
    </dataValidation>
  </dataValidations>
  <pageMargins left="0.7" right="0.7" top="0.75" bottom="0.75" header="0.3" footer="0.3"/>
  <pageSetup paperSize="9" scale="77" fitToHeight="0" orientation="portrait" horizontalDpi="4294967294" r:id="rId1"/>
  <colBreaks count="1" manualBreakCount="1">
    <brk id="2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tint="0.34998626667073579"/>
  </sheetPr>
  <dimension ref="A1:BG85"/>
  <sheetViews>
    <sheetView showGridLines="0" showZeros="0" view="pageBreakPreview" topLeftCell="A13" zoomScaleNormal="100" zoomScaleSheetLayoutView="100" workbookViewId="0">
      <selection activeCell="AR3" sqref="AR3"/>
    </sheetView>
  </sheetViews>
  <sheetFormatPr defaultColWidth="1.33203125" defaultRowHeight="18" customHeight="1"/>
  <cols>
    <col min="1" max="16384" width="1.33203125" style="63"/>
  </cols>
  <sheetData>
    <row r="1" spans="1:58" ht="18" customHeight="1">
      <c r="AR1" s="608" t="s">
        <v>672</v>
      </c>
      <c r="AS1" s="608"/>
      <c r="AT1" s="608"/>
      <c r="AU1" s="608"/>
      <c r="AV1" s="608"/>
      <c r="AW1" s="608"/>
      <c r="AX1" s="608"/>
      <c r="AY1" s="608"/>
      <c r="AZ1" s="608"/>
      <c r="BA1" s="608"/>
      <c r="BB1" s="761"/>
      <c r="BC1" s="761"/>
      <c r="BD1" s="761"/>
      <c r="BE1" s="761" t="s">
        <v>309</v>
      </c>
      <c r="BF1" s="761"/>
    </row>
    <row r="2" spans="1:58" ht="18" customHeight="1">
      <c r="AR2" s="783"/>
      <c r="AS2" s="783"/>
      <c r="AT2" s="783"/>
      <c r="AU2" s="783"/>
      <c r="AV2" s="783"/>
      <c r="AW2" s="783"/>
      <c r="AX2" s="783"/>
      <c r="AY2" s="783"/>
      <c r="AZ2" s="783"/>
      <c r="BA2" s="783"/>
      <c r="BB2" s="783"/>
      <c r="BC2" s="783"/>
      <c r="BD2" s="783"/>
      <c r="BE2" s="783"/>
      <c r="BF2" s="783"/>
    </row>
    <row r="4" spans="1:58" ht="18" customHeight="1">
      <c r="A4" s="609">
        <f>+【交付申請】入力シート!K6</f>
        <v>0</v>
      </c>
      <c r="B4" s="609"/>
      <c r="C4" s="609"/>
      <c r="D4" s="609"/>
      <c r="E4" s="609"/>
      <c r="F4" s="609"/>
      <c r="G4" s="609"/>
      <c r="H4" s="609"/>
      <c r="I4" s="609"/>
      <c r="J4" s="609"/>
      <c r="K4" s="609"/>
      <c r="L4" s="609"/>
      <c r="M4" s="609"/>
      <c r="N4" s="609"/>
      <c r="O4" s="609"/>
      <c r="P4" s="609"/>
      <c r="Q4" s="609"/>
      <c r="R4" s="609"/>
      <c r="S4" s="609"/>
      <c r="T4" s="609"/>
      <c r="U4" s="609"/>
    </row>
    <row r="5" spans="1:58" ht="18" customHeight="1">
      <c r="A5" s="609" t="str">
        <f>""&amp;【交付申請】入力シート!K7&amp;"　様"</f>
        <v>　様</v>
      </c>
      <c r="B5" s="609"/>
      <c r="C5" s="609"/>
      <c r="D5" s="609"/>
      <c r="E5" s="609"/>
      <c r="F5" s="609"/>
      <c r="G5" s="609"/>
      <c r="H5" s="609"/>
      <c r="I5" s="609"/>
      <c r="J5" s="609"/>
      <c r="K5" s="609"/>
      <c r="L5" s="609"/>
      <c r="M5" s="609"/>
      <c r="N5" s="609"/>
      <c r="O5" s="609"/>
      <c r="P5" s="609"/>
      <c r="Q5" s="609"/>
      <c r="R5" s="609"/>
      <c r="S5" s="609"/>
      <c r="T5" s="609"/>
      <c r="U5" s="609"/>
      <c r="V5" s="761"/>
      <c r="W5" s="761"/>
    </row>
    <row r="7" spans="1:58" ht="18" customHeight="1">
      <c r="AF7" s="609" t="s">
        <v>665</v>
      </c>
      <c r="AG7" s="609"/>
      <c r="AH7" s="609"/>
      <c r="AI7" s="609"/>
      <c r="AJ7" s="609"/>
      <c r="AK7" s="609"/>
      <c r="AL7" s="609"/>
      <c r="AM7" s="609"/>
      <c r="AN7" s="609"/>
      <c r="AO7" s="609"/>
      <c r="AP7" s="609"/>
      <c r="AQ7" s="609"/>
      <c r="AR7" s="609"/>
      <c r="AS7" s="609"/>
      <c r="AT7" s="609"/>
      <c r="AU7" s="609"/>
      <c r="AV7" s="609"/>
      <c r="AW7" s="609"/>
      <c r="AX7" s="609"/>
      <c r="AY7" s="609"/>
      <c r="AZ7" s="609"/>
      <c r="BA7" s="609"/>
      <c r="BB7" s="609"/>
    </row>
    <row r="10" spans="1:58" ht="18" customHeight="1">
      <c r="A10" s="761" t="s">
        <v>132</v>
      </c>
      <c r="B10" s="761"/>
      <c r="C10" s="761"/>
      <c r="D10" s="761"/>
      <c r="E10" s="761"/>
      <c r="F10" s="761"/>
      <c r="G10" s="761"/>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1"/>
      <c r="AY10" s="761"/>
      <c r="AZ10" s="761"/>
      <c r="BA10" s="761"/>
      <c r="BB10" s="761"/>
      <c r="BC10" s="761"/>
      <c r="BD10" s="761"/>
      <c r="BE10" s="761"/>
      <c r="BF10" s="761"/>
    </row>
    <row r="11" spans="1:58" ht="18" customHeight="1">
      <c r="A11" s="64"/>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row>
    <row r="12" spans="1:58" ht="18" customHeight="1">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row>
    <row r="13" spans="1:58" ht="18" customHeight="1">
      <c r="A13" s="802">
        <f>【交付申請】入力シート!X3</f>
        <v>0</v>
      </c>
      <c r="B13" s="802"/>
      <c r="C13" s="802"/>
      <c r="D13" s="802"/>
      <c r="E13" s="802"/>
      <c r="F13" s="802"/>
      <c r="G13" s="802"/>
      <c r="H13" s="802"/>
      <c r="I13" s="802"/>
      <c r="J13" s="802"/>
      <c r="K13" s="802"/>
      <c r="L13" s="802"/>
      <c r="M13" s="801" t="s">
        <v>267</v>
      </c>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1"/>
      <c r="AK13" s="801"/>
      <c r="AL13" s="801"/>
      <c r="AM13" s="801"/>
      <c r="AN13" s="801"/>
      <c r="AO13" s="801"/>
      <c r="AP13" s="801"/>
      <c r="AQ13" s="801"/>
      <c r="AR13" s="801"/>
      <c r="AS13" s="801"/>
      <c r="AT13" s="801"/>
      <c r="AU13" s="801"/>
      <c r="AV13" s="801"/>
      <c r="AW13" s="801"/>
      <c r="AX13" s="801"/>
      <c r="AY13" s="801"/>
      <c r="AZ13" s="801"/>
      <c r="BA13" s="801"/>
      <c r="BB13" s="801"/>
      <c r="BC13" s="801"/>
      <c r="BD13" s="801"/>
      <c r="BE13" s="801"/>
      <c r="BF13" s="801"/>
    </row>
    <row r="14" spans="1:58" ht="18" customHeight="1">
      <c r="A14" s="800" t="s">
        <v>268</v>
      </c>
      <c r="B14" s="800"/>
      <c r="C14" s="800"/>
      <c r="D14" s="800"/>
      <c r="E14" s="800"/>
      <c r="F14" s="800"/>
      <c r="G14" s="800"/>
      <c r="H14" s="800"/>
      <c r="I14" s="800"/>
      <c r="J14" s="800"/>
      <c r="K14" s="800"/>
      <c r="L14" s="800"/>
      <c r="M14" s="800"/>
      <c r="N14" s="800"/>
      <c r="O14" s="800"/>
      <c r="P14" s="800"/>
      <c r="Q14" s="800"/>
      <c r="R14" s="800"/>
      <c r="S14" s="800"/>
      <c r="T14" s="800"/>
      <c r="U14" s="800"/>
      <c r="V14" s="800"/>
      <c r="W14" s="800"/>
      <c r="X14" s="800"/>
      <c r="Y14" s="800"/>
      <c r="Z14" s="800"/>
      <c r="AA14" s="800"/>
      <c r="AB14" s="800"/>
      <c r="AC14" s="800"/>
      <c r="AD14" s="800"/>
      <c r="AE14" s="800"/>
      <c r="AF14" s="800"/>
      <c r="AG14" s="800"/>
      <c r="AH14" s="800"/>
      <c r="AI14" s="800"/>
      <c r="AJ14" s="800"/>
      <c r="AK14" s="800"/>
      <c r="AL14" s="800"/>
      <c r="AM14" s="800"/>
      <c r="AN14" s="800"/>
      <c r="AO14" s="800"/>
      <c r="AP14" s="800"/>
      <c r="AQ14" s="800"/>
      <c r="AR14" s="800"/>
      <c r="AS14" s="800"/>
      <c r="AT14" s="800"/>
      <c r="AU14" s="800"/>
      <c r="AV14" s="800"/>
      <c r="AW14" s="800"/>
      <c r="AX14" s="800"/>
      <c r="AY14" s="800"/>
      <c r="AZ14" s="800"/>
      <c r="BA14" s="800"/>
      <c r="BB14" s="800"/>
      <c r="BC14" s="800"/>
      <c r="BD14" s="800"/>
      <c r="BE14" s="800"/>
      <c r="BF14" s="800"/>
    </row>
    <row r="15" spans="1:58" ht="18" customHeight="1">
      <c r="A15" s="800" t="s">
        <v>270</v>
      </c>
      <c r="B15" s="800"/>
      <c r="C15" s="800"/>
      <c r="D15" s="800"/>
      <c r="E15" s="800"/>
      <c r="F15" s="800"/>
      <c r="G15" s="800"/>
      <c r="H15" s="800"/>
      <c r="I15" s="800"/>
      <c r="J15" s="800"/>
      <c r="K15" s="800"/>
      <c r="L15" s="800"/>
      <c r="M15" s="800"/>
      <c r="N15" s="800"/>
      <c r="O15" s="800"/>
      <c r="P15" s="800"/>
      <c r="Q15" s="800"/>
      <c r="R15" s="800"/>
      <c r="S15" s="800"/>
      <c r="T15" s="800"/>
      <c r="U15" s="800"/>
      <c r="V15" s="800"/>
      <c r="W15" s="800"/>
      <c r="X15" s="800"/>
      <c r="Y15" s="800"/>
      <c r="Z15" s="800"/>
      <c r="AA15" s="800"/>
      <c r="AB15" s="800"/>
      <c r="AC15" s="800"/>
      <c r="AD15" s="800"/>
      <c r="AE15" s="800"/>
      <c r="AF15" s="800"/>
      <c r="AG15" s="800"/>
      <c r="AH15" s="800"/>
      <c r="AI15" s="800"/>
      <c r="AJ15" s="800"/>
      <c r="AK15" s="800"/>
      <c r="AL15" s="800"/>
      <c r="AM15" s="800"/>
      <c r="AN15" s="800"/>
      <c r="AO15" s="800"/>
      <c r="AP15" s="800"/>
      <c r="AQ15" s="800"/>
      <c r="AR15" s="800"/>
      <c r="AS15" s="800"/>
      <c r="AT15" s="800"/>
      <c r="AU15" s="800"/>
      <c r="AV15" s="800"/>
      <c r="AW15" s="800"/>
      <c r="AX15" s="800"/>
      <c r="AY15" s="800"/>
      <c r="AZ15" s="800"/>
      <c r="BA15" s="800"/>
      <c r="BB15" s="800"/>
      <c r="BC15" s="800"/>
      <c r="BD15" s="800"/>
      <c r="BE15" s="800"/>
      <c r="BF15" s="800"/>
    </row>
    <row r="16" spans="1:58" ht="18" customHeight="1">
      <c r="A16" s="800" t="s">
        <v>269</v>
      </c>
      <c r="B16" s="800"/>
      <c r="C16" s="800"/>
      <c r="D16" s="800"/>
      <c r="E16" s="800"/>
      <c r="F16" s="800"/>
      <c r="G16" s="800"/>
      <c r="H16" s="800"/>
      <c r="I16" s="800"/>
      <c r="J16" s="800"/>
      <c r="K16" s="800"/>
      <c r="L16" s="800"/>
      <c r="M16" s="800"/>
      <c r="N16" s="800"/>
      <c r="O16" s="800"/>
      <c r="P16" s="800"/>
      <c r="Q16" s="800"/>
      <c r="R16" s="800"/>
      <c r="S16" s="800"/>
      <c r="T16" s="800"/>
      <c r="U16" s="800"/>
      <c r="V16" s="800"/>
      <c r="W16" s="800"/>
      <c r="X16" s="800"/>
      <c r="Y16" s="800"/>
      <c r="Z16" s="800"/>
      <c r="AA16" s="800"/>
      <c r="AB16" s="800"/>
      <c r="AC16" s="800"/>
      <c r="AD16" s="800"/>
      <c r="AE16" s="800"/>
      <c r="AF16" s="800"/>
      <c r="AG16" s="800"/>
      <c r="AH16" s="800"/>
      <c r="AI16" s="800"/>
      <c r="AJ16" s="800"/>
      <c r="AK16" s="800"/>
      <c r="AL16" s="800"/>
      <c r="AM16" s="800"/>
      <c r="AN16" s="800"/>
      <c r="AO16" s="800"/>
      <c r="AP16" s="800"/>
      <c r="AQ16" s="800"/>
      <c r="AR16" s="800"/>
      <c r="AS16" s="800"/>
      <c r="AT16" s="800"/>
      <c r="AU16" s="800"/>
      <c r="AV16" s="800"/>
      <c r="AW16" s="800"/>
      <c r="AX16" s="800"/>
      <c r="AY16" s="800"/>
      <c r="AZ16" s="800"/>
      <c r="BA16" s="800"/>
      <c r="BB16" s="800"/>
      <c r="BC16" s="800"/>
      <c r="BD16" s="800"/>
      <c r="BE16" s="800"/>
      <c r="BF16" s="800"/>
    </row>
    <row r="18" spans="1:58" ht="18" customHeight="1">
      <c r="A18" s="761" t="s">
        <v>133</v>
      </c>
      <c r="B18" s="761"/>
      <c r="C18" s="761"/>
      <c r="D18" s="761"/>
      <c r="E18" s="761"/>
      <c r="F18" s="761"/>
      <c r="G18" s="761"/>
      <c r="H18" s="761"/>
      <c r="I18" s="761"/>
      <c r="J18" s="761"/>
      <c r="K18" s="761"/>
      <c r="L18" s="761"/>
      <c r="M18" s="761"/>
      <c r="N18" s="761"/>
      <c r="O18" s="761"/>
      <c r="P18" s="761"/>
      <c r="Q18" s="761"/>
      <c r="R18" s="761"/>
      <c r="S18" s="761"/>
      <c r="T18" s="761"/>
      <c r="U18" s="761"/>
      <c r="V18" s="761"/>
      <c r="W18" s="761"/>
      <c r="X18" s="761"/>
      <c r="Y18" s="761"/>
      <c r="Z18" s="761"/>
      <c r="AA18" s="761"/>
      <c r="AB18" s="761"/>
      <c r="AC18" s="761"/>
      <c r="AD18" s="761"/>
      <c r="AE18" s="761"/>
      <c r="AF18" s="761"/>
      <c r="AG18" s="761"/>
      <c r="AH18" s="761"/>
      <c r="AI18" s="761"/>
      <c r="AJ18" s="761"/>
      <c r="AK18" s="761"/>
      <c r="AL18" s="761"/>
      <c r="AM18" s="761"/>
      <c r="AN18" s="761"/>
      <c r="AO18" s="761"/>
      <c r="AP18" s="761"/>
      <c r="AQ18" s="761"/>
      <c r="AR18" s="761"/>
      <c r="AS18" s="761"/>
      <c r="AT18" s="761"/>
      <c r="AU18" s="761"/>
      <c r="AV18" s="761"/>
      <c r="AW18" s="761"/>
      <c r="AX18" s="761"/>
      <c r="AY18" s="761"/>
      <c r="AZ18" s="761"/>
      <c r="BA18" s="761"/>
      <c r="BB18" s="761"/>
      <c r="BC18" s="761"/>
      <c r="BD18" s="761"/>
      <c r="BE18" s="761"/>
      <c r="BF18" s="761"/>
    </row>
    <row r="20" spans="1:58" ht="18" customHeight="1">
      <c r="A20" s="609" t="s">
        <v>134</v>
      </c>
      <c r="B20" s="609"/>
      <c r="C20" s="609"/>
      <c r="D20" s="609"/>
      <c r="E20" s="609"/>
      <c r="F20" s="609"/>
      <c r="G20" s="609"/>
      <c r="H20" s="609"/>
      <c r="I20" s="609"/>
      <c r="J20" s="609"/>
      <c r="K20" s="609"/>
    </row>
    <row r="21" spans="1:58" ht="18" customHeight="1">
      <c r="D21" s="371" t="str">
        <f>DBCS("金"&amp;TEXT(【交付申請】入力シート!AF102,"#,###円"))</f>
        <v>金円</v>
      </c>
      <c r="E21" s="371"/>
      <c r="F21" s="66"/>
      <c r="G21" s="66"/>
      <c r="H21" s="66"/>
      <c r="I21" s="66"/>
      <c r="J21" s="66"/>
      <c r="K21" s="66"/>
      <c r="L21" s="66"/>
      <c r="M21" s="66"/>
      <c r="N21" s="66"/>
      <c r="O21" s="66"/>
      <c r="P21" s="66"/>
      <c r="Q21" s="66"/>
      <c r="R21" s="66"/>
      <c r="S21" s="66"/>
      <c r="T21" s="66"/>
      <c r="U21" s="276"/>
      <c r="V21" s="276"/>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row>
    <row r="23" spans="1:58" ht="18" customHeight="1">
      <c r="A23" s="63" t="s">
        <v>136</v>
      </c>
    </row>
    <row r="24" spans="1:58" ht="18" customHeight="1">
      <c r="D24" s="609">
        <f>事業計画書!B5</f>
        <v>0</v>
      </c>
      <c r="E24" s="609"/>
      <c r="F24" s="609"/>
      <c r="G24" s="609"/>
      <c r="H24" s="609"/>
      <c r="I24" s="609"/>
      <c r="J24" s="609"/>
      <c r="K24" s="609"/>
      <c r="L24" s="609"/>
      <c r="M24" s="609"/>
      <c r="N24" s="609"/>
      <c r="O24" s="609"/>
      <c r="P24" s="609"/>
      <c r="Q24" s="609"/>
      <c r="R24" s="609"/>
      <c r="S24" s="609"/>
      <c r="T24" s="609"/>
      <c r="U24" s="609"/>
      <c r="V24" s="609"/>
      <c r="W24" s="609"/>
      <c r="X24" s="609"/>
      <c r="Y24" s="609"/>
      <c r="Z24" s="609"/>
      <c r="AA24" s="609"/>
      <c r="AB24" s="609"/>
      <c r="AC24" s="609"/>
      <c r="AD24" s="609"/>
      <c r="AE24" s="609"/>
      <c r="AF24" s="609"/>
      <c r="AG24" s="609"/>
      <c r="AH24" s="609"/>
      <c r="AI24" s="609"/>
      <c r="AJ24" s="609"/>
      <c r="AK24" s="609"/>
      <c r="AL24" s="609"/>
      <c r="AM24" s="609"/>
      <c r="AN24" s="609"/>
      <c r="AO24" s="609"/>
      <c r="AP24" s="609"/>
      <c r="AQ24" s="609"/>
      <c r="AR24" s="609"/>
      <c r="AS24" s="609"/>
      <c r="AT24" s="609"/>
      <c r="AU24" s="609"/>
      <c r="AV24" s="609"/>
      <c r="AW24" s="609"/>
      <c r="AX24" s="609"/>
      <c r="AY24" s="609"/>
      <c r="AZ24" s="609"/>
      <c r="BA24" s="609"/>
      <c r="BB24" s="609"/>
      <c r="BC24" s="609"/>
      <c r="BD24" s="609"/>
      <c r="BE24" s="609"/>
      <c r="BF24" s="609"/>
    </row>
    <row r="25" spans="1:58" ht="18" customHeight="1">
      <c r="D25" s="609"/>
      <c r="E25" s="609"/>
      <c r="F25" s="609"/>
      <c r="G25" s="609"/>
      <c r="H25" s="609"/>
      <c r="I25" s="609"/>
      <c r="J25" s="609"/>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609"/>
      <c r="AL25" s="609"/>
      <c r="AM25" s="609"/>
      <c r="AN25" s="609"/>
      <c r="AO25" s="609"/>
      <c r="AP25" s="609"/>
      <c r="AQ25" s="609"/>
      <c r="AR25" s="609"/>
      <c r="AS25" s="609"/>
      <c r="AT25" s="609"/>
      <c r="AU25" s="609"/>
      <c r="AV25" s="609"/>
      <c r="AW25" s="609"/>
      <c r="AX25" s="609"/>
      <c r="AY25" s="609"/>
      <c r="AZ25" s="609"/>
      <c r="BA25" s="609"/>
      <c r="BB25" s="609"/>
      <c r="BC25" s="609"/>
      <c r="BD25" s="609"/>
      <c r="BE25" s="609"/>
      <c r="BF25" s="609"/>
    </row>
    <row r="27" spans="1:58" ht="18" customHeight="1">
      <c r="A27" s="63" t="s">
        <v>137</v>
      </c>
    </row>
    <row r="28" spans="1:58" ht="18" customHeight="1">
      <c r="A28" s="799" t="s">
        <v>138</v>
      </c>
      <c r="B28" s="799"/>
      <c r="C28" s="799"/>
      <c r="D28" s="799"/>
      <c r="E28" s="799"/>
      <c r="F28" s="799"/>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c r="AW28" s="799"/>
      <c r="AX28" s="799"/>
      <c r="AY28" s="799"/>
      <c r="AZ28" s="799"/>
      <c r="BA28" s="799"/>
      <c r="BB28" s="799"/>
      <c r="BC28" s="799"/>
      <c r="BD28" s="799"/>
      <c r="BE28" s="799"/>
      <c r="BF28" s="799"/>
    </row>
    <row r="29" spans="1:58" ht="18" customHeight="1">
      <c r="A29" s="799"/>
      <c r="B29" s="799"/>
      <c r="C29" s="799"/>
      <c r="D29" s="799"/>
      <c r="E29" s="799"/>
      <c r="F29" s="799"/>
      <c r="G29" s="799"/>
      <c r="H29" s="799"/>
      <c r="I29" s="799"/>
      <c r="J29" s="799"/>
      <c r="K29" s="799"/>
      <c r="L29" s="799"/>
      <c r="M29" s="799"/>
      <c r="N29" s="799"/>
      <c r="O29" s="799"/>
      <c r="P29" s="799"/>
      <c r="Q29" s="799"/>
      <c r="R29" s="799"/>
      <c r="S29" s="799"/>
      <c r="T29" s="799"/>
      <c r="U29" s="799"/>
      <c r="V29" s="799"/>
      <c r="W29" s="799"/>
      <c r="X29" s="799"/>
      <c r="Y29" s="799"/>
      <c r="Z29" s="799"/>
      <c r="AA29" s="799"/>
      <c r="AB29" s="799"/>
      <c r="AC29" s="799"/>
      <c r="AD29" s="799"/>
      <c r="AE29" s="799"/>
      <c r="AF29" s="799"/>
      <c r="AG29" s="799"/>
      <c r="AH29" s="799"/>
      <c r="AI29" s="799"/>
      <c r="AJ29" s="799"/>
      <c r="AK29" s="799"/>
      <c r="AL29" s="799"/>
      <c r="AM29" s="799"/>
      <c r="AN29" s="799"/>
      <c r="AO29" s="799"/>
      <c r="AP29" s="799"/>
      <c r="AQ29" s="799"/>
      <c r="AR29" s="799"/>
      <c r="AS29" s="799"/>
      <c r="AT29" s="799"/>
      <c r="AU29" s="799"/>
      <c r="AV29" s="799"/>
      <c r="AW29" s="799"/>
      <c r="AX29" s="799"/>
      <c r="AY29" s="799"/>
      <c r="AZ29" s="799"/>
      <c r="BA29" s="799"/>
      <c r="BB29" s="799"/>
      <c r="BC29" s="799"/>
      <c r="BD29" s="799"/>
      <c r="BE29" s="799"/>
      <c r="BF29" s="799"/>
    </row>
    <row r="30" spans="1:58" ht="18" customHeight="1">
      <c r="A30" s="799"/>
      <c r="B30" s="799"/>
      <c r="C30" s="799"/>
      <c r="D30" s="799"/>
      <c r="E30" s="799"/>
      <c r="F30" s="799"/>
      <c r="G30" s="799"/>
      <c r="H30" s="799"/>
      <c r="I30" s="799"/>
      <c r="J30" s="799"/>
      <c r="K30" s="799"/>
      <c r="L30" s="799"/>
      <c r="M30" s="799"/>
      <c r="N30" s="799"/>
      <c r="O30" s="799"/>
      <c r="P30" s="799"/>
      <c r="Q30" s="799"/>
      <c r="R30" s="799"/>
      <c r="S30" s="799"/>
      <c r="T30" s="799"/>
      <c r="U30" s="799"/>
      <c r="V30" s="799"/>
      <c r="W30" s="799"/>
      <c r="X30" s="799"/>
      <c r="Y30" s="799"/>
      <c r="Z30" s="799"/>
      <c r="AA30" s="799"/>
      <c r="AB30" s="799"/>
      <c r="AC30" s="799"/>
      <c r="AD30" s="799"/>
      <c r="AE30" s="799"/>
      <c r="AF30" s="799"/>
      <c r="AG30" s="799"/>
      <c r="AH30" s="799"/>
      <c r="AI30" s="799"/>
      <c r="AJ30" s="799"/>
      <c r="AK30" s="799"/>
      <c r="AL30" s="799"/>
      <c r="AM30" s="799"/>
      <c r="AN30" s="799"/>
      <c r="AO30" s="799"/>
      <c r="AP30" s="799"/>
      <c r="AQ30" s="799"/>
      <c r="AR30" s="799"/>
      <c r="AS30" s="799"/>
      <c r="AT30" s="799"/>
      <c r="AU30" s="799"/>
      <c r="AV30" s="799"/>
      <c r="AW30" s="799"/>
      <c r="AX30" s="799"/>
      <c r="AY30" s="799"/>
      <c r="AZ30" s="799"/>
      <c r="BA30" s="799"/>
      <c r="BB30" s="799"/>
      <c r="BC30" s="799"/>
      <c r="BD30" s="799"/>
      <c r="BE30" s="799"/>
      <c r="BF30" s="799"/>
    </row>
    <row r="31" spans="1:58" ht="18" customHeight="1">
      <c r="A31" s="799"/>
      <c r="B31" s="799"/>
      <c r="C31" s="799"/>
      <c r="D31" s="799"/>
      <c r="E31" s="799"/>
      <c r="F31" s="799"/>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799"/>
      <c r="AV31" s="799"/>
      <c r="AW31" s="799"/>
      <c r="AX31" s="799"/>
      <c r="AY31" s="799"/>
      <c r="AZ31" s="799"/>
      <c r="BA31" s="799"/>
      <c r="BB31" s="799"/>
      <c r="BC31" s="799"/>
      <c r="BD31" s="799"/>
      <c r="BE31" s="799"/>
      <c r="BF31" s="799"/>
    </row>
    <row r="32" spans="1:58" ht="18" customHeight="1">
      <c r="A32" s="799"/>
      <c r="B32" s="799"/>
      <c r="C32" s="799"/>
      <c r="D32" s="799"/>
      <c r="E32" s="799"/>
      <c r="F32" s="799"/>
      <c r="G32" s="799"/>
      <c r="H32" s="799"/>
      <c r="I32" s="799"/>
      <c r="J32" s="799"/>
      <c r="K32" s="799"/>
      <c r="L32" s="799"/>
      <c r="M32" s="799"/>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799"/>
      <c r="AK32" s="799"/>
      <c r="AL32" s="799"/>
      <c r="AM32" s="799"/>
      <c r="AN32" s="799"/>
      <c r="AO32" s="799"/>
      <c r="AP32" s="799"/>
      <c r="AQ32" s="799"/>
      <c r="AR32" s="799"/>
      <c r="AS32" s="799"/>
      <c r="AT32" s="799"/>
      <c r="AU32" s="799"/>
      <c r="AV32" s="799"/>
      <c r="AW32" s="799"/>
      <c r="AX32" s="799"/>
      <c r="AY32" s="799"/>
      <c r="AZ32" s="799"/>
      <c r="BA32" s="799"/>
      <c r="BB32" s="799"/>
      <c r="BC32" s="799"/>
      <c r="BD32" s="799"/>
      <c r="BE32" s="799"/>
      <c r="BF32" s="799"/>
    </row>
    <row r="33" spans="1:58" ht="18" customHeight="1">
      <c r="A33" s="799"/>
      <c r="B33" s="799"/>
      <c r="C33" s="799"/>
      <c r="D33" s="799"/>
      <c r="E33" s="799"/>
      <c r="F33" s="799"/>
      <c r="G33" s="799"/>
      <c r="H33" s="799"/>
      <c r="I33" s="799"/>
      <c r="J33" s="799"/>
      <c r="K33" s="799"/>
      <c r="L33" s="799"/>
      <c r="M33" s="799"/>
      <c r="N33" s="799"/>
      <c r="O33" s="799"/>
      <c r="P33" s="799"/>
      <c r="Q33" s="799"/>
      <c r="R33" s="799"/>
      <c r="S33" s="799"/>
      <c r="T33" s="799"/>
      <c r="U33" s="799"/>
      <c r="V33" s="799"/>
      <c r="W33" s="799"/>
      <c r="X33" s="799"/>
      <c r="Y33" s="799"/>
      <c r="Z33" s="799"/>
      <c r="AA33" s="799"/>
      <c r="AB33" s="799"/>
      <c r="AC33" s="799"/>
      <c r="AD33" s="799"/>
      <c r="AE33" s="799"/>
      <c r="AF33" s="799"/>
      <c r="AG33" s="799"/>
      <c r="AH33" s="799"/>
      <c r="AI33" s="799"/>
      <c r="AJ33" s="799"/>
      <c r="AK33" s="799"/>
      <c r="AL33" s="799"/>
      <c r="AM33" s="799"/>
      <c r="AN33" s="799"/>
      <c r="AO33" s="799"/>
      <c r="AP33" s="799"/>
      <c r="AQ33" s="799"/>
      <c r="AR33" s="799"/>
      <c r="AS33" s="799"/>
      <c r="AT33" s="799"/>
      <c r="AU33" s="799"/>
      <c r="AV33" s="799"/>
      <c r="AW33" s="799"/>
      <c r="AX33" s="799"/>
      <c r="AY33" s="799"/>
      <c r="AZ33" s="799"/>
      <c r="BA33" s="799"/>
      <c r="BB33" s="799"/>
      <c r="BC33" s="799"/>
      <c r="BD33" s="799"/>
      <c r="BE33" s="799"/>
      <c r="BF33" s="799"/>
    </row>
    <row r="34" spans="1:58" ht="18" customHeight="1">
      <c r="A34" s="799"/>
      <c r="B34" s="799"/>
      <c r="C34" s="799"/>
      <c r="D34" s="799"/>
      <c r="E34" s="799"/>
      <c r="F34" s="799"/>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799"/>
      <c r="AN34" s="799"/>
      <c r="AO34" s="799"/>
      <c r="AP34" s="799"/>
      <c r="AQ34" s="799"/>
      <c r="AR34" s="799"/>
      <c r="AS34" s="799"/>
      <c r="AT34" s="799"/>
      <c r="AU34" s="799"/>
      <c r="AV34" s="799"/>
      <c r="AW34" s="799"/>
      <c r="AX34" s="799"/>
      <c r="AY34" s="799"/>
      <c r="AZ34" s="799"/>
      <c r="BA34" s="799"/>
      <c r="BB34" s="799"/>
      <c r="BC34" s="799"/>
      <c r="BD34" s="799"/>
      <c r="BE34" s="799"/>
      <c r="BF34" s="799"/>
    </row>
    <row r="35" spans="1:58" ht="18" customHeight="1">
      <c r="A35" s="799"/>
      <c r="B35" s="799"/>
      <c r="C35" s="799"/>
      <c r="D35" s="799"/>
      <c r="E35" s="799"/>
      <c r="F35" s="799"/>
      <c r="G35" s="799"/>
      <c r="H35" s="799"/>
      <c r="I35" s="799"/>
      <c r="J35" s="799"/>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799"/>
      <c r="AS35" s="799"/>
      <c r="AT35" s="799"/>
      <c r="AU35" s="799"/>
      <c r="AV35" s="799"/>
      <c r="AW35" s="799"/>
      <c r="AX35" s="799"/>
      <c r="AY35" s="799"/>
      <c r="AZ35" s="799"/>
      <c r="BA35" s="799"/>
      <c r="BB35" s="799"/>
      <c r="BC35" s="799"/>
      <c r="BD35" s="799"/>
      <c r="BE35" s="799"/>
      <c r="BF35" s="799"/>
    </row>
    <row r="36" spans="1:58" ht="18" customHeight="1">
      <c r="A36" s="799"/>
      <c r="B36" s="799"/>
      <c r="C36" s="799"/>
      <c r="D36" s="799"/>
      <c r="E36" s="799"/>
      <c r="F36" s="799"/>
      <c r="G36" s="799"/>
      <c r="H36" s="799"/>
      <c r="I36" s="799"/>
      <c r="J36" s="799"/>
      <c r="K36" s="799"/>
      <c r="L36" s="799"/>
      <c r="M36" s="799"/>
      <c r="N36" s="799"/>
      <c r="O36" s="799"/>
      <c r="P36" s="799"/>
      <c r="Q36" s="799"/>
      <c r="R36" s="799"/>
      <c r="S36" s="799"/>
      <c r="T36" s="799"/>
      <c r="U36" s="799"/>
      <c r="V36" s="799"/>
      <c r="W36" s="799"/>
      <c r="X36" s="799"/>
      <c r="Y36" s="799"/>
      <c r="Z36" s="799"/>
      <c r="AA36" s="799"/>
      <c r="AB36" s="799"/>
      <c r="AC36" s="799"/>
      <c r="AD36" s="799"/>
      <c r="AE36" s="799"/>
      <c r="AF36" s="799"/>
      <c r="AG36" s="799"/>
      <c r="AH36" s="799"/>
      <c r="AI36" s="799"/>
      <c r="AJ36" s="799"/>
      <c r="AK36" s="799"/>
      <c r="AL36" s="799"/>
      <c r="AM36" s="799"/>
      <c r="AN36" s="799"/>
      <c r="AO36" s="799"/>
      <c r="AP36" s="799"/>
      <c r="AQ36" s="799"/>
      <c r="AR36" s="799"/>
      <c r="AS36" s="799"/>
      <c r="AT36" s="799"/>
      <c r="AU36" s="799"/>
      <c r="AV36" s="799"/>
      <c r="AW36" s="799"/>
      <c r="AX36" s="799"/>
      <c r="AY36" s="799"/>
      <c r="AZ36" s="799"/>
      <c r="BA36" s="799"/>
      <c r="BB36" s="799"/>
      <c r="BC36" s="799"/>
      <c r="BD36" s="799"/>
      <c r="BE36" s="799"/>
      <c r="BF36" s="799"/>
    </row>
    <row r="37" spans="1:58" ht="18" customHeight="1">
      <c r="A37" s="799"/>
      <c r="B37" s="799"/>
      <c r="C37" s="799"/>
      <c r="D37" s="799"/>
      <c r="E37" s="799"/>
      <c r="F37" s="799"/>
      <c r="G37" s="799"/>
      <c r="H37" s="799"/>
      <c r="I37" s="799"/>
      <c r="J37" s="799"/>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799"/>
      <c r="AI37" s="799"/>
      <c r="AJ37" s="799"/>
      <c r="AK37" s="799"/>
      <c r="AL37" s="799"/>
      <c r="AM37" s="799"/>
      <c r="AN37" s="799"/>
      <c r="AO37" s="799"/>
      <c r="AP37" s="799"/>
      <c r="AQ37" s="799"/>
      <c r="AR37" s="799"/>
      <c r="AS37" s="799"/>
      <c r="AT37" s="799"/>
      <c r="AU37" s="799"/>
      <c r="AV37" s="799"/>
      <c r="AW37" s="799"/>
      <c r="AX37" s="799"/>
      <c r="AY37" s="799"/>
      <c r="AZ37" s="799"/>
      <c r="BA37" s="799"/>
      <c r="BB37" s="799"/>
      <c r="BC37" s="799"/>
      <c r="BD37" s="799"/>
      <c r="BE37" s="799"/>
      <c r="BF37" s="799"/>
    </row>
    <row r="38" spans="1:58" ht="18" customHeight="1">
      <c r="A38" s="799"/>
      <c r="B38" s="799"/>
      <c r="C38" s="799"/>
      <c r="D38" s="799"/>
      <c r="E38" s="799"/>
      <c r="F38" s="799"/>
      <c r="G38" s="799"/>
      <c r="H38" s="799"/>
      <c r="I38" s="799"/>
      <c r="J38" s="799"/>
      <c r="K38" s="799"/>
      <c r="L38" s="799"/>
      <c r="M38" s="799"/>
      <c r="N38" s="799"/>
      <c r="O38" s="799"/>
      <c r="P38" s="799"/>
      <c r="Q38" s="799"/>
      <c r="R38" s="799"/>
      <c r="S38" s="799"/>
      <c r="T38" s="799"/>
      <c r="U38" s="799"/>
      <c r="V38" s="799"/>
      <c r="W38" s="799"/>
      <c r="X38" s="799"/>
      <c r="Y38" s="799"/>
      <c r="Z38" s="799"/>
      <c r="AA38" s="799"/>
      <c r="AB38" s="799"/>
      <c r="AC38" s="799"/>
      <c r="AD38" s="799"/>
      <c r="AE38" s="799"/>
      <c r="AF38" s="799"/>
      <c r="AG38" s="799"/>
      <c r="AH38" s="799"/>
      <c r="AI38" s="799"/>
      <c r="AJ38" s="799"/>
      <c r="AK38" s="799"/>
      <c r="AL38" s="799"/>
      <c r="AM38" s="799"/>
      <c r="AN38" s="799"/>
      <c r="AO38" s="799"/>
      <c r="AP38" s="799"/>
      <c r="AQ38" s="799"/>
      <c r="AR38" s="799"/>
      <c r="AS38" s="799"/>
      <c r="AT38" s="799"/>
      <c r="AU38" s="799"/>
      <c r="AV38" s="799"/>
      <c r="AW38" s="799"/>
      <c r="AX38" s="799"/>
      <c r="AY38" s="799"/>
      <c r="AZ38" s="799"/>
      <c r="BA38" s="799"/>
      <c r="BB38" s="799"/>
      <c r="BC38" s="799"/>
      <c r="BD38" s="799"/>
      <c r="BE38" s="799"/>
      <c r="BF38" s="799"/>
    </row>
    <row r="39" spans="1:58" ht="18" customHeight="1">
      <c r="A39" s="799"/>
      <c r="B39" s="799"/>
      <c r="C39" s="799"/>
      <c r="D39" s="799"/>
      <c r="E39" s="799"/>
      <c r="F39" s="799"/>
      <c r="G39" s="799"/>
      <c r="H39" s="799"/>
      <c r="I39" s="799"/>
      <c r="J39" s="799"/>
      <c r="K39" s="799"/>
      <c r="L39" s="799"/>
      <c r="M39" s="799"/>
      <c r="N39" s="799"/>
      <c r="O39" s="799"/>
      <c r="P39" s="799"/>
      <c r="Q39" s="799"/>
      <c r="R39" s="799"/>
      <c r="S39" s="799"/>
      <c r="T39" s="799"/>
      <c r="U39" s="799"/>
      <c r="V39" s="799"/>
      <c r="W39" s="799"/>
      <c r="X39" s="799"/>
      <c r="Y39" s="799"/>
      <c r="Z39" s="799"/>
      <c r="AA39" s="799"/>
      <c r="AB39" s="799"/>
      <c r="AC39" s="799"/>
      <c r="AD39" s="799"/>
      <c r="AE39" s="799"/>
      <c r="AF39" s="799"/>
      <c r="AG39" s="799"/>
      <c r="AH39" s="799"/>
      <c r="AI39" s="799"/>
      <c r="AJ39" s="799"/>
      <c r="AK39" s="799"/>
      <c r="AL39" s="799"/>
      <c r="AM39" s="799"/>
      <c r="AN39" s="799"/>
      <c r="AO39" s="799"/>
      <c r="AP39" s="799"/>
      <c r="AQ39" s="799"/>
      <c r="AR39" s="799"/>
      <c r="AS39" s="799"/>
      <c r="AT39" s="799"/>
      <c r="AU39" s="799"/>
      <c r="AV39" s="799"/>
      <c r="AW39" s="799"/>
      <c r="AX39" s="799"/>
      <c r="AY39" s="799"/>
      <c r="AZ39" s="799"/>
      <c r="BA39" s="799"/>
      <c r="BB39" s="799"/>
      <c r="BC39" s="799"/>
      <c r="BD39" s="799"/>
      <c r="BE39" s="799"/>
      <c r="BF39" s="799"/>
    </row>
    <row r="40" spans="1:58" ht="18" customHeight="1">
      <c r="A40" s="799"/>
      <c r="B40" s="799"/>
      <c r="C40" s="799"/>
      <c r="D40" s="799"/>
      <c r="E40" s="799"/>
      <c r="F40" s="799"/>
      <c r="G40" s="799"/>
      <c r="H40" s="799"/>
      <c r="I40" s="799"/>
      <c r="J40" s="799"/>
      <c r="K40" s="799"/>
      <c r="L40" s="799"/>
      <c r="M40" s="799"/>
      <c r="N40" s="799"/>
      <c r="O40" s="799"/>
      <c r="P40" s="799"/>
      <c r="Q40" s="799"/>
      <c r="R40" s="799"/>
      <c r="S40" s="799"/>
      <c r="T40" s="799"/>
      <c r="U40" s="799"/>
      <c r="V40" s="799"/>
      <c r="W40" s="799"/>
      <c r="X40" s="799"/>
      <c r="Y40" s="799"/>
      <c r="Z40" s="799"/>
      <c r="AA40" s="799"/>
      <c r="AB40" s="799"/>
      <c r="AC40" s="799"/>
      <c r="AD40" s="799"/>
      <c r="AE40" s="799"/>
      <c r="AF40" s="799"/>
      <c r="AG40" s="799"/>
      <c r="AH40" s="799"/>
      <c r="AI40" s="799"/>
      <c r="AJ40" s="799"/>
      <c r="AK40" s="799"/>
      <c r="AL40" s="799"/>
      <c r="AM40" s="799"/>
      <c r="AN40" s="799"/>
      <c r="AO40" s="799"/>
      <c r="AP40" s="799"/>
      <c r="AQ40" s="799"/>
      <c r="AR40" s="799"/>
      <c r="AS40" s="799"/>
      <c r="AT40" s="799"/>
      <c r="AU40" s="799"/>
      <c r="AV40" s="799"/>
      <c r="AW40" s="799"/>
      <c r="AX40" s="799"/>
      <c r="AY40" s="799"/>
      <c r="AZ40" s="799"/>
      <c r="BA40" s="799"/>
      <c r="BB40" s="799"/>
      <c r="BC40" s="799"/>
      <c r="BD40" s="799"/>
      <c r="BE40" s="799"/>
      <c r="BF40" s="799"/>
    </row>
    <row r="41" spans="1:58" ht="18" customHeight="1">
      <c r="A41" s="799"/>
      <c r="B41" s="799"/>
      <c r="C41" s="799"/>
      <c r="D41" s="799"/>
      <c r="E41" s="799"/>
      <c r="F41" s="799"/>
      <c r="G41" s="799"/>
      <c r="H41" s="799"/>
      <c r="I41" s="799"/>
      <c r="J41" s="799"/>
      <c r="K41" s="799"/>
      <c r="L41" s="799"/>
      <c r="M41" s="799"/>
      <c r="N41" s="799"/>
      <c r="O41" s="799"/>
      <c r="P41" s="799"/>
      <c r="Q41" s="799"/>
      <c r="R41" s="799"/>
      <c r="S41" s="799"/>
      <c r="T41" s="799"/>
      <c r="U41" s="799"/>
      <c r="V41" s="799"/>
      <c r="W41" s="799"/>
      <c r="X41" s="799"/>
      <c r="Y41" s="799"/>
      <c r="Z41" s="799"/>
      <c r="AA41" s="799"/>
      <c r="AB41" s="799"/>
      <c r="AC41" s="799"/>
      <c r="AD41" s="799"/>
      <c r="AE41" s="799"/>
      <c r="AF41" s="799"/>
      <c r="AG41" s="799"/>
      <c r="AH41" s="799"/>
      <c r="AI41" s="799"/>
      <c r="AJ41" s="799"/>
      <c r="AK41" s="799"/>
      <c r="AL41" s="799"/>
      <c r="AM41" s="799"/>
      <c r="AN41" s="799"/>
      <c r="AO41" s="799"/>
      <c r="AP41" s="799"/>
      <c r="AQ41" s="799"/>
      <c r="AR41" s="799"/>
      <c r="AS41" s="799"/>
      <c r="AT41" s="799"/>
      <c r="AU41" s="799"/>
      <c r="AV41" s="799"/>
      <c r="AW41" s="799"/>
      <c r="AX41" s="799"/>
      <c r="AY41" s="799"/>
      <c r="AZ41" s="799"/>
      <c r="BA41" s="799"/>
      <c r="BB41" s="799"/>
      <c r="BC41" s="799"/>
      <c r="BD41" s="799"/>
      <c r="BE41" s="799"/>
      <c r="BF41" s="799"/>
    </row>
    <row r="42" spans="1:58" ht="18" customHeight="1">
      <c r="A42" s="799"/>
      <c r="B42" s="799"/>
      <c r="C42" s="799"/>
      <c r="D42" s="799"/>
      <c r="E42" s="799"/>
      <c r="F42" s="799"/>
      <c r="G42" s="799"/>
      <c r="H42" s="799"/>
      <c r="I42" s="799"/>
      <c r="J42" s="799"/>
      <c r="K42" s="799"/>
      <c r="L42" s="799"/>
      <c r="M42" s="799"/>
      <c r="N42" s="799"/>
      <c r="O42" s="799"/>
      <c r="P42" s="799"/>
      <c r="Q42" s="799"/>
      <c r="R42" s="799"/>
      <c r="S42" s="799"/>
      <c r="T42" s="799"/>
      <c r="U42" s="799"/>
      <c r="V42" s="799"/>
      <c r="W42" s="799"/>
      <c r="X42" s="799"/>
      <c r="Y42" s="799"/>
      <c r="Z42" s="799"/>
      <c r="AA42" s="799"/>
      <c r="AB42" s="799"/>
      <c r="AC42" s="799"/>
      <c r="AD42" s="799"/>
      <c r="AE42" s="799"/>
      <c r="AF42" s="799"/>
      <c r="AG42" s="799"/>
      <c r="AH42" s="799"/>
      <c r="AI42" s="799"/>
      <c r="AJ42" s="799"/>
      <c r="AK42" s="799"/>
      <c r="AL42" s="799"/>
      <c r="AM42" s="799"/>
      <c r="AN42" s="799"/>
      <c r="AO42" s="799"/>
      <c r="AP42" s="799"/>
      <c r="AQ42" s="799"/>
      <c r="AR42" s="799"/>
      <c r="AS42" s="799"/>
      <c r="AT42" s="799"/>
      <c r="AU42" s="799"/>
      <c r="AV42" s="799"/>
      <c r="AW42" s="799"/>
      <c r="AX42" s="799"/>
      <c r="AY42" s="799"/>
      <c r="AZ42" s="799"/>
      <c r="BA42" s="799"/>
      <c r="BB42" s="799"/>
      <c r="BC42" s="799"/>
      <c r="BD42" s="799"/>
      <c r="BE42" s="799"/>
      <c r="BF42" s="799"/>
    </row>
    <row r="43" spans="1:58" ht="18" customHeight="1">
      <c r="A43" s="63" t="s">
        <v>139</v>
      </c>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row>
    <row r="44" spans="1:58" ht="18" customHeight="1">
      <c r="A44" s="63" t="s">
        <v>140</v>
      </c>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row>
    <row r="45" spans="1:58" ht="18" customHeight="1">
      <c r="A45" s="63" t="s">
        <v>141</v>
      </c>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row>
    <row r="46" spans="1:58" ht="18" customHeight="1">
      <c r="A46" s="63" t="s">
        <v>142</v>
      </c>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row>
    <row r="47" spans="1:58" ht="18" customHeight="1">
      <c r="A47" s="63" t="s">
        <v>143</v>
      </c>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row>
    <row r="48" spans="1:58" ht="18" customHeight="1">
      <c r="A48" s="63" t="s">
        <v>144</v>
      </c>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row>
    <row r="49" spans="1:58" ht="18" customHeight="1">
      <c r="A49" s="63" t="s">
        <v>145</v>
      </c>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row>
    <row r="50" spans="1:58" ht="18" customHeight="1">
      <c r="A50" s="63" t="s">
        <v>146</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row>
    <row r="51" spans="1:58" ht="18" customHeight="1">
      <c r="A51" s="63" t="s">
        <v>147</v>
      </c>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row>
    <row r="52" spans="1:58" ht="18" customHeight="1">
      <c r="A52" s="63" t="s">
        <v>148</v>
      </c>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row>
    <row r="53" spans="1:58" ht="18" customHeight="1">
      <c r="A53" s="63" t="s">
        <v>149</v>
      </c>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row>
    <row r="54" spans="1:58" ht="18" customHeight="1">
      <c r="A54" s="63" t="s">
        <v>150</v>
      </c>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row>
    <row r="55" spans="1:58" ht="18" customHeight="1">
      <c r="A55" s="63" t="s">
        <v>151</v>
      </c>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row>
    <row r="56" spans="1:58" ht="18" customHeight="1">
      <c r="A56" s="63" t="s">
        <v>152</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row>
    <row r="57" spans="1:58" ht="18" customHeight="1">
      <c r="A57" s="63" t="s">
        <v>153</v>
      </c>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row>
    <row r="58" spans="1:58" ht="18" customHeight="1">
      <c r="A58" s="63" t="s">
        <v>154</v>
      </c>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row>
    <row r="59" spans="1:58" ht="18" customHeight="1">
      <c r="A59" s="63" t="s">
        <v>155</v>
      </c>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row>
    <row r="60" spans="1:58" ht="18" customHeight="1">
      <c r="A60" s="63" t="s">
        <v>156</v>
      </c>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row>
    <row r="61" spans="1:58" ht="18" customHeight="1">
      <c r="A61" s="63" t="s">
        <v>157</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row>
    <row r="62" spans="1:58" ht="18" customHeight="1">
      <c r="A62" s="63" t="s">
        <v>158</v>
      </c>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row>
    <row r="63" spans="1:58" ht="18" customHeight="1">
      <c r="A63" s="63" t="s">
        <v>159</v>
      </c>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row>
    <row r="64" spans="1:58" ht="18" customHeight="1">
      <c r="A64" s="63" t="s">
        <v>160</v>
      </c>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row>
    <row r="65" spans="1:58" ht="18" customHeight="1">
      <c r="A65" s="63" t="s">
        <v>161</v>
      </c>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row>
    <row r="66" spans="1:58" ht="18" customHeight="1">
      <c r="A66" s="63" t="s">
        <v>162</v>
      </c>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row>
    <row r="67" spans="1:58" ht="18" customHeight="1">
      <c r="A67" s="63" t="s">
        <v>163</v>
      </c>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row>
    <row r="68" spans="1:58" ht="18" customHeight="1">
      <c r="A68" s="63" t="s">
        <v>164</v>
      </c>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row>
    <row r="69" spans="1:58" ht="18" customHeight="1">
      <c r="A69" s="63" t="s">
        <v>165</v>
      </c>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row>
    <row r="70" spans="1:58" ht="18" customHeight="1">
      <c r="A70" s="63" t="s">
        <v>166</v>
      </c>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row>
    <row r="71" spans="1:58" ht="18" customHeight="1">
      <c r="A71" s="63" t="s">
        <v>167</v>
      </c>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row>
    <row r="72" spans="1:58" ht="18" customHeight="1">
      <c r="A72" s="63" t="s">
        <v>168</v>
      </c>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row>
    <row r="73" spans="1:58" ht="18" customHeight="1">
      <c r="A73" s="63" t="s">
        <v>169</v>
      </c>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row>
    <row r="74" spans="1:58" ht="18" customHeight="1">
      <c r="A74" s="63" t="s">
        <v>170</v>
      </c>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row>
    <row r="75" spans="1:58" ht="18" customHeight="1">
      <c r="A75" s="63" t="s">
        <v>171</v>
      </c>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row>
    <row r="76" spans="1:58" ht="18" customHeight="1">
      <c r="A76" s="63" t="s">
        <v>172</v>
      </c>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row>
    <row r="77" spans="1:58" ht="18" customHeight="1">
      <c r="A77" s="63" t="s">
        <v>173</v>
      </c>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row>
    <row r="78" spans="1:58" ht="18" customHeight="1">
      <c r="A78" s="63" t="s">
        <v>174</v>
      </c>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row>
    <row r="79" spans="1:58" ht="18" customHeight="1">
      <c r="A79" s="63" t="s">
        <v>175</v>
      </c>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row>
    <row r="80" spans="1:58" ht="18" customHeight="1">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row>
    <row r="81" spans="1:59" ht="18" customHeight="1">
      <c r="A81" s="798" t="s">
        <v>176</v>
      </c>
      <c r="B81" s="798"/>
      <c r="C81" s="798"/>
      <c r="D81" s="798"/>
      <c r="E81" s="798"/>
      <c r="F81" s="798"/>
      <c r="G81" s="798"/>
      <c r="H81" s="798"/>
      <c r="I81" s="798"/>
      <c r="J81" s="798"/>
      <c r="K81" s="798"/>
      <c r="L81" s="798"/>
      <c r="M81" s="798"/>
      <c r="N81" s="798"/>
      <c r="O81" s="798"/>
      <c r="P81" s="798"/>
      <c r="Q81" s="798"/>
      <c r="R81" s="798"/>
      <c r="S81" s="798"/>
      <c r="T81" s="798"/>
      <c r="U81" s="798"/>
      <c r="V81" s="798"/>
      <c r="W81" s="798"/>
      <c r="X81" s="798"/>
      <c r="Y81" s="798"/>
      <c r="Z81" s="798"/>
      <c r="AA81" s="798"/>
      <c r="AB81" s="798"/>
      <c r="AC81" s="798"/>
      <c r="AD81" s="798"/>
      <c r="AE81" s="798"/>
      <c r="AF81" s="798"/>
      <c r="AG81" s="798"/>
      <c r="AH81" s="798"/>
      <c r="AI81" s="798"/>
      <c r="AJ81" s="798"/>
      <c r="AK81" s="798"/>
      <c r="AL81" s="798"/>
      <c r="AM81" s="798"/>
      <c r="AN81" s="798"/>
      <c r="AO81" s="798"/>
      <c r="AP81" s="798"/>
      <c r="AQ81" s="798"/>
      <c r="AR81" s="798"/>
      <c r="AS81" s="798"/>
      <c r="AT81" s="798"/>
      <c r="AU81" s="798"/>
      <c r="AV81" s="798"/>
      <c r="AW81" s="798"/>
      <c r="AX81" s="798"/>
      <c r="AY81" s="798"/>
      <c r="AZ81" s="798"/>
      <c r="BA81" s="798"/>
      <c r="BB81" s="798"/>
      <c r="BC81" s="798"/>
      <c r="BD81" s="798"/>
      <c r="BE81" s="798"/>
      <c r="BF81" s="798"/>
    </row>
    <row r="82" spans="1:59" ht="18" customHeight="1">
      <c r="A82" s="68"/>
      <c r="B82" s="797"/>
      <c r="C82" s="797"/>
      <c r="D82" s="797"/>
      <c r="E82" s="797"/>
      <c r="F82" s="797"/>
      <c r="G82" s="797"/>
      <c r="H82" s="797"/>
      <c r="I82" s="797"/>
      <c r="J82" s="797"/>
      <c r="K82" s="797"/>
      <c r="L82" s="797"/>
      <c r="M82" s="797"/>
      <c r="N82" s="797"/>
      <c r="O82" s="797"/>
      <c r="P82" s="797"/>
      <c r="Q82" s="797"/>
      <c r="R82" s="797"/>
      <c r="S82" s="797"/>
      <c r="T82" s="797"/>
      <c r="U82" s="797"/>
      <c r="V82" s="797"/>
      <c r="W82" s="797"/>
      <c r="X82" s="797"/>
      <c r="Y82" s="797"/>
      <c r="Z82" s="797"/>
      <c r="AA82" s="797"/>
      <c r="AB82" s="797"/>
      <c r="AC82" s="797"/>
      <c r="AD82" s="797"/>
      <c r="AE82" s="797"/>
      <c r="AF82" s="797"/>
      <c r="AG82" s="797"/>
      <c r="AH82" s="797"/>
      <c r="AI82" s="797"/>
      <c r="AJ82" s="797"/>
      <c r="AK82" s="797"/>
      <c r="AL82" s="797"/>
      <c r="AM82" s="797"/>
      <c r="AN82" s="797"/>
      <c r="AO82" s="797"/>
      <c r="AP82" s="797"/>
      <c r="AQ82" s="797"/>
      <c r="AR82" s="797"/>
      <c r="AS82" s="797"/>
      <c r="AT82" s="797"/>
      <c r="AU82" s="797"/>
      <c r="AV82" s="797"/>
      <c r="AW82" s="797"/>
      <c r="AX82" s="797"/>
      <c r="AY82" s="797"/>
      <c r="AZ82" s="797"/>
      <c r="BA82" s="797"/>
      <c r="BB82" s="797"/>
      <c r="BC82" s="797"/>
      <c r="BD82" s="797"/>
      <c r="BE82" s="797"/>
      <c r="BF82" s="797"/>
      <c r="BG82" s="797"/>
    </row>
    <row r="83" spans="1:59" ht="18"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row>
    <row r="84" spans="1:59" ht="18"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row>
    <row r="85" spans="1:59" ht="18" customHeight="1">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row>
  </sheetData>
  <mergeCells count="21">
    <mergeCell ref="BE1:BF1"/>
    <mergeCell ref="BB1:BD1"/>
    <mergeCell ref="A13:L13"/>
    <mergeCell ref="A14:BF14"/>
    <mergeCell ref="AR1:BA1"/>
    <mergeCell ref="A15:BF15"/>
    <mergeCell ref="A16:BF16"/>
    <mergeCell ref="M13:BF13"/>
    <mergeCell ref="A10:BF10"/>
    <mergeCell ref="AR2:BF2"/>
    <mergeCell ref="A4:U4"/>
    <mergeCell ref="A5:U5"/>
    <mergeCell ref="V5:W5"/>
    <mergeCell ref="AF7:BB7"/>
    <mergeCell ref="B82:BG82"/>
    <mergeCell ref="A81:BF81"/>
    <mergeCell ref="D24:BF24"/>
    <mergeCell ref="D25:BF25"/>
    <mergeCell ref="A18:BF18"/>
    <mergeCell ref="A20:K20"/>
    <mergeCell ref="A28:BF42"/>
  </mergeCells>
  <phoneticPr fontId="23"/>
  <conditionalFormatting sqref="AR2:BF2">
    <cfRule type="containsBlanks" dxfId="6" priority="3">
      <formula>LEN(TRIM(AR2))=0</formula>
    </cfRule>
  </conditionalFormatting>
  <conditionalFormatting sqref="BB1:BD1">
    <cfRule type="containsBlanks" dxfId="5" priority="4">
      <formula>LEN(TRIM(BB1))=0</formula>
    </cfRule>
  </conditionalFormatting>
  <pageMargins left="0.70866141732283472" right="0.70866141732283472" top="0.74803149606299213" bottom="0.74803149606299213" header="0.31496062992125984" footer="0.31496062992125984"/>
  <pageSetup paperSize="9" scale="98" fitToHeight="2" orientation="portrait" r:id="rId1"/>
  <rowBreaks count="1" manualBreakCount="1">
    <brk id="42" max="5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34998626667073579"/>
  </sheetPr>
  <dimension ref="A1:N25"/>
  <sheetViews>
    <sheetView showZeros="0" view="pageBreakPreview" zoomScaleNormal="100" zoomScaleSheetLayoutView="100" workbookViewId="0">
      <selection activeCell="G15" sqref="G15"/>
    </sheetView>
  </sheetViews>
  <sheetFormatPr defaultRowHeight="17.149999999999999" customHeight="1"/>
  <cols>
    <col min="1" max="1" width="5.5" style="147" customWidth="1"/>
    <col min="2" max="2" width="1.58203125" style="147" customWidth="1"/>
    <col min="3" max="3" width="9.08203125" style="147" customWidth="1"/>
    <col min="4" max="7" width="12.5" style="147" customWidth="1"/>
    <col min="8" max="8" width="5.5" style="147" customWidth="1"/>
    <col min="9" max="9" width="1.58203125" style="147" customWidth="1"/>
    <col min="10" max="10" width="9.58203125" style="147" customWidth="1"/>
    <col min="11" max="13" width="12.5" style="147" customWidth="1"/>
    <col min="14" max="256" width="9" style="147"/>
    <col min="257" max="257" width="5.5" style="147" customWidth="1"/>
    <col min="258" max="258" width="1.58203125" style="147" customWidth="1"/>
    <col min="259" max="259" width="11.58203125" style="147" customWidth="1"/>
    <col min="260" max="263" width="12.5" style="147" customWidth="1"/>
    <col min="264" max="264" width="5.5" style="147" customWidth="1"/>
    <col min="265" max="265" width="1.58203125" style="147" customWidth="1"/>
    <col min="266" max="266" width="11.58203125" style="147" customWidth="1"/>
    <col min="267" max="269" width="12.5" style="147" customWidth="1"/>
    <col min="270" max="512" width="9" style="147"/>
    <col min="513" max="513" width="5.5" style="147" customWidth="1"/>
    <col min="514" max="514" width="1.58203125" style="147" customWidth="1"/>
    <col min="515" max="515" width="11.58203125" style="147" customWidth="1"/>
    <col min="516" max="519" width="12.5" style="147" customWidth="1"/>
    <col min="520" max="520" width="5.5" style="147" customWidth="1"/>
    <col min="521" max="521" width="1.58203125" style="147" customWidth="1"/>
    <col min="522" max="522" width="11.58203125" style="147" customWidth="1"/>
    <col min="523" max="525" width="12.5" style="147" customWidth="1"/>
    <col min="526" max="768" width="9" style="147"/>
    <col min="769" max="769" width="5.5" style="147" customWidth="1"/>
    <col min="770" max="770" width="1.58203125" style="147" customWidth="1"/>
    <col min="771" max="771" width="11.58203125" style="147" customWidth="1"/>
    <col min="772" max="775" width="12.5" style="147" customWidth="1"/>
    <col min="776" max="776" width="5.5" style="147" customWidth="1"/>
    <col min="777" max="777" width="1.58203125" style="147" customWidth="1"/>
    <col min="778" max="778" width="11.58203125" style="147" customWidth="1"/>
    <col min="779" max="781" width="12.5" style="147" customWidth="1"/>
    <col min="782" max="1024" width="9" style="147"/>
    <col min="1025" max="1025" width="5.5" style="147" customWidth="1"/>
    <col min="1026" max="1026" width="1.58203125" style="147" customWidth="1"/>
    <col min="1027" max="1027" width="11.58203125" style="147" customWidth="1"/>
    <col min="1028" max="1031" width="12.5" style="147" customWidth="1"/>
    <col min="1032" max="1032" width="5.5" style="147" customWidth="1"/>
    <col min="1033" max="1033" width="1.58203125" style="147" customWidth="1"/>
    <col min="1034" max="1034" width="11.58203125" style="147" customWidth="1"/>
    <col min="1035" max="1037" width="12.5" style="147" customWidth="1"/>
    <col min="1038" max="1280" width="9" style="147"/>
    <col min="1281" max="1281" width="5.5" style="147" customWidth="1"/>
    <col min="1282" max="1282" width="1.58203125" style="147" customWidth="1"/>
    <col min="1283" max="1283" width="11.58203125" style="147" customWidth="1"/>
    <col min="1284" max="1287" width="12.5" style="147" customWidth="1"/>
    <col min="1288" max="1288" width="5.5" style="147" customWidth="1"/>
    <col min="1289" max="1289" width="1.58203125" style="147" customWidth="1"/>
    <col min="1290" max="1290" width="11.58203125" style="147" customWidth="1"/>
    <col min="1291" max="1293" width="12.5" style="147" customWidth="1"/>
    <col min="1294" max="1536" width="9" style="147"/>
    <col min="1537" max="1537" width="5.5" style="147" customWidth="1"/>
    <col min="1538" max="1538" width="1.58203125" style="147" customWidth="1"/>
    <col min="1539" max="1539" width="11.58203125" style="147" customWidth="1"/>
    <col min="1540" max="1543" width="12.5" style="147" customWidth="1"/>
    <col min="1544" max="1544" width="5.5" style="147" customWidth="1"/>
    <col min="1545" max="1545" width="1.58203125" style="147" customWidth="1"/>
    <col min="1546" max="1546" width="11.58203125" style="147" customWidth="1"/>
    <col min="1547" max="1549" width="12.5" style="147" customWidth="1"/>
    <col min="1550" max="1792" width="9" style="147"/>
    <col min="1793" max="1793" width="5.5" style="147" customWidth="1"/>
    <col min="1794" max="1794" width="1.58203125" style="147" customWidth="1"/>
    <col min="1795" max="1795" width="11.58203125" style="147" customWidth="1"/>
    <col min="1796" max="1799" width="12.5" style="147" customWidth="1"/>
    <col min="1800" max="1800" width="5.5" style="147" customWidth="1"/>
    <col min="1801" max="1801" width="1.58203125" style="147" customWidth="1"/>
    <col min="1802" max="1802" width="11.58203125" style="147" customWidth="1"/>
    <col min="1803" max="1805" width="12.5" style="147" customWidth="1"/>
    <col min="1806" max="2048" width="9" style="147"/>
    <col min="2049" max="2049" width="5.5" style="147" customWidth="1"/>
    <col min="2050" max="2050" width="1.58203125" style="147" customWidth="1"/>
    <col min="2051" max="2051" width="11.58203125" style="147" customWidth="1"/>
    <col min="2052" max="2055" width="12.5" style="147" customWidth="1"/>
    <col min="2056" max="2056" width="5.5" style="147" customWidth="1"/>
    <col min="2057" max="2057" width="1.58203125" style="147" customWidth="1"/>
    <col min="2058" max="2058" width="11.58203125" style="147" customWidth="1"/>
    <col min="2059" max="2061" width="12.5" style="147" customWidth="1"/>
    <col min="2062" max="2304" width="9" style="147"/>
    <col min="2305" max="2305" width="5.5" style="147" customWidth="1"/>
    <col min="2306" max="2306" width="1.58203125" style="147" customWidth="1"/>
    <col min="2307" max="2307" width="11.58203125" style="147" customWidth="1"/>
    <col min="2308" max="2311" width="12.5" style="147" customWidth="1"/>
    <col min="2312" max="2312" width="5.5" style="147" customWidth="1"/>
    <col min="2313" max="2313" width="1.58203125" style="147" customWidth="1"/>
    <col min="2314" max="2314" width="11.58203125" style="147" customWidth="1"/>
    <col min="2315" max="2317" width="12.5" style="147" customWidth="1"/>
    <col min="2318" max="2560" width="9" style="147"/>
    <col min="2561" max="2561" width="5.5" style="147" customWidth="1"/>
    <col min="2562" max="2562" width="1.58203125" style="147" customWidth="1"/>
    <col min="2563" max="2563" width="11.58203125" style="147" customWidth="1"/>
    <col min="2564" max="2567" width="12.5" style="147" customWidth="1"/>
    <col min="2568" max="2568" width="5.5" style="147" customWidth="1"/>
    <col min="2569" max="2569" width="1.58203125" style="147" customWidth="1"/>
    <col min="2570" max="2570" width="11.58203125" style="147" customWidth="1"/>
    <col min="2571" max="2573" width="12.5" style="147" customWidth="1"/>
    <col min="2574" max="2816" width="9" style="147"/>
    <col min="2817" max="2817" width="5.5" style="147" customWidth="1"/>
    <col min="2818" max="2818" width="1.58203125" style="147" customWidth="1"/>
    <col min="2819" max="2819" width="11.58203125" style="147" customWidth="1"/>
    <col min="2820" max="2823" width="12.5" style="147" customWidth="1"/>
    <col min="2824" max="2824" width="5.5" style="147" customWidth="1"/>
    <col min="2825" max="2825" width="1.58203125" style="147" customWidth="1"/>
    <col min="2826" max="2826" width="11.58203125" style="147" customWidth="1"/>
    <col min="2827" max="2829" width="12.5" style="147" customWidth="1"/>
    <col min="2830" max="3072" width="9" style="147"/>
    <col min="3073" max="3073" width="5.5" style="147" customWidth="1"/>
    <col min="3074" max="3074" width="1.58203125" style="147" customWidth="1"/>
    <col min="3075" max="3075" width="11.58203125" style="147" customWidth="1"/>
    <col min="3076" max="3079" width="12.5" style="147" customWidth="1"/>
    <col min="3080" max="3080" width="5.5" style="147" customWidth="1"/>
    <col min="3081" max="3081" width="1.58203125" style="147" customWidth="1"/>
    <col min="3082" max="3082" width="11.58203125" style="147" customWidth="1"/>
    <col min="3083" max="3085" width="12.5" style="147" customWidth="1"/>
    <col min="3086" max="3328" width="9" style="147"/>
    <col min="3329" max="3329" width="5.5" style="147" customWidth="1"/>
    <col min="3330" max="3330" width="1.58203125" style="147" customWidth="1"/>
    <col min="3331" max="3331" width="11.58203125" style="147" customWidth="1"/>
    <col min="3332" max="3335" width="12.5" style="147" customWidth="1"/>
    <col min="3336" max="3336" width="5.5" style="147" customWidth="1"/>
    <col min="3337" max="3337" width="1.58203125" style="147" customWidth="1"/>
    <col min="3338" max="3338" width="11.58203125" style="147" customWidth="1"/>
    <col min="3339" max="3341" width="12.5" style="147" customWidth="1"/>
    <col min="3342" max="3584" width="9" style="147"/>
    <col min="3585" max="3585" width="5.5" style="147" customWidth="1"/>
    <col min="3586" max="3586" width="1.58203125" style="147" customWidth="1"/>
    <col min="3587" max="3587" width="11.58203125" style="147" customWidth="1"/>
    <col min="3588" max="3591" width="12.5" style="147" customWidth="1"/>
    <col min="3592" max="3592" width="5.5" style="147" customWidth="1"/>
    <col min="3593" max="3593" width="1.58203125" style="147" customWidth="1"/>
    <col min="3594" max="3594" width="11.58203125" style="147" customWidth="1"/>
    <col min="3595" max="3597" width="12.5" style="147" customWidth="1"/>
    <col min="3598" max="3840" width="9" style="147"/>
    <col min="3841" max="3841" width="5.5" style="147" customWidth="1"/>
    <col min="3842" max="3842" width="1.58203125" style="147" customWidth="1"/>
    <col min="3843" max="3843" width="11.58203125" style="147" customWidth="1"/>
    <col min="3844" max="3847" width="12.5" style="147" customWidth="1"/>
    <col min="3848" max="3848" width="5.5" style="147" customWidth="1"/>
    <col min="3849" max="3849" width="1.58203125" style="147" customWidth="1"/>
    <col min="3850" max="3850" width="11.58203125" style="147" customWidth="1"/>
    <col min="3851" max="3853" width="12.5" style="147" customWidth="1"/>
    <col min="3854" max="4096" width="9" style="147"/>
    <col min="4097" max="4097" width="5.5" style="147" customWidth="1"/>
    <col min="4098" max="4098" width="1.58203125" style="147" customWidth="1"/>
    <col min="4099" max="4099" width="11.58203125" style="147" customWidth="1"/>
    <col min="4100" max="4103" width="12.5" style="147" customWidth="1"/>
    <col min="4104" max="4104" width="5.5" style="147" customWidth="1"/>
    <col min="4105" max="4105" width="1.58203125" style="147" customWidth="1"/>
    <col min="4106" max="4106" width="11.58203125" style="147" customWidth="1"/>
    <col min="4107" max="4109" width="12.5" style="147" customWidth="1"/>
    <col min="4110" max="4352" width="9" style="147"/>
    <col min="4353" max="4353" width="5.5" style="147" customWidth="1"/>
    <col min="4354" max="4354" width="1.58203125" style="147" customWidth="1"/>
    <col min="4355" max="4355" width="11.58203125" style="147" customWidth="1"/>
    <col min="4356" max="4359" width="12.5" style="147" customWidth="1"/>
    <col min="4360" max="4360" width="5.5" style="147" customWidth="1"/>
    <col min="4361" max="4361" width="1.58203125" style="147" customWidth="1"/>
    <col min="4362" max="4362" width="11.58203125" style="147" customWidth="1"/>
    <col min="4363" max="4365" width="12.5" style="147" customWidth="1"/>
    <col min="4366" max="4608" width="9" style="147"/>
    <col min="4609" max="4609" width="5.5" style="147" customWidth="1"/>
    <col min="4610" max="4610" width="1.58203125" style="147" customWidth="1"/>
    <col min="4611" max="4611" width="11.58203125" style="147" customWidth="1"/>
    <col min="4612" max="4615" width="12.5" style="147" customWidth="1"/>
    <col min="4616" max="4616" width="5.5" style="147" customWidth="1"/>
    <col min="4617" max="4617" width="1.58203125" style="147" customWidth="1"/>
    <col min="4618" max="4618" width="11.58203125" style="147" customWidth="1"/>
    <col min="4619" max="4621" width="12.5" style="147" customWidth="1"/>
    <col min="4622" max="4864" width="9" style="147"/>
    <col min="4865" max="4865" width="5.5" style="147" customWidth="1"/>
    <col min="4866" max="4866" width="1.58203125" style="147" customWidth="1"/>
    <col min="4867" max="4867" width="11.58203125" style="147" customWidth="1"/>
    <col min="4868" max="4871" width="12.5" style="147" customWidth="1"/>
    <col min="4872" max="4872" width="5.5" style="147" customWidth="1"/>
    <col min="4873" max="4873" width="1.58203125" style="147" customWidth="1"/>
    <col min="4874" max="4874" width="11.58203125" style="147" customWidth="1"/>
    <col min="4875" max="4877" width="12.5" style="147" customWidth="1"/>
    <col min="4878" max="5120" width="9" style="147"/>
    <col min="5121" max="5121" width="5.5" style="147" customWidth="1"/>
    <col min="5122" max="5122" width="1.58203125" style="147" customWidth="1"/>
    <col min="5123" max="5123" width="11.58203125" style="147" customWidth="1"/>
    <col min="5124" max="5127" width="12.5" style="147" customWidth="1"/>
    <col min="5128" max="5128" width="5.5" style="147" customWidth="1"/>
    <col min="5129" max="5129" width="1.58203125" style="147" customWidth="1"/>
    <col min="5130" max="5130" width="11.58203125" style="147" customWidth="1"/>
    <col min="5131" max="5133" width="12.5" style="147" customWidth="1"/>
    <col min="5134" max="5376" width="9" style="147"/>
    <col min="5377" max="5377" width="5.5" style="147" customWidth="1"/>
    <col min="5378" max="5378" width="1.58203125" style="147" customWidth="1"/>
    <col min="5379" max="5379" width="11.58203125" style="147" customWidth="1"/>
    <col min="5380" max="5383" width="12.5" style="147" customWidth="1"/>
    <col min="5384" max="5384" width="5.5" style="147" customWidth="1"/>
    <col min="5385" max="5385" width="1.58203125" style="147" customWidth="1"/>
    <col min="5386" max="5386" width="11.58203125" style="147" customWidth="1"/>
    <col min="5387" max="5389" width="12.5" style="147" customWidth="1"/>
    <col min="5390" max="5632" width="9" style="147"/>
    <col min="5633" max="5633" width="5.5" style="147" customWidth="1"/>
    <col min="5634" max="5634" width="1.58203125" style="147" customWidth="1"/>
    <col min="5635" max="5635" width="11.58203125" style="147" customWidth="1"/>
    <col min="5636" max="5639" width="12.5" style="147" customWidth="1"/>
    <col min="5640" max="5640" width="5.5" style="147" customWidth="1"/>
    <col min="5641" max="5641" width="1.58203125" style="147" customWidth="1"/>
    <col min="5642" max="5642" width="11.58203125" style="147" customWidth="1"/>
    <col min="5643" max="5645" width="12.5" style="147" customWidth="1"/>
    <col min="5646" max="5888" width="9" style="147"/>
    <col min="5889" max="5889" width="5.5" style="147" customWidth="1"/>
    <col min="5890" max="5890" width="1.58203125" style="147" customWidth="1"/>
    <col min="5891" max="5891" width="11.58203125" style="147" customWidth="1"/>
    <col min="5892" max="5895" width="12.5" style="147" customWidth="1"/>
    <col min="5896" max="5896" width="5.5" style="147" customWidth="1"/>
    <col min="5897" max="5897" width="1.58203125" style="147" customWidth="1"/>
    <col min="5898" max="5898" width="11.58203125" style="147" customWidth="1"/>
    <col min="5899" max="5901" width="12.5" style="147" customWidth="1"/>
    <col min="5902" max="6144" width="9" style="147"/>
    <col min="6145" max="6145" width="5.5" style="147" customWidth="1"/>
    <col min="6146" max="6146" width="1.58203125" style="147" customWidth="1"/>
    <col min="6147" max="6147" width="11.58203125" style="147" customWidth="1"/>
    <col min="6148" max="6151" width="12.5" style="147" customWidth="1"/>
    <col min="6152" max="6152" width="5.5" style="147" customWidth="1"/>
    <col min="6153" max="6153" width="1.58203125" style="147" customWidth="1"/>
    <col min="6154" max="6154" width="11.58203125" style="147" customWidth="1"/>
    <col min="6155" max="6157" width="12.5" style="147" customWidth="1"/>
    <col min="6158" max="6400" width="9" style="147"/>
    <col min="6401" max="6401" width="5.5" style="147" customWidth="1"/>
    <col min="6402" max="6402" width="1.58203125" style="147" customWidth="1"/>
    <col min="6403" max="6403" width="11.58203125" style="147" customWidth="1"/>
    <col min="6404" max="6407" width="12.5" style="147" customWidth="1"/>
    <col min="6408" max="6408" width="5.5" style="147" customWidth="1"/>
    <col min="6409" max="6409" width="1.58203125" style="147" customWidth="1"/>
    <col min="6410" max="6410" width="11.58203125" style="147" customWidth="1"/>
    <col min="6411" max="6413" width="12.5" style="147" customWidth="1"/>
    <col min="6414" max="6656" width="9" style="147"/>
    <col min="6657" max="6657" width="5.5" style="147" customWidth="1"/>
    <col min="6658" max="6658" width="1.58203125" style="147" customWidth="1"/>
    <col min="6659" max="6659" width="11.58203125" style="147" customWidth="1"/>
    <col min="6660" max="6663" width="12.5" style="147" customWidth="1"/>
    <col min="6664" max="6664" width="5.5" style="147" customWidth="1"/>
    <col min="6665" max="6665" width="1.58203125" style="147" customWidth="1"/>
    <col min="6666" max="6666" width="11.58203125" style="147" customWidth="1"/>
    <col min="6667" max="6669" width="12.5" style="147" customWidth="1"/>
    <col min="6670" max="6912" width="9" style="147"/>
    <col min="6913" max="6913" width="5.5" style="147" customWidth="1"/>
    <col min="6914" max="6914" width="1.58203125" style="147" customWidth="1"/>
    <col min="6915" max="6915" width="11.58203125" style="147" customWidth="1"/>
    <col min="6916" max="6919" width="12.5" style="147" customWidth="1"/>
    <col min="6920" max="6920" width="5.5" style="147" customWidth="1"/>
    <col min="6921" max="6921" width="1.58203125" style="147" customWidth="1"/>
    <col min="6922" max="6922" width="11.58203125" style="147" customWidth="1"/>
    <col min="6923" max="6925" width="12.5" style="147" customWidth="1"/>
    <col min="6926" max="7168" width="9" style="147"/>
    <col min="7169" max="7169" width="5.5" style="147" customWidth="1"/>
    <col min="7170" max="7170" width="1.58203125" style="147" customWidth="1"/>
    <col min="7171" max="7171" width="11.58203125" style="147" customWidth="1"/>
    <col min="7172" max="7175" width="12.5" style="147" customWidth="1"/>
    <col min="7176" max="7176" width="5.5" style="147" customWidth="1"/>
    <col min="7177" max="7177" width="1.58203125" style="147" customWidth="1"/>
    <col min="7178" max="7178" width="11.58203125" style="147" customWidth="1"/>
    <col min="7179" max="7181" width="12.5" style="147" customWidth="1"/>
    <col min="7182" max="7424" width="9" style="147"/>
    <col min="7425" max="7425" width="5.5" style="147" customWidth="1"/>
    <col min="7426" max="7426" width="1.58203125" style="147" customWidth="1"/>
    <col min="7427" max="7427" width="11.58203125" style="147" customWidth="1"/>
    <col min="7428" max="7431" width="12.5" style="147" customWidth="1"/>
    <col min="7432" max="7432" width="5.5" style="147" customWidth="1"/>
    <col min="7433" max="7433" width="1.58203125" style="147" customWidth="1"/>
    <col min="7434" max="7434" width="11.58203125" style="147" customWidth="1"/>
    <col min="7435" max="7437" width="12.5" style="147" customWidth="1"/>
    <col min="7438" max="7680" width="9" style="147"/>
    <col min="7681" max="7681" width="5.5" style="147" customWidth="1"/>
    <col min="7682" max="7682" width="1.58203125" style="147" customWidth="1"/>
    <col min="7683" max="7683" width="11.58203125" style="147" customWidth="1"/>
    <col min="7684" max="7687" width="12.5" style="147" customWidth="1"/>
    <col min="7688" max="7688" width="5.5" style="147" customWidth="1"/>
    <col min="7689" max="7689" width="1.58203125" style="147" customWidth="1"/>
    <col min="7690" max="7690" width="11.58203125" style="147" customWidth="1"/>
    <col min="7691" max="7693" width="12.5" style="147" customWidth="1"/>
    <col min="7694" max="7936" width="9" style="147"/>
    <col min="7937" max="7937" width="5.5" style="147" customWidth="1"/>
    <col min="7938" max="7938" width="1.58203125" style="147" customWidth="1"/>
    <col min="7939" max="7939" width="11.58203125" style="147" customWidth="1"/>
    <col min="7940" max="7943" width="12.5" style="147" customWidth="1"/>
    <col min="7944" max="7944" width="5.5" style="147" customWidth="1"/>
    <col min="7945" max="7945" width="1.58203125" style="147" customWidth="1"/>
    <col min="7946" max="7946" width="11.58203125" style="147" customWidth="1"/>
    <col min="7947" max="7949" width="12.5" style="147" customWidth="1"/>
    <col min="7950" max="8192" width="9" style="147"/>
    <col min="8193" max="8193" width="5.5" style="147" customWidth="1"/>
    <col min="8194" max="8194" width="1.58203125" style="147" customWidth="1"/>
    <col min="8195" max="8195" width="11.58203125" style="147" customWidth="1"/>
    <col min="8196" max="8199" width="12.5" style="147" customWidth="1"/>
    <col min="8200" max="8200" width="5.5" style="147" customWidth="1"/>
    <col min="8201" max="8201" width="1.58203125" style="147" customWidth="1"/>
    <col min="8202" max="8202" width="11.58203125" style="147" customWidth="1"/>
    <col min="8203" max="8205" width="12.5" style="147" customWidth="1"/>
    <col min="8206" max="8448" width="9" style="147"/>
    <col min="8449" max="8449" width="5.5" style="147" customWidth="1"/>
    <col min="8450" max="8450" width="1.58203125" style="147" customWidth="1"/>
    <col min="8451" max="8451" width="11.58203125" style="147" customWidth="1"/>
    <col min="8452" max="8455" width="12.5" style="147" customWidth="1"/>
    <col min="8456" max="8456" width="5.5" style="147" customWidth="1"/>
    <col min="8457" max="8457" width="1.58203125" style="147" customWidth="1"/>
    <col min="8458" max="8458" width="11.58203125" style="147" customWidth="1"/>
    <col min="8459" max="8461" width="12.5" style="147" customWidth="1"/>
    <col min="8462" max="8704" width="9" style="147"/>
    <col min="8705" max="8705" width="5.5" style="147" customWidth="1"/>
    <col min="8706" max="8706" width="1.58203125" style="147" customWidth="1"/>
    <col min="8707" max="8707" width="11.58203125" style="147" customWidth="1"/>
    <col min="8708" max="8711" width="12.5" style="147" customWidth="1"/>
    <col min="8712" max="8712" width="5.5" style="147" customWidth="1"/>
    <col min="8713" max="8713" width="1.58203125" style="147" customWidth="1"/>
    <col min="8714" max="8714" width="11.58203125" style="147" customWidth="1"/>
    <col min="8715" max="8717" width="12.5" style="147" customWidth="1"/>
    <col min="8718" max="8960" width="9" style="147"/>
    <col min="8961" max="8961" width="5.5" style="147" customWidth="1"/>
    <col min="8962" max="8962" width="1.58203125" style="147" customWidth="1"/>
    <col min="8963" max="8963" width="11.58203125" style="147" customWidth="1"/>
    <col min="8964" max="8967" width="12.5" style="147" customWidth="1"/>
    <col min="8968" max="8968" width="5.5" style="147" customWidth="1"/>
    <col min="8969" max="8969" width="1.58203125" style="147" customWidth="1"/>
    <col min="8970" max="8970" width="11.58203125" style="147" customWidth="1"/>
    <col min="8971" max="8973" width="12.5" style="147" customWidth="1"/>
    <col min="8974" max="9216" width="9" style="147"/>
    <col min="9217" max="9217" width="5.5" style="147" customWidth="1"/>
    <col min="9218" max="9218" width="1.58203125" style="147" customWidth="1"/>
    <col min="9219" max="9219" width="11.58203125" style="147" customWidth="1"/>
    <col min="9220" max="9223" width="12.5" style="147" customWidth="1"/>
    <col min="9224" max="9224" width="5.5" style="147" customWidth="1"/>
    <col min="9225" max="9225" width="1.58203125" style="147" customWidth="1"/>
    <col min="9226" max="9226" width="11.58203125" style="147" customWidth="1"/>
    <col min="9227" max="9229" width="12.5" style="147" customWidth="1"/>
    <col min="9230" max="9472" width="9" style="147"/>
    <col min="9473" max="9473" width="5.5" style="147" customWidth="1"/>
    <col min="9474" max="9474" width="1.58203125" style="147" customWidth="1"/>
    <col min="9475" max="9475" width="11.58203125" style="147" customWidth="1"/>
    <col min="9476" max="9479" width="12.5" style="147" customWidth="1"/>
    <col min="9480" max="9480" width="5.5" style="147" customWidth="1"/>
    <col min="9481" max="9481" width="1.58203125" style="147" customWidth="1"/>
    <col min="9482" max="9482" width="11.58203125" style="147" customWidth="1"/>
    <col min="9483" max="9485" width="12.5" style="147" customWidth="1"/>
    <col min="9486" max="9728" width="9" style="147"/>
    <col min="9729" max="9729" width="5.5" style="147" customWidth="1"/>
    <col min="9730" max="9730" width="1.58203125" style="147" customWidth="1"/>
    <col min="9731" max="9731" width="11.58203125" style="147" customWidth="1"/>
    <col min="9732" max="9735" width="12.5" style="147" customWidth="1"/>
    <col min="9736" max="9736" width="5.5" style="147" customWidth="1"/>
    <col min="9737" max="9737" width="1.58203125" style="147" customWidth="1"/>
    <col min="9738" max="9738" width="11.58203125" style="147" customWidth="1"/>
    <col min="9739" max="9741" width="12.5" style="147" customWidth="1"/>
    <col min="9742" max="9984" width="9" style="147"/>
    <col min="9985" max="9985" width="5.5" style="147" customWidth="1"/>
    <col min="9986" max="9986" width="1.58203125" style="147" customWidth="1"/>
    <col min="9987" max="9987" width="11.58203125" style="147" customWidth="1"/>
    <col min="9988" max="9991" width="12.5" style="147" customWidth="1"/>
    <col min="9992" max="9992" width="5.5" style="147" customWidth="1"/>
    <col min="9993" max="9993" width="1.58203125" style="147" customWidth="1"/>
    <col min="9994" max="9994" width="11.58203125" style="147" customWidth="1"/>
    <col min="9995" max="9997" width="12.5" style="147" customWidth="1"/>
    <col min="9998" max="10240" width="9" style="147"/>
    <col min="10241" max="10241" width="5.5" style="147" customWidth="1"/>
    <col min="10242" max="10242" width="1.58203125" style="147" customWidth="1"/>
    <col min="10243" max="10243" width="11.58203125" style="147" customWidth="1"/>
    <col min="10244" max="10247" width="12.5" style="147" customWidth="1"/>
    <col min="10248" max="10248" width="5.5" style="147" customWidth="1"/>
    <col min="10249" max="10249" width="1.58203125" style="147" customWidth="1"/>
    <col min="10250" max="10250" width="11.58203125" style="147" customWidth="1"/>
    <col min="10251" max="10253" width="12.5" style="147" customWidth="1"/>
    <col min="10254" max="10496" width="9" style="147"/>
    <col min="10497" max="10497" width="5.5" style="147" customWidth="1"/>
    <col min="10498" max="10498" width="1.58203125" style="147" customWidth="1"/>
    <col min="10499" max="10499" width="11.58203125" style="147" customWidth="1"/>
    <col min="10500" max="10503" width="12.5" style="147" customWidth="1"/>
    <col min="10504" max="10504" width="5.5" style="147" customWidth="1"/>
    <col min="10505" max="10505" width="1.58203125" style="147" customWidth="1"/>
    <col min="10506" max="10506" width="11.58203125" style="147" customWidth="1"/>
    <col min="10507" max="10509" width="12.5" style="147" customWidth="1"/>
    <col min="10510" max="10752" width="9" style="147"/>
    <col min="10753" max="10753" width="5.5" style="147" customWidth="1"/>
    <col min="10754" max="10754" width="1.58203125" style="147" customWidth="1"/>
    <col min="10755" max="10755" width="11.58203125" style="147" customWidth="1"/>
    <col min="10756" max="10759" width="12.5" style="147" customWidth="1"/>
    <col min="10760" max="10760" width="5.5" style="147" customWidth="1"/>
    <col min="10761" max="10761" width="1.58203125" style="147" customWidth="1"/>
    <col min="10762" max="10762" width="11.58203125" style="147" customWidth="1"/>
    <col min="10763" max="10765" width="12.5" style="147" customWidth="1"/>
    <col min="10766" max="11008" width="9" style="147"/>
    <col min="11009" max="11009" width="5.5" style="147" customWidth="1"/>
    <col min="11010" max="11010" width="1.58203125" style="147" customWidth="1"/>
    <col min="11011" max="11011" width="11.58203125" style="147" customWidth="1"/>
    <col min="11012" max="11015" width="12.5" style="147" customWidth="1"/>
    <col min="11016" max="11016" width="5.5" style="147" customWidth="1"/>
    <col min="11017" max="11017" width="1.58203125" style="147" customWidth="1"/>
    <col min="11018" max="11018" width="11.58203125" style="147" customWidth="1"/>
    <col min="11019" max="11021" width="12.5" style="147" customWidth="1"/>
    <col min="11022" max="11264" width="9" style="147"/>
    <col min="11265" max="11265" width="5.5" style="147" customWidth="1"/>
    <col min="11266" max="11266" width="1.58203125" style="147" customWidth="1"/>
    <col min="11267" max="11267" width="11.58203125" style="147" customWidth="1"/>
    <col min="11268" max="11271" width="12.5" style="147" customWidth="1"/>
    <col min="11272" max="11272" width="5.5" style="147" customWidth="1"/>
    <col min="11273" max="11273" width="1.58203125" style="147" customWidth="1"/>
    <col min="11274" max="11274" width="11.58203125" style="147" customWidth="1"/>
    <col min="11275" max="11277" width="12.5" style="147" customWidth="1"/>
    <col min="11278" max="11520" width="9" style="147"/>
    <col min="11521" max="11521" width="5.5" style="147" customWidth="1"/>
    <col min="11522" max="11522" width="1.58203125" style="147" customWidth="1"/>
    <col min="11523" max="11523" width="11.58203125" style="147" customWidth="1"/>
    <col min="11524" max="11527" width="12.5" style="147" customWidth="1"/>
    <col min="11528" max="11528" width="5.5" style="147" customWidth="1"/>
    <col min="11529" max="11529" width="1.58203125" style="147" customWidth="1"/>
    <col min="11530" max="11530" width="11.58203125" style="147" customWidth="1"/>
    <col min="11531" max="11533" width="12.5" style="147" customWidth="1"/>
    <col min="11534" max="11776" width="9" style="147"/>
    <col min="11777" max="11777" width="5.5" style="147" customWidth="1"/>
    <col min="11778" max="11778" width="1.58203125" style="147" customWidth="1"/>
    <col min="11779" max="11779" width="11.58203125" style="147" customWidth="1"/>
    <col min="11780" max="11783" width="12.5" style="147" customWidth="1"/>
    <col min="11784" max="11784" width="5.5" style="147" customWidth="1"/>
    <col min="11785" max="11785" width="1.58203125" style="147" customWidth="1"/>
    <col min="11786" max="11786" width="11.58203125" style="147" customWidth="1"/>
    <col min="11787" max="11789" width="12.5" style="147" customWidth="1"/>
    <col min="11790" max="12032" width="9" style="147"/>
    <col min="12033" max="12033" width="5.5" style="147" customWidth="1"/>
    <col min="12034" max="12034" width="1.58203125" style="147" customWidth="1"/>
    <col min="12035" max="12035" width="11.58203125" style="147" customWidth="1"/>
    <col min="12036" max="12039" width="12.5" style="147" customWidth="1"/>
    <col min="12040" max="12040" width="5.5" style="147" customWidth="1"/>
    <col min="12041" max="12041" width="1.58203125" style="147" customWidth="1"/>
    <col min="12042" max="12042" width="11.58203125" style="147" customWidth="1"/>
    <col min="12043" max="12045" width="12.5" style="147" customWidth="1"/>
    <col min="12046" max="12288" width="9" style="147"/>
    <col min="12289" max="12289" width="5.5" style="147" customWidth="1"/>
    <col min="12290" max="12290" width="1.58203125" style="147" customWidth="1"/>
    <col min="12291" max="12291" width="11.58203125" style="147" customWidth="1"/>
    <col min="12292" max="12295" width="12.5" style="147" customWidth="1"/>
    <col min="12296" max="12296" width="5.5" style="147" customWidth="1"/>
    <col min="12297" max="12297" width="1.58203125" style="147" customWidth="1"/>
    <col min="12298" max="12298" width="11.58203125" style="147" customWidth="1"/>
    <col min="12299" max="12301" width="12.5" style="147" customWidth="1"/>
    <col min="12302" max="12544" width="9" style="147"/>
    <col min="12545" max="12545" width="5.5" style="147" customWidth="1"/>
    <col min="12546" max="12546" width="1.58203125" style="147" customWidth="1"/>
    <col min="12547" max="12547" width="11.58203125" style="147" customWidth="1"/>
    <col min="12548" max="12551" width="12.5" style="147" customWidth="1"/>
    <col min="12552" max="12552" width="5.5" style="147" customWidth="1"/>
    <col min="12553" max="12553" width="1.58203125" style="147" customWidth="1"/>
    <col min="12554" max="12554" width="11.58203125" style="147" customWidth="1"/>
    <col min="12555" max="12557" width="12.5" style="147" customWidth="1"/>
    <col min="12558" max="12800" width="9" style="147"/>
    <col min="12801" max="12801" width="5.5" style="147" customWidth="1"/>
    <col min="12802" max="12802" width="1.58203125" style="147" customWidth="1"/>
    <col min="12803" max="12803" width="11.58203125" style="147" customWidth="1"/>
    <col min="12804" max="12807" width="12.5" style="147" customWidth="1"/>
    <col min="12808" max="12808" width="5.5" style="147" customWidth="1"/>
    <col min="12809" max="12809" width="1.58203125" style="147" customWidth="1"/>
    <col min="12810" max="12810" width="11.58203125" style="147" customWidth="1"/>
    <col min="12811" max="12813" width="12.5" style="147" customWidth="1"/>
    <col min="12814" max="13056" width="9" style="147"/>
    <col min="13057" max="13057" width="5.5" style="147" customWidth="1"/>
    <col min="13058" max="13058" width="1.58203125" style="147" customWidth="1"/>
    <col min="13059" max="13059" width="11.58203125" style="147" customWidth="1"/>
    <col min="13060" max="13063" width="12.5" style="147" customWidth="1"/>
    <col min="13064" max="13064" width="5.5" style="147" customWidth="1"/>
    <col min="13065" max="13065" width="1.58203125" style="147" customWidth="1"/>
    <col min="13066" max="13066" width="11.58203125" style="147" customWidth="1"/>
    <col min="13067" max="13069" width="12.5" style="147" customWidth="1"/>
    <col min="13070" max="13312" width="9" style="147"/>
    <col min="13313" max="13313" width="5.5" style="147" customWidth="1"/>
    <col min="13314" max="13314" width="1.58203125" style="147" customWidth="1"/>
    <col min="13315" max="13315" width="11.58203125" style="147" customWidth="1"/>
    <col min="13316" max="13319" width="12.5" style="147" customWidth="1"/>
    <col min="13320" max="13320" width="5.5" style="147" customWidth="1"/>
    <col min="13321" max="13321" width="1.58203125" style="147" customWidth="1"/>
    <col min="13322" max="13322" width="11.58203125" style="147" customWidth="1"/>
    <col min="13323" max="13325" width="12.5" style="147" customWidth="1"/>
    <col min="13326" max="13568" width="9" style="147"/>
    <col min="13569" max="13569" width="5.5" style="147" customWidth="1"/>
    <col min="13570" max="13570" width="1.58203125" style="147" customWidth="1"/>
    <col min="13571" max="13571" width="11.58203125" style="147" customWidth="1"/>
    <col min="13572" max="13575" width="12.5" style="147" customWidth="1"/>
    <col min="13576" max="13576" width="5.5" style="147" customWidth="1"/>
    <col min="13577" max="13577" width="1.58203125" style="147" customWidth="1"/>
    <col min="13578" max="13578" width="11.58203125" style="147" customWidth="1"/>
    <col min="13579" max="13581" width="12.5" style="147" customWidth="1"/>
    <col min="13582" max="13824" width="9" style="147"/>
    <col min="13825" max="13825" width="5.5" style="147" customWidth="1"/>
    <col min="13826" max="13826" width="1.58203125" style="147" customWidth="1"/>
    <col min="13827" max="13827" width="11.58203125" style="147" customWidth="1"/>
    <col min="13828" max="13831" width="12.5" style="147" customWidth="1"/>
    <col min="13832" max="13832" width="5.5" style="147" customWidth="1"/>
    <col min="13833" max="13833" width="1.58203125" style="147" customWidth="1"/>
    <col min="13834" max="13834" width="11.58203125" style="147" customWidth="1"/>
    <col min="13835" max="13837" width="12.5" style="147" customWidth="1"/>
    <col min="13838" max="14080" width="9" style="147"/>
    <col min="14081" max="14081" width="5.5" style="147" customWidth="1"/>
    <col min="14082" max="14082" width="1.58203125" style="147" customWidth="1"/>
    <col min="14083" max="14083" width="11.58203125" style="147" customWidth="1"/>
    <col min="14084" max="14087" width="12.5" style="147" customWidth="1"/>
    <col min="14088" max="14088" width="5.5" style="147" customWidth="1"/>
    <col min="14089" max="14089" width="1.58203125" style="147" customWidth="1"/>
    <col min="14090" max="14090" width="11.58203125" style="147" customWidth="1"/>
    <col min="14091" max="14093" width="12.5" style="147" customWidth="1"/>
    <col min="14094" max="14336" width="9" style="147"/>
    <col min="14337" max="14337" width="5.5" style="147" customWidth="1"/>
    <col min="14338" max="14338" width="1.58203125" style="147" customWidth="1"/>
    <col min="14339" max="14339" width="11.58203125" style="147" customWidth="1"/>
    <col min="14340" max="14343" width="12.5" style="147" customWidth="1"/>
    <col min="14344" max="14344" width="5.5" style="147" customWidth="1"/>
    <col min="14345" max="14345" width="1.58203125" style="147" customWidth="1"/>
    <col min="14346" max="14346" width="11.58203125" style="147" customWidth="1"/>
    <col min="14347" max="14349" width="12.5" style="147" customWidth="1"/>
    <col min="14350" max="14592" width="9" style="147"/>
    <col min="14593" max="14593" width="5.5" style="147" customWidth="1"/>
    <col min="14594" max="14594" width="1.58203125" style="147" customWidth="1"/>
    <col min="14595" max="14595" width="11.58203125" style="147" customWidth="1"/>
    <col min="14596" max="14599" width="12.5" style="147" customWidth="1"/>
    <col min="14600" max="14600" width="5.5" style="147" customWidth="1"/>
    <col min="14601" max="14601" width="1.58203125" style="147" customWidth="1"/>
    <col min="14602" max="14602" width="11.58203125" style="147" customWidth="1"/>
    <col min="14603" max="14605" width="12.5" style="147" customWidth="1"/>
    <col min="14606" max="14848" width="9" style="147"/>
    <col min="14849" max="14849" width="5.5" style="147" customWidth="1"/>
    <col min="14850" max="14850" width="1.58203125" style="147" customWidth="1"/>
    <col min="14851" max="14851" width="11.58203125" style="147" customWidth="1"/>
    <col min="14852" max="14855" width="12.5" style="147" customWidth="1"/>
    <col min="14856" max="14856" width="5.5" style="147" customWidth="1"/>
    <col min="14857" max="14857" width="1.58203125" style="147" customWidth="1"/>
    <col min="14858" max="14858" width="11.58203125" style="147" customWidth="1"/>
    <col min="14859" max="14861" width="12.5" style="147" customWidth="1"/>
    <col min="14862" max="15104" width="9" style="147"/>
    <col min="15105" max="15105" width="5.5" style="147" customWidth="1"/>
    <col min="15106" max="15106" width="1.58203125" style="147" customWidth="1"/>
    <col min="15107" max="15107" width="11.58203125" style="147" customWidth="1"/>
    <col min="15108" max="15111" width="12.5" style="147" customWidth="1"/>
    <col min="15112" max="15112" width="5.5" style="147" customWidth="1"/>
    <col min="15113" max="15113" width="1.58203125" style="147" customWidth="1"/>
    <col min="15114" max="15114" width="11.58203125" style="147" customWidth="1"/>
    <col min="15115" max="15117" width="12.5" style="147" customWidth="1"/>
    <col min="15118" max="15360" width="9" style="147"/>
    <col min="15361" max="15361" width="5.5" style="147" customWidth="1"/>
    <col min="15362" max="15362" width="1.58203125" style="147" customWidth="1"/>
    <col min="15363" max="15363" width="11.58203125" style="147" customWidth="1"/>
    <col min="15364" max="15367" width="12.5" style="147" customWidth="1"/>
    <col min="15368" max="15368" width="5.5" style="147" customWidth="1"/>
    <col min="15369" max="15369" width="1.58203125" style="147" customWidth="1"/>
    <col min="15370" max="15370" width="11.58203125" style="147" customWidth="1"/>
    <col min="15371" max="15373" width="12.5" style="147" customWidth="1"/>
    <col min="15374" max="15616" width="9" style="147"/>
    <col min="15617" max="15617" width="5.5" style="147" customWidth="1"/>
    <col min="15618" max="15618" width="1.58203125" style="147" customWidth="1"/>
    <col min="15619" max="15619" width="11.58203125" style="147" customWidth="1"/>
    <col min="15620" max="15623" width="12.5" style="147" customWidth="1"/>
    <col min="15624" max="15624" width="5.5" style="147" customWidth="1"/>
    <col min="15625" max="15625" width="1.58203125" style="147" customWidth="1"/>
    <col min="15626" max="15626" width="11.58203125" style="147" customWidth="1"/>
    <col min="15627" max="15629" width="12.5" style="147" customWidth="1"/>
    <col min="15630" max="15872" width="9" style="147"/>
    <col min="15873" max="15873" width="5.5" style="147" customWidth="1"/>
    <col min="15874" max="15874" width="1.58203125" style="147" customWidth="1"/>
    <col min="15875" max="15875" width="11.58203125" style="147" customWidth="1"/>
    <col min="15876" max="15879" width="12.5" style="147" customWidth="1"/>
    <col min="15880" max="15880" width="5.5" style="147" customWidth="1"/>
    <col min="15881" max="15881" width="1.58203125" style="147" customWidth="1"/>
    <col min="15882" max="15882" width="11.58203125" style="147" customWidth="1"/>
    <col min="15883" max="15885" width="12.5" style="147" customWidth="1"/>
    <col min="15886" max="16128" width="9" style="147"/>
    <col min="16129" max="16129" width="5.5" style="147" customWidth="1"/>
    <col min="16130" max="16130" width="1.58203125" style="147" customWidth="1"/>
    <col min="16131" max="16131" width="11.58203125" style="147" customWidth="1"/>
    <col min="16132" max="16135" width="12.5" style="147" customWidth="1"/>
    <col min="16136" max="16136" width="5.5" style="147" customWidth="1"/>
    <col min="16137" max="16137" width="1.58203125" style="147" customWidth="1"/>
    <col min="16138" max="16138" width="11.58203125" style="147" customWidth="1"/>
    <col min="16139" max="16141" width="12.5" style="147" customWidth="1"/>
    <col min="16142" max="16384" width="9" style="147"/>
  </cols>
  <sheetData>
    <row r="1" spans="1:14" ht="26.25" customHeight="1">
      <c r="A1" s="821" t="s">
        <v>627</v>
      </c>
      <c r="B1" s="821"/>
      <c r="C1" s="821"/>
      <c r="D1" s="821"/>
      <c r="E1" s="821"/>
      <c r="F1" s="821"/>
      <c r="G1" s="821"/>
      <c r="H1" s="821"/>
      <c r="I1" s="821"/>
      <c r="J1" s="821"/>
      <c r="K1" s="821"/>
      <c r="L1" s="821"/>
      <c r="M1" s="821"/>
    </row>
    <row r="2" spans="1:14" ht="22.5" customHeight="1">
      <c r="A2" s="383"/>
      <c r="B2" s="384"/>
      <c r="C2" s="384"/>
      <c r="D2" s="384"/>
      <c r="E2" s="384"/>
      <c r="F2" s="385"/>
      <c r="G2" s="385" t="s">
        <v>177</v>
      </c>
      <c r="H2" s="822">
        <f>【交付申請】入力シート!K6</f>
        <v>0</v>
      </c>
      <c r="I2" s="822"/>
      <c r="J2" s="822"/>
      <c r="K2" s="822"/>
      <c r="L2" s="386" t="s">
        <v>178</v>
      </c>
      <c r="M2" s="387">
        <f>交付決定!BB1</f>
        <v>0</v>
      </c>
      <c r="N2" s="388"/>
    </row>
    <row r="3" spans="1:14" s="392" customFormat="1" ht="9" customHeight="1">
      <c r="A3" s="389"/>
      <c r="B3" s="390"/>
      <c r="C3" s="291"/>
      <c r="D3" s="291"/>
      <c r="E3" s="291"/>
      <c r="F3" s="291"/>
      <c r="G3" s="291"/>
      <c r="H3" s="291"/>
      <c r="I3" s="291"/>
      <c r="J3" s="291"/>
      <c r="K3" s="291"/>
      <c r="L3" s="291"/>
      <c r="M3" s="390"/>
      <c r="N3" s="391"/>
    </row>
    <row r="4" spans="1:14" s="392" customFormat="1" ht="37.5" customHeight="1">
      <c r="A4" s="823" t="s">
        <v>179</v>
      </c>
      <c r="B4" s="824"/>
      <c r="C4" s="825"/>
      <c r="D4" s="823">
        <f>事業計画書!B5</f>
        <v>0</v>
      </c>
      <c r="E4" s="824"/>
      <c r="F4" s="824"/>
      <c r="G4" s="825"/>
      <c r="H4" s="823" t="s">
        <v>420</v>
      </c>
      <c r="I4" s="824"/>
      <c r="J4" s="824"/>
      <c r="K4" s="826">
        <f>事業計画書!B8</f>
        <v>0</v>
      </c>
      <c r="L4" s="826"/>
      <c r="M4" s="826"/>
      <c r="N4" s="391"/>
    </row>
    <row r="5" spans="1:14" ht="18" customHeight="1">
      <c r="A5" s="827" t="s">
        <v>421</v>
      </c>
      <c r="B5" s="828"/>
      <c r="C5" s="828"/>
      <c r="D5" s="828"/>
      <c r="E5" s="828"/>
      <c r="F5" s="828"/>
      <c r="G5" s="829"/>
      <c r="H5" s="827" t="s">
        <v>422</v>
      </c>
      <c r="I5" s="828"/>
      <c r="J5" s="828"/>
      <c r="K5" s="828"/>
      <c r="L5" s="828"/>
      <c r="M5" s="829"/>
    </row>
    <row r="6" spans="1:14" ht="30.65" customHeight="1">
      <c r="A6" s="393"/>
      <c r="B6" s="394"/>
      <c r="C6" s="394"/>
      <c r="D6" s="395" t="s">
        <v>649</v>
      </c>
      <c r="E6" s="395" t="s">
        <v>637</v>
      </c>
      <c r="F6" s="396" t="s">
        <v>180</v>
      </c>
      <c r="G6" s="397" t="s">
        <v>181</v>
      </c>
      <c r="H6" s="393"/>
      <c r="I6" s="394"/>
      <c r="J6" s="394"/>
      <c r="K6" s="398" t="s">
        <v>638</v>
      </c>
      <c r="L6" s="399" t="s">
        <v>423</v>
      </c>
      <c r="M6" s="399" t="s">
        <v>424</v>
      </c>
    </row>
    <row r="7" spans="1:14" ht="17.149999999999999" customHeight="1">
      <c r="A7" s="833" t="s">
        <v>633</v>
      </c>
      <c r="B7" s="827" t="s">
        <v>425</v>
      </c>
      <c r="C7" s="838"/>
      <c r="D7" s="400">
        <f>内訳!J67</f>
        <v>0</v>
      </c>
      <c r="E7" s="400">
        <f>内訳!K67</f>
        <v>0</v>
      </c>
      <c r="F7" s="401">
        <f>ROUNDDOWN(E7*0.4,0)</f>
        <v>0</v>
      </c>
      <c r="G7" s="830">
        <f>SUM(F7:F9)</f>
        <v>0</v>
      </c>
      <c r="H7" s="833" t="s">
        <v>633</v>
      </c>
      <c r="I7" s="827" t="s">
        <v>425</v>
      </c>
      <c r="J7" s="838"/>
      <c r="K7" s="402">
        <f>内訳!K74</f>
        <v>0</v>
      </c>
      <c r="L7" s="403">
        <f>ROUNDDOWN(K7*0.2,0)</f>
        <v>0</v>
      </c>
      <c r="M7" s="832">
        <f>SUM(L7:L9)</f>
        <v>0</v>
      </c>
    </row>
    <row r="8" spans="1:14" ht="17.149999999999999" customHeight="1">
      <c r="A8" s="833"/>
      <c r="B8" s="839" t="s">
        <v>426</v>
      </c>
      <c r="C8" s="840"/>
      <c r="D8" s="404">
        <f>内訳!J68</f>
        <v>0</v>
      </c>
      <c r="E8" s="404">
        <f>内訳!K68</f>
        <v>0</v>
      </c>
      <c r="F8" s="405">
        <f>ROUNDDOWN(E8*0.2,0)</f>
        <v>0</v>
      </c>
      <c r="G8" s="830"/>
      <c r="H8" s="833"/>
      <c r="I8" s="839" t="s">
        <v>426</v>
      </c>
      <c r="J8" s="840"/>
      <c r="K8" s="404">
        <f>内訳!K75</f>
        <v>0</v>
      </c>
      <c r="L8" s="405">
        <f>ROUNDDOWN(K8*0.1,0)</f>
        <v>0</v>
      </c>
      <c r="M8" s="830"/>
    </row>
    <row r="9" spans="1:14" ht="17.149999999999999" customHeight="1">
      <c r="A9" s="406" t="s">
        <v>634</v>
      </c>
      <c r="B9" s="834" t="s">
        <v>425</v>
      </c>
      <c r="C9" s="841"/>
      <c r="D9" s="407">
        <f>内訳!J69</f>
        <v>0</v>
      </c>
      <c r="E9" s="407">
        <f>内訳!K69</f>
        <v>0</v>
      </c>
      <c r="F9" s="408">
        <f>ROUNDDOWN(E9*0.4,0)</f>
        <v>0</v>
      </c>
      <c r="G9" s="830"/>
      <c r="H9" s="406" t="s">
        <v>634</v>
      </c>
      <c r="I9" s="834" t="s">
        <v>425</v>
      </c>
      <c r="J9" s="841"/>
      <c r="K9" s="400">
        <f>内訳!K76</f>
        <v>0</v>
      </c>
      <c r="L9" s="409">
        <f>ROUNDDOWN(K9*0.2,0)</f>
        <v>0</v>
      </c>
      <c r="M9" s="830"/>
    </row>
    <row r="10" spans="1:14" ht="17.149999999999999" customHeight="1">
      <c r="A10" s="834" t="s">
        <v>185</v>
      </c>
      <c r="B10" s="835"/>
      <c r="C10" s="836"/>
      <c r="D10" s="407">
        <f>内訳!J70</f>
        <v>0</v>
      </c>
      <c r="E10" s="72"/>
      <c r="F10" s="71"/>
      <c r="G10" s="830"/>
      <c r="H10" s="837" t="s">
        <v>185</v>
      </c>
      <c r="I10" s="837"/>
      <c r="J10" s="837"/>
      <c r="K10" s="72"/>
      <c r="L10" s="71"/>
      <c r="M10" s="830"/>
    </row>
    <row r="11" spans="1:14" ht="17.149999999999999" customHeight="1">
      <c r="A11" s="834" t="s">
        <v>650</v>
      </c>
      <c r="B11" s="842"/>
      <c r="C11" s="843"/>
      <c r="D11" s="380">
        <f>SUM(D7:D10)</f>
        <v>0</v>
      </c>
      <c r="E11" s="408">
        <f>SUM(E7:E9)</f>
        <v>0</v>
      </c>
      <c r="F11" s="71"/>
      <c r="G11" s="831"/>
      <c r="H11" s="837" t="s">
        <v>650</v>
      </c>
      <c r="I11" s="837"/>
      <c r="J11" s="837"/>
      <c r="K11" s="380">
        <f>SUM(K7:K10)</f>
        <v>0</v>
      </c>
      <c r="L11" s="71"/>
      <c r="M11" s="831"/>
    </row>
    <row r="12" spans="1:14" s="73" customFormat="1" ht="21" customHeight="1">
      <c r="A12" s="287"/>
      <c r="C12" s="288"/>
      <c r="D12" s="382"/>
      <c r="E12" s="382"/>
      <c r="F12" s="70"/>
      <c r="G12" s="289"/>
      <c r="H12" s="381" t="s">
        <v>635</v>
      </c>
      <c r="I12" s="289"/>
      <c r="J12" s="290"/>
      <c r="K12" s="290"/>
      <c r="L12" s="289"/>
      <c r="M12" s="289"/>
    </row>
    <row r="13" spans="1:14" ht="17.149999999999999" customHeight="1">
      <c r="B13" s="382"/>
      <c r="C13" s="382"/>
      <c r="D13" s="73"/>
      <c r="E13" s="73"/>
    </row>
    <row r="14" spans="1:14" ht="17.149999999999999" customHeight="1">
      <c r="A14" s="392" t="s">
        <v>187</v>
      </c>
      <c r="B14" s="382"/>
      <c r="C14" s="382"/>
      <c r="D14" s="73"/>
      <c r="E14" s="73"/>
    </row>
    <row r="15" spans="1:14" ht="17.149999999999999" customHeight="1" thickBot="1">
      <c r="A15" s="803" t="s">
        <v>188</v>
      </c>
      <c r="B15" s="804"/>
      <c r="C15" s="805" t="s">
        <v>644</v>
      </c>
      <c r="D15" s="806"/>
      <c r="E15" s="73"/>
    </row>
    <row r="16" spans="1:14" ht="17.149999999999999" customHeight="1">
      <c r="A16" s="803" t="s">
        <v>643</v>
      </c>
      <c r="B16" s="804"/>
      <c r="C16" s="805" t="s">
        <v>645</v>
      </c>
      <c r="D16" s="806"/>
      <c r="E16" s="73"/>
      <c r="I16" s="808" t="s">
        <v>190</v>
      </c>
      <c r="J16" s="809"/>
      <c r="K16" s="810"/>
      <c r="L16" s="814">
        <f>IF(ROUNDDOWN(G7,-3)&lt;5000000,ROUNDDOWN(G7,-3),5000000)</f>
        <v>0</v>
      </c>
      <c r="M16" s="815"/>
    </row>
    <row r="17" spans="1:13" ht="17.149999999999999" customHeight="1">
      <c r="A17" s="392" t="s">
        <v>639</v>
      </c>
      <c r="B17" s="392"/>
      <c r="C17" s="392"/>
      <c r="D17" s="392"/>
      <c r="E17" s="392"/>
      <c r="F17" s="392"/>
      <c r="G17" s="392"/>
      <c r="H17" s="392"/>
      <c r="I17" s="811"/>
      <c r="J17" s="812"/>
      <c r="K17" s="813"/>
      <c r="L17" s="816"/>
      <c r="M17" s="817"/>
    </row>
    <row r="18" spans="1:13" ht="17.149999999999999" customHeight="1" thickBot="1">
      <c r="A18" s="392" t="s">
        <v>641</v>
      </c>
      <c r="E18" s="392"/>
      <c r="F18" s="392"/>
      <c r="G18" s="392"/>
      <c r="H18" s="392"/>
      <c r="I18" s="410"/>
      <c r="J18" s="818" t="s">
        <v>427</v>
      </c>
      <c r="K18" s="819"/>
      <c r="L18" s="820">
        <f>IF(ROUNDDOWN(M7,-3)&lt;2500000,ROUNDDOWN(M7,-3),2500000)</f>
        <v>0</v>
      </c>
      <c r="M18" s="819"/>
    </row>
    <row r="19" spans="1:13" ht="17.149999999999999" customHeight="1">
      <c r="A19" s="392" t="s">
        <v>640</v>
      </c>
      <c r="E19" s="392"/>
      <c r="F19" s="392"/>
      <c r="G19" s="392"/>
      <c r="H19" s="392"/>
      <c r="I19" s="392"/>
      <c r="J19" s="392"/>
      <c r="K19" s="392"/>
      <c r="L19" s="392"/>
    </row>
    <row r="20" spans="1:13" ht="20.149999999999999" customHeight="1">
      <c r="A20" s="392" t="s">
        <v>642</v>
      </c>
      <c r="B20" s="392"/>
      <c r="C20" s="392"/>
      <c r="D20" s="392"/>
      <c r="E20" s="392"/>
      <c r="F20" s="392"/>
      <c r="G20" s="392"/>
      <c r="H20" s="392"/>
      <c r="I20" s="392"/>
      <c r="J20" s="392"/>
      <c r="K20" s="392"/>
      <c r="L20" s="392"/>
    </row>
    <row r="21" spans="1:13" ht="17.149999999999999" customHeight="1">
      <c r="A21" s="392" t="s">
        <v>659</v>
      </c>
      <c r="B21" s="392"/>
      <c r="C21" s="392"/>
      <c r="D21" s="392"/>
      <c r="E21" s="392"/>
      <c r="F21" s="392"/>
      <c r="G21" s="392"/>
      <c r="H21" s="392"/>
      <c r="I21" s="392"/>
      <c r="J21" s="392"/>
      <c r="K21" s="392"/>
      <c r="L21" s="392"/>
    </row>
    <row r="22" spans="1:13" ht="17.149999999999999" customHeight="1">
      <c r="B22" s="392"/>
      <c r="C22" s="392"/>
      <c r="D22" s="392"/>
      <c r="E22" s="392"/>
      <c r="F22" s="392"/>
      <c r="G22" s="392"/>
      <c r="H22" s="392"/>
      <c r="I22" s="392"/>
      <c r="J22" s="392"/>
      <c r="K22" s="392"/>
      <c r="L22" s="392"/>
    </row>
    <row r="23" spans="1:13" ht="17.149999999999999" customHeight="1">
      <c r="A23" s="807"/>
      <c r="B23" s="807"/>
      <c r="C23" s="411"/>
      <c r="D23" s="411"/>
      <c r="E23" s="411"/>
      <c r="F23" s="73"/>
      <c r="G23" s="411"/>
      <c r="H23" s="412"/>
      <c r="I23" s="411"/>
      <c r="J23" s="411"/>
      <c r="K23" s="411"/>
      <c r="L23" s="411"/>
    </row>
    <row r="24" spans="1:13" ht="17.149999999999999" customHeight="1">
      <c r="A24" s="807"/>
      <c r="B24" s="807"/>
      <c r="C24" s="411"/>
      <c r="D24" s="413"/>
      <c r="E24" s="413"/>
      <c r="F24" s="73"/>
      <c r="G24" s="411"/>
      <c r="H24" s="412"/>
      <c r="I24" s="411"/>
      <c r="J24" s="411"/>
      <c r="K24" s="411"/>
      <c r="L24" s="411"/>
    </row>
    <row r="25" spans="1:13" ht="17.149999999999999" customHeight="1">
      <c r="A25" s="73"/>
      <c r="B25" s="73"/>
      <c r="C25" s="73"/>
      <c r="D25" s="73"/>
      <c r="E25" s="73"/>
      <c r="F25" s="73"/>
    </row>
  </sheetData>
  <sheetProtection selectLockedCells="1" selectUnlockedCells="1"/>
  <mergeCells count="32">
    <mergeCell ref="A5:G5"/>
    <mergeCell ref="H5:M5"/>
    <mergeCell ref="G7:G11"/>
    <mergeCell ref="M7:M11"/>
    <mergeCell ref="A7:A8"/>
    <mergeCell ref="H7:H8"/>
    <mergeCell ref="A10:C10"/>
    <mergeCell ref="H10:J10"/>
    <mergeCell ref="I7:J7"/>
    <mergeCell ref="I8:J8"/>
    <mergeCell ref="I9:J9"/>
    <mergeCell ref="B7:C7"/>
    <mergeCell ref="B8:C8"/>
    <mergeCell ref="B9:C9"/>
    <mergeCell ref="A11:C11"/>
    <mergeCell ref="H11:J11"/>
    <mergeCell ref="A1:M1"/>
    <mergeCell ref="H2:K2"/>
    <mergeCell ref="A4:C4"/>
    <mergeCell ref="D4:G4"/>
    <mergeCell ref="H4:J4"/>
    <mergeCell ref="K4:M4"/>
    <mergeCell ref="A15:B15"/>
    <mergeCell ref="C15:D15"/>
    <mergeCell ref="A24:B24"/>
    <mergeCell ref="I16:K17"/>
    <mergeCell ref="L16:M17"/>
    <mergeCell ref="J18:K18"/>
    <mergeCell ref="L18:M18"/>
    <mergeCell ref="A23:B23"/>
    <mergeCell ref="A16:B16"/>
    <mergeCell ref="C16:D16"/>
  </mergeCells>
  <phoneticPr fontId="23"/>
  <printOptions horizontalCentered="1"/>
  <pageMargins left="0.78740157480314965" right="0.39370078740157483" top="0.85" bottom="0.59055118110236227" header="0.51181102362204722" footer="0.51181102362204722"/>
  <pageSetup paperSize="9" scale="98" fitToWidth="0"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1" tint="0.34998626667073579"/>
    <pageSetUpPr fitToPage="1"/>
  </sheetPr>
  <dimension ref="A1:U94"/>
  <sheetViews>
    <sheetView showZeros="0" view="pageBreakPreview" zoomScaleNormal="100" zoomScaleSheetLayoutView="100" workbookViewId="0">
      <selection activeCell="C80" sqref="C80"/>
    </sheetView>
  </sheetViews>
  <sheetFormatPr defaultColWidth="9.58203125" defaultRowHeight="11"/>
  <cols>
    <col min="1" max="1" width="5.83203125" style="157" customWidth="1"/>
    <col min="2" max="2" width="10.75" style="158" customWidth="1"/>
    <col min="3" max="3" width="10" style="158" customWidth="1"/>
    <col min="4" max="4" width="10" style="69" customWidth="1"/>
    <col min="5" max="5" width="8.08203125" style="69" customWidth="1"/>
    <col min="6" max="7" width="10" style="69" customWidth="1"/>
    <col min="8" max="8" width="7.5" style="69" customWidth="1"/>
    <col min="9" max="9" width="5.33203125" style="69" customWidth="1"/>
    <col min="10" max="10" width="10" style="69" customWidth="1"/>
    <col min="11" max="11" width="6.25" style="69" customWidth="1"/>
    <col min="12" max="12" width="3.75" style="69" customWidth="1"/>
    <col min="13" max="13" width="7.5" style="69" customWidth="1"/>
    <col min="14" max="14" width="11.75" style="69" customWidth="1"/>
    <col min="15" max="15" width="8.5" style="69" customWidth="1"/>
    <col min="16" max="16" width="8.08203125" style="69" customWidth="1"/>
    <col min="17" max="18" width="10" style="69" customWidth="1"/>
    <col min="19" max="19" width="7.5" style="69" customWidth="1"/>
    <col min="20" max="20" width="11.58203125" style="69" customWidth="1"/>
    <col min="21" max="256" width="9.58203125" style="69"/>
    <col min="257" max="257" width="5.83203125" style="69" customWidth="1"/>
    <col min="258" max="258" width="10.75" style="69" customWidth="1"/>
    <col min="259" max="260" width="10" style="69" customWidth="1"/>
    <col min="261" max="261" width="8.08203125" style="69" customWidth="1"/>
    <col min="262" max="263" width="10" style="69" customWidth="1"/>
    <col min="264" max="264" width="7.5" style="69" customWidth="1"/>
    <col min="265" max="265" width="5.33203125" style="69" customWidth="1"/>
    <col min="266" max="266" width="10" style="69" customWidth="1"/>
    <col min="267" max="267" width="6.25" style="69" customWidth="1"/>
    <col min="268" max="268" width="3.75" style="69" customWidth="1"/>
    <col min="269" max="269" width="7.5" style="69" customWidth="1"/>
    <col min="270" max="270" width="11.75" style="69" customWidth="1"/>
    <col min="271" max="271" width="8.5" style="69" customWidth="1"/>
    <col min="272" max="272" width="8.08203125" style="69" customWidth="1"/>
    <col min="273" max="274" width="10" style="69" customWidth="1"/>
    <col min="275" max="275" width="7.5" style="69" customWidth="1"/>
    <col min="276" max="276" width="11.58203125" style="69" customWidth="1"/>
    <col min="277" max="512" width="9.58203125" style="69"/>
    <col min="513" max="513" width="5.83203125" style="69" customWidth="1"/>
    <col min="514" max="514" width="10.75" style="69" customWidth="1"/>
    <col min="515" max="516" width="10" style="69" customWidth="1"/>
    <col min="517" max="517" width="8.08203125" style="69" customWidth="1"/>
    <col min="518" max="519" width="10" style="69" customWidth="1"/>
    <col min="520" max="520" width="7.5" style="69" customWidth="1"/>
    <col min="521" max="521" width="5.33203125" style="69" customWidth="1"/>
    <col min="522" max="522" width="10" style="69" customWidth="1"/>
    <col min="523" max="523" width="6.25" style="69" customWidth="1"/>
    <col min="524" max="524" width="3.75" style="69" customWidth="1"/>
    <col min="525" max="525" width="7.5" style="69" customWidth="1"/>
    <col min="526" max="526" width="11.75" style="69" customWidth="1"/>
    <col min="527" max="527" width="8.5" style="69" customWidth="1"/>
    <col min="528" max="528" width="8.08203125" style="69" customWidth="1"/>
    <col min="529" max="530" width="10" style="69" customWidth="1"/>
    <col min="531" max="531" width="7.5" style="69" customWidth="1"/>
    <col min="532" max="532" width="11.58203125" style="69" customWidth="1"/>
    <col min="533" max="768" width="9.58203125" style="69"/>
    <col min="769" max="769" width="5.83203125" style="69" customWidth="1"/>
    <col min="770" max="770" width="10.75" style="69" customWidth="1"/>
    <col min="771" max="772" width="10" style="69" customWidth="1"/>
    <col min="773" max="773" width="8.08203125" style="69" customWidth="1"/>
    <col min="774" max="775" width="10" style="69" customWidth="1"/>
    <col min="776" max="776" width="7.5" style="69" customWidth="1"/>
    <col min="777" max="777" width="5.33203125" style="69" customWidth="1"/>
    <col min="778" max="778" width="10" style="69" customWidth="1"/>
    <col min="779" max="779" width="6.25" style="69" customWidth="1"/>
    <col min="780" max="780" width="3.75" style="69" customWidth="1"/>
    <col min="781" max="781" width="7.5" style="69" customWidth="1"/>
    <col min="782" max="782" width="11.75" style="69" customWidth="1"/>
    <col min="783" max="783" width="8.5" style="69" customWidth="1"/>
    <col min="784" max="784" width="8.08203125" style="69" customWidth="1"/>
    <col min="785" max="786" width="10" style="69" customWidth="1"/>
    <col min="787" max="787" width="7.5" style="69" customWidth="1"/>
    <col min="788" max="788" width="11.58203125" style="69" customWidth="1"/>
    <col min="789" max="1024" width="9.58203125" style="69"/>
    <col min="1025" max="1025" width="5.83203125" style="69" customWidth="1"/>
    <col min="1026" max="1026" width="10.75" style="69" customWidth="1"/>
    <col min="1027" max="1028" width="10" style="69" customWidth="1"/>
    <col min="1029" max="1029" width="8.08203125" style="69" customWidth="1"/>
    <col min="1030" max="1031" width="10" style="69" customWidth="1"/>
    <col min="1032" max="1032" width="7.5" style="69" customWidth="1"/>
    <col min="1033" max="1033" width="5.33203125" style="69" customWidth="1"/>
    <col min="1034" max="1034" width="10" style="69" customWidth="1"/>
    <col min="1035" max="1035" width="6.25" style="69" customWidth="1"/>
    <col min="1036" max="1036" width="3.75" style="69" customWidth="1"/>
    <col min="1037" max="1037" width="7.5" style="69" customWidth="1"/>
    <col min="1038" max="1038" width="11.75" style="69" customWidth="1"/>
    <col min="1039" max="1039" width="8.5" style="69" customWidth="1"/>
    <col min="1040" max="1040" width="8.08203125" style="69" customWidth="1"/>
    <col min="1041" max="1042" width="10" style="69" customWidth="1"/>
    <col min="1043" max="1043" width="7.5" style="69" customWidth="1"/>
    <col min="1044" max="1044" width="11.58203125" style="69" customWidth="1"/>
    <col min="1045" max="1280" width="9.58203125" style="69"/>
    <col min="1281" max="1281" width="5.83203125" style="69" customWidth="1"/>
    <col min="1282" max="1282" width="10.75" style="69" customWidth="1"/>
    <col min="1283" max="1284" width="10" style="69" customWidth="1"/>
    <col min="1285" max="1285" width="8.08203125" style="69" customWidth="1"/>
    <col min="1286" max="1287" width="10" style="69" customWidth="1"/>
    <col min="1288" max="1288" width="7.5" style="69" customWidth="1"/>
    <col min="1289" max="1289" width="5.33203125" style="69" customWidth="1"/>
    <col min="1290" max="1290" width="10" style="69" customWidth="1"/>
    <col min="1291" max="1291" width="6.25" style="69" customWidth="1"/>
    <col min="1292" max="1292" width="3.75" style="69" customWidth="1"/>
    <col min="1293" max="1293" width="7.5" style="69" customWidth="1"/>
    <col min="1294" max="1294" width="11.75" style="69" customWidth="1"/>
    <col min="1295" max="1295" width="8.5" style="69" customWidth="1"/>
    <col min="1296" max="1296" width="8.08203125" style="69" customWidth="1"/>
    <col min="1297" max="1298" width="10" style="69" customWidth="1"/>
    <col min="1299" max="1299" width="7.5" style="69" customWidth="1"/>
    <col min="1300" max="1300" width="11.58203125" style="69" customWidth="1"/>
    <col min="1301" max="1536" width="9.58203125" style="69"/>
    <col min="1537" max="1537" width="5.83203125" style="69" customWidth="1"/>
    <col min="1538" max="1538" width="10.75" style="69" customWidth="1"/>
    <col min="1539" max="1540" width="10" style="69" customWidth="1"/>
    <col min="1541" max="1541" width="8.08203125" style="69" customWidth="1"/>
    <col min="1542" max="1543" width="10" style="69" customWidth="1"/>
    <col min="1544" max="1544" width="7.5" style="69" customWidth="1"/>
    <col min="1545" max="1545" width="5.33203125" style="69" customWidth="1"/>
    <col min="1546" max="1546" width="10" style="69" customWidth="1"/>
    <col min="1547" max="1547" width="6.25" style="69" customWidth="1"/>
    <col min="1548" max="1548" width="3.75" style="69" customWidth="1"/>
    <col min="1549" max="1549" width="7.5" style="69" customWidth="1"/>
    <col min="1550" max="1550" width="11.75" style="69" customWidth="1"/>
    <col min="1551" max="1551" width="8.5" style="69" customWidth="1"/>
    <col min="1552" max="1552" width="8.08203125" style="69" customWidth="1"/>
    <col min="1553" max="1554" width="10" style="69" customWidth="1"/>
    <col min="1555" max="1555" width="7.5" style="69" customWidth="1"/>
    <col min="1556" max="1556" width="11.58203125" style="69" customWidth="1"/>
    <col min="1557" max="1792" width="9.58203125" style="69"/>
    <col min="1793" max="1793" width="5.83203125" style="69" customWidth="1"/>
    <col min="1794" max="1794" width="10.75" style="69" customWidth="1"/>
    <col min="1795" max="1796" width="10" style="69" customWidth="1"/>
    <col min="1797" max="1797" width="8.08203125" style="69" customWidth="1"/>
    <col min="1798" max="1799" width="10" style="69" customWidth="1"/>
    <col min="1800" max="1800" width="7.5" style="69" customWidth="1"/>
    <col min="1801" max="1801" width="5.33203125" style="69" customWidth="1"/>
    <col min="1802" max="1802" width="10" style="69" customWidth="1"/>
    <col min="1803" max="1803" width="6.25" style="69" customWidth="1"/>
    <col min="1804" max="1804" width="3.75" style="69" customWidth="1"/>
    <col min="1805" max="1805" width="7.5" style="69" customWidth="1"/>
    <col min="1806" max="1806" width="11.75" style="69" customWidth="1"/>
    <col min="1807" max="1807" width="8.5" style="69" customWidth="1"/>
    <col min="1808" max="1808" width="8.08203125" style="69" customWidth="1"/>
    <col min="1809" max="1810" width="10" style="69" customWidth="1"/>
    <col min="1811" max="1811" width="7.5" style="69" customWidth="1"/>
    <col min="1812" max="1812" width="11.58203125" style="69" customWidth="1"/>
    <col min="1813" max="2048" width="9.58203125" style="69"/>
    <col min="2049" max="2049" width="5.83203125" style="69" customWidth="1"/>
    <col min="2050" max="2050" width="10.75" style="69" customWidth="1"/>
    <col min="2051" max="2052" width="10" style="69" customWidth="1"/>
    <col min="2053" max="2053" width="8.08203125" style="69" customWidth="1"/>
    <col min="2054" max="2055" width="10" style="69" customWidth="1"/>
    <col min="2056" max="2056" width="7.5" style="69" customWidth="1"/>
    <col min="2057" max="2057" width="5.33203125" style="69" customWidth="1"/>
    <col min="2058" max="2058" width="10" style="69" customWidth="1"/>
    <col min="2059" max="2059" width="6.25" style="69" customWidth="1"/>
    <col min="2060" max="2060" width="3.75" style="69" customWidth="1"/>
    <col min="2061" max="2061" width="7.5" style="69" customWidth="1"/>
    <col min="2062" max="2062" width="11.75" style="69" customWidth="1"/>
    <col min="2063" max="2063" width="8.5" style="69" customWidth="1"/>
    <col min="2064" max="2064" width="8.08203125" style="69" customWidth="1"/>
    <col min="2065" max="2066" width="10" style="69" customWidth="1"/>
    <col min="2067" max="2067" width="7.5" style="69" customWidth="1"/>
    <col min="2068" max="2068" width="11.58203125" style="69" customWidth="1"/>
    <col min="2069" max="2304" width="9.58203125" style="69"/>
    <col min="2305" max="2305" width="5.83203125" style="69" customWidth="1"/>
    <col min="2306" max="2306" width="10.75" style="69" customWidth="1"/>
    <col min="2307" max="2308" width="10" style="69" customWidth="1"/>
    <col min="2309" max="2309" width="8.08203125" style="69" customWidth="1"/>
    <col min="2310" max="2311" width="10" style="69" customWidth="1"/>
    <col min="2312" max="2312" width="7.5" style="69" customWidth="1"/>
    <col min="2313" max="2313" width="5.33203125" style="69" customWidth="1"/>
    <col min="2314" max="2314" width="10" style="69" customWidth="1"/>
    <col min="2315" max="2315" width="6.25" style="69" customWidth="1"/>
    <col min="2316" max="2316" width="3.75" style="69" customWidth="1"/>
    <col min="2317" max="2317" width="7.5" style="69" customWidth="1"/>
    <col min="2318" max="2318" width="11.75" style="69" customWidth="1"/>
    <col min="2319" max="2319" width="8.5" style="69" customWidth="1"/>
    <col min="2320" max="2320" width="8.08203125" style="69" customWidth="1"/>
    <col min="2321" max="2322" width="10" style="69" customWidth="1"/>
    <col min="2323" max="2323" width="7.5" style="69" customWidth="1"/>
    <col min="2324" max="2324" width="11.58203125" style="69" customWidth="1"/>
    <col min="2325" max="2560" width="9.58203125" style="69"/>
    <col min="2561" max="2561" width="5.83203125" style="69" customWidth="1"/>
    <col min="2562" max="2562" width="10.75" style="69" customWidth="1"/>
    <col min="2563" max="2564" width="10" style="69" customWidth="1"/>
    <col min="2565" max="2565" width="8.08203125" style="69" customWidth="1"/>
    <col min="2566" max="2567" width="10" style="69" customWidth="1"/>
    <col min="2568" max="2568" width="7.5" style="69" customWidth="1"/>
    <col min="2569" max="2569" width="5.33203125" style="69" customWidth="1"/>
    <col min="2570" max="2570" width="10" style="69" customWidth="1"/>
    <col min="2571" max="2571" width="6.25" style="69" customWidth="1"/>
    <col min="2572" max="2572" width="3.75" style="69" customWidth="1"/>
    <col min="2573" max="2573" width="7.5" style="69" customWidth="1"/>
    <col min="2574" max="2574" width="11.75" style="69" customWidth="1"/>
    <col min="2575" max="2575" width="8.5" style="69" customWidth="1"/>
    <col min="2576" max="2576" width="8.08203125" style="69" customWidth="1"/>
    <col min="2577" max="2578" width="10" style="69" customWidth="1"/>
    <col min="2579" max="2579" width="7.5" style="69" customWidth="1"/>
    <col min="2580" max="2580" width="11.58203125" style="69" customWidth="1"/>
    <col min="2581" max="2816" width="9.58203125" style="69"/>
    <col min="2817" max="2817" width="5.83203125" style="69" customWidth="1"/>
    <col min="2818" max="2818" width="10.75" style="69" customWidth="1"/>
    <col min="2819" max="2820" width="10" style="69" customWidth="1"/>
    <col min="2821" max="2821" width="8.08203125" style="69" customWidth="1"/>
    <col min="2822" max="2823" width="10" style="69" customWidth="1"/>
    <col min="2824" max="2824" width="7.5" style="69" customWidth="1"/>
    <col min="2825" max="2825" width="5.33203125" style="69" customWidth="1"/>
    <col min="2826" max="2826" width="10" style="69" customWidth="1"/>
    <col min="2827" max="2827" width="6.25" style="69" customWidth="1"/>
    <col min="2828" max="2828" width="3.75" style="69" customWidth="1"/>
    <col min="2829" max="2829" width="7.5" style="69" customWidth="1"/>
    <col min="2830" max="2830" width="11.75" style="69" customWidth="1"/>
    <col min="2831" max="2831" width="8.5" style="69" customWidth="1"/>
    <col min="2832" max="2832" width="8.08203125" style="69" customWidth="1"/>
    <col min="2833" max="2834" width="10" style="69" customWidth="1"/>
    <col min="2835" max="2835" width="7.5" style="69" customWidth="1"/>
    <col min="2836" max="2836" width="11.58203125" style="69" customWidth="1"/>
    <col min="2837" max="3072" width="9.58203125" style="69"/>
    <col min="3073" max="3073" width="5.83203125" style="69" customWidth="1"/>
    <col min="3074" max="3074" width="10.75" style="69" customWidth="1"/>
    <col min="3075" max="3076" width="10" style="69" customWidth="1"/>
    <col min="3077" max="3077" width="8.08203125" style="69" customWidth="1"/>
    <col min="3078" max="3079" width="10" style="69" customWidth="1"/>
    <col min="3080" max="3080" width="7.5" style="69" customWidth="1"/>
    <col min="3081" max="3081" width="5.33203125" style="69" customWidth="1"/>
    <col min="3082" max="3082" width="10" style="69" customWidth="1"/>
    <col min="3083" max="3083" width="6.25" style="69" customWidth="1"/>
    <col min="3084" max="3084" width="3.75" style="69" customWidth="1"/>
    <col min="3085" max="3085" width="7.5" style="69" customWidth="1"/>
    <col min="3086" max="3086" width="11.75" style="69" customWidth="1"/>
    <col min="3087" max="3087" width="8.5" style="69" customWidth="1"/>
    <col min="3088" max="3088" width="8.08203125" style="69" customWidth="1"/>
    <col min="3089" max="3090" width="10" style="69" customWidth="1"/>
    <col min="3091" max="3091" width="7.5" style="69" customWidth="1"/>
    <col min="3092" max="3092" width="11.58203125" style="69" customWidth="1"/>
    <col min="3093" max="3328" width="9.58203125" style="69"/>
    <col min="3329" max="3329" width="5.83203125" style="69" customWidth="1"/>
    <col min="3330" max="3330" width="10.75" style="69" customWidth="1"/>
    <col min="3331" max="3332" width="10" style="69" customWidth="1"/>
    <col min="3333" max="3333" width="8.08203125" style="69" customWidth="1"/>
    <col min="3334" max="3335" width="10" style="69" customWidth="1"/>
    <col min="3336" max="3336" width="7.5" style="69" customWidth="1"/>
    <col min="3337" max="3337" width="5.33203125" style="69" customWidth="1"/>
    <col min="3338" max="3338" width="10" style="69" customWidth="1"/>
    <col min="3339" max="3339" width="6.25" style="69" customWidth="1"/>
    <col min="3340" max="3340" width="3.75" style="69" customWidth="1"/>
    <col min="3341" max="3341" width="7.5" style="69" customWidth="1"/>
    <col min="3342" max="3342" width="11.75" style="69" customWidth="1"/>
    <col min="3343" max="3343" width="8.5" style="69" customWidth="1"/>
    <col min="3344" max="3344" width="8.08203125" style="69" customWidth="1"/>
    <col min="3345" max="3346" width="10" style="69" customWidth="1"/>
    <col min="3347" max="3347" width="7.5" style="69" customWidth="1"/>
    <col min="3348" max="3348" width="11.58203125" style="69" customWidth="1"/>
    <col min="3349" max="3584" width="9.58203125" style="69"/>
    <col min="3585" max="3585" width="5.83203125" style="69" customWidth="1"/>
    <col min="3586" max="3586" width="10.75" style="69" customWidth="1"/>
    <col min="3587" max="3588" width="10" style="69" customWidth="1"/>
    <col min="3589" max="3589" width="8.08203125" style="69" customWidth="1"/>
    <col min="3590" max="3591" width="10" style="69" customWidth="1"/>
    <col min="3592" max="3592" width="7.5" style="69" customWidth="1"/>
    <col min="3593" max="3593" width="5.33203125" style="69" customWidth="1"/>
    <col min="3594" max="3594" width="10" style="69" customWidth="1"/>
    <col min="3595" max="3595" width="6.25" style="69" customWidth="1"/>
    <col min="3596" max="3596" width="3.75" style="69" customWidth="1"/>
    <col min="3597" max="3597" width="7.5" style="69" customWidth="1"/>
    <col min="3598" max="3598" width="11.75" style="69" customWidth="1"/>
    <col min="3599" max="3599" width="8.5" style="69" customWidth="1"/>
    <col min="3600" max="3600" width="8.08203125" style="69" customWidth="1"/>
    <col min="3601" max="3602" width="10" style="69" customWidth="1"/>
    <col min="3603" max="3603" width="7.5" style="69" customWidth="1"/>
    <col min="3604" max="3604" width="11.58203125" style="69" customWidth="1"/>
    <col min="3605" max="3840" width="9.58203125" style="69"/>
    <col min="3841" max="3841" width="5.83203125" style="69" customWidth="1"/>
    <col min="3842" max="3842" width="10.75" style="69" customWidth="1"/>
    <col min="3843" max="3844" width="10" style="69" customWidth="1"/>
    <col min="3845" max="3845" width="8.08203125" style="69" customWidth="1"/>
    <col min="3846" max="3847" width="10" style="69" customWidth="1"/>
    <col min="3848" max="3848" width="7.5" style="69" customWidth="1"/>
    <col min="3849" max="3849" width="5.33203125" style="69" customWidth="1"/>
    <col min="3850" max="3850" width="10" style="69" customWidth="1"/>
    <col min="3851" max="3851" width="6.25" style="69" customWidth="1"/>
    <col min="3852" max="3852" width="3.75" style="69" customWidth="1"/>
    <col min="3853" max="3853" width="7.5" style="69" customWidth="1"/>
    <col min="3854" max="3854" width="11.75" style="69" customWidth="1"/>
    <col min="3855" max="3855" width="8.5" style="69" customWidth="1"/>
    <col min="3856" max="3856" width="8.08203125" style="69" customWidth="1"/>
    <col min="3857" max="3858" width="10" style="69" customWidth="1"/>
    <col min="3859" max="3859" width="7.5" style="69" customWidth="1"/>
    <col min="3860" max="3860" width="11.58203125" style="69" customWidth="1"/>
    <col min="3861" max="4096" width="9.58203125" style="69"/>
    <col min="4097" max="4097" width="5.83203125" style="69" customWidth="1"/>
    <col min="4098" max="4098" width="10.75" style="69" customWidth="1"/>
    <col min="4099" max="4100" width="10" style="69" customWidth="1"/>
    <col min="4101" max="4101" width="8.08203125" style="69" customWidth="1"/>
    <col min="4102" max="4103" width="10" style="69" customWidth="1"/>
    <col min="4104" max="4104" width="7.5" style="69" customWidth="1"/>
    <col min="4105" max="4105" width="5.33203125" style="69" customWidth="1"/>
    <col min="4106" max="4106" width="10" style="69" customWidth="1"/>
    <col min="4107" max="4107" width="6.25" style="69" customWidth="1"/>
    <col min="4108" max="4108" width="3.75" style="69" customWidth="1"/>
    <col min="4109" max="4109" width="7.5" style="69" customWidth="1"/>
    <col min="4110" max="4110" width="11.75" style="69" customWidth="1"/>
    <col min="4111" max="4111" width="8.5" style="69" customWidth="1"/>
    <col min="4112" max="4112" width="8.08203125" style="69" customWidth="1"/>
    <col min="4113" max="4114" width="10" style="69" customWidth="1"/>
    <col min="4115" max="4115" width="7.5" style="69" customWidth="1"/>
    <col min="4116" max="4116" width="11.58203125" style="69" customWidth="1"/>
    <col min="4117" max="4352" width="9.58203125" style="69"/>
    <col min="4353" max="4353" width="5.83203125" style="69" customWidth="1"/>
    <col min="4354" max="4354" width="10.75" style="69" customWidth="1"/>
    <col min="4355" max="4356" width="10" style="69" customWidth="1"/>
    <col min="4357" max="4357" width="8.08203125" style="69" customWidth="1"/>
    <col min="4358" max="4359" width="10" style="69" customWidth="1"/>
    <col min="4360" max="4360" width="7.5" style="69" customWidth="1"/>
    <col min="4361" max="4361" width="5.33203125" style="69" customWidth="1"/>
    <col min="4362" max="4362" width="10" style="69" customWidth="1"/>
    <col min="4363" max="4363" width="6.25" style="69" customWidth="1"/>
    <col min="4364" max="4364" width="3.75" style="69" customWidth="1"/>
    <col min="4365" max="4365" width="7.5" style="69" customWidth="1"/>
    <col min="4366" max="4366" width="11.75" style="69" customWidth="1"/>
    <col min="4367" max="4367" width="8.5" style="69" customWidth="1"/>
    <col min="4368" max="4368" width="8.08203125" style="69" customWidth="1"/>
    <col min="4369" max="4370" width="10" style="69" customWidth="1"/>
    <col min="4371" max="4371" width="7.5" style="69" customWidth="1"/>
    <col min="4372" max="4372" width="11.58203125" style="69" customWidth="1"/>
    <col min="4373" max="4608" width="9.58203125" style="69"/>
    <col min="4609" max="4609" width="5.83203125" style="69" customWidth="1"/>
    <col min="4610" max="4610" width="10.75" style="69" customWidth="1"/>
    <col min="4611" max="4612" width="10" style="69" customWidth="1"/>
    <col min="4613" max="4613" width="8.08203125" style="69" customWidth="1"/>
    <col min="4614" max="4615" width="10" style="69" customWidth="1"/>
    <col min="4616" max="4616" width="7.5" style="69" customWidth="1"/>
    <col min="4617" max="4617" width="5.33203125" style="69" customWidth="1"/>
    <col min="4618" max="4618" width="10" style="69" customWidth="1"/>
    <col min="4619" max="4619" width="6.25" style="69" customWidth="1"/>
    <col min="4620" max="4620" width="3.75" style="69" customWidth="1"/>
    <col min="4621" max="4621" width="7.5" style="69" customWidth="1"/>
    <col min="4622" max="4622" width="11.75" style="69" customWidth="1"/>
    <col min="4623" max="4623" width="8.5" style="69" customWidth="1"/>
    <col min="4624" max="4624" width="8.08203125" style="69" customWidth="1"/>
    <col min="4625" max="4626" width="10" style="69" customWidth="1"/>
    <col min="4627" max="4627" width="7.5" style="69" customWidth="1"/>
    <col min="4628" max="4628" width="11.58203125" style="69" customWidth="1"/>
    <col min="4629" max="4864" width="9.58203125" style="69"/>
    <col min="4865" max="4865" width="5.83203125" style="69" customWidth="1"/>
    <col min="4866" max="4866" width="10.75" style="69" customWidth="1"/>
    <col min="4867" max="4868" width="10" style="69" customWidth="1"/>
    <col min="4869" max="4869" width="8.08203125" style="69" customWidth="1"/>
    <col min="4870" max="4871" width="10" style="69" customWidth="1"/>
    <col min="4872" max="4872" width="7.5" style="69" customWidth="1"/>
    <col min="4873" max="4873" width="5.33203125" style="69" customWidth="1"/>
    <col min="4874" max="4874" width="10" style="69" customWidth="1"/>
    <col min="4875" max="4875" width="6.25" style="69" customWidth="1"/>
    <col min="4876" max="4876" width="3.75" style="69" customWidth="1"/>
    <col min="4877" max="4877" width="7.5" style="69" customWidth="1"/>
    <col min="4878" max="4878" width="11.75" style="69" customWidth="1"/>
    <col min="4879" max="4879" width="8.5" style="69" customWidth="1"/>
    <col min="4880" max="4880" width="8.08203125" style="69" customWidth="1"/>
    <col min="4881" max="4882" width="10" style="69" customWidth="1"/>
    <col min="4883" max="4883" width="7.5" style="69" customWidth="1"/>
    <col min="4884" max="4884" width="11.58203125" style="69" customWidth="1"/>
    <col min="4885" max="5120" width="9.58203125" style="69"/>
    <col min="5121" max="5121" width="5.83203125" style="69" customWidth="1"/>
    <col min="5122" max="5122" width="10.75" style="69" customWidth="1"/>
    <col min="5123" max="5124" width="10" style="69" customWidth="1"/>
    <col min="5125" max="5125" width="8.08203125" style="69" customWidth="1"/>
    <col min="5126" max="5127" width="10" style="69" customWidth="1"/>
    <col min="5128" max="5128" width="7.5" style="69" customWidth="1"/>
    <col min="5129" max="5129" width="5.33203125" style="69" customWidth="1"/>
    <col min="5130" max="5130" width="10" style="69" customWidth="1"/>
    <col min="5131" max="5131" width="6.25" style="69" customWidth="1"/>
    <col min="5132" max="5132" width="3.75" style="69" customWidth="1"/>
    <col min="5133" max="5133" width="7.5" style="69" customWidth="1"/>
    <col min="5134" max="5134" width="11.75" style="69" customWidth="1"/>
    <col min="5135" max="5135" width="8.5" style="69" customWidth="1"/>
    <col min="5136" max="5136" width="8.08203125" style="69" customWidth="1"/>
    <col min="5137" max="5138" width="10" style="69" customWidth="1"/>
    <col min="5139" max="5139" width="7.5" style="69" customWidth="1"/>
    <col min="5140" max="5140" width="11.58203125" style="69" customWidth="1"/>
    <col min="5141" max="5376" width="9.58203125" style="69"/>
    <col min="5377" max="5377" width="5.83203125" style="69" customWidth="1"/>
    <col min="5378" max="5378" width="10.75" style="69" customWidth="1"/>
    <col min="5379" max="5380" width="10" style="69" customWidth="1"/>
    <col min="5381" max="5381" width="8.08203125" style="69" customWidth="1"/>
    <col min="5382" max="5383" width="10" style="69" customWidth="1"/>
    <col min="5384" max="5384" width="7.5" style="69" customWidth="1"/>
    <col min="5385" max="5385" width="5.33203125" style="69" customWidth="1"/>
    <col min="5386" max="5386" width="10" style="69" customWidth="1"/>
    <col min="5387" max="5387" width="6.25" style="69" customWidth="1"/>
    <col min="5388" max="5388" width="3.75" style="69" customWidth="1"/>
    <col min="5389" max="5389" width="7.5" style="69" customWidth="1"/>
    <col min="5390" max="5390" width="11.75" style="69" customWidth="1"/>
    <col min="5391" max="5391" width="8.5" style="69" customWidth="1"/>
    <col min="5392" max="5392" width="8.08203125" style="69" customWidth="1"/>
    <col min="5393" max="5394" width="10" style="69" customWidth="1"/>
    <col min="5395" max="5395" width="7.5" style="69" customWidth="1"/>
    <col min="5396" max="5396" width="11.58203125" style="69" customWidth="1"/>
    <col min="5397" max="5632" width="9.58203125" style="69"/>
    <col min="5633" max="5633" width="5.83203125" style="69" customWidth="1"/>
    <col min="5634" max="5634" width="10.75" style="69" customWidth="1"/>
    <col min="5635" max="5636" width="10" style="69" customWidth="1"/>
    <col min="5637" max="5637" width="8.08203125" style="69" customWidth="1"/>
    <col min="5638" max="5639" width="10" style="69" customWidth="1"/>
    <col min="5640" max="5640" width="7.5" style="69" customWidth="1"/>
    <col min="5641" max="5641" width="5.33203125" style="69" customWidth="1"/>
    <col min="5642" max="5642" width="10" style="69" customWidth="1"/>
    <col min="5643" max="5643" width="6.25" style="69" customWidth="1"/>
    <col min="5644" max="5644" width="3.75" style="69" customWidth="1"/>
    <col min="5645" max="5645" width="7.5" style="69" customWidth="1"/>
    <col min="5646" max="5646" width="11.75" style="69" customWidth="1"/>
    <col min="5647" max="5647" width="8.5" style="69" customWidth="1"/>
    <col min="5648" max="5648" width="8.08203125" style="69" customWidth="1"/>
    <col min="5649" max="5650" width="10" style="69" customWidth="1"/>
    <col min="5651" max="5651" width="7.5" style="69" customWidth="1"/>
    <col min="5652" max="5652" width="11.58203125" style="69" customWidth="1"/>
    <col min="5653" max="5888" width="9.58203125" style="69"/>
    <col min="5889" max="5889" width="5.83203125" style="69" customWidth="1"/>
    <col min="5890" max="5890" width="10.75" style="69" customWidth="1"/>
    <col min="5891" max="5892" width="10" style="69" customWidth="1"/>
    <col min="5893" max="5893" width="8.08203125" style="69" customWidth="1"/>
    <col min="5894" max="5895" width="10" style="69" customWidth="1"/>
    <col min="5896" max="5896" width="7.5" style="69" customWidth="1"/>
    <col min="5897" max="5897" width="5.33203125" style="69" customWidth="1"/>
    <col min="5898" max="5898" width="10" style="69" customWidth="1"/>
    <col min="5899" max="5899" width="6.25" style="69" customWidth="1"/>
    <col min="5900" max="5900" width="3.75" style="69" customWidth="1"/>
    <col min="5901" max="5901" width="7.5" style="69" customWidth="1"/>
    <col min="5902" max="5902" width="11.75" style="69" customWidth="1"/>
    <col min="5903" max="5903" width="8.5" style="69" customWidth="1"/>
    <col min="5904" max="5904" width="8.08203125" style="69" customWidth="1"/>
    <col min="5905" max="5906" width="10" style="69" customWidth="1"/>
    <col min="5907" max="5907" width="7.5" style="69" customWidth="1"/>
    <col min="5908" max="5908" width="11.58203125" style="69" customWidth="1"/>
    <col min="5909" max="6144" width="9.58203125" style="69"/>
    <col min="6145" max="6145" width="5.83203125" style="69" customWidth="1"/>
    <col min="6146" max="6146" width="10.75" style="69" customWidth="1"/>
    <col min="6147" max="6148" width="10" style="69" customWidth="1"/>
    <col min="6149" max="6149" width="8.08203125" style="69" customWidth="1"/>
    <col min="6150" max="6151" width="10" style="69" customWidth="1"/>
    <col min="6152" max="6152" width="7.5" style="69" customWidth="1"/>
    <col min="6153" max="6153" width="5.33203125" style="69" customWidth="1"/>
    <col min="6154" max="6154" width="10" style="69" customWidth="1"/>
    <col min="6155" max="6155" width="6.25" style="69" customWidth="1"/>
    <col min="6156" max="6156" width="3.75" style="69" customWidth="1"/>
    <col min="6157" max="6157" width="7.5" style="69" customWidth="1"/>
    <col min="6158" max="6158" width="11.75" style="69" customWidth="1"/>
    <col min="6159" max="6159" width="8.5" style="69" customWidth="1"/>
    <col min="6160" max="6160" width="8.08203125" style="69" customWidth="1"/>
    <col min="6161" max="6162" width="10" style="69" customWidth="1"/>
    <col min="6163" max="6163" width="7.5" style="69" customWidth="1"/>
    <col min="6164" max="6164" width="11.58203125" style="69" customWidth="1"/>
    <col min="6165" max="6400" width="9.58203125" style="69"/>
    <col min="6401" max="6401" width="5.83203125" style="69" customWidth="1"/>
    <col min="6402" max="6402" width="10.75" style="69" customWidth="1"/>
    <col min="6403" max="6404" width="10" style="69" customWidth="1"/>
    <col min="6405" max="6405" width="8.08203125" style="69" customWidth="1"/>
    <col min="6406" max="6407" width="10" style="69" customWidth="1"/>
    <col min="6408" max="6408" width="7.5" style="69" customWidth="1"/>
    <col min="6409" max="6409" width="5.33203125" style="69" customWidth="1"/>
    <col min="6410" max="6410" width="10" style="69" customWidth="1"/>
    <col min="6411" max="6411" width="6.25" style="69" customWidth="1"/>
    <col min="6412" max="6412" width="3.75" style="69" customWidth="1"/>
    <col min="6413" max="6413" width="7.5" style="69" customWidth="1"/>
    <col min="6414" max="6414" width="11.75" style="69" customWidth="1"/>
    <col min="6415" max="6415" width="8.5" style="69" customWidth="1"/>
    <col min="6416" max="6416" width="8.08203125" style="69" customWidth="1"/>
    <col min="6417" max="6418" width="10" style="69" customWidth="1"/>
    <col min="6419" max="6419" width="7.5" style="69" customWidth="1"/>
    <col min="6420" max="6420" width="11.58203125" style="69" customWidth="1"/>
    <col min="6421" max="6656" width="9.58203125" style="69"/>
    <col min="6657" max="6657" width="5.83203125" style="69" customWidth="1"/>
    <col min="6658" max="6658" width="10.75" style="69" customWidth="1"/>
    <col min="6659" max="6660" width="10" style="69" customWidth="1"/>
    <col min="6661" max="6661" width="8.08203125" style="69" customWidth="1"/>
    <col min="6662" max="6663" width="10" style="69" customWidth="1"/>
    <col min="6664" max="6664" width="7.5" style="69" customWidth="1"/>
    <col min="6665" max="6665" width="5.33203125" style="69" customWidth="1"/>
    <col min="6666" max="6666" width="10" style="69" customWidth="1"/>
    <col min="6667" max="6667" width="6.25" style="69" customWidth="1"/>
    <col min="6668" max="6668" width="3.75" style="69" customWidth="1"/>
    <col min="6669" max="6669" width="7.5" style="69" customWidth="1"/>
    <col min="6670" max="6670" width="11.75" style="69" customWidth="1"/>
    <col min="6671" max="6671" width="8.5" style="69" customWidth="1"/>
    <col min="6672" max="6672" width="8.08203125" style="69" customWidth="1"/>
    <col min="6673" max="6674" width="10" style="69" customWidth="1"/>
    <col min="6675" max="6675" width="7.5" style="69" customWidth="1"/>
    <col min="6676" max="6676" width="11.58203125" style="69" customWidth="1"/>
    <col min="6677" max="6912" width="9.58203125" style="69"/>
    <col min="6913" max="6913" width="5.83203125" style="69" customWidth="1"/>
    <col min="6914" max="6914" width="10.75" style="69" customWidth="1"/>
    <col min="6915" max="6916" width="10" style="69" customWidth="1"/>
    <col min="6917" max="6917" width="8.08203125" style="69" customWidth="1"/>
    <col min="6918" max="6919" width="10" style="69" customWidth="1"/>
    <col min="6920" max="6920" width="7.5" style="69" customWidth="1"/>
    <col min="6921" max="6921" width="5.33203125" style="69" customWidth="1"/>
    <col min="6922" max="6922" width="10" style="69" customWidth="1"/>
    <col min="6923" max="6923" width="6.25" style="69" customWidth="1"/>
    <col min="6924" max="6924" width="3.75" style="69" customWidth="1"/>
    <col min="6925" max="6925" width="7.5" style="69" customWidth="1"/>
    <col min="6926" max="6926" width="11.75" style="69" customWidth="1"/>
    <col min="6927" max="6927" width="8.5" style="69" customWidth="1"/>
    <col min="6928" max="6928" width="8.08203125" style="69" customWidth="1"/>
    <col min="6929" max="6930" width="10" style="69" customWidth="1"/>
    <col min="6931" max="6931" width="7.5" style="69" customWidth="1"/>
    <col min="6932" max="6932" width="11.58203125" style="69" customWidth="1"/>
    <col min="6933" max="7168" width="9.58203125" style="69"/>
    <col min="7169" max="7169" width="5.83203125" style="69" customWidth="1"/>
    <col min="7170" max="7170" width="10.75" style="69" customWidth="1"/>
    <col min="7171" max="7172" width="10" style="69" customWidth="1"/>
    <col min="7173" max="7173" width="8.08203125" style="69" customWidth="1"/>
    <col min="7174" max="7175" width="10" style="69" customWidth="1"/>
    <col min="7176" max="7176" width="7.5" style="69" customWidth="1"/>
    <col min="7177" max="7177" width="5.33203125" style="69" customWidth="1"/>
    <col min="7178" max="7178" width="10" style="69" customWidth="1"/>
    <col min="7179" max="7179" width="6.25" style="69" customWidth="1"/>
    <col min="7180" max="7180" width="3.75" style="69" customWidth="1"/>
    <col min="7181" max="7181" width="7.5" style="69" customWidth="1"/>
    <col min="7182" max="7182" width="11.75" style="69" customWidth="1"/>
    <col min="7183" max="7183" width="8.5" style="69" customWidth="1"/>
    <col min="7184" max="7184" width="8.08203125" style="69" customWidth="1"/>
    <col min="7185" max="7186" width="10" style="69" customWidth="1"/>
    <col min="7187" max="7187" width="7.5" style="69" customWidth="1"/>
    <col min="7188" max="7188" width="11.58203125" style="69" customWidth="1"/>
    <col min="7189" max="7424" width="9.58203125" style="69"/>
    <col min="7425" max="7425" width="5.83203125" style="69" customWidth="1"/>
    <col min="7426" max="7426" width="10.75" style="69" customWidth="1"/>
    <col min="7427" max="7428" width="10" style="69" customWidth="1"/>
    <col min="7429" max="7429" width="8.08203125" style="69" customWidth="1"/>
    <col min="7430" max="7431" width="10" style="69" customWidth="1"/>
    <col min="7432" max="7432" width="7.5" style="69" customWidth="1"/>
    <col min="7433" max="7433" width="5.33203125" style="69" customWidth="1"/>
    <col min="7434" max="7434" width="10" style="69" customWidth="1"/>
    <col min="7435" max="7435" width="6.25" style="69" customWidth="1"/>
    <col min="7436" max="7436" width="3.75" style="69" customWidth="1"/>
    <col min="7437" max="7437" width="7.5" style="69" customWidth="1"/>
    <col min="7438" max="7438" width="11.75" style="69" customWidth="1"/>
    <col min="7439" max="7439" width="8.5" style="69" customWidth="1"/>
    <col min="7440" max="7440" width="8.08203125" style="69" customWidth="1"/>
    <col min="7441" max="7442" width="10" style="69" customWidth="1"/>
    <col min="7443" max="7443" width="7.5" style="69" customWidth="1"/>
    <col min="7444" max="7444" width="11.58203125" style="69" customWidth="1"/>
    <col min="7445" max="7680" width="9.58203125" style="69"/>
    <col min="7681" max="7681" width="5.83203125" style="69" customWidth="1"/>
    <col min="7682" max="7682" width="10.75" style="69" customWidth="1"/>
    <col min="7683" max="7684" width="10" style="69" customWidth="1"/>
    <col min="7685" max="7685" width="8.08203125" style="69" customWidth="1"/>
    <col min="7686" max="7687" width="10" style="69" customWidth="1"/>
    <col min="7688" max="7688" width="7.5" style="69" customWidth="1"/>
    <col min="7689" max="7689" width="5.33203125" style="69" customWidth="1"/>
    <col min="7690" max="7690" width="10" style="69" customWidth="1"/>
    <col min="7691" max="7691" width="6.25" style="69" customWidth="1"/>
    <col min="7692" max="7692" width="3.75" style="69" customWidth="1"/>
    <col min="7693" max="7693" width="7.5" style="69" customWidth="1"/>
    <col min="7694" max="7694" width="11.75" style="69" customWidth="1"/>
    <col min="7695" max="7695" width="8.5" style="69" customWidth="1"/>
    <col min="7696" max="7696" width="8.08203125" style="69" customWidth="1"/>
    <col min="7697" max="7698" width="10" style="69" customWidth="1"/>
    <col min="7699" max="7699" width="7.5" style="69" customWidth="1"/>
    <col min="7700" max="7700" width="11.58203125" style="69" customWidth="1"/>
    <col min="7701" max="7936" width="9.58203125" style="69"/>
    <col min="7937" max="7937" width="5.83203125" style="69" customWidth="1"/>
    <col min="7938" max="7938" width="10.75" style="69" customWidth="1"/>
    <col min="7939" max="7940" width="10" style="69" customWidth="1"/>
    <col min="7941" max="7941" width="8.08203125" style="69" customWidth="1"/>
    <col min="7942" max="7943" width="10" style="69" customWidth="1"/>
    <col min="7944" max="7944" width="7.5" style="69" customWidth="1"/>
    <col min="7945" max="7945" width="5.33203125" style="69" customWidth="1"/>
    <col min="7946" max="7946" width="10" style="69" customWidth="1"/>
    <col min="7947" max="7947" width="6.25" style="69" customWidth="1"/>
    <col min="7948" max="7948" width="3.75" style="69" customWidth="1"/>
    <col min="7949" max="7949" width="7.5" style="69" customWidth="1"/>
    <col min="7950" max="7950" width="11.75" style="69" customWidth="1"/>
    <col min="7951" max="7951" width="8.5" style="69" customWidth="1"/>
    <col min="7952" max="7952" width="8.08203125" style="69" customWidth="1"/>
    <col min="7953" max="7954" width="10" style="69" customWidth="1"/>
    <col min="7955" max="7955" width="7.5" style="69" customWidth="1"/>
    <col min="7956" max="7956" width="11.58203125" style="69" customWidth="1"/>
    <col min="7957" max="8192" width="9.58203125" style="69"/>
    <col min="8193" max="8193" width="5.83203125" style="69" customWidth="1"/>
    <col min="8194" max="8194" width="10.75" style="69" customWidth="1"/>
    <col min="8195" max="8196" width="10" style="69" customWidth="1"/>
    <col min="8197" max="8197" width="8.08203125" style="69" customWidth="1"/>
    <col min="8198" max="8199" width="10" style="69" customWidth="1"/>
    <col min="8200" max="8200" width="7.5" style="69" customWidth="1"/>
    <col min="8201" max="8201" width="5.33203125" style="69" customWidth="1"/>
    <col min="8202" max="8202" width="10" style="69" customWidth="1"/>
    <col min="8203" max="8203" width="6.25" style="69" customWidth="1"/>
    <col min="8204" max="8204" width="3.75" style="69" customWidth="1"/>
    <col min="8205" max="8205" width="7.5" style="69" customWidth="1"/>
    <col min="8206" max="8206" width="11.75" style="69" customWidth="1"/>
    <col min="8207" max="8207" width="8.5" style="69" customWidth="1"/>
    <col min="8208" max="8208" width="8.08203125" style="69" customWidth="1"/>
    <col min="8209" max="8210" width="10" style="69" customWidth="1"/>
    <col min="8211" max="8211" width="7.5" style="69" customWidth="1"/>
    <col min="8212" max="8212" width="11.58203125" style="69" customWidth="1"/>
    <col min="8213" max="8448" width="9.58203125" style="69"/>
    <col min="8449" max="8449" width="5.83203125" style="69" customWidth="1"/>
    <col min="8450" max="8450" width="10.75" style="69" customWidth="1"/>
    <col min="8451" max="8452" width="10" style="69" customWidth="1"/>
    <col min="8453" max="8453" width="8.08203125" style="69" customWidth="1"/>
    <col min="8454" max="8455" width="10" style="69" customWidth="1"/>
    <col min="8456" max="8456" width="7.5" style="69" customWidth="1"/>
    <col min="8457" max="8457" width="5.33203125" style="69" customWidth="1"/>
    <col min="8458" max="8458" width="10" style="69" customWidth="1"/>
    <col min="8459" max="8459" width="6.25" style="69" customWidth="1"/>
    <col min="8460" max="8460" width="3.75" style="69" customWidth="1"/>
    <col min="8461" max="8461" width="7.5" style="69" customWidth="1"/>
    <col min="8462" max="8462" width="11.75" style="69" customWidth="1"/>
    <col min="8463" max="8463" width="8.5" style="69" customWidth="1"/>
    <col min="8464" max="8464" width="8.08203125" style="69" customWidth="1"/>
    <col min="8465" max="8466" width="10" style="69" customWidth="1"/>
    <col min="8467" max="8467" width="7.5" style="69" customWidth="1"/>
    <col min="8468" max="8468" width="11.58203125" style="69" customWidth="1"/>
    <col min="8469" max="8704" width="9.58203125" style="69"/>
    <col min="8705" max="8705" width="5.83203125" style="69" customWidth="1"/>
    <col min="8706" max="8706" width="10.75" style="69" customWidth="1"/>
    <col min="8707" max="8708" width="10" style="69" customWidth="1"/>
    <col min="8709" max="8709" width="8.08203125" style="69" customWidth="1"/>
    <col min="8710" max="8711" width="10" style="69" customWidth="1"/>
    <col min="8712" max="8712" width="7.5" style="69" customWidth="1"/>
    <col min="8713" max="8713" width="5.33203125" style="69" customWidth="1"/>
    <col min="8714" max="8714" width="10" style="69" customWidth="1"/>
    <col min="8715" max="8715" width="6.25" style="69" customWidth="1"/>
    <col min="8716" max="8716" width="3.75" style="69" customWidth="1"/>
    <col min="8717" max="8717" width="7.5" style="69" customWidth="1"/>
    <col min="8718" max="8718" width="11.75" style="69" customWidth="1"/>
    <col min="8719" max="8719" width="8.5" style="69" customWidth="1"/>
    <col min="8720" max="8720" width="8.08203125" style="69" customWidth="1"/>
    <col min="8721" max="8722" width="10" style="69" customWidth="1"/>
    <col min="8723" max="8723" width="7.5" style="69" customWidth="1"/>
    <col min="8724" max="8724" width="11.58203125" style="69" customWidth="1"/>
    <col min="8725" max="8960" width="9.58203125" style="69"/>
    <col min="8961" max="8961" width="5.83203125" style="69" customWidth="1"/>
    <col min="8962" max="8962" width="10.75" style="69" customWidth="1"/>
    <col min="8963" max="8964" width="10" style="69" customWidth="1"/>
    <col min="8965" max="8965" width="8.08203125" style="69" customWidth="1"/>
    <col min="8966" max="8967" width="10" style="69" customWidth="1"/>
    <col min="8968" max="8968" width="7.5" style="69" customWidth="1"/>
    <col min="8969" max="8969" width="5.33203125" style="69" customWidth="1"/>
    <col min="8970" max="8970" width="10" style="69" customWidth="1"/>
    <col min="8971" max="8971" width="6.25" style="69" customWidth="1"/>
    <col min="8972" max="8972" width="3.75" style="69" customWidth="1"/>
    <col min="8973" max="8973" width="7.5" style="69" customWidth="1"/>
    <col min="8974" max="8974" width="11.75" style="69" customWidth="1"/>
    <col min="8975" max="8975" width="8.5" style="69" customWidth="1"/>
    <col min="8976" max="8976" width="8.08203125" style="69" customWidth="1"/>
    <col min="8977" max="8978" width="10" style="69" customWidth="1"/>
    <col min="8979" max="8979" width="7.5" style="69" customWidth="1"/>
    <col min="8980" max="8980" width="11.58203125" style="69" customWidth="1"/>
    <col min="8981" max="9216" width="9.58203125" style="69"/>
    <col min="9217" max="9217" width="5.83203125" style="69" customWidth="1"/>
    <col min="9218" max="9218" width="10.75" style="69" customWidth="1"/>
    <col min="9219" max="9220" width="10" style="69" customWidth="1"/>
    <col min="9221" max="9221" width="8.08203125" style="69" customWidth="1"/>
    <col min="9222" max="9223" width="10" style="69" customWidth="1"/>
    <col min="9224" max="9224" width="7.5" style="69" customWidth="1"/>
    <col min="9225" max="9225" width="5.33203125" style="69" customWidth="1"/>
    <col min="9226" max="9226" width="10" style="69" customWidth="1"/>
    <col min="9227" max="9227" width="6.25" style="69" customWidth="1"/>
    <col min="9228" max="9228" width="3.75" style="69" customWidth="1"/>
    <col min="9229" max="9229" width="7.5" style="69" customWidth="1"/>
    <col min="9230" max="9230" width="11.75" style="69" customWidth="1"/>
    <col min="9231" max="9231" width="8.5" style="69" customWidth="1"/>
    <col min="9232" max="9232" width="8.08203125" style="69" customWidth="1"/>
    <col min="9233" max="9234" width="10" style="69" customWidth="1"/>
    <col min="9235" max="9235" width="7.5" style="69" customWidth="1"/>
    <col min="9236" max="9236" width="11.58203125" style="69" customWidth="1"/>
    <col min="9237" max="9472" width="9.58203125" style="69"/>
    <col min="9473" max="9473" width="5.83203125" style="69" customWidth="1"/>
    <col min="9474" max="9474" width="10.75" style="69" customWidth="1"/>
    <col min="9475" max="9476" width="10" style="69" customWidth="1"/>
    <col min="9477" max="9477" width="8.08203125" style="69" customWidth="1"/>
    <col min="9478" max="9479" width="10" style="69" customWidth="1"/>
    <col min="9480" max="9480" width="7.5" style="69" customWidth="1"/>
    <col min="9481" max="9481" width="5.33203125" style="69" customWidth="1"/>
    <col min="9482" max="9482" width="10" style="69" customWidth="1"/>
    <col min="9483" max="9483" width="6.25" style="69" customWidth="1"/>
    <col min="9484" max="9484" width="3.75" style="69" customWidth="1"/>
    <col min="9485" max="9485" width="7.5" style="69" customWidth="1"/>
    <col min="9486" max="9486" width="11.75" style="69" customWidth="1"/>
    <col min="9487" max="9487" width="8.5" style="69" customWidth="1"/>
    <col min="9488" max="9488" width="8.08203125" style="69" customWidth="1"/>
    <col min="9489" max="9490" width="10" style="69" customWidth="1"/>
    <col min="9491" max="9491" width="7.5" style="69" customWidth="1"/>
    <col min="9492" max="9492" width="11.58203125" style="69" customWidth="1"/>
    <col min="9493" max="9728" width="9.58203125" style="69"/>
    <col min="9729" max="9729" width="5.83203125" style="69" customWidth="1"/>
    <col min="9730" max="9730" width="10.75" style="69" customWidth="1"/>
    <col min="9731" max="9732" width="10" style="69" customWidth="1"/>
    <col min="9733" max="9733" width="8.08203125" style="69" customWidth="1"/>
    <col min="9734" max="9735" width="10" style="69" customWidth="1"/>
    <col min="9736" max="9736" width="7.5" style="69" customWidth="1"/>
    <col min="9737" max="9737" width="5.33203125" style="69" customWidth="1"/>
    <col min="9738" max="9738" width="10" style="69" customWidth="1"/>
    <col min="9739" max="9739" width="6.25" style="69" customWidth="1"/>
    <col min="9740" max="9740" width="3.75" style="69" customWidth="1"/>
    <col min="9741" max="9741" width="7.5" style="69" customWidth="1"/>
    <col min="9742" max="9742" width="11.75" style="69" customWidth="1"/>
    <col min="9743" max="9743" width="8.5" style="69" customWidth="1"/>
    <col min="9744" max="9744" width="8.08203125" style="69" customWidth="1"/>
    <col min="9745" max="9746" width="10" style="69" customWidth="1"/>
    <col min="9747" max="9747" width="7.5" style="69" customWidth="1"/>
    <col min="9748" max="9748" width="11.58203125" style="69" customWidth="1"/>
    <col min="9749" max="9984" width="9.58203125" style="69"/>
    <col min="9985" max="9985" width="5.83203125" style="69" customWidth="1"/>
    <col min="9986" max="9986" width="10.75" style="69" customWidth="1"/>
    <col min="9987" max="9988" width="10" style="69" customWidth="1"/>
    <col min="9989" max="9989" width="8.08203125" style="69" customWidth="1"/>
    <col min="9990" max="9991" width="10" style="69" customWidth="1"/>
    <col min="9992" max="9992" width="7.5" style="69" customWidth="1"/>
    <col min="9993" max="9993" width="5.33203125" style="69" customWidth="1"/>
    <col min="9994" max="9994" width="10" style="69" customWidth="1"/>
    <col min="9995" max="9995" width="6.25" style="69" customWidth="1"/>
    <col min="9996" max="9996" width="3.75" style="69" customWidth="1"/>
    <col min="9997" max="9997" width="7.5" style="69" customWidth="1"/>
    <col min="9998" max="9998" width="11.75" style="69" customWidth="1"/>
    <col min="9999" max="9999" width="8.5" style="69" customWidth="1"/>
    <col min="10000" max="10000" width="8.08203125" style="69" customWidth="1"/>
    <col min="10001" max="10002" width="10" style="69" customWidth="1"/>
    <col min="10003" max="10003" width="7.5" style="69" customWidth="1"/>
    <col min="10004" max="10004" width="11.58203125" style="69" customWidth="1"/>
    <col min="10005" max="10240" width="9.58203125" style="69"/>
    <col min="10241" max="10241" width="5.83203125" style="69" customWidth="1"/>
    <col min="10242" max="10242" width="10.75" style="69" customWidth="1"/>
    <col min="10243" max="10244" width="10" style="69" customWidth="1"/>
    <col min="10245" max="10245" width="8.08203125" style="69" customWidth="1"/>
    <col min="10246" max="10247" width="10" style="69" customWidth="1"/>
    <col min="10248" max="10248" width="7.5" style="69" customWidth="1"/>
    <col min="10249" max="10249" width="5.33203125" style="69" customWidth="1"/>
    <col min="10250" max="10250" width="10" style="69" customWidth="1"/>
    <col min="10251" max="10251" width="6.25" style="69" customWidth="1"/>
    <col min="10252" max="10252" width="3.75" style="69" customWidth="1"/>
    <col min="10253" max="10253" width="7.5" style="69" customWidth="1"/>
    <col min="10254" max="10254" width="11.75" style="69" customWidth="1"/>
    <col min="10255" max="10255" width="8.5" style="69" customWidth="1"/>
    <col min="10256" max="10256" width="8.08203125" style="69" customWidth="1"/>
    <col min="10257" max="10258" width="10" style="69" customWidth="1"/>
    <col min="10259" max="10259" width="7.5" style="69" customWidth="1"/>
    <col min="10260" max="10260" width="11.58203125" style="69" customWidth="1"/>
    <col min="10261" max="10496" width="9.58203125" style="69"/>
    <col min="10497" max="10497" width="5.83203125" style="69" customWidth="1"/>
    <col min="10498" max="10498" width="10.75" style="69" customWidth="1"/>
    <col min="10499" max="10500" width="10" style="69" customWidth="1"/>
    <col min="10501" max="10501" width="8.08203125" style="69" customWidth="1"/>
    <col min="10502" max="10503" width="10" style="69" customWidth="1"/>
    <col min="10504" max="10504" width="7.5" style="69" customWidth="1"/>
    <col min="10505" max="10505" width="5.33203125" style="69" customWidth="1"/>
    <col min="10506" max="10506" width="10" style="69" customWidth="1"/>
    <col min="10507" max="10507" width="6.25" style="69" customWidth="1"/>
    <col min="10508" max="10508" width="3.75" style="69" customWidth="1"/>
    <col min="10509" max="10509" width="7.5" style="69" customWidth="1"/>
    <col min="10510" max="10510" width="11.75" style="69" customWidth="1"/>
    <col min="10511" max="10511" width="8.5" style="69" customWidth="1"/>
    <col min="10512" max="10512" width="8.08203125" style="69" customWidth="1"/>
    <col min="10513" max="10514" width="10" style="69" customWidth="1"/>
    <col min="10515" max="10515" width="7.5" style="69" customWidth="1"/>
    <col min="10516" max="10516" width="11.58203125" style="69" customWidth="1"/>
    <col min="10517" max="10752" width="9.58203125" style="69"/>
    <col min="10753" max="10753" width="5.83203125" style="69" customWidth="1"/>
    <col min="10754" max="10754" width="10.75" style="69" customWidth="1"/>
    <col min="10755" max="10756" width="10" style="69" customWidth="1"/>
    <col min="10757" max="10757" width="8.08203125" style="69" customWidth="1"/>
    <col min="10758" max="10759" width="10" style="69" customWidth="1"/>
    <col min="10760" max="10760" width="7.5" style="69" customWidth="1"/>
    <col min="10761" max="10761" width="5.33203125" style="69" customWidth="1"/>
    <col min="10762" max="10762" width="10" style="69" customWidth="1"/>
    <col min="10763" max="10763" width="6.25" style="69" customWidth="1"/>
    <col min="10764" max="10764" width="3.75" style="69" customWidth="1"/>
    <col min="10765" max="10765" width="7.5" style="69" customWidth="1"/>
    <col min="10766" max="10766" width="11.75" style="69" customWidth="1"/>
    <col min="10767" max="10767" width="8.5" style="69" customWidth="1"/>
    <col min="10768" max="10768" width="8.08203125" style="69" customWidth="1"/>
    <col min="10769" max="10770" width="10" style="69" customWidth="1"/>
    <col min="10771" max="10771" width="7.5" style="69" customWidth="1"/>
    <col min="10772" max="10772" width="11.58203125" style="69" customWidth="1"/>
    <col min="10773" max="11008" width="9.58203125" style="69"/>
    <col min="11009" max="11009" width="5.83203125" style="69" customWidth="1"/>
    <col min="11010" max="11010" width="10.75" style="69" customWidth="1"/>
    <col min="11011" max="11012" width="10" style="69" customWidth="1"/>
    <col min="11013" max="11013" width="8.08203125" style="69" customWidth="1"/>
    <col min="11014" max="11015" width="10" style="69" customWidth="1"/>
    <col min="11016" max="11016" width="7.5" style="69" customWidth="1"/>
    <col min="11017" max="11017" width="5.33203125" style="69" customWidth="1"/>
    <col min="11018" max="11018" width="10" style="69" customWidth="1"/>
    <col min="11019" max="11019" width="6.25" style="69" customWidth="1"/>
    <col min="11020" max="11020" width="3.75" style="69" customWidth="1"/>
    <col min="11021" max="11021" width="7.5" style="69" customWidth="1"/>
    <col min="11022" max="11022" width="11.75" style="69" customWidth="1"/>
    <col min="11023" max="11023" width="8.5" style="69" customWidth="1"/>
    <col min="11024" max="11024" width="8.08203125" style="69" customWidth="1"/>
    <col min="11025" max="11026" width="10" style="69" customWidth="1"/>
    <col min="11027" max="11027" width="7.5" style="69" customWidth="1"/>
    <col min="11028" max="11028" width="11.58203125" style="69" customWidth="1"/>
    <col min="11029" max="11264" width="9.58203125" style="69"/>
    <col min="11265" max="11265" width="5.83203125" style="69" customWidth="1"/>
    <col min="11266" max="11266" width="10.75" style="69" customWidth="1"/>
    <col min="11267" max="11268" width="10" style="69" customWidth="1"/>
    <col min="11269" max="11269" width="8.08203125" style="69" customWidth="1"/>
    <col min="11270" max="11271" width="10" style="69" customWidth="1"/>
    <col min="11272" max="11272" width="7.5" style="69" customWidth="1"/>
    <col min="11273" max="11273" width="5.33203125" style="69" customWidth="1"/>
    <col min="11274" max="11274" width="10" style="69" customWidth="1"/>
    <col min="11275" max="11275" width="6.25" style="69" customWidth="1"/>
    <col min="11276" max="11276" width="3.75" style="69" customWidth="1"/>
    <col min="11277" max="11277" width="7.5" style="69" customWidth="1"/>
    <col min="11278" max="11278" width="11.75" style="69" customWidth="1"/>
    <col min="11279" max="11279" width="8.5" style="69" customWidth="1"/>
    <col min="11280" max="11280" width="8.08203125" style="69" customWidth="1"/>
    <col min="11281" max="11282" width="10" style="69" customWidth="1"/>
    <col min="11283" max="11283" width="7.5" style="69" customWidth="1"/>
    <col min="11284" max="11284" width="11.58203125" style="69" customWidth="1"/>
    <col min="11285" max="11520" width="9.58203125" style="69"/>
    <col min="11521" max="11521" width="5.83203125" style="69" customWidth="1"/>
    <col min="11522" max="11522" width="10.75" style="69" customWidth="1"/>
    <col min="11523" max="11524" width="10" style="69" customWidth="1"/>
    <col min="11525" max="11525" width="8.08203125" style="69" customWidth="1"/>
    <col min="11526" max="11527" width="10" style="69" customWidth="1"/>
    <col min="11528" max="11528" width="7.5" style="69" customWidth="1"/>
    <col min="11529" max="11529" width="5.33203125" style="69" customWidth="1"/>
    <col min="11530" max="11530" width="10" style="69" customWidth="1"/>
    <col min="11531" max="11531" width="6.25" style="69" customWidth="1"/>
    <col min="11532" max="11532" width="3.75" style="69" customWidth="1"/>
    <col min="11533" max="11533" width="7.5" style="69" customWidth="1"/>
    <col min="11534" max="11534" width="11.75" style="69" customWidth="1"/>
    <col min="11535" max="11535" width="8.5" style="69" customWidth="1"/>
    <col min="11536" max="11536" width="8.08203125" style="69" customWidth="1"/>
    <col min="11537" max="11538" width="10" style="69" customWidth="1"/>
    <col min="11539" max="11539" width="7.5" style="69" customWidth="1"/>
    <col min="11540" max="11540" width="11.58203125" style="69" customWidth="1"/>
    <col min="11541" max="11776" width="9.58203125" style="69"/>
    <col min="11777" max="11777" width="5.83203125" style="69" customWidth="1"/>
    <col min="11778" max="11778" width="10.75" style="69" customWidth="1"/>
    <col min="11779" max="11780" width="10" style="69" customWidth="1"/>
    <col min="11781" max="11781" width="8.08203125" style="69" customWidth="1"/>
    <col min="11782" max="11783" width="10" style="69" customWidth="1"/>
    <col min="11784" max="11784" width="7.5" style="69" customWidth="1"/>
    <col min="11785" max="11785" width="5.33203125" style="69" customWidth="1"/>
    <col min="11786" max="11786" width="10" style="69" customWidth="1"/>
    <col min="11787" max="11787" width="6.25" style="69" customWidth="1"/>
    <col min="11788" max="11788" width="3.75" style="69" customWidth="1"/>
    <col min="11789" max="11789" width="7.5" style="69" customWidth="1"/>
    <col min="11790" max="11790" width="11.75" style="69" customWidth="1"/>
    <col min="11791" max="11791" width="8.5" style="69" customWidth="1"/>
    <col min="11792" max="11792" width="8.08203125" style="69" customWidth="1"/>
    <col min="11793" max="11794" width="10" style="69" customWidth="1"/>
    <col min="11795" max="11795" width="7.5" style="69" customWidth="1"/>
    <col min="11796" max="11796" width="11.58203125" style="69" customWidth="1"/>
    <col min="11797" max="12032" width="9.58203125" style="69"/>
    <col min="12033" max="12033" width="5.83203125" style="69" customWidth="1"/>
    <col min="12034" max="12034" width="10.75" style="69" customWidth="1"/>
    <col min="12035" max="12036" width="10" style="69" customWidth="1"/>
    <col min="12037" max="12037" width="8.08203125" style="69" customWidth="1"/>
    <col min="12038" max="12039" width="10" style="69" customWidth="1"/>
    <col min="12040" max="12040" width="7.5" style="69" customWidth="1"/>
    <col min="12041" max="12041" width="5.33203125" style="69" customWidth="1"/>
    <col min="12042" max="12042" width="10" style="69" customWidth="1"/>
    <col min="12043" max="12043" width="6.25" style="69" customWidth="1"/>
    <col min="12044" max="12044" width="3.75" style="69" customWidth="1"/>
    <col min="12045" max="12045" width="7.5" style="69" customWidth="1"/>
    <col min="12046" max="12046" width="11.75" style="69" customWidth="1"/>
    <col min="12047" max="12047" width="8.5" style="69" customWidth="1"/>
    <col min="12048" max="12048" width="8.08203125" style="69" customWidth="1"/>
    <col min="12049" max="12050" width="10" style="69" customWidth="1"/>
    <col min="12051" max="12051" width="7.5" style="69" customWidth="1"/>
    <col min="12052" max="12052" width="11.58203125" style="69" customWidth="1"/>
    <col min="12053" max="12288" width="9.58203125" style="69"/>
    <col min="12289" max="12289" width="5.83203125" style="69" customWidth="1"/>
    <col min="12290" max="12290" width="10.75" style="69" customWidth="1"/>
    <col min="12291" max="12292" width="10" style="69" customWidth="1"/>
    <col min="12293" max="12293" width="8.08203125" style="69" customWidth="1"/>
    <col min="12294" max="12295" width="10" style="69" customWidth="1"/>
    <col min="12296" max="12296" width="7.5" style="69" customWidth="1"/>
    <col min="12297" max="12297" width="5.33203125" style="69" customWidth="1"/>
    <col min="12298" max="12298" width="10" style="69" customWidth="1"/>
    <col min="12299" max="12299" width="6.25" style="69" customWidth="1"/>
    <col min="12300" max="12300" width="3.75" style="69" customWidth="1"/>
    <col min="12301" max="12301" width="7.5" style="69" customWidth="1"/>
    <col min="12302" max="12302" width="11.75" style="69" customWidth="1"/>
    <col min="12303" max="12303" width="8.5" style="69" customWidth="1"/>
    <col min="12304" max="12304" width="8.08203125" style="69" customWidth="1"/>
    <col min="12305" max="12306" width="10" style="69" customWidth="1"/>
    <col min="12307" max="12307" width="7.5" style="69" customWidth="1"/>
    <col min="12308" max="12308" width="11.58203125" style="69" customWidth="1"/>
    <col min="12309" max="12544" width="9.58203125" style="69"/>
    <col min="12545" max="12545" width="5.83203125" style="69" customWidth="1"/>
    <col min="12546" max="12546" width="10.75" style="69" customWidth="1"/>
    <col min="12547" max="12548" width="10" style="69" customWidth="1"/>
    <col min="12549" max="12549" width="8.08203125" style="69" customWidth="1"/>
    <col min="12550" max="12551" width="10" style="69" customWidth="1"/>
    <col min="12552" max="12552" width="7.5" style="69" customWidth="1"/>
    <col min="12553" max="12553" width="5.33203125" style="69" customWidth="1"/>
    <col min="12554" max="12554" width="10" style="69" customWidth="1"/>
    <col min="12555" max="12555" width="6.25" style="69" customWidth="1"/>
    <col min="12556" max="12556" width="3.75" style="69" customWidth="1"/>
    <col min="12557" max="12557" width="7.5" style="69" customWidth="1"/>
    <col min="12558" max="12558" width="11.75" style="69" customWidth="1"/>
    <col min="12559" max="12559" width="8.5" style="69" customWidth="1"/>
    <col min="12560" max="12560" width="8.08203125" style="69" customWidth="1"/>
    <col min="12561" max="12562" width="10" style="69" customWidth="1"/>
    <col min="12563" max="12563" width="7.5" style="69" customWidth="1"/>
    <col min="12564" max="12564" width="11.58203125" style="69" customWidth="1"/>
    <col min="12565" max="12800" width="9.58203125" style="69"/>
    <col min="12801" max="12801" width="5.83203125" style="69" customWidth="1"/>
    <col min="12802" max="12802" width="10.75" style="69" customWidth="1"/>
    <col min="12803" max="12804" width="10" style="69" customWidth="1"/>
    <col min="12805" max="12805" width="8.08203125" style="69" customWidth="1"/>
    <col min="12806" max="12807" width="10" style="69" customWidth="1"/>
    <col min="12808" max="12808" width="7.5" style="69" customWidth="1"/>
    <col min="12809" max="12809" width="5.33203125" style="69" customWidth="1"/>
    <col min="12810" max="12810" width="10" style="69" customWidth="1"/>
    <col min="12811" max="12811" width="6.25" style="69" customWidth="1"/>
    <col min="12812" max="12812" width="3.75" style="69" customWidth="1"/>
    <col min="12813" max="12813" width="7.5" style="69" customWidth="1"/>
    <col min="12814" max="12814" width="11.75" style="69" customWidth="1"/>
    <col min="12815" max="12815" width="8.5" style="69" customWidth="1"/>
    <col min="12816" max="12816" width="8.08203125" style="69" customWidth="1"/>
    <col min="12817" max="12818" width="10" style="69" customWidth="1"/>
    <col min="12819" max="12819" width="7.5" style="69" customWidth="1"/>
    <col min="12820" max="12820" width="11.58203125" style="69" customWidth="1"/>
    <col min="12821" max="13056" width="9.58203125" style="69"/>
    <col min="13057" max="13057" width="5.83203125" style="69" customWidth="1"/>
    <col min="13058" max="13058" width="10.75" style="69" customWidth="1"/>
    <col min="13059" max="13060" width="10" style="69" customWidth="1"/>
    <col min="13061" max="13061" width="8.08203125" style="69" customWidth="1"/>
    <col min="13062" max="13063" width="10" style="69" customWidth="1"/>
    <col min="13064" max="13064" width="7.5" style="69" customWidth="1"/>
    <col min="13065" max="13065" width="5.33203125" style="69" customWidth="1"/>
    <col min="13066" max="13066" width="10" style="69" customWidth="1"/>
    <col min="13067" max="13067" width="6.25" style="69" customWidth="1"/>
    <col min="13068" max="13068" width="3.75" style="69" customWidth="1"/>
    <col min="13069" max="13069" width="7.5" style="69" customWidth="1"/>
    <col min="13070" max="13070" width="11.75" style="69" customWidth="1"/>
    <col min="13071" max="13071" width="8.5" style="69" customWidth="1"/>
    <col min="13072" max="13072" width="8.08203125" style="69" customWidth="1"/>
    <col min="13073" max="13074" width="10" style="69" customWidth="1"/>
    <col min="13075" max="13075" width="7.5" style="69" customWidth="1"/>
    <col min="13076" max="13076" width="11.58203125" style="69" customWidth="1"/>
    <col min="13077" max="13312" width="9.58203125" style="69"/>
    <col min="13313" max="13313" width="5.83203125" style="69" customWidth="1"/>
    <col min="13314" max="13314" width="10.75" style="69" customWidth="1"/>
    <col min="13315" max="13316" width="10" style="69" customWidth="1"/>
    <col min="13317" max="13317" width="8.08203125" style="69" customWidth="1"/>
    <col min="13318" max="13319" width="10" style="69" customWidth="1"/>
    <col min="13320" max="13320" width="7.5" style="69" customWidth="1"/>
    <col min="13321" max="13321" width="5.33203125" style="69" customWidth="1"/>
    <col min="13322" max="13322" width="10" style="69" customWidth="1"/>
    <col min="13323" max="13323" width="6.25" style="69" customWidth="1"/>
    <col min="13324" max="13324" width="3.75" style="69" customWidth="1"/>
    <col min="13325" max="13325" width="7.5" style="69" customWidth="1"/>
    <col min="13326" max="13326" width="11.75" style="69" customWidth="1"/>
    <col min="13327" max="13327" width="8.5" style="69" customWidth="1"/>
    <col min="13328" max="13328" width="8.08203125" style="69" customWidth="1"/>
    <col min="13329" max="13330" width="10" style="69" customWidth="1"/>
    <col min="13331" max="13331" width="7.5" style="69" customWidth="1"/>
    <col min="13332" max="13332" width="11.58203125" style="69" customWidth="1"/>
    <col min="13333" max="13568" width="9.58203125" style="69"/>
    <col min="13569" max="13569" width="5.83203125" style="69" customWidth="1"/>
    <col min="13570" max="13570" width="10.75" style="69" customWidth="1"/>
    <col min="13571" max="13572" width="10" style="69" customWidth="1"/>
    <col min="13573" max="13573" width="8.08203125" style="69" customWidth="1"/>
    <col min="13574" max="13575" width="10" style="69" customWidth="1"/>
    <col min="13576" max="13576" width="7.5" style="69" customWidth="1"/>
    <col min="13577" max="13577" width="5.33203125" style="69" customWidth="1"/>
    <col min="13578" max="13578" width="10" style="69" customWidth="1"/>
    <col min="13579" max="13579" width="6.25" style="69" customWidth="1"/>
    <col min="13580" max="13580" width="3.75" style="69" customWidth="1"/>
    <col min="13581" max="13581" width="7.5" style="69" customWidth="1"/>
    <col min="13582" max="13582" width="11.75" style="69" customWidth="1"/>
    <col min="13583" max="13583" width="8.5" style="69" customWidth="1"/>
    <col min="13584" max="13584" width="8.08203125" style="69" customWidth="1"/>
    <col min="13585" max="13586" width="10" style="69" customWidth="1"/>
    <col min="13587" max="13587" width="7.5" style="69" customWidth="1"/>
    <col min="13588" max="13588" width="11.58203125" style="69" customWidth="1"/>
    <col min="13589" max="13824" width="9.58203125" style="69"/>
    <col min="13825" max="13825" width="5.83203125" style="69" customWidth="1"/>
    <col min="13826" max="13826" width="10.75" style="69" customWidth="1"/>
    <col min="13827" max="13828" width="10" style="69" customWidth="1"/>
    <col min="13829" max="13829" width="8.08203125" style="69" customWidth="1"/>
    <col min="13830" max="13831" width="10" style="69" customWidth="1"/>
    <col min="13832" max="13832" width="7.5" style="69" customWidth="1"/>
    <col min="13833" max="13833" width="5.33203125" style="69" customWidth="1"/>
    <col min="13834" max="13834" width="10" style="69" customWidth="1"/>
    <col min="13835" max="13835" width="6.25" style="69" customWidth="1"/>
    <col min="13836" max="13836" width="3.75" style="69" customWidth="1"/>
    <col min="13837" max="13837" width="7.5" style="69" customWidth="1"/>
    <col min="13838" max="13838" width="11.75" style="69" customWidth="1"/>
    <col min="13839" max="13839" width="8.5" style="69" customWidth="1"/>
    <col min="13840" max="13840" width="8.08203125" style="69" customWidth="1"/>
    <col min="13841" max="13842" width="10" style="69" customWidth="1"/>
    <col min="13843" max="13843" width="7.5" style="69" customWidth="1"/>
    <col min="13844" max="13844" width="11.58203125" style="69" customWidth="1"/>
    <col min="13845" max="14080" width="9.58203125" style="69"/>
    <col min="14081" max="14081" width="5.83203125" style="69" customWidth="1"/>
    <col min="14082" max="14082" width="10.75" style="69" customWidth="1"/>
    <col min="14083" max="14084" width="10" style="69" customWidth="1"/>
    <col min="14085" max="14085" width="8.08203125" style="69" customWidth="1"/>
    <col min="14086" max="14087" width="10" style="69" customWidth="1"/>
    <col min="14088" max="14088" width="7.5" style="69" customWidth="1"/>
    <col min="14089" max="14089" width="5.33203125" style="69" customWidth="1"/>
    <col min="14090" max="14090" width="10" style="69" customWidth="1"/>
    <col min="14091" max="14091" width="6.25" style="69" customWidth="1"/>
    <col min="14092" max="14092" width="3.75" style="69" customWidth="1"/>
    <col min="14093" max="14093" width="7.5" style="69" customWidth="1"/>
    <col min="14094" max="14094" width="11.75" style="69" customWidth="1"/>
    <col min="14095" max="14095" width="8.5" style="69" customWidth="1"/>
    <col min="14096" max="14096" width="8.08203125" style="69" customWidth="1"/>
    <col min="14097" max="14098" width="10" style="69" customWidth="1"/>
    <col min="14099" max="14099" width="7.5" style="69" customWidth="1"/>
    <col min="14100" max="14100" width="11.58203125" style="69" customWidth="1"/>
    <col min="14101" max="14336" width="9.58203125" style="69"/>
    <col min="14337" max="14337" width="5.83203125" style="69" customWidth="1"/>
    <col min="14338" max="14338" width="10.75" style="69" customWidth="1"/>
    <col min="14339" max="14340" width="10" style="69" customWidth="1"/>
    <col min="14341" max="14341" width="8.08203125" style="69" customWidth="1"/>
    <col min="14342" max="14343" width="10" style="69" customWidth="1"/>
    <col min="14344" max="14344" width="7.5" style="69" customWidth="1"/>
    <col min="14345" max="14345" width="5.33203125" style="69" customWidth="1"/>
    <col min="14346" max="14346" width="10" style="69" customWidth="1"/>
    <col min="14347" max="14347" width="6.25" style="69" customWidth="1"/>
    <col min="14348" max="14348" width="3.75" style="69" customWidth="1"/>
    <col min="14349" max="14349" width="7.5" style="69" customWidth="1"/>
    <col min="14350" max="14350" width="11.75" style="69" customWidth="1"/>
    <col min="14351" max="14351" width="8.5" style="69" customWidth="1"/>
    <col min="14352" max="14352" width="8.08203125" style="69" customWidth="1"/>
    <col min="14353" max="14354" width="10" style="69" customWidth="1"/>
    <col min="14355" max="14355" width="7.5" style="69" customWidth="1"/>
    <col min="14356" max="14356" width="11.58203125" style="69" customWidth="1"/>
    <col min="14357" max="14592" width="9.58203125" style="69"/>
    <col min="14593" max="14593" width="5.83203125" style="69" customWidth="1"/>
    <col min="14594" max="14594" width="10.75" style="69" customWidth="1"/>
    <col min="14595" max="14596" width="10" style="69" customWidth="1"/>
    <col min="14597" max="14597" width="8.08203125" style="69" customWidth="1"/>
    <col min="14598" max="14599" width="10" style="69" customWidth="1"/>
    <col min="14600" max="14600" width="7.5" style="69" customWidth="1"/>
    <col min="14601" max="14601" width="5.33203125" style="69" customWidth="1"/>
    <col min="14602" max="14602" width="10" style="69" customWidth="1"/>
    <col min="14603" max="14603" width="6.25" style="69" customWidth="1"/>
    <col min="14604" max="14604" width="3.75" style="69" customWidth="1"/>
    <col min="14605" max="14605" width="7.5" style="69" customWidth="1"/>
    <col min="14606" max="14606" width="11.75" style="69" customWidth="1"/>
    <col min="14607" max="14607" width="8.5" style="69" customWidth="1"/>
    <col min="14608" max="14608" width="8.08203125" style="69" customWidth="1"/>
    <col min="14609" max="14610" width="10" style="69" customWidth="1"/>
    <col min="14611" max="14611" width="7.5" style="69" customWidth="1"/>
    <col min="14612" max="14612" width="11.58203125" style="69" customWidth="1"/>
    <col min="14613" max="14848" width="9.58203125" style="69"/>
    <col min="14849" max="14849" width="5.83203125" style="69" customWidth="1"/>
    <col min="14850" max="14850" width="10.75" style="69" customWidth="1"/>
    <col min="14851" max="14852" width="10" style="69" customWidth="1"/>
    <col min="14853" max="14853" width="8.08203125" style="69" customWidth="1"/>
    <col min="14854" max="14855" width="10" style="69" customWidth="1"/>
    <col min="14856" max="14856" width="7.5" style="69" customWidth="1"/>
    <col min="14857" max="14857" width="5.33203125" style="69" customWidth="1"/>
    <col min="14858" max="14858" width="10" style="69" customWidth="1"/>
    <col min="14859" max="14859" width="6.25" style="69" customWidth="1"/>
    <col min="14860" max="14860" width="3.75" style="69" customWidth="1"/>
    <col min="14861" max="14861" width="7.5" style="69" customWidth="1"/>
    <col min="14862" max="14862" width="11.75" style="69" customWidth="1"/>
    <col min="14863" max="14863" width="8.5" style="69" customWidth="1"/>
    <col min="14864" max="14864" width="8.08203125" style="69" customWidth="1"/>
    <col min="14865" max="14866" width="10" style="69" customWidth="1"/>
    <col min="14867" max="14867" width="7.5" style="69" customWidth="1"/>
    <col min="14868" max="14868" width="11.58203125" style="69" customWidth="1"/>
    <col min="14869" max="15104" width="9.58203125" style="69"/>
    <col min="15105" max="15105" width="5.83203125" style="69" customWidth="1"/>
    <col min="15106" max="15106" width="10.75" style="69" customWidth="1"/>
    <col min="15107" max="15108" width="10" style="69" customWidth="1"/>
    <col min="15109" max="15109" width="8.08203125" style="69" customWidth="1"/>
    <col min="15110" max="15111" width="10" style="69" customWidth="1"/>
    <col min="15112" max="15112" width="7.5" style="69" customWidth="1"/>
    <col min="15113" max="15113" width="5.33203125" style="69" customWidth="1"/>
    <col min="15114" max="15114" width="10" style="69" customWidth="1"/>
    <col min="15115" max="15115" width="6.25" style="69" customWidth="1"/>
    <col min="15116" max="15116" width="3.75" style="69" customWidth="1"/>
    <col min="15117" max="15117" width="7.5" style="69" customWidth="1"/>
    <col min="15118" max="15118" width="11.75" style="69" customWidth="1"/>
    <col min="15119" max="15119" width="8.5" style="69" customWidth="1"/>
    <col min="15120" max="15120" width="8.08203125" style="69" customWidth="1"/>
    <col min="15121" max="15122" width="10" style="69" customWidth="1"/>
    <col min="15123" max="15123" width="7.5" style="69" customWidth="1"/>
    <col min="15124" max="15124" width="11.58203125" style="69" customWidth="1"/>
    <col min="15125" max="15360" width="9.58203125" style="69"/>
    <col min="15361" max="15361" width="5.83203125" style="69" customWidth="1"/>
    <col min="15362" max="15362" width="10.75" style="69" customWidth="1"/>
    <col min="15363" max="15364" width="10" style="69" customWidth="1"/>
    <col min="15365" max="15365" width="8.08203125" style="69" customWidth="1"/>
    <col min="15366" max="15367" width="10" style="69" customWidth="1"/>
    <col min="15368" max="15368" width="7.5" style="69" customWidth="1"/>
    <col min="15369" max="15369" width="5.33203125" style="69" customWidth="1"/>
    <col min="15370" max="15370" width="10" style="69" customWidth="1"/>
    <col min="15371" max="15371" width="6.25" style="69" customWidth="1"/>
    <col min="15372" max="15372" width="3.75" style="69" customWidth="1"/>
    <col min="15373" max="15373" width="7.5" style="69" customWidth="1"/>
    <col min="15374" max="15374" width="11.75" style="69" customWidth="1"/>
    <col min="15375" max="15375" width="8.5" style="69" customWidth="1"/>
    <col min="15376" max="15376" width="8.08203125" style="69" customWidth="1"/>
    <col min="15377" max="15378" width="10" style="69" customWidth="1"/>
    <col min="15379" max="15379" width="7.5" style="69" customWidth="1"/>
    <col min="15380" max="15380" width="11.58203125" style="69" customWidth="1"/>
    <col min="15381" max="15616" width="9.58203125" style="69"/>
    <col min="15617" max="15617" width="5.83203125" style="69" customWidth="1"/>
    <col min="15618" max="15618" width="10.75" style="69" customWidth="1"/>
    <col min="15619" max="15620" width="10" style="69" customWidth="1"/>
    <col min="15621" max="15621" width="8.08203125" style="69" customWidth="1"/>
    <col min="15622" max="15623" width="10" style="69" customWidth="1"/>
    <col min="15624" max="15624" width="7.5" style="69" customWidth="1"/>
    <col min="15625" max="15625" width="5.33203125" style="69" customWidth="1"/>
    <col min="15626" max="15626" width="10" style="69" customWidth="1"/>
    <col min="15627" max="15627" width="6.25" style="69" customWidth="1"/>
    <col min="15628" max="15628" width="3.75" style="69" customWidth="1"/>
    <col min="15629" max="15629" width="7.5" style="69" customWidth="1"/>
    <col min="15630" max="15630" width="11.75" style="69" customWidth="1"/>
    <col min="15631" max="15631" width="8.5" style="69" customWidth="1"/>
    <col min="15632" max="15632" width="8.08203125" style="69" customWidth="1"/>
    <col min="15633" max="15634" width="10" style="69" customWidth="1"/>
    <col min="15635" max="15635" width="7.5" style="69" customWidth="1"/>
    <col min="15636" max="15636" width="11.58203125" style="69" customWidth="1"/>
    <col min="15637" max="15872" width="9.58203125" style="69"/>
    <col min="15873" max="15873" width="5.83203125" style="69" customWidth="1"/>
    <col min="15874" max="15874" width="10.75" style="69" customWidth="1"/>
    <col min="15875" max="15876" width="10" style="69" customWidth="1"/>
    <col min="15877" max="15877" width="8.08203125" style="69" customWidth="1"/>
    <col min="15878" max="15879" width="10" style="69" customWidth="1"/>
    <col min="15880" max="15880" width="7.5" style="69" customWidth="1"/>
    <col min="15881" max="15881" width="5.33203125" style="69" customWidth="1"/>
    <col min="15882" max="15882" width="10" style="69" customWidth="1"/>
    <col min="15883" max="15883" width="6.25" style="69" customWidth="1"/>
    <col min="15884" max="15884" width="3.75" style="69" customWidth="1"/>
    <col min="15885" max="15885" width="7.5" style="69" customWidth="1"/>
    <col min="15886" max="15886" width="11.75" style="69" customWidth="1"/>
    <col min="15887" max="15887" width="8.5" style="69" customWidth="1"/>
    <col min="15888" max="15888" width="8.08203125" style="69" customWidth="1"/>
    <col min="15889" max="15890" width="10" style="69" customWidth="1"/>
    <col min="15891" max="15891" width="7.5" style="69" customWidth="1"/>
    <col min="15892" max="15892" width="11.58203125" style="69" customWidth="1"/>
    <col min="15893" max="16128" width="9.58203125" style="69"/>
    <col min="16129" max="16129" width="5.83203125" style="69" customWidth="1"/>
    <col min="16130" max="16130" width="10.75" style="69" customWidth="1"/>
    <col min="16131" max="16132" width="10" style="69" customWidth="1"/>
    <col min="16133" max="16133" width="8.08203125" style="69" customWidth="1"/>
    <col min="16134" max="16135" width="10" style="69" customWidth="1"/>
    <col min="16136" max="16136" width="7.5" style="69" customWidth="1"/>
    <col min="16137" max="16137" width="5.33203125" style="69" customWidth="1"/>
    <col min="16138" max="16138" width="10" style="69" customWidth="1"/>
    <col min="16139" max="16139" width="6.25" style="69" customWidth="1"/>
    <col min="16140" max="16140" width="3.75" style="69" customWidth="1"/>
    <col min="16141" max="16141" width="7.5" style="69" customWidth="1"/>
    <col min="16142" max="16142" width="11.75" style="69" customWidth="1"/>
    <col min="16143" max="16143" width="8.5" style="69" customWidth="1"/>
    <col min="16144" max="16144" width="8.08203125" style="69" customWidth="1"/>
    <col min="16145" max="16146" width="10" style="69" customWidth="1"/>
    <col min="16147" max="16147" width="7.5" style="69" customWidth="1"/>
    <col min="16148" max="16148" width="11.58203125" style="69" customWidth="1"/>
    <col min="16149" max="16384" width="9.58203125" style="69"/>
  </cols>
  <sheetData>
    <row r="1" spans="1:20" s="74" customFormat="1" ht="20.149999999999999" customHeight="1">
      <c r="A1" s="121" t="s">
        <v>265</v>
      </c>
      <c r="B1" s="122"/>
      <c r="C1" s="122"/>
      <c r="D1" s="123"/>
      <c r="E1" s="123"/>
      <c r="F1" s="123"/>
      <c r="G1" s="123"/>
      <c r="H1" s="123"/>
      <c r="I1" s="123"/>
      <c r="J1" s="718"/>
      <c r="K1" s="718"/>
      <c r="L1" s="718"/>
      <c r="M1" s="176"/>
      <c r="N1" s="124"/>
      <c r="O1" s="124"/>
      <c r="P1" s="124"/>
      <c r="Q1" s="124"/>
      <c r="R1" s="124"/>
      <c r="S1" s="124"/>
      <c r="T1" s="124"/>
    </row>
    <row r="2" spans="1:20" s="125" customFormat="1" ht="18" customHeight="1">
      <c r="A2" s="209" t="s">
        <v>275</v>
      </c>
      <c r="B2" s="844">
        <f>【交付申請】入力シート!K6</f>
        <v>0</v>
      </c>
      <c r="C2" s="844"/>
      <c r="D2" s="210" t="s">
        <v>276</v>
      </c>
      <c r="E2" s="845">
        <f>査定表!D4</f>
        <v>0</v>
      </c>
      <c r="F2" s="845"/>
      <c r="G2" s="845"/>
      <c r="H2" s="845"/>
      <c r="I2" s="211"/>
      <c r="J2" s="211" t="s">
        <v>277</v>
      </c>
      <c r="K2" s="845">
        <f>査定表!K4</f>
        <v>0</v>
      </c>
      <c r="L2" s="845"/>
      <c r="M2" s="845"/>
      <c r="N2" s="212"/>
      <c r="O2" s="212"/>
      <c r="P2" s="846"/>
      <c r="Q2" s="846"/>
      <c r="R2" s="213"/>
      <c r="S2" s="213"/>
    </row>
    <row r="3" spans="1:20" s="125" customFormat="1" ht="14.15" customHeight="1">
      <c r="A3" s="126"/>
      <c r="B3" s="127"/>
      <c r="C3" s="127"/>
      <c r="D3" s="128"/>
      <c r="E3" s="128"/>
      <c r="F3" s="128"/>
      <c r="G3" s="128"/>
      <c r="H3" s="128"/>
      <c r="I3" s="128"/>
      <c r="J3" s="128"/>
      <c r="K3" s="128"/>
      <c r="L3" s="128"/>
      <c r="M3" s="128"/>
      <c r="N3" s="129"/>
      <c r="O3" s="129"/>
      <c r="P3" s="129"/>
      <c r="Q3" s="129"/>
      <c r="R3" s="129"/>
      <c r="S3" s="129"/>
      <c r="T3" s="129"/>
    </row>
    <row r="4" spans="1:20" s="125" customFormat="1" ht="22.5" customHeight="1">
      <c r="A4" s="130" t="s">
        <v>247</v>
      </c>
      <c r="B4" s="719" t="s">
        <v>248</v>
      </c>
      <c r="C4" s="720"/>
      <c r="D4" s="131" t="s">
        <v>249</v>
      </c>
      <c r="E4" s="311" t="s">
        <v>250</v>
      </c>
      <c r="F4" s="133" t="s">
        <v>251</v>
      </c>
      <c r="G4" s="134" t="s">
        <v>252</v>
      </c>
      <c r="H4" s="313" t="s">
        <v>253</v>
      </c>
      <c r="I4" s="721" t="s">
        <v>254</v>
      </c>
      <c r="J4" s="722"/>
      <c r="K4" s="313" t="s">
        <v>255</v>
      </c>
      <c r="L4" s="173"/>
      <c r="M4" s="174"/>
      <c r="N4" s="136"/>
      <c r="O4" s="275"/>
      <c r="P4" s="275"/>
      <c r="Q4" s="275"/>
      <c r="R4" s="275"/>
      <c r="S4" s="138"/>
      <c r="T4" s="138"/>
    </row>
    <row r="5" spans="1:20" s="125" customFormat="1" ht="16.5" customHeight="1">
      <c r="A5" s="178">
        <v>1</v>
      </c>
      <c r="B5" s="778">
        <f>内訳!B4</f>
        <v>0</v>
      </c>
      <c r="C5" s="779"/>
      <c r="D5" s="159">
        <f>内訳!D4</f>
        <v>0</v>
      </c>
      <c r="E5" s="172">
        <f>内訳!E4</f>
        <v>0</v>
      </c>
      <c r="F5" s="143">
        <f>内訳!F4</f>
        <v>0</v>
      </c>
      <c r="G5" s="277">
        <f t="shared" ref="G5:G36" si="0">IF(E5=10%,ROUNDUP(F5*100/110,0),IF(E5=8%,ROUNDUP(F5*100/108,0),IF(E5="非課税",F5,0)))</f>
        <v>0</v>
      </c>
      <c r="H5" s="277">
        <f t="shared" ref="H5:H36" si="1">F5-G5</f>
        <v>0</v>
      </c>
      <c r="I5" s="314"/>
      <c r="J5" s="315"/>
      <c r="K5" s="130"/>
      <c r="L5" s="177" t="e">
        <f t="shared" ref="L5:L36" si="2">VLOOKUP(D5,$P$5:$Q$15,2,FALSE)</f>
        <v>#N/A</v>
      </c>
      <c r="M5" s="175"/>
      <c r="N5" s="273"/>
      <c r="O5" s="141"/>
      <c r="P5" s="273" t="s">
        <v>87</v>
      </c>
      <c r="Q5" s="275">
        <v>1</v>
      </c>
      <c r="R5" s="275"/>
      <c r="S5" s="138"/>
      <c r="T5" s="138"/>
    </row>
    <row r="6" spans="1:20" s="125" customFormat="1" ht="16.5" customHeight="1">
      <c r="A6" s="178">
        <v>2</v>
      </c>
      <c r="B6" s="778">
        <f>内訳!B5</f>
        <v>0</v>
      </c>
      <c r="C6" s="779"/>
      <c r="D6" s="159">
        <f>内訳!D5</f>
        <v>0</v>
      </c>
      <c r="E6" s="172">
        <f>内訳!E5</f>
        <v>0</v>
      </c>
      <c r="F6" s="143">
        <f>内訳!F5</f>
        <v>0</v>
      </c>
      <c r="G6" s="277">
        <f t="shared" si="0"/>
        <v>0</v>
      </c>
      <c r="H6" s="277">
        <f t="shared" si="1"/>
        <v>0</v>
      </c>
      <c r="I6" s="314"/>
      <c r="J6" s="315"/>
      <c r="K6" s="130"/>
      <c r="L6" s="177" t="e">
        <f t="shared" si="2"/>
        <v>#N/A</v>
      </c>
      <c r="M6" s="175"/>
      <c r="N6" s="273"/>
      <c r="O6" s="141"/>
      <c r="P6" s="273" t="s">
        <v>86</v>
      </c>
      <c r="Q6" s="275">
        <v>2</v>
      </c>
      <c r="R6" s="275"/>
      <c r="S6" s="138"/>
      <c r="T6" s="138"/>
    </row>
    <row r="7" spans="1:20" s="125" customFormat="1" ht="16.5" customHeight="1">
      <c r="A7" s="178">
        <v>3</v>
      </c>
      <c r="B7" s="778">
        <f>内訳!B6</f>
        <v>0</v>
      </c>
      <c r="C7" s="779"/>
      <c r="D7" s="159">
        <f>内訳!D6</f>
        <v>0</v>
      </c>
      <c r="E7" s="172">
        <f>内訳!E6</f>
        <v>0</v>
      </c>
      <c r="F7" s="143">
        <f>内訳!F6</f>
        <v>0</v>
      </c>
      <c r="G7" s="277">
        <f t="shared" si="0"/>
        <v>0</v>
      </c>
      <c r="H7" s="277">
        <f t="shared" si="1"/>
        <v>0</v>
      </c>
      <c r="I7" s="314"/>
      <c r="J7" s="315"/>
      <c r="K7" s="130"/>
      <c r="L7" s="177" t="e">
        <f t="shared" si="2"/>
        <v>#N/A</v>
      </c>
      <c r="M7" s="175"/>
      <c r="N7" s="273"/>
      <c r="O7" s="141"/>
      <c r="P7" s="273" t="s">
        <v>85</v>
      </c>
      <c r="Q7" s="275">
        <v>3</v>
      </c>
      <c r="R7" s="275"/>
      <c r="S7" s="138"/>
      <c r="T7" s="138"/>
    </row>
    <row r="8" spans="1:20" s="125" customFormat="1" ht="16.5" customHeight="1">
      <c r="A8" s="178">
        <v>4</v>
      </c>
      <c r="B8" s="778">
        <f>内訳!B7</f>
        <v>0</v>
      </c>
      <c r="C8" s="779"/>
      <c r="D8" s="159">
        <f>内訳!D7</f>
        <v>0</v>
      </c>
      <c r="E8" s="172">
        <f>内訳!E7</f>
        <v>0</v>
      </c>
      <c r="F8" s="143">
        <f>内訳!F7</f>
        <v>0</v>
      </c>
      <c r="G8" s="277">
        <f t="shared" si="0"/>
        <v>0</v>
      </c>
      <c r="H8" s="277">
        <f t="shared" si="1"/>
        <v>0</v>
      </c>
      <c r="I8" s="314"/>
      <c r="J8" s="315"/>
      <c r="K8" s="130"/>
      <c r="L8" s="177" t="e">
        <f t="shared" si="2"/>
        <v>#N/A</v>
      </c>
      <c r="M8" s="175"/>
      <c r="N8" s="273"/>
      <c r="O8" s="141"/>
      <c r="P8" s="273" t="s">
        <v>83</v>
      </c>
      <c r="Q8" s="275">
        <v>4</v>
      </c>
      <c r="R8" s="275"/>
      <c r="S8" s="138"/>
      <c r="T8" s="138"/>
    </row>
    <row r="9" spans="1:20" s="125" customFormat="1" ht="16.5" customHeight="1">
      <c r="A9" s="178">
        <v>5</v>
      </c>
      <c r="B9" s="778">
        <f>内訳!B8</f>
        <v>0</v>
      </c>
      <c r="C9" s="779"/>
      <c r="D9" s="159">
        <f>内訳!D8</f>
        <v>0</v>
      </c>
      <c r="E9" s="172">
        <f>内訳!E8</f>
        <v>0</v>
      </c>
      <c r="F9" s="143">
        <f>内訳!F8</f>
        <v>0</v>
      </c>
      <c r="G9" s="277">
        <f t="shared" si="0"/>
        <v>0</v>
      </c>
      <c r="H9" s="277">
        <f t="shared" si="1"/>
        <v>0</v>
      </c>
      <c r="I9" s="314"/>
      <c r="J9" s="315"/>
      <c r="K9" s="130"/>
      <c r="L9" s="177" t="e">
        <f t="shared" si="2"/>
        <v>#N/A</v>
      </c>
      <c r="M9" s="175"/>
      <c r="N9" s="273"/>
      <c r="O9" s="141"/>
      <c r="P9" s="273" t="s">
        <v>263</v>
      </c>
      <c r="Q9" s="275">
        <v>5</v>
      </c>
      <c r="R9" s="275"/>
      <c r="S9" s="138"/>
      <c r="T9" s="138"/>
    </row>
    <row r="10" spans="1:20" s="125" customFormat="1" ht="16.5" customHeight="1">
      <c r="A10" s="178">
        <v>6</v>
      </c>
      <c r="B10" s="778">
        <f>内訳!B9</f>
        <v>0</v>
      </c>
      <c r="C10" s="779"/>
      <c r="D10" s="159">
        <f>内訳!D9</f>
        <v>0</v>
      </c>
      <c r="E10" s="172">
        <f>内訳!E9</f>
        <v>0</v>
      </c>
      <c r="F10" s="143">
        <f>内訳!F9</f>
        <v>0</v>
      </c>
      <c r="G10" s="277">
        <f t="shared" si="0"/>
        <v>0</v>
      </c>
      <c r="H10" s="277">
        <f t="shared" si="1"/>
        <v>0</v>
      </c>
      <c r="I10" s="314"/>
      <c r="J10" s="315"/>
      <c r="K10" s="130"/>
      <c r="L10" s="177" t="e">
        <f t="shared" si="2"/>
        <v>#N/A</v>
      </c>
      <c r="M10" s="175"/>
      <c r="N10" s="273"/>
      <c r="O10" s="141"/>
      <c r="P10" s="273" t="s">
        <v>264</v>
      </c>
      <c r="Q10" s="275">
        <v>6</v>
      </c>
      <c r="R10" s="275"/>
      <c r="S10" s="138"/>
      <c r="T10" s="138"/>
    </row>
    <row r="11" spans="1:20" s="125" customFormat="1" ht="16.5" customHeight="1">
      <c r="A11" s="178">
        <v>7</v>
      </c>
      <c r="B11" s="778">
        <f>内訳!B10</f>
        <v>0</v>
      </c>
      <c r="C11" s="779"/>
      <c r="D11" s="159">
        <f>内訳!D10</f>
        <v>0</v>
      </c>
      <c r="E11" s="172">
        <f>内訳!E10</f>
        <v>0</v>
      </c>
      <c r="F11" s="143">
        <f>内訳!F10</f>
        <v>0</v>
      </c>
      <c r="G11" s="277">
        <f t="shared" si="0"/>
        <v>0</v>
      </c>
      <c r="H11" s="277">
        <f t="shared" si="1"/>
        <v>0</v>
      </c>
      <c r="I11" s="314"/>
      <c r="J11" s="315"/>
      <c r="K11" s="130"/>
      <c r="L11" s="177" t="e">
        <f t="shared" si="2"/>
        <v>#N/A</v>
      </c>
      <c r="M11" s="175"/>
      <c r="N11" s="273"/>
      <c r="O11" s="141"/>
      <c r="P11" s="273" t="s">
        <v>81</v>
      </c>
      <c r="Q11" s="275">
        <v>7</v>
      </c>
      <c r="R11" s="275"/>
      <c r="S11" s="138"/>
      <c r="T11" s="138"/>
    </row>
    <row r="12" spans="1:20" s="125" customFormat="1" ht="16.5" customHeight="1">
      <c r="A12" s="178">
        <v>8</v>
      </c>
      <c r="B12" s="778">
        <f>内訳!B11</f>
        <v>0</v>
      </c>
      <c r="C12" s="779"/>
      <c r="D12" s="159">
        <f>内訳!D11</f>
        <v>0</v>
      </c>
      <c r="E12" s="172">
        <f>内訳!E11</f>
        <v>0</v>
      </c>
      <c r="F12" s="143">
        <f>内訳!F11</f>
        <v>0</v>
      </c>
      <c r="G12" s="277">
        <f t="shared" si="0"/>
        <v>0</v>
      </c>
      <c r="H12" s="277">
        <f t="shared" si="1"/>
        <v>0</v>
      </c>
      <c r="I12" s="314"/>
      <c r="J12" s="315"/>
      <c r="K12" s="130"/>
      <c r="L12" s="177" t="e">
        <f t="shared" si="2"/>
        <v>#N/A</v>
      </c>
      <c r="M12" s="175"/>
      <c r="N12" s="273"/>
      <c r="O12" s="141"/>
      <c r="P12" s="273" t="s">
        <v>256</v>
      </c>
      <c r="Q12" s="275">
        <v>8</v>
      </c>
      <c r="R12" s="275"/>
      <c r="S12" s="138"/>
      <c r="T12" s="138"/>
    </row>
    <row r="13" spans="1:20" s="125" customFormat="1" ht="16.5" customHeight="1">
      <c r="A13" s="178">
        <v>9</v>
      </c>
      <c r="B13" s="778">
        <f>内訳!B12</f>
        <v>0</v>
      </c>
      <c r="C13" s="779"/>
      <c r="D13" s="159">
        <f>内訳!D12</f>
        <v>0</v>
      </c>
      <c r="E13" s="172">
        <f>内訳!E12</f>
        <v>0</v>
      </c>
      <c r="F13" s="143">
        <f>内訳!F12</f>
        <v>0</v>
      </c>
      <c r="G13" s="277">
        <f t="shared" si="0"/>
        <v>0</v>
      </c>
      <c r="H13" s="277">
        <f t="shared" si="1"/>
        <v>0</v>
      </c>
      <c r="I13" s="314"/>
      <c r="J13" s="315"/>
      <c r="K13" s="130"/>
      <c r="L13" s="177" t="e">
        <f t="shared" si="2"/>
        <v>#N/A</v>
      </c>
      <c r="M13" s="175"/>
      <c r="N13" s="273"/>
      <c r="O13" s="141"/>
      <c r="P13" s="273" t="s">
        <v>78</v>
      </c>
      <c r="Q13" s="275">
        <v>9</v>
      </c>
      <c r="R13" s="275"/>
      <c r="S13" s="138"/>
      <c r="T13" s="138"/>
    </row>
    <row r="14" spans="1:20" s="125" customFormat="1" ht="16.5" customHeight="1">
      <c r="A14" s="178">
        <v>10</v>
      </c>
      <c r="B14" s="778">
        <f>内訳!B13</f>
        <v>0</v>
      </c>
      <c r="C14" s="779"/>
      <c r="D14" s="159">
        <f>内訳!D13</f>
        <v>0</v>
      </c>
      <c r="E14" s="172">
        <f>内訳!E13</f>
        <v>0</v>
      </c>
      <c r="F14" s="143">
        <f>内訳!F13</f>
        <v>0</v>
      </c>
      <c r="G14" s="277">
        <f t="shared" si="0"/>
        <v>0</v>
      </c>
      <c r="H14" s="277">
        <f t="shared" si="1"/>
        <v>0</v>
      </c>
      <c r="I14" s="314"/>
      <c r="J14" s="315"/>
      <c r="K14" s="130"/>
      <c r="L14" s="177" t="e">
        <f t="shared" si="2"/>
        <v>#N/A</v>
      </c>
      <c r="M14" s="175"/>
      <c r="N14" s="273"/>
      <c r="O14" s="141"/>
      <c r="P14" s="273" t="s">
        <v>77</v>
      </c>
      <c r="Q14" s="275">
        <v>10</v>
      </c>
      <c r="R14" s="275"/>
      <c r="S14" s="138"/>
      <c r="T14" s="138"/>
    </row>
    <row r="15" spans="1:20" s="125" customFormat="1" ht="16.5" customHeight="1">
      <c r="A15" s="178">
        <v>11</v>
      </c>
      <c r="B15" s="778">
        <f>内訳!B14</f>
        <v>0</v>
      </c>
      <c r="C15" s="779"/>
      <c r="D15" s="159">
        <f>内訳!D14</f>
        <v>0</v>
      </c>
      <c r="E15" s="172">
        <f>内訳!E14</f>
        <v>0</v>
      </c>
      <c r="F15" s="143">
        <f>内訳!F14</f>
        <v>0</v>
      </c>
      <c r="G15" s="277">
        <f t="shared" si="0"/>
        <v>0</v>
      </c>
      <c r="H15" s="277">
        <f t="shared" si="1"/>
        <v>0</v>
      </c>
      <c r="I15" s="314"/>
      <c r="J15" s="315"/>
      <c r="K15" s="130"/>
      <c r="L15" s="177" t="e">
        <f t="shared" si="2"/>
        <v>#N/A</v>
      </c>
      <c r="M15" s="175"/>
      <c r="N15" s="273"/>
      <c r="O15" s="141"/>
      <c r="P15" s="275" t="s">
        <v>271</v>
      </c>
      <c r="Q15" s="275">
        <v>11</v>
      </c>
      <c r="R15" s="275"/>
      <c r="S15" s="138"/>
      <c r="T15" s="138"/>
    </row>
    <row r="16" spans="1:20" s="125" customFormat="1" ht="16.5" customHeight="1">
      <c r="A16" s="178">
        <v>12</v>
      </c>
      <c r="B16" s="778">
        <f>内訳!B15</f>
        <v>0</v>
      </c>
      <c r="C16" s="779"/>
      <c r="D16" s="159">
        <f>内訳!D15</f>
        <v>0</v>
      </c>
      <c r="E16" s="172">
        <f>内訳!E15</f>
        <v>0</v>
      </c>
      <c r="F16" s="143">
        <f>内訳!F15</f>
        <v>0</v>
      </c>
      <c r="G16" s="277">
        <f t="shared" si="0"/>
        <v>0</v>
      </c>
      <c r="H16" s="277">
        <f t="shared" si="1"/>
        <v>0</v>
      </c>
      <c r="I16" s="314"/>
      <c r="J16" s="315"/>
      <c r="K16" s="130"/>
      <c r="L16" s="177" t="e">
        <f t="shared" si="2"/>
        <v>#N/A</v>
      </c>
      <c r="M16" s="175"/>
      <c r="N16" s="273"/>
      <c r="O16" s="141"/>
      <c r="P16" s="273"/>
      <c r="Q16" s="275"/>
      <c r="R16" s="275"/>
      <c r="S16" s="138"/>
      <c r="T16" s="138"/>
    </row>
    <row r="17" spans="1:20" s="125" customFormat="1" ht="16.5" customHeight="1">
      <c r="A17" s="178">
        <v>13</v>
      </c>
      <c r="B17" s="778">
        <f>内訳!B16</f>
        <v>0</v>
      </c>
      <c r="C17" s="779"/>
      <c r="D17" s="159">
        <f>内訳!D16</f>
        <v>0</v>
      </c>
      <c r="E17" s="172">
        <f>内訳!E16</f>
        <v>0</v>
      </c>
      <c r="F17" s="143">
        <f>内訳!F16</f>
        <v>0</v>
      </c>
      <c r="G17" s="277">
        <f t="shared" si="0"/>
        <v>0</v>
      </c>
      <c r="H17" s="277">
        <f t="shared" si="1"/>
        <v>0</v>
      </c>
      <c r="I17" s="314"/>
      <c r="J17" s="315"/>
      <c r="K17" s="130"/>
      <c r="L17" s="177" t="e">
        <f t="shared" si="2"/>
        <v>#N/A</v>
      </c>
      <c r="M17" s="175"/>
      <c r="N17" s="273"/>
      <c r="O17" s="141"/>
      <c r="P17" s="273"/>
      <c r="Q17" s="275"/>
      <c r="R17" s="275"/>
      <c r="S17" s="138"/>
      <c r="T17" s="138"/>
    </row>
    <row r="18" spans="1:20" s="125" customFormat="1" ht="16.5" customHeight="1">
      <c r="A18" s="178">
        <v>14</v>
      </c>
      <c r="B18" s="778">
        <f>内訳!B17</f>
        <v>0</v>
      </c>
      <c r="C18" s="779"/>
      <c r="D18" s="159">
        <f>内訳!D17</f>
        <v>0</v>
      </c>
      <c r="E18" s="172">
        <f>内訳!E17</f>
        <v>0</v>
      </c>
      <c r="F18" s="143">
        <f>内訳!F17</f>
        <v>0</v>
      </c>
      <c r="G18" s="277">
        <f t="shared" si="0"/>
        <v>0</v>
      </c>
      <c r="H18" s="277">
        <f t="shared" si="1"/>
        <v>0</v>
      </c>
      <c r="I18" s="314"/>
      <c r="J18" s="315"/>
      <c r="K18" s="130"/>
      <c r="L18" s="177" t="e">
        <f t="shared" si="2"/>
        <v>#N/A</v>
      </c>
      <c r="M18" s="175"/>
      <c r="N18" s="273"/>
      <c r="O18" s="141"/>
      <c r="P18" s="275"/>
      <c r="Q18" s="275"/>
      <c r="R18" s="275"/>
      <c r="S18" s="138"/>
      <c r="T18" s="138"/>
    </row>
    <row r="19" spans="1:20" s="125" customFormat="1" ht="16.5" customHeight="1">
      <c r="A19" s="178">
        <v>15</v>
      </c>
      <c r="B19" s="778">
        <f>内訳!B18</f>
        <v>0</v>
      </c>
      <c r="C19" s="779"/>
      <c r="D19" s="159">
        <f>内訳!D18</f>
        <v>0</v>
      </c>
      <c r="E19" s="172">
        <f>内訳!E18</f>
        <v>0</v>
      </c>
      <c r="F19" s="143">
        <f>内訳!F18</f>
        <v>0</v>
      </c>
      <c r="G19" s="277">
        <f t="shared" si="0"/>
        <v>0</v>
      </c>
      <c r="H19" s="277">
        <f t="shared" si="1"/>
        <v>0</v>
      </c>
      <c r="I19" s="314"/>
      <c r="J19" s="315"/>
      <c r="K19" s="130"/>
      <c r="L19" s="177" t="e">
        <f t="shared" si="2"/>
        <v>#N/A</v>
      </c>
      <c r="M19" s="175"/>
      <c r="N19" s="273"/>
      <c r="O19" s="275"/>
      <c r="P19" s="275"/>
      <c r="Q19" s="275"/>
      <c r="R19" s="275"/>
      <c r="S19" s="138"/>
      <c r="T19" s="138"/>
    </row>
    <row r="20" spans="1:20" s="125" customFormat="1" ht="16.5" customHeight="1">
      <c r="A20" s="178">
        <v>16</v>
      </c>
      <c r="B20" s="778">
        <f>内訳!B19</f>
        <v>0</v>
      </c>
      <c r="C20" s="779"/>
      <c r="D20" s="159">
        <f>内訳!D19</f>
        <v>0</v>
      </c>
      <c r="E20" s="172">
        <f>内訳!E19</f>
        <v>0</v>
      </c>
      <c r="F20" s="143">
        <f>内訳!F19</f>
        <v>0</v>
      </c>
      <c r="G20" s="277">
        <f t="shared" si="0"/>
        <v>0</v>
      </c>
      <c r="H20" s="277">
        <f t="shared" si="1"/>
        <v>0</v>
      </c>
      <c r="I20" s="314"/>
      <c r="J20" s="315"/>
      <c r="K20" s="130"/>
      <c r="L20" s="177" t="e">
        <f t="shared" si="2"/>
        <v>#N/A</v>
      </c>
      <c r="M20" s="175"/>
      <c r="N20" s="273"/>
      <c r="O20" s="142"/>
      <c r="P20" s="142"/>
      <c r="Q20" s="142"/>
      <c r="R20" s="142"/>
    </row>
    <row r="21" spans="1:20" s="125" customFormat="1" ht="16.5" customHeight="1">
      <c r="A21" s="178">
        <v>17</v>
      </c>
      <c r="B21" s="778">
        <f>内訳!B20</f>
        <v>0</v>
      </c>
      <c r="C21" s="779"/>
      <c r="D21" s="159">
        <f>内訳!D20</f>
        <v>0</v>
      </c>
      <c r="E21" s="172">
        <f>内訳!E20</f>
        <v>0</v>
      </c>
      <c r="F21" s="143">
        <f>内訳!F20</f>
        <v>0</v>
      </c>
      <c r="G21" s="277">
        <f t="shared" si="0"/>
        <v>0</v>
      </c>
      <c r="H21" s="277">
        <f t="shared" si="1"/>
        <v>0</v>
      </c>
      <c r="I21" s="314"/>
      <c r="J21" s="315"/>
      <c r="K21" s="130"/>
      <c r="L21" s="177" t="e">
        <f t="shared" si="2"/>
        <v>#N/A</v>
      </c>
      <c r="M21" s="175"/>
      <c r="N21" s="273"/>
      <c r="O21" s="273"/>
      <c r="P21" s="273"/>
      <c r="Q21" s="273"/>
      <c r="R21" s="142"/>
      <c r="S21" s="273"/>
      <c r="T21" s="273"/>
    </row>
    <row r="22" spans="1:20" s="125" customFormat="1" ht="16.5" customHeight="1">
      <c r="A22" s="178">
        <v>18</v>
      </c>
      <c r="B22" s="778">
        <f>内訳!B21</f>
        <v>0</v>
      </c>
      <c r="C22" s="779"/>
      <c r="D22" s="159">
        <f>内訳!D21</f>
        <v>0</v>
      </c>
      <c r="E22" s="172">
        <f>内訳!E21</f>
        <v>0</v>
      </c>
      <c r="F22" s="143">
        <f>内訳!F21</f>
        <v>0</v>
      </c>
      <c r="G22" s="277">
        <f t="shared" si="0"/>
        <v>0</v>
      </c>
      <c r="H22" s="277">
        <f t="shared" si="1"/>
        <v>0</v>
      </c>
      <c r="I22" s="314"/>
      <c r="J22" s="315"/>
      <c r="K22" s="130"/>
      <c r="L22" s="177" t="e">
        <f t="shared" si="2"/>
        <v>#N/A</v>
      </c>
      <c r="M22" s="175"/>
      <c r="N22" s="273"/>
      <c r="O22" s="273"/>
      <c r="P22" s="273"/>
      <c r="Q22" s="273"/>
      <c r="R22" s="142"/>
      <c r="S22" s="273"/>
      <c r="T22" s="273"/>
    </row>
    <row r="23" spans="1:20" s="125" customFormat="1" ht="16.5" customHeight="1">
      <c r="A23" s="178">
        <v>19</v>
      </c>
      <c r="B23" s="778">
        <f>内訳!B22</f>
        <v>0</v>
      </c>
      <c r="C23" s="779"/>
      <c r="D23" s="159">
        <f>内訳!D22</f>
        <v>0</v>
      </c>
      <c r="E23" s="172">
        <f>内訳!E22</f>
        <v>0</v>
      </c>
      <c r="F23" s="143">
        <f>内訳!F22</f>
        <v>0</v>
      </c>
      <c r="G23" s="277">
        <f t="shared" si="0"/>
        <v>0</v>
      </c>
      <c r="H23" s="277">
        <f t="shared" si="1"/>
        <v>0</v>
      </c>
      <c r="I23" s="314"/>
      <c r="J23" s="315"/>
      <c r="K23" s="130"/>
      <c r="L23" s="177" t="e">
        <f t="shared" si="2"/>
        <v>#N/A</v>
      </c>
      <c r="M23" s="165"/>
      <c r="N23" s="273"/>
      <c r="O23" s="273"/>
      <c r="P23" s="273"/>
      <c r="Q23" s="273"/>
      <c r="R23" s="142"/>
      <c r="S23" s="273"/>
      <c r="T23" s="273"/>
    </row>
    <row r="24" spans="1:20" s="125" customFormat="1" ht="16.5" customHeight="1">
      <c r="A24" s="178">
        <v>20</v>
      </c>
      <c r="B24" s="778">
        <f>内訳!B23</f>
        <v>0</v>
      </c>
      <c r="C24" s="779"/>
      <c r="D24" s="159">
        <f>内訳!D23</f>
        <v>0</v>
      </c>
      <c r="E24" s="172">
        <f>内訳!E23</f>
        <v>0</v>
      </c>
      <c r="F24" s="143">
        <f>内訳!F23</f>
        <v>0</v>
      </c>
      <c r="G24" s="277">
        <f t="shared" si="0"/>
        <v>0</v>
      </c>
      <c r="H24" s="277">
        <f t="shared" si="1"/>
        <v>0</v>
      </c>
      <c r="I24" s="314"/>
      <c r="J24" s="315"/>
      <c r="K24" s="130"/>
      <c r="L24" s="177" t="e">
        <f t="shared" si="2"/>
        <v>#N/A</v>
      </c>
      <c r="M24" s="165"/>
      <c r="N24" s="273"/>
      <c r="O24" s="273"/>
      <c r="P24" s="273"/>
      <c r="Q24" s="273"/>
      <c r="R24" s="142"/>
      <c r="S24" s="273"/>
      <c r="T24" s="273"/>
    </row>
    <row r="25" spans="1:20" s="125" customFormat="1" ht="16.5" customHeight="1">
      <c r="A25" s="178">
        <v>21</v>
      </c>
      <c r="B25" s="778">
        <f>内訳!B24</f>
        <v>0</v>
      </c>
      <c r="C25" s="779"/>
      <c r="D25" s="159">
        <f>内訳!D24</f>
        <v>0</v>
      </c>
      <c r="E25" s="172">
        <f>内訳!E24</f>
        <v>0</v>
      </c>
      <c r="F25" s="143">
        <f>内訳!F24</f>
        <v>0</v>
      </c>
      <c r="G25" s="277">
        <f t="shared" si="0"/>
        <v>0</v>
      </c>
      <c r="H25" s="277">
        <f t="shared" si="1"/>
        <v>0</v>
      </c>
      <c r="I25" s="314"/>
      <c r="J25" s="315"/>
      <c r="K25" s="130"/>
      <c r="L25" s="177" t="e">
        <f t="shared" si="2"/>
        <v>#N/A</v>
      </c>
      <c r="M25" s="165"/>
      <c r="N25" s="273"/>
      <c r="O25" s="273"/>
      <c r="P25" s="273"/>
      <c r="Q25" s="273"/>
      <c r="R25" s="142"/>
      <c r="S25" s="273"/>
      <c r="T25" s="273"/>
    </row>
    <row r="26" spans="1:20" s="125" customFormat="1" ht="16.5" customHeight="1">
      <c r="A26" s="178">
        <v>22</v>
      </c>
      <c r="B26" s="778">
        <f>内訳!B25</f>
        <v>0</v>
      </c>
      <c r="C26" s="779"/>
      <c r="D26" s="159">
        <f>内訳!D25</f>
        <v>0</v>
      </c>
      <c r="E26" s="172">
        <f>内訳!E25</f>
        <v>0</v>
      </c>
      <c r="F26" s="143">
        <f>内訳!F25</f>
        <v>0</v>
      </c>
      <c r="G26" s="277">
        <f t="shared" si="0"/>
        <v>0</v>
      </c>
      <c r="H26" s="277">
        <f t="shared" si="1"/>
        <v>0</v>
      </c>
      <c r="I26" s="314"/>
      <c r="J26" s="315"/>
      <c r="K26" s="130"/>
      <c r="L26" s="177" t="e">
        <f t="shared" si="2"/>
        <v>#N/A</v>
      </c>
      <c r="M26" s="165"/>
      <c r="N26" s="273"/>
      <c r="O26" s="273"/>
      <c r="P26" s="273"/>
      <c r="Q26" s="273"/>
      <c r="R26" s="142"/>
      <c r="S26" s="273"/>
      <c r="T26" s="273"/>
    </row>
    <row r="27" spans="1:20" s="125" customFormat="1" ht="16.5" customHeight="1">
      <c r="A27" s="178">
        <v>23</v>
      </c>
      <c r="B27" s="778">
        <f>内訳!B26</f>
        <v>0</v>
      </c>
      <c r="C27" s="779"/>
      <c r="D27" s="159">
        <f>内訳!D26</f>
        <v>0</v>
      </c>
      <c r="E27" s="172">
        <f>内訳!E26</f>
        <v>0</v>
      </c>
      <c r="F27" s="143">
        <f>内訳!F26</f>
        <v>0</v>
      </c>
      <c r="G27" s="277">
        <f t="shared" si="0"/>
        <v>0</v>
      </c>
      <c r="H27" s="277">
        <f t="shared" si="1"/>
        <v>0</v>
      </c>
      <c r="I27" s="314"/>
      <c r="J27" s="315"/>
      <c r="K27" s="130"/>
      <c r="L27" s="177" t="e">
        <f t="shared" si="2"/>
        <v>#N/A</v>
      </c>
      <c r="M27" s="165"/>
      <c r="N27" s="273"/>
      <c r="O27" s="273"/>
      <c r="P27" s="273"/>
      <c r="Q27" s="273"/>
      <c r="R27" s="142"/>
      <c r="S27" s="273"/>
      <c r="T27" s="273"/>
    </row>
    <row r="28" spans="1:20" s="125" customFormat="1" ht="16.5" customHeight="1">
      <c r="A28" s="178">
        <v>24</v>
      </c>
      <c r="B28" s="778">
        <f>内訳!B27</f>
        <v>0</v>
      </c>
      <c r="C28" s="779"/>
      <c r="D28" s="159">
        <f>内訳!D27</f>
        <v>0</v>
      </c>
      <c r="E28" s="172">
        <f>内訳!E27</f>
        <v>0</v>
      </c>
      <c r="F28" s="143">
        <f>内訳!F27</f>
        <v>0</v>
      </c>
      <c r="G28" s="277">
        <f t="shared" si="0"/>
        <v>0</v>
      </c>
      <c r="H28" s="277">
        <f t="shared" si="1"/>
        <v>0</v>
      </c>
      <c r="I28" s="314"/>
      <c r="J28" s="315"/>
      <c r="K28" s="130"/>
      <c r="L28" s="177" t="e">
        <f t="shared" si="2"/>
        <v>#N/A</v>
      </c>
      <c r="M28" s="175"/>
      <c r="N28" s="273"/>
      <c r="O28" s="273"/>
      <c r="P28" s="273"/>
      <c r="Q28" s="273"/>
      <c r="R28" s="142"/>
      <c r="S28" s="273"/>
      <c r="T28" s="273"/>
    </row>
    <row r="29" spans="1:20" s="125" customFormat="1" ht="16.5" customHeight="1">
      <c r="A29" s="178">
        <v>25</v>
      </c>
      <c r="B29" s="778">
        <f>内訳!B28</f>
        <v>0</v>
      </c>
      <c r="C29" s="779"/>
      <c r="D29" s="159">
        <f>内訳!D28</f>
        <v>0</v>
      </c>
      <c r="E29" s="172">
        <f>内訳!E28</f>
        <v>0</v>
      </c>
      <c r="F29" s="143">
        <f>内訳!F28</f>
        <v>0</v>
      </c>
      <c r="G29" s="277">
        <f t="shared" si="0"/>
        <v>0</v>
      </c>
      <c r="H29" s="277">
        <f t="shared" si="1"/>
        <v>0</v>
      </c>
      <c r="I29" s="314"/>
      <c r="J29" s="315"/>
      <c r="K29" s="130"/>
      <c r="L29" s="177" t="e">
        <f t="shared" si="2"/>
        <v>#N/A</v>
      </c>
      <c r="M29" s="175"/>
      <c r="N29" s="273"/>
      <c r="O29" s="273"/>
      <c r="P29" s="273"/>
      <c r="Q29" s="273"/>
      <c r="R29" s="142"/>
      <c r="S29" s="273"/>
      <c r="T29" s="273"/>
    </row>
    <row r="30" spans="1:20" s="125" customFormat="1" ht="16.5" customHeight="1">
      <c r="A30" s="178">
        <v>26</v>
      </c>
      <c r="B30" s="778">
        <f>内訳!B29</f>
        <v>0</v>
      </c>
      <c r="C30" s="779"/>
      <c r="D30" s="159">
        <f>内訳!D29</f>
        <v>0</v>
      </c>
      <c r="E30" s="172">
        <f>内訳!E29</f>
        <v>0</v>
      </c>
      <c r="F30" s="143">
        <f>内訳!F29</f>
        <v>0</v>
      </c>
      <c r="G30" s="277">
        <f t="shared" si="0"/>
        <v>0</v>
      </c>
      <c r="H30" s="277">
        <f t="shared" si="1"/>
        <v>0</v>
      </c>
      <c r="I30" s="314"/>
      <c r="J30" s="315"/>
      <c r="K30" s="130"/>
      <c r="L30" s="177" t="e">
        <f t="shared" si="2"/>
        <v>#N/A</v>
      </c>
      <c r="M30" s="165"/>
      <c r="N30" s="273"/>
      <c r="O30" s="273"/>
      <c r="P30" s="273"/>
      <c r="Q30" s="273"/>
      <c r="R30" s="142"/>
      <c r="S30" s="273"/>
      <c r="T30" s="273"/>
    </row>
    <row r="31" spans="1:20" s="125" customFormat="1" ht="16.5" customHeight="1">
      <c r="A31" s="178">
        <v>27</v>
      </c>
      <c r="B31" s="778">
        <f>内訳!B30</f>
        <v>0</v>
      </c>
      <c r="C31" s="779"/>
      <c r="D31" s="159">
        <f>内訳!D30</f>
        <v>0</v>
      </c>
      <c r="E31" s="172">
        <f>内訳!E30</f>
        <v>0</v>
      </c>
      <c r="F31" s="143">
        <f>内訳!F30</f>
        <v>0</v>
      </c>
      <c r="G31" s="277">
        <f t="shared" si="0"/>
        <v>0</v>
      </c>
      <c r="H31" s="277">
        <f t="shared" si="1"/>
        <v>0</v>
      </c>
      <c r="I31" s="314"/>
      <c r="J31" s="315"/>
      <c r="K31" s="130"/>
      <c r="L31" s="177" t="e">
        <f t="shared" si="2"/>
        <v>#N/A</v>
      </c>
      <c r="M31" s="165"/>
      <c r="N31" s="273"/>
      <c r="O31" s="273"/>
      <c r="P31" s="273"/>
      <c r="Q31" s="273"/>
      <c r="R31" s="142"/>
      <c r="S31" s="273"/>
      <c r="T31" s="273"/>
    </row>
    <row r="32" spans="1:20" s="125" customFormat="1" ht="16.5" customHeight="1">
      <c r="A32" s="178">
        <v>28</v>
      </c>
      <c r="B32" s="778">
        <f>内訳!B31</f>
        <v>0</v>
      </c>
      <c r="C32" s="779"/>
      <c r="D32" s="159">
        <f>内訳!D31</f>
        <v>0</v>
      </c>
      <c r="E32" s="172">
        <f>内訳!E31</f>
        <v>0</v>
      </c>
      <c r="F32" s="143">
        <f>内訳!F31</f>
        <v>0</v>
      </c>
      <c r="G32" s="277">
        <f t="shared" si="0"/>
        <v>0</v>
      </c>
      <c r="H32" s="277">
        <f t="shared" si="1"/>
        <v>0</v>
      </c>
      <c r="I32" s="314"/>
      <c r="J32" s="315"/>
      <c r="K32" s="130"/>
      <c r="L32" s="177" t="e">
        <f t="shared" si="2"/>
        <v>#N/A</v>
      </c>
      <c r="M32" s="165"/>
      <c r="N32" s="273"/>
      <c r="O32" s="273"/>
      <c r="P32" s="273"/>
      <c r="Q32" s="273"/>
      <c r="R32" s="142"/>
      <c r="S32" s="273"/>
      <c r="T32" s="273"/>
    </row>
    <row r="33" spans="1:20" s="125" customFormat="1" ht="16.5" customHeight="1">
      <c r="A33" s="178">
        <v>29</v>
      </c>
      <c r="B33" s="778">
        <f>内訳!B32</f>
        <v>0</v>
      </c>
      <c r="C33" s="779"/>
      <c r="D33" s="159">
        <f>内訳!D32</f>
        <v>0</v>
      </c>
      <c r="E33" s="172">
        <f>内訳!E32</f>
        <v>0</v>
      </c>
      <c r="F33" s="143">
        <f>内訳!F32</f>
        <v>0</v>
      </c>
      <c r="G33" s="277">
        <f t="shared" si="0"/>
        <v>0</v>
      </c>
      <c r="H33" s="277">
        <f t="shared" si="1"/>
        <v>0</v>
      </c>
      <c r="I33" s="314"/>
      <c r="J33" s="315"/>
      <c r="K33" s="130"/>
      <c r="L33" s="177" t="e">
        <f t="shared" si="2"/>
        <v>#N/A</v>
      </c>
      <c r="M33" s="165"/>
      <c r="N33" s="273"/>
      <c r="O33" s="273"/>
      <c r="P33" s="273"/>
      <c r="Q33" s="273"/>
      <c r="R33" s="142"/>
      <c r="S33" s="273"/>
      <c r="T33" s="273"/>
    </row>
    <row r="34" spans="1:20" s="125" customFormat="1" ht="16.5" customHeight="1">
      <c r="A34" s="178">
        <v>30</v>
      </c>
      <c r="B34" s="778">
        <f>内訳!B33</f>
        <v>0</v>
      </c>
      <c r="C34" s="779"/>
      <c r="D34" s="159">
        <f>内訳!D33</f>
        <v>0</v>
      </c>
      <c r="E34" s="172">
        <f>内訳!E33</f>
        <v>0</v>
      </c>
      <c r="F34" s="143">
        <f>内訳!F33</f>
        <v>0</v>
      </c>
      <c r="G34" s="277">
        <f t="shared" si="0"/>
        <v>0</v>
      </c>
      <c r="H34" s="277">
        <f t="shared" si="1"/>
        <v>0</v>
      </c>
      <c r="I34" s="314"/>
      <c r="J34" s="315"/>
      <c r="K34" s="130"/>
      <c r="L34" s="177" t="e">
        <f t="shared" si="2"/>
        <v>#N/A</v>
      </c>
      <c r="M34" s="165"/>
      <c r="N34" s="273"/>
      <c r="O34" s="273"/>
      <c r="P34" s="273"/>
      <c r="Q34" s="273"/>
      <c r="R34" s="142"/>
      <c r="S34" s="273"/>
      <c r="T34" s="273"/>
    </row>
    <row r="35" spans="1:20" s="125" customFormat="1" ht="16.5" customHeight="1">
      <c r="A35" s="178">
        <v>31</v>
      </c>
      <c r="B35" s="778">
        <f>内訳!B34</f>
        <v>0</v>
      </c>
      <c r="C35" s="779"/>
      <c r="D35" s="159">
        <f>内訳!D34</f>
        <v>0</v>
      </c>
      <c r="E35" s="172">
        <f>内訳!E34</f>
        <v>0</v>
      </c>
      <c r="F35" s="143">
        <f>内訳!F34</f>
        <v>0</v>
      </c>
      <c r="G35" s="277">
        <f t="shared" si="0"/>
        <v>0</v>
      </c>
      <c r="H35" s="277">
        <f t="shared" si="1"/>
        <v>0</v>
      </c>
      <c r="I35" s="314"/>
      <c r="J35" s="315"/>
      <c r="K35" s="130"/>
      <c r="L35" s="177" t="e">
        <f t="shared" si="2"/>
        <v>#N/A</v>
      </c>
      <c r="M35" s="175"/>
      <c r="N35" s="273"/>
      <c r="O35" s="141"/>
      <c r="P35" s="273"/>
      <c r="Q35" s="275"/>
      <c r="R35" s="275"/>
      <c r="S35" s="138"/>
      <c r="T35" s="138"/>
    </row>
    <row r="36" spans="1:20" s="125" customFormat="1" ht="16.5" customHeight="1">
      <c r="A36" s="178">
        <v>32</v>
      </c>
      <c r="B36" s="778">
        <f>内訳!B35</f>
        <v>0</v>
      </c>
      <c r="C36" s="779"/>
      <c r="D36" s="159">
        <f>内訳!D35</f>
        <v>0</v>
      </c>
      <c r="E36" s="172">
        <f>内訳!E35</f>
        <v>0</v>
      </c>
      <c r="F36" s="143">
        <f>内訳!F35</f>
        <v>0</v>
      </c>
      <c r="G36" s="277">
        <f t="shared" si="0"/>
        <v>0</v>
      </c>
      <c r="H36" s="277">
        <f t="shared" si="1"/>
        <v>0</v>
      </c>
      <c r="I36" s="314"/>
      <c r="J36" s="315"/>
      <c r="K36" s="130"/>
      <c r="L36" s="177" t="e">
        <f t="shared" si="2"/>
        <v>#N/A</v>
      </c>
      <c r="M36" s="175"/>
      <c r="N36" s="273"/>
      <c r="O36" s="141"/>
      <c r="P36" s="273"/>
      <c r="Q36" s="275"/>
      <c r="R36" s="275"/>
      <c r="S36" s="138"/>
      <c r="T36" s="138"/>
    </row>
    <row r="37" spans="1:20" s="125" customFormat="1" ht="16.5" customHeight="1">
      <c r="A37" s="178">
        <v>33</v>
      </c>
      <c r="B37" s="778">
        <f>内訳!B36</f>
        <v>0</v>
      </c>
      <c r="C37" s="779"/>
      <c r="D37" s="159">
        <f>内訳!D36</f>
        <v>0</v>
      </c>
      <c r="E37" s="172">
        <f>内訳!E36</f>
        <v>0</v>
      </c>
      <c r="F37" s="143">
        <f>内訳!F36</f>
        <v>0</v>
      </c>
      <c r="G37" s="277">
        <f t="shared" ref="G37:G64" si="3">IF(E37=10%,ROUNDUP(F37*100/110,0),IF(E37=8%,ROUNDUP(F37*100/108,0),IF(E37="非課税",F37,0)))</f>
        <v>0</v>
      </c>
      <c r="H37" s="277">
        <f t="shared" ref="H37:H64" si="4">F37-G37</f>
        <v>0</v>
      </c>
      <c r="I37" s="314"/>
      <c r="J37" s="315"/>
      <c r="K37" s="130"/>
      <c r="L37" s="177" t="e">
        <f t="shared" ref="L37:L64" si="5">VLOOKUP(D37,$P$5:$Q$15,2,FALSE)</f>
        <v>#N/A</v>
      </c>
      <c r="M37" s="175"/>
      <c r="N37" s="273"/>
      <c r="O37" s="141"/>
      <c r="P37" s="273"/>
      <c r="Q37" s="275"/>
      <c r="R37" s="275"/>
      <c r="S37" s="138"/>
      <c r="T37" s="138"/>
    </row>
    <row r="38" spans="1:20" s="125" customFormat="1" ht="16.5" customHeight="1">
      <c r="A38" s="178">
        <v>34</v>
      </c>
      <c r="B38" s="778">
        <f>内訳!B37</f>
        <v>0</v>
      </c>
      <c r="C38" s="779"/>
      <c r="D38" s="159">
        <f>内訳!D37</f>
        <v>0</v>
      </c>
      <c r="E38" s="172">
        <f>内訳!E37</f>
        <v>0</v>
      </c>
      <c r="F38" s="143">
        <f>内訳!F37</f>
        <v>0</v>
      </c>
      <c r="G38" s="277">
        <f t="shared" si="3"/>
        <v>0</v>
      </c>
      <c r="H38" s="277">
        <f t="shared" si="4"/>
        <v>0</v>
      </c>
      <c r="I38" s="314"/>
      <c r="J38" s="315"/>
      <c r="K38" s="130"/>
      <c r="L38" s="177" t="e">
        <f t="shared" si="5"/>
        <v>#N/A</v>
      </c>
      <c r="M38" s="175"/>
      <c r="N38" s="273"/>
      <c r="O38" s="141"/>
      <c r="P38" s="273"/>
      <c r="Q38" s="275"/>
      <c r="R38" s="275"/>
      <c r="S38" s="138"/>
      <c r="T38" s="138"/>
    </row>
    <row r="39" spans="1:20" s="125" customFormat="1" ht="16.5" customHeight="1">
      <c r="A39" s="178">
        <v>35</v>
      </c>
      <c r="B39" s="778">
        <f>内訳!B38</f>
        <v>0</v>
      </c>
      <c r="C39" s="779"/>
      <c r="D39" s="159">
        <f>内訳!D38</f>
        <v>0</v>
      </c>
      <c r="E39" s="172">
        <f>内訳!E38</f>
        <v>0</v>
      </c>
      <c r="F39" s="143">
        <f>内訳!F38</f>
        <v>0</v>
      </c>
      <c r="G39" s="277">
        <f t="shared" si="3"/>
        <v>0</v>
      </c>
      <c r="H39" s="277">
        <f t="shared" si="4"/>
        <v>0</v>
      </c>
      <c r="I39" s="314"/>
      <c r="J39" s="315"/>
      <c r="K39" s="130"/>
      <c r="L39" s="177" t="e">
        <f t="shared" si="5"/>
        <v>#N/A</v>
      </c>
      <c r="M39" s="175"/>
      <c r="N39" s="273"/>
      <c r="O39" s="141"/>
      <c r="P39" s="273"/>
      <c r="Q39" s="275"/>
      <c r="R39" s="275"/>
      <c r="S39" s="138"/>
      <c r="T39" s="138"/>
    </row>
    <row r="40" spans="1:20" s="125" customFormat="1" ht="16.5" customHeight="1">
      <c r="A40" s="178">
        <v>36</v>
      </c>
      <c r="B40" s="778">
        <f>内訳!B39</f>
        <v>0</v>
      </c>
      <c r="C40" s="779"/>
      <c r="D40" s="159">
        <f>内訳!D39</f>
        <v>0</v>
      </c>
      <c r="E40" s="172">
        <f>内訳!E39</f>
        <v>0</v>
      </c>
      <c r="F40" s="143">
        <f>内訳!F39</f>
        <v>0</v>
      </c>
      <c r="G40" s="277">
        <f t="shared" si="3"/>
        <v>0</v>
      </c>
      <c r="H40" s="277">
        <f t="shared" si="4"/>
        <v>0</v>
      </c>
      <c r="I40" s="314"/>
      <c r="J40" s="315"/>
      <c r="K40" s="130"/>
      <c r="L40" s="177" t="e">
        <f t="shared" si="5"/>
        <v>#N/A</v>
      </c>
      <c r="M40" s="175"/>
      <c r="N40" s="273"/>
      <c r="O40" s="141"/>
      <c r="P40" s="273"/>
      <c r="Q40" s="275"/>
      <c r="R40" s="275"/>
      <c r="S40" s="138"/>
      <c r="T40" s="138"/>
    </row>
    <row r="41" spans="1:20" s="125" customFormat="1" ht="16.5" customHeight="1">
      <c r="A41" s="178">
        <v>37</v>
      </c>
      <c r="B41" s="778">
        <f>内訳!B40</f>
        <v>0</v>
      </c>
      <c r="C41" s="779"/>
      <c r="D41" s="159">
        <f>内訳!D40</f>
        <v>0</v>
      </c>
      <c r="E41" s="172">
        <f>内訳!E40</f>
        <v>0</v>
      </c>
      <c r="F41" s="143">
        <f>内訳!F40</f>
        <v>0</v>
      </c>
      <c r="G41" s="277">
        <f t="shared" si="3"/>
        <v>0</v>
      </c>
      <c r="H41" s="277">
        <f t="shared" si="4"/>
        <v>0</v>
      </c>
      <c r="I41" s="314"/>
      <c r="J41" s="315"/>
      <c r="K41" s="130"/>
      <c r="L41" s="177" t="e">
        <f t="shared" si="5"/>
        <v>#N/A</v>
      </c>
      <c r="M41" s="175"/>
      <c r="N41" s="273"/>
      <c r="O41" s="141"/>
      <c r="P41" s="273"/>
      <c r="Q41" s="275"/>
      <c r="R41" s="275"/>
      <c r="S41" s="138"/>
      <c r="T41" s="138"/>
    </row>
    <row r="42" spans="1:20" s="125" customFormat="1" ht="16.5" customHeight="1">
      <c r="A42" s="178">
        <v>38</v>
      </c>
      <c r="B42" s="778">
        <f>内訳!B41</f>
        <v>0</v>
      </c>
      <c r="C42" s="779"/>
      <c r="D42" s="159">
        <f>内訳!D41</f>
        <v>0</v>
      </c>
      <c r="E42" s="172">
        <f>内訳!E41</f>
        <v>0</v>
      </c>
      <c r="F42" s="143">
        <f>内訳!F41</f>
        <v>0</v>
      </c>
      <c r="G42" s="277">
        <f t="shared" si="3"/>
        <v>0</v>
      </c>
      <c r="H42" s="277">
        <f t="shared" si="4"/>
        <v>0</v>
      </c>
      <c r="I42" s="314"/>
      <c r="J42" s="315"/>
      <c r="K42" s="130"/>
      <c r="L42" s="177" t="e">
        <f t="shared" si="5"/>
        <v>#N/A</v>
      </c>
      <c r="M42" s="175"/>
      <c r="N42" s="273"/>
      <c r="O42" s="141"/>
      <c r="P42" s="273"/>
      <c r="Q42" s="275"/>
      <c r="R42" s="275"/>
      <c r="S42" s="138"/>
      <c r="T42" s="138"/>
    </row>
    <row r="43" spans="1:20" s="125" customFormat="1" ht="16.5" customHeight="1">
      <c r="A43" s="178">
        <v>39</v>
      </c>
      <c r="B43" s="778">
        <f>内訳!B42</f>
        <v>0</v>
      </c>
      <c r="C43" s="779"/>
      <c r="D43" s="159">
        <f>内訳!D42</f>
        <v>0</v>
      </c>
      <c r="E43" s="172">
        <f>内訳!E42</f>
        <v>0</v>
      </c>
      <c r="F43" s="143">
        <f>内訳!F42</f>
        <v>0</v>
      </c>
      <c r="G43" s="277">
        <f t="shared" si="3"/>
        <v>0</v>
      </c>
      <c r="H43" s="277">
        <f t="shared" si="4"/>
        <v>0</v>
      </c>
      <c r="I43" s="314"/>
      <c r="J43" s="315"/>
      <c r="K43" s="130"/>
      <c r="L43" s="177" t="e">
        <f t="shared" si="5"/>
        <v>#N/A</v>
      </c>
      <c r="M43" s="175"/>
      <c r="N43" s="273"/>
      <c r="O43" s="141"/>
      <c r="P43" s="273"/>
      <c r="Q43" s="275"/>
      <c r="R43" s="275"/>
      <c r="S43" s="138"/>
      <c r="T43" s="138"/>
    </row>
    <row r="44" spans="1:20" s="125" customFormat="1" ht="16.5" customHeight="1">
      <c r="A44" s="178">
        <v>40</v>
      </c>
      <c r="B44" s="778">
        <f>内訳!B43</f>
        <v>0</v>
      </c>
      <c r="C44" s="779"/>
      <c r="D44" s="159">
        <f>内訳!D43</f>
        <v>0</v>
      </c>
      <c r="E44" s="172">
        <f>内訳!E43</f>
        <v>0</v>
      </c>
      <c r="F44" s="143">
        <f>内訳!F43</f>
        <v>0</v>
      </c>
      <c r="G44" s="277">
        <f t="shared" si="3"/>
        <v>0</v>
      </c>
      <c r="H44" s="277">
        <f t="shared" si="4"/>
        <v>0</v>
      </c>
      <c r="I44" s="314"/>
      <c r="J44" s="315"/>
      <c r="K44" s="130"/>
      <c r="L44" s="177" t="e">
        <f t="shared" si="5"/>
        <v>#N/A</v>
      </c>
      <c r="M44" s="175"/>
      <c r="N44" s="273"/>
      <c r="O44" s="141"/>
      <c r="P44" s="273"/>
      <c r="Q44" s="275"/>
      <c r="R44" s="275"/>
      <c r="S44" s="138"/>
      <c r="T44" s="138"/>
    </row>
    <row r="45" spans="1:20" s="125" customFormat="1" ht="16.5" customHeight="1">
      <c r="A45" s="178">
        <v>41</v>
      </c>
      <c r="B45" s="778">
        <f>内訳!B44</f>
        <v>0</v>
      </c>
      <c r="C45" s="779"/>
      <c r="D45" s="159">
        <f>内訳!D44</f>
        <v>0</v>
      </c>
      <c r="E45" s="172">
        <f>内訳!E44</f>
        <v>0</v>
      </c>
      <c r="F45" s="143">
        <f>内訳!F44</f>
        <v>0</v>
      </c>
      <c r="G45" s="277">
        <f t="shared" si="3"/>
        <v>0</v>
      </c>
      <c r="H45" s="277">
        <f t="shared" si="4"/>
        <v>0</v>
      </c>
      <c r="I45" s="314"/>
      <c r="J45" s="315"/>
      <c r="K45" s="130"/>
      <c r="L45" s="177" t="e">
        <f t="shared" si="5"/>
        <v>#N/A</v>
      </c>
      <c r="M45" s="175"/>
      <c r="N45" s="273"/>
      <c r="O45" s="141"/>
      <c r="P45" s="275"/>
      <c r="Q45" s="275"/>
      <c r="R45" s="275"/>
      <c r="S45" s="138"/>
      <c r="T45" s="138"/>
    </row>
    <row r="46" spans="1:20" s="125" customFormat="1" ht="16.5" customHeight="1">
      <c r="A46" s="178">
        <v>42</v>
      </c>
      <c r="B46" s="778">
        <f>内訳!B45</f>
        <v>0</v>
      </c>
      <c r="C46" s="779"/>
      <c r="D46" s="159">
        <f>内訳!D45</f>
        <v>0</v>
      </c>
      <c r="E46" s="172">
        <f>内訳!E45</f>
        <v>0</v>
      </c>
      <c r="F46" s="143">
        <f>内訳!F45</f>
        <v>0</v>
      </c>
      <c r="G46" s="277">
        <f t="shared" si="3"/>
        <v>0</v>
      </c>
      <c r="H46" s="277">
        <f t="shared" si="4"/>
        <v>0</v>
      </c>
      <c r="I46" s="314"/>
      <c r="J46" s="315"/>
      <c r="K46" s="130"/>
      <c r="L46" s="177" t="e">
        <f t="shared" si="5"/>
        <v>#N/A</v>
      </c>
      <c r="M46" s="175"/>
      <c r="N46" s="273"/>
      <c r="O46" s="141"/>
      <c r="P46" s="273"/>
      <c r="Q46" s="275"/>
      <c r="R46" s="275"/>
      <c r="S46" s="138"/>
      <c r="T46" s="138"/>
    </row>
    <row r="47" spans="1:20" s="125" customFormat="1" ht="16.5" customHeight="1">
      <c r="A47" s="178">
        <v>43</v>
      </c>
      <c r="B47" s="778">
        <f>内訳!B46</f>
        <v>0</v>
      </c>
      <c r="C47" s="779"/>
      <c r="D47" s="159">
        <f>内訳!D46</f>
        <v>0</v>
      </c>
      <c r="E47" s="172">
        <f>内訳!E46</f>
        <v>0</v>
      </c>
      <c r="F47" s="143">
        <f>内訳!F46</f>
        <v>0</v>
      </c>
      <c r="G47" s="277">
        <f t="shared" si="3"/>
        <v>0</v>
      </c>
      <c r="H47" s="277">
        <f t="shared" si="4"/>
        <v>0</v>
      </c>
      <c r="I47" s="314"/>
      <c r="J47" s="315"/>
      <c r="K47" s="130"/>
      <c r="L47" s="177" t="e">
        <f t="shared" si="5"/>
        <v>#N/A</v>
      </c>
      <c r="M47" s="175"/>
      <c r="N47" s="273"/>
      <c r="O47" s="141"/>
      <c r="P47" s="273"/>
      <c r="Q47" s="275"/>
      <c r="R47" s="275"/>
      <c r="S47" s="138"/>
      <c r="T47" s="138"/>
    </row>
    <row r="48" spans="1:20" s="125" customFormat="1" ht="16.5" customHeight="1">
      <c r="A48" s="178">
        <v>44</v>
      </c>
      <c r="B48" s="778">
        <f>内訳!B47</f>
        <v>0</v>
      </c>
      <c r="C48" s="779"/>
      <c r="D48" s="159">
        <f>内訳!D47</f>
        <v>0</v>
      </c>
      <c r="E48" s="172">
        <f>内訳!E47</f>
        <v>0</v>
      </c>
      <c r="F48" s="143">
        <f>内訳!F47</f>
        <v>0</v>
      </c>
      <c r="G48" s="277">
        <f t="shared" si="3"/>
        <v>0</v>
      </c>
      <c r="H48" s="277">
        <f t="shared" si="4"/>
        <v>0</v>
      </c>
      <c r="I48" s="314"/>
      <c r="J48" s="315"/>
      <c r="K48" s="130"/>
      <c r="L48" s="177" t="e">
        <f t="shared" si="5"/>
        <v>#N/A</v>
      </c>
      <c r="M48" s="175"/>
      <c r="N48" s="273"/>
      <c r="O48" s="141"/>
      <c r="P48" s="275"/>
      <c r="Q48" s="275"/>
      <c r="R48" s="275"/>
      <c r="S48" s="138"/>
      <c r="T48" s="138"/>
    </row>
    <row r="49" spans="1:20" s="125" customFormat="1" ht="16.5" customHeight="1">
      <c r="A49" s="178">
        <v>45</v>
      </c>
      <c r="B49" s="778">
        <f>内訳!B48</f>
        <v>0</v>
      </c>
      <c r="C49" s="779"/>
      <c r="D49" s="159">
        <f>内訳!D48</f>
        <v>0</v>
      </c>
      <c r="E49" s="172">
        <f>内訳!E48</f>
        <v>0</v>
      </c>
      <c r="F49" s="143">
        <f>内訳!F48</f>
        <v>0</v>
      </c>
      <c r="G49" s="277">
        <f t="shared" si="3"/>
        <v>0</v>
      </c>
      <c r="H49" s="277">
        <f t="shared" si="4"/>
        <v>0</v>
      </c>
      <c r="I49" s="314"/>
      <c r="J49" s="315"/>
      <c r="K49" s="130"/>
      <c r="L49" s="177" t="e">
        <f t="shared" si="5"/>
        <v>#N/A</v>
      </c>
      <c r="M49" s="175"/>
      <c r="N49" s="273"/>
      <c r="O49" s="275"/>
      <c r="P49" s="275"/>
      <c r="Q49" s="275"/>
      <c r="R49" s="275"/>
      <c r="S49" s="138"/>
      <c r="T49" s="138"/>
    </row>
    <row r="50" spans="1:20" s="125" customFormat="1" ht="16.5" customHeight="1">
      <c r="A50" s="178">
        <v>46</v>
      </c>
      <c r="B50" s="778">
        <f>内訳!B49</f>
        <v>0</v>
      </c>
      <c r="C50" s="779"/>
      <c r="D50" s="159">
        <f>内訳!D49</f>
        <v>0</v>
      </c>
      <c r="E50" s="172">
        <f>内訳!E49</f>
        <v>0</v>
      </c>
      <c r="F50" s="143">
        <f>内訳!F49</f>
        <v>0</v>
      </c>
      <c r="G50" s="277">
        <f t="shared" si="3"/>
        <v>0</v>
      </c>
      <c r="H50" s="277">
        <f t="shared" si="4"/>
        <v>0</v>
      </c>
      <c r="I50" s="314"/>
      <c r="J50" s="315"/>
      <c r="K50" s="130"/>
      <c r="L50" s="177" t="e">
        <f t="shared" si="5"/>
        <v>#N/A</v>
      </c>
      <c r="M50" s="175"/>
      <c r="N50" s="273"/>
      <c r="O50" s="142"/>
      <c r="P50" s="142"/>
      <c r="Q50" s="142"/>
      <c r="R50" s="142"/>
    </row>
    <row r="51" spans="1:20" s="125" customFormat="1" ht="16.5" customHeight="1">
      <c r="A51" s="178">
        <v>47</v>
      </c>
      <c r="B51" s="778">
        <f>内訳!B50</f>
        <v>0</v>
      </c>
      <c r="C51" s="779"/>
      <c r="D51" s="159">
        <f>内訳!D50</f>
        <v>0</v>
      </c>
      <c r="E51" s="172">
        <f>内訳!E50</f>
        <v>0</v>
      </c>
      <c r="F51" s="143">
        <f>内訳!F50</f>
        <v>0</v>
      </c>
      <c r="G51" s="277">
        <f t="shared" si="3"/>
        <v>0</v>
      </c>
      <c r="H51" s="277">
        <f t="shared" si="4"/>
        <v>0</v>
      </c>
      <c r="I51" s="314"/>
      <c r="J51" s="315"/>
      <c r="K51" s="130"/>
      <c r="L51" s="177" t="e">
        <f t="shared" si="5"/>
        <v>#N/A</v>
      </c>
      <c r="M51" s="175"/>
      <c r="N51" s="273"/>
      <c r="O51" s="273"/>
      <c r="P51" s="273"/>
      <c r="Q51" s="273"/>
      <c r="R51" s="142"/>
      <c r="S51" s="273"/>
      <c r="T51" s="273"/>
    </row>
    <row r="52" spans="1:20" s="125" customFormat="1" ht="16.5" customHeight="1">
      <c r="A52" s="178">
        <v>48</v>
      </c>
      <c r="B52" s="778">
        <f>内訳!B51</f>
        <v>0</v>
      </c>
      <c r="C52" s="779"/>
      <c r="D52" s="159">
        <f>内訳!D51</f>
        <v>0</v>
      </c>
      <c r="E52" s="172">
        <f>内訳!E51</f>
        <v>0</v>
      </c>
      <c r="F52" s="143">
        <f>内訳!F51</f>
        <v>0</v>
      </c>
      <c r="G52" s="277">
        <f t="shared" si="3"/>
        <v>0</v>
      </c>
      <c r="H52" s="277">
        <f t="shared" si="4"/>
        <v>0</v>
      </c>
      <c r="I52" s="314"/>
      <c r="J52" s="315"/>
      <c r="K52" s="130"/>
      <c r="L52" s="177" t="e">
        <f t="shared" si="5"/>
        <v>#N/A</v>
      </c>
      <c r="M52" s="175"/>
      <c r="N52" s="273"/>
      <c r="O52" s="273"/>
      <c r="P52" s="273"/>
      <c r="Q52" s="273"/>
      <c r="R52" s="142"/>
      <c r="S52" s="273"/>
      <c r="T52" s="273"/>
    </row>
    <row r="53" spans="1:20" s="125" customFormat="1" ht="16.5" customHeight="1">
      <c r="A53" s="178">
        <v>49</v>
      </c>
      <c r="B53" s="778">
        <f>内訳!B52</f>
        <v>0</v>
      </c>
      <c r="C53" s="779"/>
      <c r="D53" s="159">
        <f>内訳!D52</f>
        <v>0</v>
      </c>
      <c r="E53" s="172">
        <f>内訳!E52</f>
        <v>0</v>
      </c>
      <c r="F53" s="143">
        <f>内訳!F52</f>
        <v>0</v>
      </c>
      <c r="G53" s="277">
        <f t="shared" si="3"/>
        <v>0</v>
      </c>
      <c r="H53" s="277">
        <f t="shared" si="4"/>
        <v>0</v>
      </c>
      <c r="I53" s="314"/>
      <c r="J53" s="315"/>
      <c r="K53" s="130"/>
      <c r="L53" s="177" t="e">
        <f t="shared" si="5"/>
        <v>#N/A</v>
      </c>
      <c r="M53" s="165"/>
      <c r="N53" s="273"/>
      <c r="O53" s="273"/>
      <c r="P53" s="273"/>
      <c r="Q53" s="273"/>
      <c r="R53" s="142"/>
      <c r="S53" s="273"/>
      <c r="T53" s="273"/>
    </row>
    <row r="54" spans="1:20" s="125" customFormat="1" ht="16.5" customHeight="1">
      <c r="A54" s="178">
        <v>50</v>
      </c>
      <c r="B54" s="778">
        <f>内訳!B53</f>
        <v>0</v>
      </c>
      <c r="C54" s="779"/>
      <c r="D54" s="159">
        <f>内訳!D53</f>
        <v>0</v>
      </c>
      <c r="E54" s="172">
        <f>内訳!E53</f>
        <v>0</v>
      </c>
      <c r="F54" s="143">
        <f>内訳!F53</f>
        <v>0</v>
      </c>
      <c r="G54" s="277">
        <f t="shared" si="3"/>
        <v>0</v>
      </c>
      <c r="H54" s="277">
        <f t="shared" si="4"/>
        <v>0</v>
      </c>
      <c r="I54" s="314"/>
      <c r="J54" s="315"/>
      <c r="K54" s="130"/>
      <c r="L54" s="177" t="e">
        <f t="shared" si="5"/>
        <v>#N/A</v>
      </c>
      <c r="M54" s="165"/>
      <c r="N54" s="273"/>
      <c r="O54" s="273"/>
      <c r="P54" s="273"/>
      <c r="Q54" s="273"/>
      <c r="R54" s="142"/>
      <c r="S54" s="273"/>
      <c r="T54" s="273"/>
    </row>
    <row r="55" spans="1:20" s="125" customFormat="1" ht="16.5" customHeight="1">
      <c r="A55" s="178">
        <v>51</v>
      </c>
      <c r="B55" s="778">
        <f>内訳!B54</f>
        <v>0</v>
      </c>
      <c r="C55" s="779"/>
      <c r="D55" s="159">
        <f>内訳!D54</f>
        <v>0</v>
      </c>
      <c r="E55" s="172">
        <f>内訳!E54</f>
        <v>0</v>
      </c>
      <c r="F55" s="143">
        <f>内訳!F54</f>
        <v>0</v>
      </c>
      <c r="G55" s="277">
        <f t="shared" si="3"/>
        <v>0</v>
      </c>
      <c r="H55" s="277">
        <f t="shared" si="4"/>
        <v>0</v>
      </c>
      <c r="I55" s="314"/>
      <c r="J55" s="315"/>
      <c r="K55" s="130"/>
      <c r="L55" s="177" t="e">
        <f t="shared" si="5"/>
        <v>#N/A</v>
      </c>
      <c r="M55" s="165"/>
      <c r="N55" s="273"/>
      <c r="O55" s="273"/>
      <c r="P55" s="273"/>
      <c r="Q55" s="273"/>
      <c r="R55" s="142"/>
      <c r="S55" s="273"/>
      <c r="T55" s="273"/>
    </row>
    <row r="56" spans="1:20" s="125" customFormat="1" ht="16.5" customHeight="1">
      <c r="A56" s="178">
        <v>52</v>
      </c>
      <c r="B56" s="778">
        <f>内訳!B55</f>
        <v>0</v>
      </c>
      <c r="C56" s="779"/>
      <c r="D56" s="159">
        <f>内訳!D55</f>
        <v>0</v>
      </c>
      <c r="E56" s="172">
        <f>内訳!E55</f>
        <v>0</v>
      </c>
      <c r="F56" s="143">
        <f>内訳!F55</f>
        <v>0</v>
      </c>
      <c r="G56" s="277">
        <f t="shared" si="3"/>
        <v>0</v>
      </c>
      <c r="H56" s="277">
        <f t="shared" si="4"/>
        <v>0</v>
      </c>
      <c r="I56" s="314"/>
      <c r="J56" s="315"/>
      <c r="K56" s="130"/>
      <c r="L56" s="177" t="e">
        <f t="shared" si="5"/>
        <v>#N/A</v>
      </c>
      <c r="M56" s="165"/>
      <c r="N56" s="273"/>
      <c r="O56" s="273"/>
      <c r="P56" s="273"/>
      <c r="Q56" s="273"/>
      <c r="R56" s="142"/>
      <c r="S56" s="273"/>
      <c r="T56" s="273"/>
    </row>
    <row r="57" spans="1:20" s="125" customFormat="1" ht="16.5" customHeight="1">
      <c r="A57" s="178">
        <v>53</v>
      </c>
      <c r="B57" s="778">
        <f>内訳!B56</f>
        <v>0</v>
      </c>
      <c r="C57" s="779"/>
      <c r="D57" s="159">
        <f>内訳!D56</f>
        <v>0</v>
      </c>
      <c r="E57" s="172">
        <f>内訳!E56</f>
        <v>0</v>
      </c>
      <c r="F57" s="143">
        <f>内訳!F56</f>
        <v>0</v>
      </c>
      <c r="G57" s="277">
        <f t="shared" si="3"/>
        <v>0</v>
      </c>
      <c r="H57" s="277">
        <f t="shared" si="4"/>
        <v>0</v>
      </c>
      <c r="I57" s="314"/>
      <c r="J57" s="315"/>
      <c r="K57" s="130"/>
      <c r="L57" s="177" t="e">
        <f t="shared" si="5"/>
        <v>#N/A</v>
      </c>
      <c r="M57" s="165"/>
      <c r="N57" s="273"/>
      <c r="O57" s="273"/>
      <c r="P57" s="273"/>
      <c r="Q57" s="273"/>
      <c r="R57" s="142"/>
      <c r="S57" s="273"/>
      <c r="T57" s="273"/>
    </row>
    <row r="58" spans="1:20" s="125" customFormat="1" ht="16.5" customHeight="1">
      <c r="A58" s="178">
        <v>54</v>
      </c>
      <c r="B58" s="778">
        <f>内訳!B57</f>
        <v>0</v>
      </c>
      <c r="C58" s="779"/>
      <c r="D58" s="159">
        <f>内訳!D57</f>
        <v>0</v>
      </c>
      <c r="E58" s="172">
        <f>内訳!E57</f>
        <v>0</v>
      </c>
      <c r="F58" s="143">
        <f>内訳!F57</f>
        <v>0</v>
      </c>
      <c r="G58" s="277">
        <f t="shared" si="3"/>
        <v>0</v>
      </c>
      <c r="H58" s="277">
        <f t="shared" si="4"/>
        <v>0</v>
      </c>
      <c r="I58" s="314"/>
      <c r="J58" s="315"/>
      <c r="K58" s="130"/>
      <c r="L58" s="177" t="e">
        <f t="shared" si="5"/>
        <v>#N/A</v>
      </c>
      <c r="M58" s="175"/>
      <c r="N58" s="273"/>
      <c r="O58" s="273"/>
      <c r="P58" s="273"/>
      <c r="Q58" s="273"/>
      <c r="R58" s="142"/>
      <c r="S58" s="273"/>
      <c r="T58" s="273"/>
    </row>
    <row r="59" spans="1:20" s="125" customFormat="1" ht="16.5" customHeight="1">
      <c r="A59" s="178">
        <v>55</v>
      </c>
      <c r="B59" s="778">
        <f>内訳!B58</f>
        <v>0</v>
      </c>
      <c r="C59" s="779"/>
      <c r="D59" s="159">
        <f>内訳!D58</f>
        <v>0</v>
      </c>
      <c r="E59" s="172">
        <f>内訳!E58</f>
        <v>0</v>
      </c>
      <c r="F59" s="143">
        <f>内訳!F58</f>
        <v>0</v>
      </c>
      <c r="G59" s="277">
        <f t="shared" si="3"/>
        <v>0</v>
      </c>
      <c r="H59" s="277">
        <f t="shared" si="4"/>
        <v>0</v>
      </c>
      <c r="I59" s="314"/>
      <c r="J59" s="315"/>
      <c r="K59" s="130"/>
      <c r="L59" s="177" t="e">
        <f t="shared" si="5"/>
        <v>#N/A</v>
      </c>
      <c r="M59" s="175"/>
      <c r="N59" s="273"/>
      <c r="O59" s="273"/>
      <c r="P59" s="273"/>
      <c r="Q59" s="273"/>
      <c r="R59" s="142"/>
      <c r="S59" s="273"/>
      <c r="T59" s="273"/>
    </row>
    <row r="60" spans="1:20" s="125" customFormat="1" ht="16.5" customHeight="1">
      <c r="A60" s="178">
        <v>56</v>
      </c>
      <c r="B60" s="778">
        <f>内訳!B59</f>
        <v>0</v>
      </c>
      <c r="C60" s="779"/>
      <c r="D60" s="159">
        <f>内訳!D59</f>
        <v>0</v>
      </c>
      <c r="E60" s="172">
        <f>内訳!E59</f>
        <v>0</v>
      </c>
      <c r="F60" s="143">
        <f>内訳!F59</f>
        <v>0</v>
      </c>
      <c r="G60" s="277">
        <f t="shared" si="3"/>
        <v>0</v>
      </c>
      <c r="H60" s="277">
        <f t="shared" si="4"/>
        <v>0</v>
      </c>
      <c r="I60" s="314"/>
      <c r="J60" s="315"/>
      <c r="K60" s="130"/>
      <c r="L60" s="177" t="e">
        <f t="shared" si="5"/>
        <v>#N/A</v>
      </c>
      <c r="M60" s="165"/>
      <c r="N60" s="273"/>
      <c r="O60" s="273"/>
      <c r="P60" s="273"/>
      <c r="Q60" s="273"/>
      <c r="R60" s="142"/>
      <c r="S60" s="273"/>
      <c r="T60" s="273"/>
    </row>
    <row r="61" spans="1:20" s="125" customFormat="1" ht="16.5" customHeight="1">
      <c r="A61" s="178">
        <v>57</v>
      </c>
      <c r="B61" s="778">
        <f>内訳!B60</f>
        <v>0</v>
      </c>
      <c r="C61" s="779"/>
      <c r="D61" s="159">
        <f>内訳!D60</f>
        <v>0</v>
      </c>
      <c r="E61" s="172">
        <f>内訳!E60</f>
        <v>0</v>
      </c>
      <c r="F61" s="143">
        <f>内訳!F60</f>
        <v>0</v>
      </c>
      <c r="G61" s="277">
        <f t="shared" si="3"/>
        <v>0</v>
      </c>
      <c r="H61" s="277">
        <f t="shared" si="4"/>
        <v>0</v>
      </c>
      <c r="I61" s="314"/>
      <c r="J61" s="315"/>
      <c r="K61" s="130"/>
      <c r="L61" s="177" t="e">
        <f t="shared" si="5"/>
        <v>#N/A</v>
      </c>
      <c r="M61" s="165"/>
      <c r="N61" s="273"/>
      <c r="O61" s="273"/>
      <c r="P61" s="273"/>
      <c r="Q61" s="273"/>
      <c r="R61" s="142"/>
      <c r="S61" s="273"/>
      <c r="T61" s="273"/>
    </row>
    <row r="62" spans="1:20" s="125" customFormat="1" ht="16.5" customHeight="1">
      <c r="A62" s="178">
        <v>58</v>
      </c>
      <c r="B62" s="778">
        <f>内訳!B61</f>
        <v>0</v>
      </c>
      <c r="C62" s="779"/>
      <c r="D62" s="159">
        <f>内訳!D61</f>
        <v>0</v>
      </c>
      <c r="E62" s="172">
        <f>内訳!E61</f>
        <v>0</v>
      </c>
      <c r="F62" s="143">
        <f>内訳!F61</f>
        <v>0</v>
      </c>
      <c r="G62" s="277">
        <f t="shared" si="3"/>
        <v>0</v>
      </c>
      <c r="H62" s="277">
        <f t="shared" si="4"/>
        <v>0</v>
      </c>
      <c r="I62" s="314"/>
      <c r="J62" s="315"/>
      <c r="K62" s="130"/>
      <c r="L62" s="177" t="e">
        <f t="shared" si="5"/>
        <v>#N/A</v>
      </c>
      <c r="M62" s="165"/>
      <c r="N62" s="273"/>
      <c r="O62" s="273"/>
      <c r="P62" s="273"/>
      <c r="Q62" s="273"/>
      <c r="R62" s="142"/>
      <c r="S62" s="273"/>
      <c r="T62" s="273"/>
    </row>
    <row r="63" spans="1:20" s="125" customFormat="1" ht="16.5" customHeight="1">
      <c r="A63" s="178">
        <v>59</v>
      </c>
      <c r="B63" s="778">
        <f>内訳!B62</f>
        <v>0</v>
      </c>
      <c r="C63" s="779"/>
      <c r="D63" s="159">
        <f>内訳!D62</f>
        <v>0</v>
      </c>
      <c r="E63" s="172">
        <f>内訳!E62</f>
        <v>0</v>
      </c>
      <c r="F63" s="143">
        <f>内訳!F62</f>
        <v>0</v>
      </c>
      <c r="G63" s="277">
        <f t="shared" si="3"/>
        <v>0</v>
      </c>
      <c r="H63" s="277">
        <f t="shared" si="4"/>
        <v>0</v>
      </c>
      <c r="I63" s="314"/>
      <c r="J63" s="315"/>
      <c r="K63" s="130"/>
      <c r="L63" s="177" t="e">
        <f t="shared" si="5"/>
        <v>#N/A</v>
      </c>
      <c r="M63" s="165"/>
      <c r="N63" s="273"/>
      <c r="O63" s="273"/>
      <c r="P63" s="273"/>
      <c r="Q63" s="273"/>
      <c r="R63" s="142"/>
      <c r="S63" s="273"/>
      <c r="T63" s="273"/>
    </row>
    <row r="64" spans="1:20" s="125" customFormat="1" ht="16.5" customHeight="1">
      <c r="A64" s="178">
        <v>60</v>
      </c>
      <c r="B64" s="778">
        <f>内訳!B63</f>
        <v>0</v>
      </c>
      <c r="C64" s="779"/>
      <c r="D64" s="159">
        <f>内訳!D63</f>
        <v>0</v>
      </c>
      <c r="E64" s="172">
        <f>内訳!E63</f>
        <v>0</v>
      </c>
      <c r="F64" s="143">
        <f>内訳!F63</f>
        <v>0</v>
      </c>
      <c r="G64" s="277">
        <f t="shared" si="3"/>
        <v>0</v>
      </c>
      <c r="H64" s="277">
        <f t="shared" si="4"/>
        <v>0</v>
      </c>
      <c r="I64" s="314"/>
      <c r="J64" s="315"/>
      <c r="K64" s="130"/>
      <c r="L64" s="177" t="e">
        <f t="shared" si="5"/>
        <v>#N/A</v>
      </c>
      <c r="M64" s="165"/>
      <c r="N64" s="273"/>
      <c r="O64" s="273"/>
      <c r="P64" s="273"/>
      <c r="Q64" s="273"/>
      <c r="R64" s="142"/>
      <c r="S64" s="273"/>
      <c r="T64" s="273"/>
    </row>
    <row r="65" spans="1:21" s="125" customFormat="1" ht="16.5" customHeight="1">
      <c r="A65" s="724" t="s">
        <v>258</v>
      </c>
      <c r="B65" s="725"/>
      <c r="C65" s="725"/>
      <c r="D65" s="725"/>
      <c r="E65" s="726"/>
      <c r="F65" s="144">
        <f>SUM(F5:F64)</f>
        <v>0</v>
      </c>
      <c r="G65" s="277">
        <f>SUM(G5:G64)</f>
        <v>0</v>
      </c>
      <c r="H65" s="277">
        <f>SUM(H5:H64)</f>
        <v>0</v>
      </c>
      <c r="I65" s="727"/>
      <c r="J65" s="728"/>
      <c r="K65" s="130"/>
      <c r="L65" s="164"/>
      <c r="M65" s="165"/>
      <c r="N65" s="273"/>
      <c r="O65" s="273"/>
      <c r="P65" s="273"/>
      <c r="Q65" s="273"/>
      <c r="R65" s="273"/>
      <c r="S65" s="273"/>
      <c r="T65" s="273"/>
      <c r="U65" s="273"/>
    </row>
    <row r="66" spans="1:21" s="138" customFormat="1" ht="16.5" customHeight="1">
      <c r="A66" s="166"/>
      <c r="B66" s="271"/>
      <c r="C66" s="271"/>
      <c r="D66" s="273"/>
      <c r="E66" s="273"/>
      <c r="F66" s="273"/>
      <c r="G66" s="273"/>
      <c r="H66" s="273"/>
      <c r="I66" s="273"/>
      <c r="J66" s="273"/>
      <c r="K66" s="273"/>
      <c r="L66" s="273"/>
      <c r="M66" s="273"/>
      <c r="N66" s="273"/>
      <c r="O66" s="273"/>
      <c r="P66" s="273"/>
      <c r="Q66" s="273"/>
      <c r="R66" s="273"/>
      <c r="S66" s="273"/>
      <c r="T66" s="273"/>
    </row>
    <row r="67" spans="1:21" s="147" customFormat="1" ht="22.5" customHeight="1">
      <c r="A67" s="723" t="s">
        <v>249</v>
      </c>
      <c r="B67" s="723"/>
      <c r="C67" s="134" t="s">
        <v>251</v>
      </c>
      <c r="D67" s="134" t="s">
        <v>252</v>
      </c>
      <c r="E67" s="134" t="s">
        <v>253</v>
      </c>
      <c r="G67" s="719" t="s">
        <v>182</v>
      </c>
      <c r="H67" s="720"/>
      <c r="I67" s="312" t="s">
        <v>188</v>
      </c>
      <c r="J67" s="312" t="s">
        <v>259</v>
      </c>
      <c r="K67" s="719" t="s">
        <v>189</v>
      </c>
      <c r="L67" s="720"/>
      <c r="M67" s="312" t="s">
        <v>253</v>
      </c>
      <c r="N67" s="273"/>
      <c r="O67" s="273"/>
      <c r="P67" s="273"/>
      <c r="Q67" s="273"/>
      <c r="R67" s="273"/>
    </row>
    <row r="68" spans="1:21" s="147" customFormat="1" ht="16.5" customHeight="1">
      <c r="A68" s="730" t="s">
        <v>183</v>
      </c>
      <c r="B68" s="310" t="s">
        <v>87</v>
      </c>
      <c r="C68" s="277">
        <f>SUMIF($D$5:$D$64,"会場借上料",F$5:F$64)</f>
        <v>0</v>
      </c>
      <c r="D68" s="277">
        <f>SUMIF($D$5:$D$64,"会場借上料",G$5:G$64)</f>
        <v>0</v>
      </c>
      <c r="E68" s="277">
        <f>SUMIF($D$5:$D$64,"会場借上料",H$5:H$64)</f>
        <v>0</v>
      </c>
      <c r="G68" s="735" t="s">
        <v>260</v>
      </c>
      <c r="H68" s="735"/>
      <c r="I68" s="279" t="s">
        <v>413</v>
      </c>
      <c r="J68" s="280">
        <f>SUM(C68:C71,C73)</f>
        <v>0</v>
      </c>
      <c r="K68" s="716">
        <f>SUM(D68:D71,D73)</f>
        <v>0</v>
      </c>
      <c r="L68" s="717"/>
      <c r="M68" s="280">
        <f>SUM(E68:E71,E73)</f>
        <v>0</v>
      </c>
      <c r="N68" s="273"/>
      <c r="O68" s="273"/>
      <c r="P68" s="273"/>
      <c r="Q68" s="273"/>
    </row>
    <row r="69" spans="1:21" s="147" customFormat="1" ht="16.5" customHeight="1">
      <c r="A69" s="731"/>
      <c r="B69" s="310" t="s">
        <v>86</v>
      </c>
      <c r="C69" s="277">
        <f>SUMIF($D$5:$D$64,"装飾設備費",F$5:F$64)</f>
        <v>0</v>
      </c>
      <c r="D69" s="277">
        <f>SUMIF($D$5:$D$64,"装飾設備費",G$5:G$64)</f>
        <v>0</v>
      </c>
      <c r="E69" s="277">
        <f>SUMIF($D$5:$D$64,"装飾設備費",H$5:H$64)</f>
        <v>0</v>
      </c>
      <c r="G69" s="735"/>
      <c r="H69" s="735"/>
      <c r="I69" s="279" t="s">
        <v>415</v>
      </c>
      <c r="J69" s="280">
        <f>SUM(C72)</f>
        <v>0</v>
      </c>
      <c r="K69" s="716">
        <f>SUM(D72)</f>
        <v>0</v>
      </c>
      <c r="L69" s="717"/>
      <c r="M69" s="280">
        <f>SUM(E72)</f>
        <v>0</v>
      </c>
    </row>
    <row r="70" spans="1:21" s="147" customFormat="1" ht="16.5" customHeight="1">
      <c r="A70" s="731"/>
      <c r="B70" s="310" t="s">
        <v>85</v>
      </c>
      <c r="C70" s="277">
        <f>SUMIF($D$5:$D$64,"委託料",F$5:F$64)</f>
        <v>0</v>
      </c>
      <c r="D70" s="277">
        <f>SUMIF($D$5:$D$64,"委託料",G$5:G$64)</f>
        <v>0</v>
      </c>
      <c r="E70" s="277">
        <f>SUMIF($D$5:$D$64,"委託料",H$5:H$64)</f>
        <v>0</v>
      </c>
      <c r="G70" s="729" t="s">
        <v>261</v>
      </c>
      <c r="H70" s="729"/>
      <c r="I70" s="279" t="s">
        <v>416</v>
      </c>
      <c r="J70" s="280">
        <f>SUM(C74:C76)</f>
        <v>0</v>
      </c>
      <c r="K70" s="716">
        <f>SUM(D74:D76)</f>
        <v>0</v>
      </c>
      <c r="L70" s="717"/>
      <c r="M70" s="280">
        <f>SUM(E74:E76)</f>
        <v>0</v>
      </c>
    </row>
    <row r="71" spans="1:21" s="147" customFormat="1" ht="16.5" customHeight="1">
      <c r="A71" s="731"/>
      <c r="B71" s="310" t="s">
        <v>83</v>
      </c>
      <c r="C71" s="277">
        <f>SUMIF($D$5:$D$64,"印刷製本費",F$5:F$64)</f>
        <v>0</v>
      </c>
      <c r="D71" s="277">
        <f>SUMIF($D$5:$D$64,"印刷製本費",G$5:G$64)</f>
        <v>0</v>
      </c>
      <c r="E71" s="277">
        <f>SUMIF($D$5:$D$64,"印刷製本費",H$5:H$64)</f>
        <v>0</v>
      </c>
      <c r="G71" s="729" t="s">
        <v>262</v>
      </c>
      <c r="H71" s="729"/>
      <c r="I71" s="281"/>
      <c r="J71" s="280">
        <f>SUM(C77)</f>
        <v>0</v>
      </c>
      <c r="K71" s="716">
        <f>SUM(D77)</f>
        <v>0</v>
      </c>
      <c r="L71" s="717"/>
      <c r="M71" s="280">
        <f>SUM(E77)</f>
        <v>0</v>
      </c>
    </row>
    <row r="72" spans="1:21" s="147" customFormat="1" ht="16.5" customHeight="1">
      <c r="A72" s="731"/>
      <c r="B72" s="310" t="s">
        <v>264</v>
      </c>
      <c r="C72" s="277">
        <f>SUMIF($D$5:$D$64,"人件費",F$5:F$64)</f>
        <v>0</v>
      </c>
      <c r="D72" s="277">
        <f>SUMIF($D$5:$D$64,"人件費",G$5:G$64)</f>
        <v>0</v>
      </c>
      <c r="E72" s="277">
        <f>SUMIF($D$5:$D$64,"人件費",H$5:H$64)</f>
        <v>0</v>
      </c>
      <c r="G72" s="729" t="s">
        <v>186</v>
      </c>
      <c r="H72" s="729"/>
      <c r="I72" s="282"/>
      <c r="J72" s="277">
        <f>SUM(J68:J71)</f>
        <v>0</v>
      </c>
      <c r="K72" s="739"/>
      <c r="L72" s="740"/>
      <c r="M72" s="282"/>
    </row>
    <row r="73" spans="1:21" s="147" customFormat="1" ht="16.5" customHeight="1">
      <c r="A73" s="732"/>
      <c r="B73" s="310" t="s">
        <v>81</v>
      </c>
      <c r="C73" s="277">
        <f>SUMIF($D$5:$D$64,"海外通信費",F$5:F$64)</f>
        <v>0</v>
      </c>
      <c r="D73" s="277">
        <f>SUMIF($D$5:$D$64,"海外通信費",G$5:G$64)</f>
        <v>0</v>
      </c>
      <c r="E73" s="277">
        <f>SUMIF($D$5:$D$64,"海外通信費",H$5:H$64)</f>
        <v>0</v>
      </c>
      <c r="G73" s="273"/>
      <c r="H73" s="273"/>
      <c r="I73" s="273"/>
      <c r="J73" s="273"/>
      <c r="K73" s="142"/>
      <c r="L73" s="142"/>
      <c r="M73" s="273"/>
    </row>
    <row r="74" spans="1:21" s="147" customFormat="1" ht="16.5" customHeight="1">
      <c r="A74" s="734" t="s">
        <v>184</v>
      </c>
      <c r="B74" s="310" t="s">
        <v>256</v>
      </c>
      <c r="C74" s="277">
        <f>SUMIF($D$5:$D$64,"施設整備費",F$5:F$64)</f>
        <v>0</v>
      </c>
      <c r="D74" s="277">
        <f>SUMIF($D$5:$D$64,"施設整備費",G$5:G$64)</f>
        <v>0</v>
      </c>
      <c r="E74" s="277">
        <f>SUMIF($D$5:$D$64,"施設整備費",H$5:H$64)</f>
        <v>0</v>
      </c>
      <c r="G74" s="719" t="s">
        <v>417</v>
      </c>
      <c r="H74" s="720"/>
      <c r="I74" s="312" t="s">
        <v>188</v>
      </c>
      <c r="J74" s="312" t="s">
        <v>259</v>
      </c>
      <c r="K74" s="719" t="s">
        <v>189</v>
      </c>
      <c r="L74" s="720"/>
      <c r="M74" s="312" t="s">
        <v>253</v>
      </c>
      <c r="N74" s="273"/>
    </row>
    <row r="75" spans="1:21" s="147" customFormat="1" ht="16.5" customHeight="1">
      <c r="A75" s="734"/>
      <c r="B75" s="310" t="s">
        <v>78</v>
      </c>
      <c r="C75" s="277">
        <f>SUMIF($D$5:$D$64,"内外装整備費",F$5:F$64)</f>
        <v>0</v>
      </c>
      <c r="D75" s="277">
        <f>SUMIF($D$5:$D$64,"内外装整備費",G$5:G$64)</f>
        <v>0</v>
      </c>
      <c r="E75" s="277">
        <f>SUMIF($D$5:$D$64,"内外装整備費",H$5:H$64)</f>
        <v>0</v>
      </c>
      <c r="G75" s="736" t="s">
        <v>418</v>
      </c>
      <c r="H75" s="735"/>
      <c r="I75" s="279" t="s">
        <v>412</v>
      </c>
      <c r="J75" s="280">
        <f>SUM(C68:C71,C73)</f>
        <v>0</v>
      </c>
      <c r="K75" s="716">
        <f>SUM(D68:D71,D73)</f>
        <v>0</v>
      </c>
      <c r="L75" s="717"/>
      <c r="M75" s="280">
        <f>SUM(E68:E71,E73)</f>
        <v>0</v>
      </c>
    </row>
    <row r="76" spans="1:21" s="147" customFormat="1" ht="16.5" customHeight="1">
      <c r="A76" s="734"/>
      <c r="B76" s="310" t="s">
        <v>77</v>
      </c>
      <c r="C76" s="277">
        <f>SUMIF($D$5:$D$64,"家賃賃借料",F$5:F$64)</f>
        <v>0</v>
      </c>
      <c r="D76" s="277">
        <f>SUMIF($D$5:$D$64,"家賃賃借料",G$5:G$64)</f>
        <v>0</v>
      </c>
      <c r="E76" s="277">
        <f>SUMIF($D$5:$D$64,"家賃賃借料",H$5:H$64)</f>
        <v>0</v>
      </c>
      <c r="G76" s="735"/>
      <c r="H76" s="735"/>
      <c r="I76" s="279" t="s">
        <v>414</v>
      </c>
      <c r="J76" s="280">
        <f>SUM(C72)</f>
        <v>0</v>
      </c>
      <c r="K76" s="716">
        <f>SUM(D72)</f>
        <v>0</v>
      </c>
      <c r="L76" s="717"/>
      <c r="M76" s="280">
        <f>SUM(E72)</f>
        <v>0</v>
      </c>
    </row>
    <row r="77" spans="1:21" s="147" customFormat="1" ht="16.5" customHeight="1">
      <c r="A77" s="737" t="s">
        <v>257</v>
      </c>
      <c r="B77" s="738"/>
      <c r="C77" s="154">
        <f>SUMIF($D$5:$D$64,"補助対象外",F$5:F$64)</f>
        <v>0</v>
      </c>
      <c r="D77" s="154">
        <f>SUMIF($D$5:$D$64,"補助対象外",G$5:G$64)</f>
        <v>0</v>
      </c>
      <c r="E77" s="154">
        <f>SUMIF($D$5:$D$64,"補助対象外",H$5:H$64)</f>
        <v>0</v>
      </c>
      <c r="G77" s="729" t="s">
        <v>261</v>
      </c>
      <c r="H77" s="729"/>
      <c r="I77" s="279" t="s">
        <v>412</v>
      </c>
      <c r="J77" s="280">
        <f>SUM(C74:C76)</f>
        <v>0</v>
      </c>
      <c r="K77" s="716">
        <f>SUM(D74:D76)</f>
        <v>0</v>
      </c>
      <c r="L77" s="717"/>
      <c r="M77" s="280">
        <f>SUM(E74:E76)</f>
        <v>0</v>
      </c>
    </row>
    <row r="78" spans="1:21" s="147" customFormat="1" ht="16.5" customHeight="1">
      <c r="A78" s="733" t="s">
        <v>258</v>
      </c>
      <c r="B78" s="733"/>
      <c r="C78" s="277">
        <f>SUM(C68:C77)</f>
        <v>0</v>
      </c>
      <c r="D78" s="277">
        <f>SUM(D68:D77)</f>
        <v>0</v>
      </c>
      <c r="E78" s="277">
        <f>SUM(E68:E77)</f>
        <v>0</v>
      </c>
      <c r="G78" s="729" t="s">
        <v>262</v>
      </c>
      <c r="H78" s="729"/>
      <c r="I78" s="281"/>
      <c r="J78" s="280">
        <f>C77</f>
        <v>0</v>
      </c>
      <c r="K78" s="716">
        <f>D77</f>
        <v>0</v>
      </c>
      <c r="L78" s="717"/>
      <c r="M78" s="280">
        <f>E77</f>
        <v>0</v>
      </c>
    </row>
    <row r="79" spans="1:21" s="147" customFormat="1" ht="16.5" customHeight="1">
      <c r="A79" s="155"/>
      <c r="B79" s="156"/>
      <c r="C79" s="156"/>
      <c r="G79" s="729" t="s">
        <v>186</v>
      </c>
      <c r="H79" s="729"/>
      <c r="I79" s="282"/>
      <c r="J79" s="277">
        <f>SUM(J75:J78)</f>
        <v>0</v>
      </c>
      <c r="K79" s="739"/>
      <c r="L79" s="740"/>
      <c r="M79" s="282"/>
    </row>
    <row r="80" spans="1:21" s="147" customFormat="1" ht="18.75" customHeight="1">
      <c r="A80" s="155"/>
      <c r="B80" s="156"/>
      <c r="C80" s="156"/>
    </row>
    <row r="81" spans="1:15" s="147" customFormat="1" ht="18.75" customHeight="1">
      <c r="A81" s="155"/>
      <c r="B81" s="156"/>
      <c r="C81" s="156"/>
      <c r="G81" s="147" t="s">
        <v>655</v>
      </c>
    </row>
    <row r="82" spans="1:15" s="125" customFormat="1" ht="18.75" customHeight="1">
      <c r="A82" s="427"/>
      <c r="B82" s="428"/>
      <c r="C82" s="428"/>
      <c r="D82" s="138"/>
      <c r="E82" s="138"/>
      <c r="F82" s="138"/>
      <c r="G82" s="733" t="s">
        <v>652</v>
      </c>
      <c r="H82" s="741"/>
      <c r="I82" s="742" t="s">
        <v>653</v>
      </c>
      <c r="J82" s="743"/>
      <c r="K82" s="729" t="s">
        <v>654</v>
      </c>
      <c r="L82" s="744"/>
      <c r="M82" s="744"/>
      <c r="N82" s="138"/>
      <c r="O82" s="138"/>
    </row>
    <row r="83" spans="1:15" s="125" customFormat="1" ht="18.75" customHeight="1">
      <c r="A83" s="427"/>
      <c r="B83" s="428"/>
      <c r="C83" s="428"/>
      <c r="D83" s="138"/>
      <c r="E83" s="138"/>
      <c r="F83" s="138"/>
      <c r="G83" s="745">
        <f>C78</f>
        <v>0</v>
      </c>
      <c r="H83" s="746"/>
      <c r="I83" s="745">
        <f>SUM(D68:D76)</f>
        <v>0</v>
      </c>
      <c r="J83" s="746"/>
      <c r="K83" s="745">
        <f>E78+D77</f>
        <v>0</v>
      </c>
      <c r="L83" s="746"/>
      <c r="M83" s="746"/>
      <c r="N83" s="138"/>
      <c r="O83" s="138"/>
    </row>
    <row r="84" spans="1:15" ht="18.75" customHeight="1">
      <c r="A84" s="155"/>
      <c r="B84" s="156"/>
      <c r="C84" s="156"/>
      <c r="D84" s="147"/>
      <c r="E84" s="147"/>
      <c r="F84" s="147"/>
      <c r="H84" s="147"/>
      <c r="I84" s="147"/>
      <c r="J84" s="147"/>
      <c r="K84" s="147"/>
      <c r="L84" s="147"/>
      <c r="M84" s="147"/>
      <c r="N84" s="147"/>
      <c r="O84" s="147"/>
    </row>
    <row r="85" spans="1:15" ht="18.75" customHeight="1">
      <c r="A85" s="155"/>
      <c r="B85" s="156"/>
      <c r="C85" s="156"/>
      <c r="D85" s="147"/>
      <c r="E85" s="147"/>
      <c r="F85" s="147"/>
      <c r="H85" s="147"/>
      <c r="I85" s="147"/>
      <c r="J85" s="147"/>
      <c r="K85" s="147"/>
      <c r="L85" s="147"/>
      <c r="M85" s="147"/>
      <c r="N85" s="147"/>
      <c r="O85" s="147"/>
    </row>
    <row r="86" spans="1:15" ht="18.75" customHeight="1">
      <c r="A86" s="155"/>
      <c r="B86" s="156"/>
      <c r="C86" s="156"/>
      <c r="D86" s="147"/>
      <c r="E86" s="147"/>
      <c r="F86" s="147"/>
      <c r="H86" s="147"/>
      <c r="I86" s="147"/>
      <c r="J86" s="147"/>
      <c r="K86" s="147"/>
      <c r="L86" s="147"/>
      <c r="M86" s="147"/>
      <c r="N86" s="147"/>
      <c r="O86" s="147"/>
    </row>
    <row r="87" spans="1:15" ht="18.75" customHeight="1">
      <c r="A87" s="155"/>
      <c r="B87" s="156"/>
      <c r="C87" s="156"/>
      <c r="D87" s="147"/>
      <c r="E87" s="147"/>
      <c r="F87" s="147"/>
      <c r="H87" s="147"/>
      <c r="I87" s="147"/>
      <c r="J87" s="147"/>
      <c r="K87" s="147"/>
      <c r="L87" s="147"/>
      <c r="M87" s="147"/>
      <c r="N87" s="147"/>
      <c r="O87" s="147"/>
    </row>
    <row r="88" spans="1:15">
      <c r="A88" s="155"/>
      <c r="B88" s="156"/>
      <c r="C88" s="156"/>
      <c r="D88" s="147"/>
      <c r="E88" s="147"/>
      <c r="F88" s="147"/>
    </row>
    <row r="89" spans="1:15">
      <c r="A89" s="155"/>
      <c r="B89" s="156"/>
      <c r="C89" s="156"/>
      <c r="D89" s="147"/>
      <c r="E89" s="147"/>
      <c r="F89" s="147"/>
    </row>
    <row r="90" spans="1:15">
      <c r="A90" s="155"/>
      <c r="B90" s="156"/>
      <c r="C90" s="156"/>
      <c r="D90" s="147"/>
      <c r="E90" s="147"/>
      <c r="F90" s="147"/>
    </row>
    <row r="91" spans="1:15">
      <c r="A91" s="155"/>
      <c r="B91" s="156"/>
      <c r="C91" s="156"/>
      <c r="D91" s="147"/>
      <c r="E91" s="147"/>
      <c r="F91" s="147"/>
    </row>
    <row r="92" spans="1:15">
      <c r="A92" s="155"/>
      <c r="B92" s="156"/>
      <c r="C92" s="156"/>
      <c r="D92" s="147"/>
      <c r="E92" s="147"/>
      <c r="F92" s="147"/>
    </row>
    <row r="93" spans="1:15">
      <c r="A93" s="155"/>
      <c r="B93" s="156"/>
      <c r="C93" s="156"/>
      <c r="D93" s="147"/>
      <c r="E93" s="147"/>
      <c r="F93" s="147"/>
    </row>
    <row r="94" spans="1:15">
      <c r="F94" s="147"/>
    </row>
  </sheetData>
  <mergeCells count="102">
    <mergeCell ref="G79:H79"/>
    <mergeCell ref="K79:L79"/>
    <mergeCell ref="K72:L72"/>
    <mergeCell ref="G74:H74"/>
    <mergeCell ref="K74:L74"/>
    <mergeCell ref="G75:H76"/>
    <mergeCell ref="K75:L75"/>
    <mergeCell ref="K76:L76"/>
    <mergeCell ref="G77:H77"/>
    <mergeCell ref="K77:L77"/>
    <mergeCell ref="G78:H78"/>
    <mergeCell ref="K78:L78"/>
    <mergeCell ref="A78:B78"/>
    <mergeCell ref="A74:A76"/>
    <mergeCell ref="G71:H71"/>
    <mergeCell ref="K71:L71"/>
    <mergeCell ref="G72:H72"/>
    <mergeCell ref="A67:B67"/>
    <mergeCell ref="G67:H67"/>
    <mergeCell ref="A68:A73"/>
    <mergeCell ref="K67:L67"/>
    <mergeCell ref="G68:H69"/>
    <mergeCell ref="K68:L68"/>
    <mergeCell ref="K69:L69"/>
    <mergeCell ref="G70:H70"/>
    <mergeCell ref="K70:L70"/>
    <mergeCell ref="B62:C62"/>
    <mergeCell ref="B63:C63"/>
    <mergeCell ref="B64:C64"/>
    <mergeCell ref="A65:E65"/>
    <mergeCell ref="I65:J65"/>
    <mergeCell ref="P2:Q2"/>
    <mergeCell ref="A77:B77"/>
    <mergeCell ref="B61:C61"/>
    <mergeCell ref="B50:C50"/>
    <mergeCell ref="B51:C51"/>
    <mergeCell ref="B52:C52"/>
    <mergeCell ref="B53:C53"/>
    <mergeCell ref="B54:C54"/>
    <mergeCell ref="B55:C55"/>
    <mergeCell ref="B56:C56"/>
    <mergeCell ref="B57:C57"/>
    <mergeCell ref="B58:C58"/>
    <mergeCell ref="B59:C59"/>
    <mergeCell ref="B60:C60"/>
    <mergeCell ref="B49:C49"/>
    <mergeCell ref="B38:C38"/>
    <mergeCell ref="B39:C39"/>
    <mergeCell ref="B40:C40"/>
    <mergeCell ref="B41:C41"/>
    <mergeCell ref="B42:C42"/>
    <mergeCell ref="B43:C43"/>
    <mergeCell ref="B44:C44"/>
    <mergeCell ref="B45:C45"/>
    <mergeCell ref="B46:C46"/>
    <mergeCell ref="B47:C47"/>
    <mergeCell ref="B48:C48"/>
    <mergeCell ref="B37:C37"/>
    <mergeCell ref="B26:C26"/>
    <mergeCell ref="B27:C27"/>
    <mergeCell ref="B28:C28"/>
    <mergeCell ref="B29:C29"/>
    <mergeCell ref="B30:C30"/>
    <mergeCell ref="B31:C31"/>
    <mergeCell ref="B32:C32"/>
    <mergeCell ref="B33:C33"/>
    <mergeCell ref="B34:C34"/>
    <mergeCell ref="B35:C35"/>
    <mergeCell ref="B36:C36"/>
    <mergeCell ref="B16:C16"/>
    <mergeCell ref="B17:C17"/>
    <mergeCell ref="B18:C18"/>
    <mergeCell ref="B19:C19"/>
    <mergeCell ref="B20:C20"/>
    <mergeCell ref="B21:C21"/>
    <mergeCell ref="B22:C22"/>
    <mergeCell ref="B23:C23"/>
    <mergeCell ref="B24:C24"/>
    <mergeCell ref="G82:H82"/>
    <mergeCell ref="I82:J82"/>
    <mergeCell ref="G83:H83"/>
    <mergeCell ref="I83:J83"/>
    <mergeCell ref="K82:M82"/>
    <mergeCell ref="K83:M83"/>
    <mergeCell ref="B13:C13"/>
    <mergeCell ref="J1:L1"/>
    <mergeCell ref="B4:C4"/>
    <mergeCell ref="I4:J4"/>
    <mergeCell ref="B5:C5"/>
    <mergeCell ref="B6:C6"/>
    <mergeCell ref="B7:C7"/>
    <mergeCell ref="B2:C2"/>
    <mergeCell ref="E2:H2"/>
    <mergeCell ref="B8:C8"/>
    <mergeCell ref="B9:C9"/>
    <mergeCell ref="B10:C10"/>
    <mergeCell ref="B11:C11"/>
    <mergeCell ref="B12:C12"/>
    <mergeCell ref="K2:M2"/>
    <mergeCell ref="B25:C25"/>
    <mergeCell ref="B14:C14"/>
    <mergeCell ref="B15:C15"/>
  </mergeCells>
  <phoneticPr fontId="23"/>
  <conditionalFormatting sqref="D5:D64">
    <cfRule type="cellIs" dxfId="4" priority="1" operator="equal">
      <formula>"人件費"</formula>
    </cfRule>
  </conditionalFormatting>
  <dataValidations count="2">
    <dataValidation type="list" allowBlank="1" showInputMessage="1" showErrorMessage="1" sqref="WVL983082:WVL983104 IZ5:IZ64 SV65578:SV65600 ACR65578:ACR65600 AMN65578:AMN65600 AWJ65578:AWJ65600 BGF65578:BGF65600 BQB65578:BQB65600 BZX65578:BZX65600 CJT65578:CJT65600 CTP65578:CTP65600 DDL65578:DDL65600 DNH65578:DNH65600 DXD65578:DXD65600 EGZ65578:EGZ65600 EQV65578:EQV65600 FAR65578:FAR65600 FKN65578:FKN65600 FUJ65578:FUJ65600 GEF65578:GEF65600 GOB65578:GOB65600 GXX65578:GXX65600 HHT65578:HHT65600 HRP65578:HRP65600 IBL65578:IBL65600 ILH65578:ILH65600 IVD65578:IVD65600 JEZ65578:JEZ65600 JOV65578:JOV65600 JYR65578:JYR65600 KIN65578:KIN65600 KSJ65578:KSJ65600 LCF65578:LCF65600 LMB65578:LMB65600 LVX65578:LVX65600 MFT65578:MFT65600 MPP65578:MPP65600 MZL65578:MZL65600 NJH65578:NJH65600 NTD65578:NTD65600 OCZ65578:OCZ65600 OMV65578:OMV65600 OWR65578:OWR65600 PGN65578:PGN65600 PQJ65578:PQJ65600 QAF65578:QAF65600 QKB65578:QKB65600 QTX65578:QTX65600 RDT65578:RDT65600 RNP65578:RNP65600 RXL65578:RXL65600 SHH65578:SHH65600 SRD65578:SRD65600 TAZ65578:TAZ65600 TKV65578:TKV65600 TUR65578:TUR65600 UEN65578:UEN65600 UOJ65578:UOJ65600 UYF65578:UYF65600 VIB65578:VIB65600 VRX65578:VRX65600 WBT65578:WBT65600 WLP65578:WLP65600 WVL65578:WVL65600 D131113:D131135 IZ131114:IZ131136 SV131114:SV131136 ACR131114:ACR131136 AMN131114:AMN131136 AWJ131114:AWJ131136 BGF131114:BGF131136 BQB131114:BQB131136 BZX131114:BZX131136 CJT131114:CJT131136 CTP131114:CTP131136 DDL131114:DDL131136 DNH131114:DNH131136 DXD131114:DXD131136 EGZ131114:EGZ131136 EQV131114:EQV131136 FAR131114:FAR131136 FKN131114:FKN131136 FUJ131114:FUJ131136 GEF131114:GEF131136 GOB131114:GOB131136 GXX131114:GXX131136 HHT131114:HHT131136 HRP131114:HRP131136 IBL131114:IBL131136 ILH131114:ILH131136 IVD131114:IVD131136 JEZ131114:JEZ131136 JOV131114:JOV131136 JYR131114:JYR131136 KIN131114:KIN131136 KSJ131114:KSJ131136 LCF131114:LCF131136 LMB131114:LMB131136 LVX131114:LVX131136 MFT131114:MFT131136 MPP131114:MPP131136 MZL131114:MZL131136 NJH131114:NJH131136 NTD131114:NTD131136 OCZ131114:OCZ131136 OMV131114:OMV131136 OWR131114:OWR131136 PGN131114:PGN131136 PQJ131114:PQJ131136 QAF131114:QAF131136 QKB131114:QKB131136 QTX131114:QTX131136 RDT131114:RDT131136 RNP131114:RNP131136 RXL131114:RXL131136 SHH131114:SHH131136 SRD131114:SRD131136 TAZ131114:TAZ131136 TKV131114:TKV131136 TUR131114:TUR131136 UEN131114:UEN131136 UOJ131114:UOJ131136 UYF131114:UYF131136 VIB131114:VIB131136 VRX131114:VRX131136 WBT131114:WBT131136 WLP131114:WLP131136 WVL131114:WVL131136 D196649:D196671 IZ196650:IZ196672 SV196650:SV196672 ACR196650:ACR196672 AMN196650:AMN196672 AWJ196650:AWJ196672 BGF196650:BGF196672 BQB196650:BQB196672 BZX196650:BZX196672 CJT196650:CJT196672 CTP196650:CTP196672 DDL196650:DDL196672 DNH196650:DNH196672 DXD196650:DXD196672 EGZ196650:EGZ196672 EQV196650:EQV196672 FAR196650:FAR196672 FKN196650:FKN196672 FUJ196650:FUJ196672 GEF196650:GEF196672 GOB196650:GOB196672 GXX196650:GXX196672 HHT196650:HHT196672 HRP196650:HRP196672 IBL196650:IBL196672 ILH196650:ILH196672 IVD196650:IVD196672 JEZ196650:JEZ196672 JOV196650:JOV196672 JYR196650:JYR196672 KIN196650:KIN196672 KSJ196650:KSJ196672 LCF196650:LCF196672 LMB196650:LMB196672 LVX196650:LVX196672 MFT196650:MFT196672 MPP196650:MPP196672 MZL196650:MZL196672 NJH196650:NJH196672 NTD196650:NTD196672 OCZ196650:OCZ196672 OMV196650:OMV196672 OWR196650:OWR196672 PGN196650:PGN196672 PQJ196650:PQJ196672 QAF196650:QAF196672 QKB196650:QKB196672 QTX196650:QTX196672 RDT196650:RDT196672 RNP196650:RNP196672 RXL196650:RXL196672 SHH196650:SHH196672 SRD196650:SRD196672 TAZ196650:TAZ196672 TKV196650:TKV196672 TUR196650:TUR196672 UEN196650:UEN196672 UOJ196650:UOJ196672 UYF196650:UYF196672 VIB196650:VIB196672 VRX196650:VRX196672 WBT196650:WBT196672 WLP196650:WLP196672 WVL196650:WVL196672 D262185:D262207 IZ262186:IZ262208 SV262186:SV262208 ACR262186:ACR262208 AMN262186:AMN262208 AWJ262186:AWJ262208 BGF262186:BGF262208 BQB262186:BQB262208 BZX262186:BZX262208 CJT262186:CJT262208 CTP262186:CTP262208 DDL262186:DDL262208 DNH262186:DNH262208 DXD262186:DXD262208 EGZ262186:EGZ262208 EQV262186:EQV262208 FAR262186:FAR262208 FKN262186:FKN262208 FUJ262186:FUJ262208 GEF262186:GEF262208 GOB262186:GOB262208 GXX262186:GXX262208 HHT262186:HHT262208 HRP262186:HRP262208 IBL262186:IBL262208 ILH262186:ILH262208 IVD262186:IVD262208 JEZ262186:JEZ262208 JOV262186:JOV262208 JYR262186:JYR262208 KIN262186:KIN262208 KSJ262186:KSJ262208 LCF262186:LCF262208 LMB262186:LMB262208 LVX262186:LVX262208 MFT262186:MFT262208 MPP262186:MPP262208 MZL262186:MZL262208 NJH262186:NJH262208 NTD262186:NTD262208 OCZ262186:OCZ262208 OMV262186:OMV262208 OWR262186:OWR262208 PGN262186:PGN262208 PQJ262186:PQJ262208 QAF262186:QAF262208 QKB262186:QKB262208 QTX262186:QTX262208 RDT262186:RDT262208 RNP262186:RNP262208 RXL262186:RXL262208 SHH262186:SHH262208 SRD262186:SRD262208 TAZ262186:TAZ262208 TKV262186:TKV262208 TUR262186:TUR262208 UEN262186:UEN262208 UOJ262186:UOJ262208 UYF262186:UYF262208 VIB262186:VIB262208 VRX262186:VRX262208 WBT262186:WBT262208 WLP262186:WLP262208 WVL262186:WVL262208 D327721:D327743 IZ327722:IZ327744 SV327722:SV327744 ACR327722:ACR327744 AMN327722:AMN327744 AWJ327722:AWJ327744 BGF327722:BGF327744 BQB327722:BQB327744 BZX327722:BZX327744 CJT327722:CJT327744 CTP327722:CTP327744 DDL327722:DDL327744 DNH327722:DNH327744 DXD327722:DXD327744 EGZ327722:EGZ327744 EQV327722:EQV327744 FAR327722:FAR327744 FKN327722:FKN327744 FUJ327722:FUJ327744 GEF327722:GEF327744 GOB327722:GOB327744 GXX327722:GXX327744 HHT327722:HHT327744 HRP327722:HRP327744 IBL327722:IBL327744 ILH327722:ILH327744 IVD327722:IVD327744 JEZ327722:JEZ327744 JOV327722:JOV327744 JYR327722:JYR327744 KIN327722:KIN327744 KSJ327722:KSJ327744 LCF327722:LCF327744 LMB327722:LMB327744 LVX327722:LVX327744 MFT327722:MFT327744 MPP327722:MPP327744 MZL327722:MZL327744 NJH327722:NJH327744 NTD327722:NTD327744 OCZ327722:OCZ327744 OMV327722:OMV327744 OWR327722:OWR327744 PGN327722:PGN327744 PQJ327722:PQJ327744 QAF327722:QAF327744 QKB327722:QKB327744 QTX327722:QTX327744 RDT327722:RDT327744 RNP327722:RNP327744 RXL327722:RXL327744 SHH327722:SHH327744 SRD327722:SRD327744 TAZ327722:TAZ327744 TKV327722:TKV327744 TUR327722:TUR327744 UEN327722:UEN327744 UOJ327722:UOJ327744 UYF327722:UYF327744 VIB327722:VIB327744 VRX327722:VRX327744 WBT327722:WBT327744 WLP327722:WLP327744 WVL327722:WVL327744 D393257:D393279 IZ393258:IZ393280 SV393258:SV393280 ACR393258:ACR393280 AMN393258:AMN393280 AWJ393258:AWJ393280 BGF393258:BGF393280 BQB393258:BQB393280 BZX393258:BZX393280 CJT393258:CJT393280 CTP393258:CTP393280 DDL393258:DDL393280 DNH393258:DNH393280 DXD393258:DXD393280 EGZ393258:EGZ393280 EQV393258:EQV393280 FAR393258:FAR393280 FKN393258:FKN393280 FUJ393258:FUJ393280 GEF393258:GEF393280 GOB393258:GOB393280 GXX393258:GXX393280 HHT393258:HHT393280 HRP393258:HRP393280 IBL393258:IBL393280 ILH393258:ILH393280 IVD393258:IVD393280 JEZ393258:JEZ393280 JOV393258:JOV393280 JYR393258:JYR393280 KIN393258:KIN393280 KSJ393258:KSJ393280 LCF393258:LCF393280 LMB393258:LMB393280 LVX393258:LVX393280 MFT393258:MFT393280 MPP393258:MPP393280 MZL393258:MZL393280 NJH393258:NJH393280 NTD393258:NTD393280 OCZ393258:OCZ393280 OMV393258:OMV393280 OWR393258:OWR393280 PGN393258:PGN393280 PQJ393258:PQJ393280 QAF393258:QAF393280 QKB393258:QKB393280 QTX393258:QTX393280 RDT393258:RDT393280 RNP393258:RNP393280 RXL393258:RXL393280 SHH393258:SHH393280 SRD393258:SRD393280 TAZ393258:TAZ393280 TKV393258:TKV393280 TUR393258:TUR393280 UEN393258:UEN393280 UOJ393258:UOJ393280 UYF393258:UYF393280 VIB393258:VIB393280 VRX393258:VRX393280 WBT393258:WBT393280 WLP393258:WLP393280 WVL393258:WVL393280 D458793:D458815 IZ458794:IZ458816 SV458794:SV458816 ACR458794:ACR458816 AMN458794:AMN458816 AWJ458794:AWJ458816 BGF458794:BGF458816 BQB458794:BQB458816 BZX458794:BZX458816 CJT458794:CJT458816 CTP458794:CTP458816 DDL458794:DDL458816 DNH458794:DNH458816 DXD458794:DXD458816 EGZ458794:EGZ458816 EQV458794:EQV458816 FAR458794:FAR458816 FKN458794:FKN458816 FUJ458794:FUJ458816 GEF458794:GEF458816 GOB458794:GOB458816 GXX458794:GXX458816 HHT458794:HHT458816 HRP458794:HRP458816 IBL458794:IBL458816 ILH458794:ILH458816 IVD458794:IVD458816 JEZ458794:JEZ458816 JOV458794:JOV458816 JYR458794:JYR458816 KIN458794:KIN458816 KSJ458794:KSJ458816 LCF458794:LCF458816 LMB458794:LMB458816 LVX458794:LVX458816 MFT458794:MFT458816 MPP458794:MPP458816 MZL458794:MZL458816 NJH458794:NJH458816 NTD458794:NTD458816 OCZ458794:OCZ458816 OMV458794:OMV458816 OWR458794:OWR458816 PGN458794:PGN458816 PQJ458794:PQJ458816 QAF458794:QAF458816 QKB458794:QKB458816 QTX458794:QTX458816 RDT458794:RDT458816 RNP458794:RNP458816 RXL458794:RXL458816 SHH458794:SHH458816 SRD458794:SRD458816 TAZ458794:TAZ458816 TKV458794:TKV458816 TUR458794:TUR458816 UEN458794:UEN458816 UOJ458794:UOJ458816 UYF458794:UYF458816 VIB458794:VIB458816 VRX458794:VRX458816 WBT458794:WBT458816 WLP458794:WLP458816 WVL458794:WVL458816 D524329:D524351 IZ524330:IZ524352 SV524330:SV524352 ACR524330:ACR524352 AMN524330:AMN524352 AWJ524330:AWJ524352 BGF524330:BGF524352 BQB524330:BQB524352 BZX524330:BZX524352 CJT524330:CJT524352 CTP524330:CTP524352 DDL524330:DDL524352 DNH524330:DNH524352 DXD524330:DXD524352 EGZ524330:EGZ524352 EQV524330:EQV524352 FAR524330:FAR524352 FKN524330:FKN524352 FUJ524330:FUJ524352 GEF524330:GEF524352 GOB524330:GOB524352 GXX524330:GXX524352 HHT524330:HHT524352 HRP524330:HRP524352 IBL524330:IBL524352 ILH524330:ILH524352 IVD524330:IVD524352 JEZ524330:JEZ524352 JOV524330:JOV524352 JYR524330:JYR524352 KIN524330:KIN524352 KSJ524330:KSJ524352 LCF524330:LCF524352 LMB524330:LMB524352 LVX524330:LVX524352 MFT524330:MFT524352 MPP524330:MPP524352 MZL524330:MZL524352 NJH524330:NJH524352 NTD524330:NTD524352 OCZ524330:OCZ524352 OMV524330:OMV524352 OWR524330:OWR524352 PGN524330:PGN524352 PQJ524330:PQJ524352 QAF524330:QAF524352 QKB524330:QKB524352 QTX524330:QTX524352 RDT524330:RDT524352 RNP524330:RNP524352 RXL524330:RXL524352 SHH524330:SHH524352 SRD524330:SRD524352 TAZ524330:TAZ524352 TKV524330:TKV524352 TUR524330:TUR524352 UEN524330:UEN524352 UOJ524330:UOJ524352 UYF524330:UYF524352 VIB524330:VIB524352 VRX524330:VRX524352 WBT524330:WBT524352 WLP524330:WLP524352 WVL524330:WVL524352 D589865:D589887 IZ589866:IZ589888 SV589866:SV589888 ACR589866:ACR589888 AMN589866:AMN589888 AWJ589866:AWJ589888 BGF589866:BGF589888 BQB589866:BQB589888 BZX589866:BZX589888 CJT589866:CJT589888 CTP589866:CTP589888 DDL589866:DDL589888 DNH589866:DNH589888 DXD589866:DXD589888 EGZ589866:EGZ589888 EQV589866:EQV589888 FAR589866:FAR589888 FKN589866:FKN589888 FUJ589866:FUJ589888 GEF589866:GEF589888 GOB589866:GOB589888 GXX589866:GXX589888 HHT589866:HHT589888 HRP589866:HRP589888 IBL589866:IBL589888 ILH589866:ILH589888 IVD589866:IVD589888 JEZ589866:JEZ589888 JOV589866:JOV589888 JYR589866:JYR589888 KIN589866:KIN589888 KSJ589866:KSJ589888 LCF589866:LCF589888 LMB589866:LMB589888 LVX589866:LVX589888 MFT589866:MFT589888 MPP589866:MPP589888 MZL589866:MZL589888 NJH589866:NJH589888 NTD589866:NTD589888 OCZ589866:OCZ589888 OMV589866:OMV589888 OWR589866:OWR589888 PGN589866:PGN589888 PQJ589866:PQJ589888 QAF589866:QAF589888 QKB589866:QKB589888 QTX589866:QTX589888 RDT589866:RDT589888 RNP589866:RNP589888 RXL589866:RXL589888 SHH589866:SHH589888 SRD589866:SRD589888 TAZ589866:TAZ589888 TKV589866:TKV589888 TUR589866:TUR589888 UEN589866:UEN589888 UOJ589866:UOJ589888 UYF589866:UYF589888 VIB589866:VIB589888 VRX589866:VRX589888 WBT589866:WBT589888 WLP589866:WLP589888 WVL589866:WVL589888 D655401:D655423 IZ655402:IZ655424 SV655402:SV655424 ACR655402:ACR655424 AMN655402:AMN655424 AWJ655402:AWJ655424 BGF655402:BGF655424 BQB655402:BQB655424 BZX655402:BZX655424 CJT655402:CJT655424 CTP655402:CTP655424 DDL655402:DDL655424 DNH655402:DNH655424 DXD655402:DXD655424 EGZ655402:EGZ655424 EQV655402:EQV655424 FAR655402:FAR655424 FKN655402:FKN655424 FUJ655402:FUJ655424 GEF655402:GEF655424 GOB655402:GOB655424 GXX655402:GXX655424 HHT655402:HHT655424 HRP655402:HRP655424 IBL655402:IBL655424 ILH655402:ILH655424 IVD655402:IVD655424 JEZ655402:JEZ655424 JOV655402:JOV655424 JYR655402:JYR655424 KIN655402:KIN655424 KSJ655402:KSJ655424 LCF655402:LCF655424 LMB655402:LMB655424 LVX655402:LVX655424 MFT655402:MFT655424 MPP655402:MPP655424 MZL655402:MZL655424 NJH655402:NJH655424 NTD655402:NTD655424 OCZ655402:OCZ655424 OMV655402:OMV655424 OWR655402:OWR655424 PGN655402:PGN655424 PQJ655402:PQJ655424 QAF655402:QAF655424 QKB655402:QKB655424 QTX655402:QTX655424 RDT655402:RDT655424 RNP655402:RNP655424 RXL655402:RXL655424 SHH655402:SHH655424 SRD655402:SRD655424 TAZ655402:TAZ655424 TKV655402:TKV655424 TUR655402:TUR655424 UEN655402:UEN655424 UOJ655402:UOJ655424 UYF655402:UYF655424 VIB655402:VIB655424 VRX655402:VRX655424 WBT655402:WBT655424 WLP655402:WLP655424 WVL655402:WVL655424 D720937:D720959 IZ720938:IZ720960 SV720938:SV720960 ACR720938:ACR720960 AMN720938:AMN720960 AWJ720938:AWJ720960 BGF720938:BGF720960 BQB720938:BQB720960 BZX720938:BZX720960 CJT720938:CJT720960 CTP720938:CTP720960 DDL720938:DDL720960 DNH720938:DNH720960 DXD720938:DXD720960 EGZ720938:EGZ720960 EQV720938:EQV720960 FAR720938:FAR720960 FKN720938:FKN720960 FUJ720938:FUJ720960 GEF720938:GEF720960 GOB720938:GOB720960 GXX720938:GXX720960 HHT720938:HHT720960 HRP720938:HRP720960 IBL720938:IBL720960 ILH720938:ILH720960 IVD720938:IVD720960 JEZ720938:JEZ720960 JOV720938:JOV720960 JYR720938:JYR720960 KIN720938:KIN720960 KSJ720938:KSJ720960 LCF720938:LCF720960 LMB720938:LMB720960 LVX720938:LVX720960 MFT720938:MFT720960 MPP720938:MPP720960 MZL720938:MZL720960 NJH720938:NJH720960 NTD720938:NTD720960 OCZ720938:OCZ720960 OMV720938:OMV720960 OWR720938:OWR720960 PGN720938:PGN720960 PQJ720938:PQJ720960 QAF720938:QAF720960 QKB720938:QKB720960 QTX720938:QTX720960 RDT720938:RDT720960 RNP720938:RNP720960 RXL720938:RXL720960 SHH720938:SHH720960 SRD720938:SRD720960 TAZ720938:TAZ720960 TKV720938:TKV720960 TUR720938:TUR720960 UEN720938:UEN720960 UOJ720938:UOJ720960 UYF720938:UYF720960 VIB720938:VIB720960 VRX720938:VRX720960 WBT720938:WBT720960 WLP720938:WLP720960 WVL720938:WVL720960 D786473:D786495 IZ786474:IZ786496 SV786474:SV786496 ACR786474:ACR786496 AMN786474:AMN786496 AWJ786474:AWJ786496 BGF786474:BGF786496 BQB786474:BQB786496 BZX786474:BZX786496 CJT786474:CJT786496 CTP786474:CTP786496 DDL786474:DDL786496 DNH786474:DNH786496 DXD786474:DXD786496 EGZ786474:EGZ786496 EQV786474:EQV786496 FAR786474:FAR786496 FKN786474:FKN786496 FUJ786474:FUJ786496 GEF786474:GEF786496 GOB786474:GOB786496 GXX786474:GXX786496 HHT786474:HHT786496 HRP786474:HRP786496 IBL786474:IBL786496 ILH786474:ILH786496 IVD786474:IVD786496 JEZ786474:JEZ786496 JOV786474:JOV786496 JYR786474:JYR786496 KIN786474:KIN786496 KSJ786474:KSJ786496 LCF786474:LCF786496 LMB786474:LMB786496 LVX786474:LVX786496 MFT786474:MFT786496 MPP786474:MPP786496 MZL786474:MZL786496 NJH786474:NJH786496 NTD786474:NTD786496 OCZ786474:OCZ786496 OMV786474:OMV786496 OWR786474:OWR786496 PGN786474:PGN786496 PQJ786474:PQJ786496 QAF786474:QAF786496 QKB786474:QKB786496 QTX786474:QTX786496 RDT786474:RDT786496 RNP786474:RNP786496 RXL786474:RXL786496 SHH786474:SHH786496 SRD786474:SRD786496 TAZ786474:TAZ786496 TKV786474:TKV786496 TUR786474:TUR786496 UEN786474:UEN786496 UOJ786474:UOJ786496 UYF786474:UYF786496 VIB786474:VIB786496 VRX786474:VRX786496 WBT786474:WBT786496 WLP786474:WLP786496 WVL786474:WVL786496 D852009:D852031 IZ852010:IZ852032 SV852010:SV852032 ACR852010:ACR852032 AMN852010:AMN852032 AWJ852010:AWJ852032 BGF852010:BGF852032 BQB852010:BQB852032 BZX852010:BZX852032 CJT852010:CJT852032 CTP852010:CTP852032 DDL852010:DDL852032 DNH852010:DNH852032 DXD852010:DXD852032 EGZ852010:EGZ852032 EQV852010:EQV852032 FAR852010:FAR852032 FKN852010:FKN852032 FUJ852010:FUJ852032 GEF852010:GEF852032 GOB852010:GOB852032 GXX852010:GXX852032 HHT852010:HHT852032 HRP852010:HRP852032 IBL852010:IBL852032 ILH852010:ILH852032 IVD852010:IVD852032 JEZ852010:JEZ852032 JOV852010:JOV852032 JYR852010:JYR852032 KIN852010:KIN852032 KSJ852010:KSJ852032 LCF852010:LCF852032 LMB852010:LMB852032 LVX852010:LVX852032 MFT852010:MFT852032 MPP852010:MPP852032 MZL852010:MZL852032 NJH852010:NJH852032 NTD852010:NTD852032 OCZ852010:OCZ852032 OMV852010:OMV852032 OWR852010:OWR852032 PGN852010:PGN852032 PQJ852010:PQJ852032 QAF852010:QAF852032 QKB852010:QKB852032 QTX852010:QTX852032 RDT852010:RDT852032 RNP852010:RNP852032 RXL852010:RXL852032 SHH852010:SHH852032 SRD852010:SRD852032 TAZ852010:TAZ852032 TKV852010:TKV852032 TUR852010:TUR852032 UEN852010:UEN852032 UOJ852010:UOJ852032 UYF852010:UYF852032 VIB852010:VIB852032 VRX852010:VRX852032 WBT852010:WBT852032 WLP852010:WLP852032 WVL852010:WVL852032 D917545:D917567 IZ917546:IZ917568 SV917546:SV917568 ACR917546:ACR917568 AMN917546:AMN917568 AWJ917546:AWJ917568 BGF917546:BGF917568 BQB917546:BQB917568 BZX917546:BZX917568 CJT917546:CJT917568 CTP917546:CTP917568 DDL917546:DDL917568 DNH917546:DNH917568 DXD917546:DXD917568 EGZ917546:EGZ917568 EQV917546:EQV917568 FAR917546:FAR917568 FKN917546:FKN917568 FUJ917546:FUJ917568 GEF917546:GEF917568 GOB917546:GOB917568 GXX917546:GXX917568 HHT917546:HHT917568 HRP917546:HRP917568 IBL917546:IBL917568 ILH917546:ILH917568 IVD917546:IVD917568 JEZ917546:JEZ917568 JOV917546:JOV917568 JYR917546:JYR917568 KIN917546:KIN917568 KSJ917546:KSJ917568 LCF917546:LCF917568 LMB917546:LMB917568 LVX917546:LVX917568 MFT917546:MFT917568 MPP917546:MPP917568 MZL917546:MZL917568 NJH917546:NJH917568 NTD917546:NTD917568 OCZ917546:OCZ917568 OMV917546:OMV917568 OWR917546:OWR917568 PGN917546:PGN917568 PQJ917546:PQJ917568 QAF917546:QAF917568 QKB917546:QKB917568 QTX917546:QTX917568 RDT917546:RDT917568 RNP917546:RNP917568 RXL917546:RXL917568 SHH917546:SHH917568 SRD917546:SRD917568 TAZ917546:TAZ917568 TKV917546:TKV917568 TUR917546:TUR917568 UEN917546:UEN917568 UOJ917546:UOJ917568 UYF917546:UYF917568 VIB917546:VIB917568 VRX917546:VRX917568 WBT917546:WBT917568 WLP917546:WLP917568 WVL917546:WVL917568 D983081:D983103 IZ983082:IZ983104 SV983082:SV983104 ACR983082:ACR983104 AMN983082:AMN983104 AWJ983082:AWJ983104 BGF983082:BGF983104 BQB983082:BQB983104 BZX983082:BZX983104 CJT983082:CJT983104 CTP983082:CTP983104 DDL983082:DDL983104 DNH983082:DNH983104 DXD983082:DXD983104 EGZ983082:EGZ983104 EQV983082:EQV983104 FAR983082:FAR983104 FKN983082:FKN983104 FUJ983082:FUJ983104 GEF983082:GEF983104 GOB983082:GOB983104 GXX983082:GXX983104 HHT983082:HHT983104 HRP983082:HRP983104 IBL983082:IBL983104 ILH983082:ILH983104 IVD983082:IVD983104 JEZ983082:JEZ983104 JOV983082:JOV983104 JYR983082:JYR983104 KIN983082:KIN983104 KSJ983082:KSJ983104 LCF983082:LCF983104 LMB983082:LMB983104 LVX983082:LVX983104 MFT983082:MFT983104 MPP983082:MPP983104 MZL983082:MZL983104 NJH983082:NJH983104 NTD983082:NTD983104 OCZ983082:OCZ983104 OMV983082:OMV983104 OWR983082:OWR983104 PGN983082:PGN983104 PQJ983082:PQJ983104 QAF983082:QAF983104 QKB983082:QKB983104 QTX983082:QTX983104 RDT983082:RDT983104 RNP983082:RNP983104 RXL983082:RXL983104 SHH983082:SHH983104 SRD983082:SRD983104 TAZ983082:TAZ983104 TKV983082:TKV983104 TUR983082:TUR983104 UEN983082:UEN983104 UOJ983082:UOJ983104 UYF983082:UYF983104 VIB983082:VIB983104 VRX983082:VRX983104 WBT983082:WBT983104 WLP983082:WLP983104 IZ65578:IZ65600 WVL5:WVL64 WLP5:WLP64 WBT5:WBT64 VRX5:VRX64 VIB5:VIB64 UYF5:UYF64 UOJ5:UOJ64 UEN5:UEN64 TUR5:TUR64 TKV5:TKV64 TAZ5:TAZ64 SRD5:SRD64 SHH5:SHH64 RXL5:RXL64 RNP5:RNP64 RDT5:RDT64 QTX5:QTX64 QKB5:QKB64 QAF5:QAF64 PQJ5:PQJ64 PGN5:PGN64 OWR5:OWR64 OMV5:OMV64 OCZ5:OCZ64 NTD5:NTD64 NJH5:NJH64 MZL5:MZL64 MPP5:MPP64 MFT5:MFT64 LVX5:LVX64 LMB5:LMB64 LCF5:LCF64 KSJ5:KSJ64 KIN5:KIN64 JYR5:JYR64 JOV5:JOV64 JEZ5:JEZ64 IVD5:IVD64 ILH5:ILH64 IBL5:IBL64 HRP5:HRP64 HHT5:HHT64 GXX5:GXX64 GOB5:GOB64 GEF5:GEF64 FUJ5:FUJ64 FKN5:FKN64 FAR5:FAR64 EQV5:EQV64 EGZ5:EGZ64 DXD5:DXD64 DNH5:DNH64 DDL5:DDL64 CTP5:CTP64 CJT5:CJT64 BZX5:BZX64 BQB5:BQB64 BGF5:BGF64 AWJ5:AWJ64 AMN5:AMN64 ACR5:ACR64 SV5:SV64 D65577:D65599">
      <formula1>$O$5:$O$19</formula1>
    </dataValidation>
    <dataValidation type="list" allowBlank="1" showInputMessage="1" sqref="WVM983082:WVM983104 JA5:JA64 SW65578:SW65600 ACS65578:ACS65600 AMO65578:AMO65600 AWK65578:AWK65600 BGG65578:BGG65600 BQC65578:BQC65600 BZY65578:BZY65600 CJU65578:CJU65600 CTQ65578:CTQ65600 DDM65578:DDM65600 DNI65578:DNI65600 DXE65578:DXE65600 EHA65578:EHA65600 EQW65578:EQW65600 FAS65578:FAS65600 FKO65578:FKO65600 FUK65578:FUK65600 GEG65578:GEG65600 GOC65578:GOC65600 GXY65578:GXY65600 HHU65578:HHU65600 HRQ65578:HRQ65600 IBM65578:IBM65600 ILI65578:ILI65600 IVE65578:IVE65600 JFA65578:JFA65600 JOW65578:JOW65600 JYS65578:JYS65600 KIO65578:KIO65600 KSK65578:KSK65600 LCG65578:LCG65600 LMC65578:LMC65600 LVY65578:LVY65600 MFU65578:MFU65600 MPQ65578:MPQ65600 MZM65578:MZM65600 NJI65578:NJI65600 NTE65578:NTE65600 ODA65578:ODA65600 OMW65578:OMW65600 OWS65578:OWS65600 PGO65578:PGO65600 PQK65578:PQK65600 QAG65578:QAG65600 QKC65578:QKC65600 QTY65578:QTY65600 RDU65578:RDU65600 RNQ65578:RNQ65600 RXM65578:RXM65600 SHI65578:SHI65600 SRE65578:SRE65600 TBA65578:TBA65600 TKW65578:TKW65600 TUS65578:TUS65600 UEO65578:UEO65600 UOK65578:UOK65600 UYG65578:UYG65600 VIC65578:VIC65600 VRY65578:VRY65600 WBU65578:WBU65600 WLQ65578:WLQ65600 WVM65578:WVM65600 E131113:E131135 JA131114:JA131136 SW131114:SW131136 ACS131114:ACS131136 AMO131114:AMO131136 AWK131114:AWK131136 BGG131114:BGG131136 BQC131114:BQC131136 BZY131114:BZY131136 CJU131114:CJU131136 CTQ131114:CTQ131136 DDM131114:DDM131136 DNI131114:DNI131136 DXE131114:DXE131136 EHA131114:EHA131136 EQW131114:EQW131136 FAS131114:FAS131136 FKO131114:FKO131136 FUK131114:FUK131136 GEG131114:GEG131136 GOC131114:GOC131136 GXY131114:GXY131136 HHU131114:HHU131136 HRQ131114:HRQ131136 IBM131114:IBM131136 ILI131114:ILI131136 IVE131114:IVE131136 JFA131114:JFA131136 JOW131114:JOW131136 JYS131114:JYS131136 KIO131114:KIO131136 KSK131114:KSK131136 LCG131114:LCG131136 LMC131114:LMC131136 LVY131114:LVY131136 MFU131114:MFU131136 MPQ131114:MPQ131136 MZM131114:MZM131136 NJI131114:NJI131136 NTE131114:NTE131136 ODA131114:ODA131136 OMW131114:OMW131136 OWS131114:OWS131136 PGO131114:PGO131136 PQK131114:PQK131136 QAG131114:QAG131136 QKC131114:QKC131136 QTY131114:QTY131136 RDU131114:RDU131136 RNQ131114:RNQ131136 RXM131114:RXM131136 SHI131114:SHI131136 SRE131114:SRE131136 TBA131114:TBA131136 TKW131114:TKW131136 TUS131114:TUS131136 UEO131114:UEO131136 UOK131114:UOK131136 UYG131114:UYG131136 VIC131114:VIC131136 VRY131114:VRY131136 WBU131114:WBU131136 WLQ131114:WLQ131136 WVM131114:WVM131136 E196649:E196671 JA196650:JA196672 SW196650:SW196672 ACS196650:ACS196672 AMO196650:AMO196672 AWK196650:AWK196672 BGG196650:BGG196672 BQC196650:BQC196672 BZY196650:BZY196672 CJU196650:CJU196672 CTQ196650:CTQ196672 DDM196650:DDM196672 DNI196650:DNI196672 DXE196650:DXE196672 EHA196650:EHA196672 EQW196650:EQW196672 FAS196650:FAS196672 FKO196650:FKO196672 FUK196650:FUK196672 GEG196650:GEG196672 GOC196650:GOC196672 GXY196650:GXY196672 HHU196650:HHU196672 HRQ196650:HRQ196672 IBM196650:IBM196672 ILI196650:ILI196672 IVE196650:IVE196672 JFA196650:JFA196672 JOW196650:JOW196672 JYS196650:JYS196672 KIO196650:KIO196672 KSK196650:KSK196672 LCG196650:LCG196672 LMC196650:LMC196672 LVY196650:LVY196672 MFU196650:MFU196672 MPQ196650:MPQ196672 MZM196650:MZM196672 NJI196650:NJI196672 NTE196650:NTE196672 ODA196650:ODA196672 OMW196650:OMW196672 OWS196650:OWS196672 PGO196650:PGO196672 PQK196650:PQK196672 QAG196650:QAG196672 QKC196650:QKC196672 QTY196650:QTY196672 RDU196650:RDU196672 RNQ196650:RNQ196672 RXM196650:RXM196672 SHI196650:SHI196672 SRE196650:SRE196672 TBA196650:TBA196672 TKW196650:TKW196672 TUS196650:TUS196672 UEO196650:UEO196672 UOK196650:UOK196672 UYG196650:UYG196672 VIC196650:VIC196672 VRY196650:VRY196672 WBU196650:WBU196672 WLQ196650:WLQ196672 WVM196650:WVM196672 E262185:E262207 JA262186:JA262208 SW262186:SW262208 ACS262186:ACS262208 AMO262186:AMO262208 AWK262186:AWK262208 BGG262186:BGG262208 BQC262186:BQC262208 BZY262186:BZY262208 CJU262186:CJU262208 CTQ262186:CTQ262208 DDM262186:DDM262208 DNI262186:DNI262208 DXE262186:DXE262208 EHA262186:EHA262208 EQW262186:EQW262208 FAS262186:FAS262208 FKO262186:FKO262208 FUK262186:FUK262208 GEG262186:GEG262208 GOC262186:GOC262208 GXY262186:GXY262208 HHU262186:HHU262208 HRQ262186:HRQ262208 IBM262186:IBM262208 ILI262186:ILI262208 IVE262186:IVE262208 JFA262186:JFA262208 JOW262186:JOW262208 JYS262186:JYS262208 KIO262186:KIO262208 KSK262186:KSK262208 LCG262186:LCG262208 LMC262186:LMC262208 LVY262186:LVY262208 MFU262186:MFU262208 MPQ262186:MPQ262208 MZM262186:MZM262208 NJI262186:NJI262208 NTE262186:NTE262208 ODA262186:ODA262208 OMW262186:OMW262208 OWS262186:OWS262208 PGO262186:PGO262208 PQK262186:PQK262208 QAG262186:QAG262208 QKC262186:QKC262208 QTY262186:QTY262208 RDU262186:RDU262208 RNQ262186:RNQ262208 RXM262186:RXM262208 SHI262186:SHI262208 SRE262186:SRE262208 TBA262186:TBA262208 TKW262186:TKW262208 TUS262186:TUS262208 UEO262186:UEO262208 UOK262186:UOK262208 UYG262186:UYG262208 VIC262186:VIC262208 VRY262186:VRY262208 WBU262186:WBU262208 WLQ262186:WLQ262208 WVM262186:WVM262208 E327721:E327743 JA327722:JA327744 SW327722:SW327744 ACS327722:ACS327744 AMO327722:AMO327744 AWK327722:AWK327744 BGG327722:BGG327744 BQC327722:BQC327744 BZY327722:BZY327744 CJU327722:CJU327744 CTQ327722:CTQ327744 DDM327722:DDM327744 DNI327722:DNI327744 DXE327722:DXE327744 EHA327722:EHA327744 EQW327722:EQW327744 FAS327722:FAS327744 FKO327722:FKO327744 FUK327722:FUK327744 GEG327722:GEG327744 GOC327722:GOC327744 GXY327722:GXY327744 HHU327722:HHU327744 HRQ327722:HRQ327744 IBM327722:IBM327744 ILI327722:ILI327744 IVE327722:IVE327744 JFA327722:JFA327744 JOW327722:JOW327744 JYS327722:JYS327744 KIO327722:KIO327744 KSK327722:KSK327744 LCG327722:LCG327744 LMC327722:LMC327744 LVY327722:LVY327744 MFU327722:MFU327744 MPQ327722:MPQ327744 MZM327722:MZM327744 NJI327722:NJI327744 NTE327722:NTE327744 ODA327722:ODA327744 OMW327722:OMW327744 OWS327722:OWS327744 PGO327722:PGO327744 PQK327722:PQK327744 QAG327722:QAG327744 QKC327722:QKC327744 QTY327722:QTY327744 RDU327722:RDU327744 RNQ327722:RNQ327744 RXM327722:RXM327744 SHI327722:SHI327744 SRE327722:SRE327744 TBA327722:TBA327744 TKW327722:TKW327744 TUS327722:TUS327744 UEO327722:UEO327744 UOK327722:UOK327744 UYG327722:UYG327744 VIC327722:VIC327744 VRY327722:VRY327744 WBU327722:WBU327744 WLQ327722:WLQ327744 WVM327722:WVM327744 E393257:E393279 JA393258:JA393280 SW393258:SW393280 ACS393258:ACS393280 AMO393258:AMO393280 AWK393258:AWK393280 BGG393258:BGG393280 BQC393258:BQC393280 BZY393258:BZY393280 CJU393258:CJU393280 CTQ393258:CTQ393280 DDM393258:DDM393280 DNI393258:DNI393280 DXE393258:DXE393280 EHA393258:EHA393280 EQW393258:EQW393280 FAS393258:FAS393280 FKO393258:FKO393280 FUK393258:FUK393280 GEG393258:GEG393280 GOC393258:GOC393280 GXY393258:GXY393280 HHU393258:HHU393280 HRQ393258:HRQ393280 IBM393258:IBM393280 ILI393258:ILI393280 IVE393258:IVE393280 JFA393258:JFA393280 JOW393258:JOW393280 JYS393258:JYS393280 KIO393258:KIO393280 KSK393258:KSK393280 LCG393258:LCG393280 LMC393258:LMC393280 LVY393258:LVY393280 MFU393258:MFU393280 MPQ393258:MPQ393280 MZM393258:MZM393280 NJI393258:NJI393280 NTE393258:NTE393280 ODA393258:ODA393280 OMW393258:OMW393280 OWS393258:OWS393280 PGO393258:PGO393280 PQK393258:PQK393280 QAG393258:QAG393280 QKC393258:QKC393280 QTY393258:QTY393280 RDU393258:RDU393280 RNQ393258:RNQ393280 RXM393258:RXM393280 SHI393258:SHI393280 SRE393258:SRE393280 TBA393258:TBA393280 TKW393258:TKW393280 TUS393258:TUS393280 UEO393258:UEO393280 UOK393258:UOK393280 UYG393258:UYG393280 VIC393258:VIC393280 VRY393258:VRY393280 WBU393258:WBU393280 WLQ393258:WLQ393280 WVM393258:WVM393280 E458793:E458815 JA458794:JA458816 SW458794:SW458816 ACS458794:ACS458816 AMO458794:AMO458816 AWK458794:AWK458816 BGG458794:BGG458816 BQC458794:BQC458816 BZY458794:BZY458816 CJU458794:CJU458816 CTQ458794:CTQ458816 DDM458794:DDM458816 DNI458794:DNI458816 DXE458794:DXE458816 EHA458794:EHA458816 EQW458794:EQW458816 FAS458794:FAS458816 FKO458794:FKO458816 FUK458794:FUK458816 GEG458794:GEG458816 GOC458794:GOC458816 GXY458794:GXY458816 HHU458794:HHU458816 HRQ458794:HRQ458816 IBM458794:IBM458816 ILI458794:ILI458816 IVE458794:IVE458816 JFA458794:JFA458816 JOW458794:JOW458816 JYS458794:JYS458816 KIO458794:KIO458816 KSK458794:KSK458816 LCG458794:LCG458816 LMC458794:LMC458816 LVY458794:LVY458816 MFU458794:MFU458816 MPQ458794:MPQ458816 MZM458794:MZM458816 NJI458794:NJI458816 NTE458794:NTE458816 ODA458794:ODA458816 OMW458794:OMW458816 OWS458794:OWS458816 PGO458794:PGO458816 PQK458794:PQK458816 QAG458794:QAG458816 QKC458794:QKC458816 QTY458794:QTY458816 RDU458794:RDU458816 RNQ458794:RNQ458816 RXM458794:RXM458816 SHI458794:SHI458816 SRE458794:SRE458816 TBA458794:TBA458816 TKW458794:TKW458816 TUS458794:TUS458816 UEO458794:UEO458816 UOK458794:UOK458816 UYG458794:UYG458816 VIC458794:VIC458816 VRY458794:VRY458816 WBU458794:WBU458816 WLQ458794:WLQ458816 WVM458794:WVM458816 E524329:E524351 JA524330:JA524352 SW524330:SW524352 ACS524330:ACS524352 AMO524330:AMO524352 AWK524330:AWK524352 BGG524330:BGG524352 BQC524330:BQC524352 BZY524330:BZY524352 CJU524330:CJU524352 CTQ524330:CTQ524352 DDM524330:DDM524352 DNI524330:DNI524352 DXE524330:DXE524352 EHA524330:EHA524352 EQW524330:EQW524352 FAS524330:FAS524352 FKO524330:FKO524352 FUK524330:FUK524352 GEG524330:GEG524352 GOC524330:GOC524352 GXY524330:GXY524352 HHU524330:HHU524352 HRQ524330:HRQ524352 IBM524330:IBM524352 ILI524330:ILI524352 IVE524330:IVE524352 JFA524330:JFA524352 JOW524330:JOW524352 JYS524330:JYS524352 KIO524330:KIO524352 KSK524330:KSK524352 LCG524330:LCG524352 LMC524330:LMC524352 LVY524330:LVY524352 MFU524330:MFU524352 MPQ524330:MPQ524352 MZM524330:MZM524352 NJI524330:NJI524352 NTE524330:NTE524352 ODA524330:ODA524352 OMW524330:OMW524352 OWS524330:OWS524352 PGO524330:PGO524352 PQK524330:PQK524352 QAG524330:QAG524352 QKC524330:QKC524352 QTY524330:QTY524352 RDU524330:RDU524352 RNQ524330:RNQ524352 RXM524330:RXM524352 SHI524330:SHI524352 SRE524330:SRE524352 TBA524330:TBA524352 TKW524330:TKW524352 TUS524330:TUS524352 UEO524330:UEO524352 UOK524330:UOK524352 UYG524330:UYG524352 VIC524330:VIC524352 VRY524330:VRY524352 WBU524330:WBU524352 WLQ524330:WLQ524352 WVM524330:WVM524352 E589865:E589887 JA589866:JA589888 SW589866:SW589888 ACS589866:ACS589888 AMO589866:AMO589888 AWK589866:AWK589888 BGG589866:BGG589888 BQC589866:BQC589888 BZY589866:BZY589888 CJU589866:CJU589888 CTQ589866:CTQ589888 DDM589866:DDM589888 DNI589866:DNI589888 DXE589866:DXE589888 EHA589866:EHA589888 EQW589866:EQW589888 FAS589866:FAS589888 FKO589866:FKO589888 FUK589866:FUK589888 GEG589866:GEG589888 GOC589866:GOC589888 GXY589866:GXY589888 HHU589866:HHU589888 HRQ589866:HRQ589888 IBM589866:IBM589888 ILI589866:ILI589888 IVE589866:IVE589888 JFA589866:JFA589888 JOW589866:JOW589888 JYS589866:JYS589888 KIO589866:KIO589888 KSK589866:KSK589888 LCG589866:LCG589888 LMC589866:LMC589888 LVY589866:LVY589888 MFU589866:MFU589888 MPQ589866:MPQ589888 MZM589866:MZM589888 NJI589866:NJI589888 NTE589866:NTE589888 ODA589866:ODA589888 OMW589866:OMW589888 OWS589866:OWS589888 PGO589866:PGO589888 PQK589866:PQK589888 QAG589866:QAG589888 QKC589866:QKC589888 QTY589866:QTY589888 RDU589866:RDU589888 RNQ589866:RNQ589888 RXM589866:RXM589888 SHI589866:SHI589888 SRE589866:SRE589888 TBA589866:TBA589888 TKW589866:TKW589888 TUS589866:TUS589888 UEO589866:UEO589888 UOK589866:UOK589888 UYG589866:UYG589888 VIC589866:VIC589888 VRY589866:VRY589888 WBU589866:WBU589888 WLQ589866:WLQ589888 WVM589866:WVM589888 E655401:E655423 JA655402:JA655424 SW655402:SW655424 ACS655402:ACS655424 AMO655402:AMO655424 AWK655402:AWK655424 BGG655402:BGG655424 BQC655402:BQC655424 BZY655402:BZY655424 CJU655402:CJU655424 CTQ655402:CTQ655424 DDM655402:DDM655424 DNI655402:DNI655424 DXE655402:DXE655424 EHA655402:EHA655424 EQW655402:EQW655424 FAS655402:FAS655424 FKO655402:FKO655424 FUK655402:FUK655424 GEG655402:GEG655424 GOC655402:GOC655424 GXY655402:GXY655424 HHU655402:HHU655424 HRQ655402:HRQ655424 IBM655402:IBM655424 ILI655402:ILI655424 IVE655402:IVE655424 JFA655402:JFA655424 JOW655402:JOW655424 JYS655402:JYS655424 KIO655402:KIO655424 KSK655402:KSK655424 LCG655402:LCG655424 LMC655402:LMC655424 LVY655402:LVY655424 MFU655402:MFU655424 MPQ655402:MPQ655424 MZM655402:MZM655424 NJI655402:NJI655424 NTE655402:NTE655424 ODA655402:ODA655424 OMW655402:OMW655424 OWS655402:OWS655424 PGO655402:PGO655424 PQK655402:PQK655424 QAG655402:QAG655424 QKC655402:QKC655424 QTY655402:QTY655424 RDU655402:RDU655424 RNQ655402:RNQ655424 RXM655402:RXM655424 SHI655402:SHI655424 SRE655402:SRE655424 TBA655402:TBA655424 TKW655402:TKW655424 TUS655402:TUS655424 UEO655402:UEO655424 UOK655402:UOK655424 UYG655402:UYG655424 VIC655402:VIC655424 VRY655402:VRY655424 WBU655402:WBU655424 WLQ655402:WLQ655424 WVM655402:WVM655424 E720937:E720959 JA720938:JA720960 SW720938:SW720960 ACS720938:ACS720960 AMO720938:AMO720960 AWK720938:AWK720960 BGG720938:BGG720960 BQC720938:BQC720960 BZY720938:BZY720960 CJU720938:CJU720960 CTQ720938:CTQ720960 DDM720938:DDM720960 DNI720938:DNI720960 DXE720938:DXE720960 EHA720938:EHA720960 EQW720938:EQW720960 FAS720938:FAS720960 FKO720938:FKO720960 FUK720938:FUK720960 GEG720938:GEG720960 GOC720938:GOC720960 GXY720938:GXY720960 HHU720938:HHU720960 HRQ720938:HRQ720960 IBM720938:IBM720960 ILI720938:ILI720960 IVE720938:IVE720960 JFA720938:JFA720960 JOW720938:JOW720960 JYS720938:JYS720960 KIO720938:KIO720960 KSK720938:KSK720960 LCG720938:LCG720960 LMC720938:LMC720960 LVY720938:LVY720960 MFU720938:MFU720960 MPQ720938:MPQ720960 MZM720938:MZM720960 NJI720938:NJI720960 NTE720938:NTE720960 ODA720938:ODA720960 OMW720938:OMW720960 OWS720938:OWS720960 PGO720938:PGO720960 PQK720938:PQK720960 QAG720938:QAG720960 QKC720938:QKC720960 QTY720938:QTY720960 RDU720938:RDU720960 RNQ720938:RNQ720960 RXM720938:RXM720960 SHI720938:SHI720960 SRE720938:SRE720960 TBA720938:TBA720960 TKW720938:TKW720960 TUS720938:TUS720960 UEO720938:UEO720960 UOK720938:UOK720960 UYG720938:UYG720960 VIC720938:VIC720960 VRY720938:VRY720960 WBU720938:WBU720960 WLQ720938:WLQ720960 WVM720938:WVM720960 E786473:E786495 JA786474:JA786496 SW786474:SW786496 ACS786474:ACS786496 AMO786474:AMO786496 AWK786474:AWK786496 BGG786474:BGG786496 BQC786474:BQC786496 BZY786474:BZY786496 CJU786474:CJU786496 CTQ786474:CTQ786496 DDM786474:DDM786496 DNI786474:DNI786496 DXE786474:DXE786496 EHA786474:EHA786496 EQW786474:EQW786496 FAS786474:FAS786496 FKO786474:FKO786496 FUK786474:FUK786496 GEG786474:GEG786496 GOC786474:GOC786496 GXY786474:GXY786496 HHU786474:HHU786496 HRQ786474:HRQ786496 IBM786474:IBM786496 ILI786474:ILI786496 IVE786474:IVE786496 JFA786474:JFA786496 JOW786474:JOW786496 JYS786474:JYS786496 KIO786474:KIO786496 KSK786474:KSK786496 LCG786474:LCG786496 LMC786474:LMC786496 LVY786474:LVY786496 MFU786474:MFU786496 MPQ786474:MPQ786496 MZM786474:MZM786496 NJI786474:NJI786496 NTE786474:NTE786496 ODA786474:ODA786496 OMW786474:OMW786496 OWS786474:OWS786496 PGO786474:PGO786496 PQK786474:PQK786496 QAG786474:QAG786496 QKC786474:QKC786496 QTY786474:QTY786496 RDU786474:RDU786496 RNQ786474:RNQ786496 RXM786474:RXM786496 SHI786474:SHI786496 SRE786474:SRE786496 TBA786474:TBA786496 TKW786474:TKW786496 TUS786474:TUS786496 UEO786474:UEO786496 UOK786474:UOK786496 UYG786474:UYG786496 VIC786474:VIC786496 VRY786474:VRY786496 WBU786474:WBU786496 WLQ786474:WLQ786496 WVM786474:WVM786496 E852009:E852031 JA852010:JA852032 SW852010:SW852032 ACS852010:ACS852032 AMO852010:AMO852032 AWK852010:AWK852032 BGG852010:BGG852032 BQC852010:BQC852032 BZY852010:BZY852032 CJU852010:CJU852032 CTQ852010:CTQ852032 DDM852010:DDM852032 DNI852010:DNI852032 DXE852010:DXE852032 EHA852010:EHA852032 EQW852010:EQW852032 FAS852010:FAS852032 FKO852010:FKO852032 FUK852010:FUK852032 GEG852010:GEG852032 GOC852010:GOC852032 GXY852010:GXY852032 HHU852010:HHU852032 HRQ852010:HRQ852032 IBM852010:IBM852032 ILI852010:ILI852032 IVE852010:IVE852032 JFA852010:JFA852032 JOW852010:JOW852032 JYS852010:JYS852032 KIO852010:KIO852032 KSK852010:KSK852032 LCG852010:LCG852032 LMC852010:LMC852032 LVY852010:LVY852032 MFU852010:MFU852032 MPQ852010:MPQ852032 MZM852010:MZM852032 NJI852010:NJI852032 NTE852010:NTE852032 ODA852010:ODA852032 OMW852010:OMW852032 OWS852010:OWS852032 PGO852010:PGO852032 PQK852010:PQK852032 QAG852010:QAG852032 QKC852010:QKC852032 QTY852010:QTY852032 RDU852010:RDU852032 RNQ852010:RNQ852032 RXM852010:RXM852032 SHI852010:SHI852032 SRE852010:SRE852032 TBA852010:TBA852032 TKW852010:TKW852032 TUS852010:TUS852032 UEO852010:UEO852032 UOK852010:UOK852032 UYG852010:UYG852032 VIC852010:VIC852032 VRY852010:VRY852032 WBU852010:WBU852032 WLQ852010:WLQ852032 WVM852010:WVM852032 E917545:E917567 JA917546:JA917568 SW917546:SW917568 ACS917546:ACS917568 AMO917546:AMO917568 AWK917546:AWK917568 BGG917546:BGG917568 BQC917546:BQC917568 BZY917546:BZY917568 CJU917546:CJU917568 CTQ917546:CTQ917568 DDM917546:DDM917568 DNI917546:DNI917568 DXE917546:DXE917568 EHA917546:EHA917568 EQW917546:EQW917568 FAS917546:FAS917568 FKO917546:FKO917568 FUK917546:FUK917568 GEG917546:GEG917568 GOC917546:GOC917568 GXY917546:GXY917568 HHU917546:HHU917568 HRQ917546:HRQ917568 IBM917546:IBM917568 ILI917546:ILI917568 IVE917546:IVE917568 JFA917546:JFA917568 JOW917546:JOW917568 JYS917546:JYS917568 KIO917546:KIO917568 KSK917546:KSK917568 LCG917546:LCG917568 LMC917546:LMC917568 LVY917546:LVY917568 MFU917546:MFU917568 MPQ917546:MPQ917568 MZM917546:MZM917568 NJI917546:NJI917568 NTE917546:NTE917568 ODA917546:ODA917568 OMW917546:OMW917568 OWS917546:OWS917568 PGO917546:PGO917568 PQK917546:PQK917568 QAG917546:QAG917568 QKC917546:QKC917568 QTY917546:QTY917568 RDU917546:RDU917568 RNQ917546:RNQ917568 RXM917546:RXM917568 SHI917546:SHI917568 SRE917546:SRE917568 TBA917546:TBA917568 TKW917546:TKW917568 TUS917546:TUS917568 UEO917546:UEO917568 UOK917546:UOK917568 UYG917546:UYG917568 VIC917546:VIC917568 VRY917546:VRY917568 WBU917546:WBU917568 WLQ917546:WLQ917568 WVM917546:WVM917568 E983081:E983103 JA983082:JA983104 SW983082:SW983104 ACS983082:ACS983104 AMO983082:AMO983104 AWK983082:AWK983104 BGG983082:BGG983104 BQC983082:BQC983104 BZY983082:BZY983104 CJU983082:CJU983104 CTQ983082:CTQ983104 DDM983082:DDM983104 DNI983082:DNI983104 DXE983082:DXE983104 EHA983082:EHA983104 EQW983082:EQW983104 FAS983082:FAS983104 FKO983082:FKO983104 FUK983082:FUK983104 GEG983082:GEG983104 GOC983082:GOC983104 GXY983082:GXY983104 HHU983082:HHU983104 HRQ983082:HRQ983104 IBM983082:IBM983104 ILI983082:ILI983104 IVE983082:IVE983104 JFA983082:JFA983104 JOW983082:JOW983104 JYS983082:JYS983104 KIO983082:KIO983104 KSK983082:KSK983104 LCG983082:LCG983104 LMC983082:LMC983104 LVY983082:LVY983104 MFU983082:MFU983104 MPQ983082:MPQ983104 MZM983082:MZM983104 NJI983082:NJI983104 NTE983082:NTE983104 ODA983082:ODA983104 OMW983082:OMW983104 OWS983082:OWS983104 PGO983082:PGO983104 PQK983082:PQK983104 QAG983082:QAG983104 QKC983082:QKC983104 QTY983082:QTY983104 RDU983082:RDU983104 RNQ983082:RNQ983104 RXM983082:RXM983104 SHI983082:SHI983104 SRE983082:SRE983104 TBA983082:TBA983104 TKW983082:TKW983104 TUS983082:TUS983104 UEO983082:UEO983104 UOK983082:UOK983104 UYG983082:UYG983104 VIC983082:VIC983104 VRY983082:VRY983104 WBU983082:WBU983104 WLQ983082:WLQ983104 JA65578:JA65600 WVM5:WVM64 WLQ5:WLQ64 WBU5:WBU64 VRY5:VRY64 VIC5:VIC64 UYG5:UYG64 UOK5:UOK64 UEO5:UEO64 TUS5:TUS64 TKW5:TKW64 TBA5:TBA64 SRE5:SRE64 SHI5:SHI64 RXM5:RXM64 RNQ5:RNQ64 RDU5:RDU64 QTY5:QTY64 QKC5:QKC64 QAG5:QAG64 PQK5:PQK64 PGO5:PGO64 OWS5:OWS64 OMW5:OMW64 ODA5:ODA64 NTE5:NTE64 NJI5:NJI64 MZM5:MZM64 MPQ5:MPQ64 MFU5:MFU64 LVY5:LVY64 LMC5:LMC64 LCG5:LCG64 KSK5:KSK64 KIO5:KIO64 JYS5:JYS64 JOW5:JOW64 JFA5:JFA64 IVE5:IVE64 ILI5:ILI64 IBM5:IBM64 HRQ5:HRQ64 HHU5:HHU64 GXY5:GXY64 GOC5:GOC64 GEG5:GEG64 FUK5:FUK64 FKO5:FKO64 FAS5:FAS64 EQW5:EQW64 EHA5:EHA64 DXE5:DXE64 DNI5:DNI64 DDM5:DDM64 CTQ5:CTQ64 CJU5:CJU64 BZY5:BZY64 BQC5:BQC64 BGG5:BGG64 AWK5:AWK64 AMO5:AMO64 ACS5:ACS64 SW5:SW64 E65577:E65599">
      <formula1>$Q$5:$Q$7</formula1>
    </dataValidation>
  </dataValidations>
  <pageMargins left="0.7" right="0.7" top="0.75" bottom="0.75" header="0.3" footer="0.3"/>
  <pageSetup paperSize="9" scale="77" fitToHeight="0" orientation="portrait" horizontalDpi="4294967294" r:id="rId1"/>
  <colBreaks count="1" manualBreakCount="1">
    <brk id="2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1" tint="0.34998626667073579"/>
    <pageSetUpPr fitToPage="1"/>
  </sheetPr>
  <dimension ref="A1:BI38"/>
  <sheetViews>
    <sheetView showGridLines="0" showZeros="0" view="pageBreakPreview" zoomScaleNormal="100" zoomScaleSheetLayoutView="100" workbookViewId="0">
      <selection activeCell="AM14" sqref="AM14:AV14"/>
    </sheetView>
  </sheetViews>
  <sheetFormatPr defaultColWidth="9" defaultRowHeight="14"/>
  <cols>
    <col min="1" max="37" width="1.58203125" style="259" customWidth="1"/>
    <col min="38" max="38" width="1.5" style="259" customWidth="1"/>
    <col min="39" max="61" width="1.58203125" style="259" customWidth="1"/>
    <col min="62" max="16384" width="9" style="259"/>
  </cols>
  <sheetData>
    <row r="1" spans="1:61" ht="17.25" customHeight="1">
      <c r="A1" s="258"/>
      <c r="B1" s="257"/>
      <c r="C1" s="257"/>
      <c r="D1" s="257"/>
      <c r="E1" s="257"/>
      <c r="F1" s="257"/>
      <c r="G1" s="257"/>
      <c r="H1" s="257"/>
      <c r="I1" s="257"/>
      <c r="J1" s="257"/>
      <c r="K1" s="257"/>
      <c r="L1" s="257"/>
      <c r="M1" s="257"/>
      <c r="N1" s="257"/>
      <c r="O1" s="257"/>
      <c r="P1" s="257"/>
      <c r="AK1" s="608" t="s">
        <v>672</v>
      </c>
      <c r="AL1" s="608"/>
      <c r="AM1" s="608"/>
      <c r="AN1" s="608"/>
      <c r="AO1" s="608"/>
      <c r="AP1" s="608"/>
      <c r="AQ1" s="761">
        <f>交付決定!BB1</f>
        <v>0</v>
      </c>
      <c r="AR1" s="761"/>
      <c r="AS1" s="761"/>
      <c r="AT1" s="761" t="s">
        <v>343</v>
      </c>
      <c r="AU1" s="761"/>
      <c r="AV1" s="761"/>
      <c r="AW1" s="761">
        <v>2</v>
      </c>
      <c r="AX1" s="761"/>
      <c r="AY1" s="257"/>
      <c r="AZ1" s="257"/>
      <c r="BA1" s="257"/>
      <c r="BB1" s="761"/>
      <c r="BC1" s="761"/>
      <c r="BD1" s="761"/>
      <c r="BE1" s="761"/>
      <c r="BF1" s="761"/>
      <c r="BG1" s="761"/>
      <c r="BH1" s="761"/>
      <c r="BI1" s="761"/>
    </row>
    <row r="2" spans="1:61" ht="17.25" customHeight="1">
      <c r="A2" s="240"/>
      <c r="AK2" s="608"/>
      <c r="AL2" s="608"/>
      <c r="AM2" s="608"/>
      <c r="AN2" s="608"/>
      <c r="AO2" s="608"/>
      <c r="AP2" s="608"/>
      <c r="AQ2" s="608"/>
      <c r="AR2" s="608"/>
      <c r="AS2" s="608"/>
      <c r="AT2" s="608"/>
      <c r="AU2" s="608"/>
      <c r="AV2" s="608"/>
      <c r="AW2" s="608"/>
      <c r="AX2" s="608"/>
    </row>
    <row r="3" spans="1:61" ht="17.25" customHeight="1">
      <c r="A3" s="1"/>
    </row>
    <row r="4" spans="1:61" ht="17.25" customHeight="1">
      <c r="A4" s="750">
        <f>【交付申請】入力シート!K6</f>
        <v>0</v>
      </c>
      <c r="B4" s="750"/>
      <c r="C4" s="750"/>
      <c r="D4" s="750"/>
      <c r="E4" s="750"/>
      <c r="F4" s="750"/>
      <c r="G4" s="750"/>
      <c r="H4" s="750"/>
      <c r="I4" s="750"/>
      <c r="J4" s="750"/>
      <c r="K4" s="750"/>
      <c r="L4" s="750"/>
      <c r="M4" s="750"/>
      <c r="N4" s="750"/>
      <c r="O4" s="750"/>
      <c r="P4" s="750"/>
      <c r="Q4" s="750"/>
    </row>
    <row r="5" spans="1:61" ht="17.25" customHeight="1">
      <c r="A5" s="750" t="str">
        <f>【交付申請】入力シート!K7&amp;"　様"</f>
        <v>　様</v>
      </c>
      <c r="B5" s="750"/>
      <c r="C5" s="750"/>
      <c r="D5" s="750"/>
      <c r="E5" s="750"/>
      <c r="F5" s="750"/>
      <c r="G5" s="750"/>
      <c r="H5" s="750"/>
      <c r="I5" s="750"/>
      <c r="J5" s="750"/>
      <c r="K5" s="750"/>
      <c r="L5" s="750"/>
      <c r="M5" s="750"/>
      <c r="N5" s="750"/>
      <c r="O5" s="750"/>
      <c r="P5" s="750"/>
      <c r="Q5" s="750"/>
    </row>
    <row r="6" spans="1:61" ht="17.25" customHeight="1">
      <c r="A6" s="1"/>
    </row>
    <row r="7" spans="1:61" ht="17.25" customHeight="1">
      <c r="A7" s="660"/>
      <c r="B7" s="848"/>
      <c r="C7" s="848"/>
      <c r="D7" s="848"/>
      <c r="E7" s="848"/>
      <c r="F7" s="848"/>
      <c r="G7" s="848"/>
      <c r="H7" s="848"/>
      <c r="I7" s="848"/>
      <c r="J7" s="848"/>
      <c r="K7" s="848"/>
      <c r="L7" s="848"/>
      <c r="M7" s="848"/>
      <c r="N7" s="848"/>
      <c r="O7" s="848"/>
      <c r="P7" s="848"/>
      <c r="AD7" s="609" t="s">
        <v>666</v>
      </c>
      <c r="AE7" s="609"/>
      <c r="AF7" s="609"/>
      <c r="AG7" s="609"/>
      <c r="AH7" s="609"/>
      <c r="AI7" s="609"/>
      <c r="AJ7" s="609"/>
      <c r="AK7" s="609"/>
      <c r="AL7" s="609"/>
      <c r="AM7" s="609"/>
      <c r="AN7" s="609"/>
      <c r="AO7" s="609"/>
      <c r="AP7" s="609"/>
      <c r="AQ7" s="609"/>
      <c r="AR7" s="609"/>
      <c r="AS7" s="609"/>
      <c r="AT7" s="609"/>
      <c r="AU7" s="609"/>
      <c r="AV7" s="609"/>
      <c r="AW7" s="609"/>
      <c r="AX7" s="609"/>
      <c r="AY7" s="609"/>
      <c r="AZ7" s="609"/>
    </row>
    <row r="8" spans="1:61" ht="17.25" customHeight="1">
      <c r="A8" s="1"/>
    </row>
    <row r="9" spans="1:61" ht="17.25" customHeight="1">
      <c r="A9" s="1"/>
    </row>
    <row r="10" spans="1:61" ht="17.25" customHeight="1">
      <c r="A10" s="751" t="s">
        <v>370</v>
      </c>
      <c r="B10" s="751"/>
      <c r="C10" s="751"/>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c r="AL10" s="751"/>
      <c r="AM10" s="751"/>
      <c r="AN10" s="751"/>
      <c r="AO10" s="751"/>
      <c r="AP10" s="751"/>
      <c r="AQ10" s="751"/>
      <c r="AR10" s="751"/>
      <c r="AS10" s="751"/>
      <c r="AT10" s="751"/>
      <c r="AU10" s="751"/>
      <c r="AV10" s="751"/>
      <c r="AW10" s="751"/>
      <c r="AX10" s="751"/>
    </row>
    <row r="11" spans="1:61" ht="17.25" customHeight="1">
      <c r="A11" s="1"/>
    </row>
    <row r="12" spans="1:61" ht="17.25" customHeight="1">
      <c r="A12" s="1"/>
    </row>
    <row r="13" spans="1:61" ht="19.5" customHeight="1">
      <c r="A13" s="747">
        <f>交付決定!AR2</f>
        <v>0</v>
      </c>
      <c r="B13" s="747"/>
      <c r="C13" s="747"/>
      <c r="D13" s="747"/>
      <c r="E13" s="747"/>
      <c r="F13" s="747"/>
      <c r="G13" s="747"/>
      <c r="H13" s="747"/>
      <c r="I13" s="747"/>
      <c r="J13" s="747"/>
      <c r="K13" s="747"/>
      <c r="L13" s="749" t="s">
        <v>371</v>
      </c>
      <c r="M13" s="749"/>
      <c r="N13" s="749"/>
      <c r="O13" s="749"/>
      <c r="P13" s="749"/>
      <c r="Q13" s="749"/>
      <c r="R13" s="749"/>
      <c r="S13" s="749"/>
      <c r="T13" s="749"/>
      <c r="U13" s="749"/>
      <c r="V13" s="749"/>
      <c r="W13" s="749"/>
      <c r="X13" s="749"/>
      <c r="Y13" s="749"/>
      <c r="Z13" s="749"/>
      <c r="AA13" s="749"/>
      <c r="AB13" s="749"/>
      <c r="AC13" s="749"/>
      <c r="AD13" s="749"/>
      <c r="AE13" s="749"/>
      <c r="AF13" s="749"/>
      <c r="AG13" s="749"/>
      <c r="AH13" s="749"/>
      <c r="AI13" s="749"/>
      <c r="AJ13" s="749"/>
      <c r="AK13" s="749"/>
      <c r="AL13" s="749"/>
      <c r="AM13" s="749"/>
      <c r="AN13" s="749"/>
      <c r="AO13" s="749"/>
      <c r="AP13" s="749"/>
      <c r="AQ13" s="749"/>
      <c r="AR13" s="749"/>
      <c r="AS13" s="749"/>
      <c r="AT13" s="749"/>
      <c r="AU13" s="749"/>
      <c r="AV13" s="749"/>
      <c r="AW13" s="749"/>
      <c r="AX13" s="749"/>
    </row>
    <row r="14" spans="1:61" s="258" customFormat="1" ht="19.5" customHeight="1">
      <c r="A14" s="751" t="s">
        <v>372</v>
      </c>
      <c r="B14" s="751"/>
      <c r="C14" s="751"/>
      <c r="D14" s="751"/>
      <c r="E14" s="751"/>
      <c r="F14" s="751"/>
      <c r="G14" s="751"/>
      <c r="H14" s="751"/>
      <c r="I14" s="751"/>
      <c r="J14" s="751"/>
      <c r="K14" s="751"/>
      <c r="L14" s="751"/>
      <c r="M14" s="751"/>
      <c r="N14" s="751"/>
      <c r="O14" s="751"/>
      <c r="P14" s="751"/>
      <c r="Q14" s="751"/>
      <c r="R14" s="751"/>
      <c r="S14" s="751"/>
      <c r="T14" s="751"/>
      <c r="U14" s="751"/>
      <c r="V14" s="751"/>
      <c r="W14" s="751"/>
      <c r="X14" s="751"/>
      <c r="Y14" s="751"/>
      <c r="Z14" s="751"/>
      <c r="AA14" s="751"/>
      <c r="AB14" s="751"/>
      <c r="AC14" s="751"/>
      <c r="AD14" s="751"/>
      <c r="AE14" s="751"/>
      <c r="AF14" s="751"/>
      <c r="AG14" s="751"/>
      <c r="AH14" s="751"/>
      <c r="AI14" s="751"/>
      <c r="AJ14" s="751"/>
      <c r="AK14" s="751"/>
      <c r="AL14" s="751"/>
      <c r="AM14" s="847">
        <f>'【実績】入力シート '!X2</f>
        <v>0</v>
      </c>
      <c r="AN14" s="847"/>
      <c r="AO14" s="847"/>
      <c r="AP14" s="847"/>
      <c r="AQ14" s="847"/>
      <c r="AR14" s="847"/>
      <c r="AS14" s="847"/>
      <c r="AT14" s="847"/>
      <c r="AU14" s="847"/>
      <c r="AV14" s="847"/>
      <c r="AW14" s="751"/>
      <c r="AX14" s="751"/>
    </row>
    <row r="15" spans="1:61" s="256" customFormat="1" ht="19.5" customHeight="1">
      <c r="A15" s="614" t="s">
        <v>373</v>
      </c>
      <c r="B15" s="614"/>
      <c r="C15" s="614"/>
      <c r="D15" s="614"/>
      <c r="E15" s="614"/>
      <c r="F15" s="614"/>
      <c r="G15" s="614"/>
      <c r="H15" s="614"/>
      <c r="I15" s="614"/>
      <c r="J15" s="614"/>
      <c r="K15" s="614"/>
      <c r="L15" s="614"/>
      <c r="M15" s="614"/>
      <c r="N15" s="614"/>
      <c r="O15" s="614"/>
      <c r="P15" s="614"/>
      <c r="Q15" s="614"/>
      <c r="R15" s="614"/>
      <c r="S15" s="614"/>
      <c r="T15" s="614"/>
      <c r="U15" s="614"/>
      <c r="V15" s="614"/>
      <c r="W15" s="614"/>
      <c r="X15" s="614"/>
      <c r="Y15" s="614"/>
      <c r="Z15" s="614"/>
      <c r="AA15" s="614"/>
      <c r="AB15" s="614"/>
      <c r="AC15" s="614"/>
      <c r="AD15" s="614"/>
      <c r="AE15" s="614"/>
      <c r="AF15" s="614"/>
      <c r="AG15" s="614"/>
      <c r="AH15" s="614"/>
      <c r="AI15" s="614"/>
      <c r="AJ15" s="614"/>
      <c r="AK15" s="614"/>
      <c r="AL15" s="614"/>
      <c r="AM15" s="614"/>
      <c r="AN15" s="614"/>
      <c r="AO15" s="614"/>
      <c r="AP15" s="614"/>
      <c r="AQ15" s="614"/>
      <c r="AR15" s="614"/>
      <c r="AS15" s="614"/>
      <c r="AT15" s="614"/>
      <c r="AU15" s="614"/>
      <c r="AV15" s="614"/>
      <c r="AW15" s="614"/>
      <c r="AX15" s="614"/>
    </row>
    <row r="16" spans="1:61" ht="19.5" customHeight="1">
      <c r="A16" s="614" t="s">
        <v>374</v>
      </c>
      <c r="B16" s="614"/>
      <c r="C16" s="614"/>
      <c r="D16" s="614"/>
      <c r="E16" s="614"/>
      <c r="F16" s="614"/>
      <c r="G16" s="614"/>
      <c r="H16" s="614"/>
      <c r="I16" s="614"/>
      <c r="J16" s="614"/>
      <c r="K16" s="614"/>
      <c r="L16" s="614"/>
      <c r="M16" s="614"/>
      <c r="N16" s="614"/>
      <c r="O16" s="614"/>
      <c r="P16" s="614"/>
      <c r="Q16" s="614"/>
      <c r="R16" s="614"/>
      <c r="S16" s="614"/>
      <c r="T16" s="614"/>
      <c r="U16" s="614"/>
      <c r="V16" s="614"/>
      <c r="W16" s="614"/>
      <c r="X16" s="614"/>
      <c r="Y16" s="614"/>
      <c r="Z16" s="614"/>
      <c r="AA16" s="614"/>
      <c r="AB16" s="614"/>
      <c r="AC16" s="614"/>
      <c r="AD16" s="614"/>
      <c r="AE16" s="614"/>
      <c r="AF16" s="614"/>
      <c r="AG16" s="614"/>
      <c r="AH16" s="614"/>
      <c r="AI16" s="614"/>
      <c r="AJ16" s="614"/>
      <c r="AK16" s="614"/>
      <c r="AL16" s="614"/>
      <c r="AM16" s="614"/>
      <c r="AN16" s="614"/>
      <c r="AO16" s="614"/>
      <c r="AP16" s="614"/>
      <c r="AQ16" s="614"/>
      <c r="AR16" s="614"/>
      <c r="AS16" s="614"/>
      <c r="AT16" s="614"/>
      <c r="AU16" s="614"/>
      <c r="AV16" s="614"/>
      <c r="AW16" s="614"/>
      <c r="AX16" s="614"/>
      <c r="BI16" s="260"/>
    </row>
    <row r="17" spans="1:61" ht="17.25" customHeight="1">
      <c r="A17" s="750"/>
      <c r="B17" s="750"/>
      <c r="C17" s="750"/>
      <c r="D17" s="750"/>
      <c r="E17" s="750"/>
      <c r="F17" s="750"/>
      <c r="G17" s="750"/>
      <c r="H17" s="750"/>
      <c r="I17" s="750"/>
      <c r="J17" s="750"/>
      <c r="K17" s="750"/>
      <c r="L17" s="750"/>
      <c r="M17" s="750"/>
      <c r="N17" s="750"/>
      <c r="O17" s="750"/>
      <c r="P17" s="750"/>
      <c r="Q17" s="750"/>
      <c r="R17" s="750"/>
      <c r="S17" s="750"/>
      <c r="T17" s="750"/>
      <c r="U17" s="750"/>
      <c r="V17" s="750"/>
      <c r="W17" s="750"/>
      <c r="X17" s="750"/>
      <c r="Y17" s="750"/>
      <c r="Z17" s="750"/>
      <c r="AA17" s="750"/>
      <c r="AB17" s="750"/>
      <c r="AC17" s="750"/>
      <c r="AD17" s="750"/>
      <c r="AE17" s="750"/>
      <c r="AF17" s="750"/>
      <c r="AG17" s="750"/>
      <c r="AH17" s="750"/>
      <c r="AI17" s="750"/>
      <c r="AJ17" s="750"/>
      <c r="AK17" s="750"/>
      <c r="AL17" s="750"/>
      <c r="AM17" s="750"/>
      <c r="AN17" s="750"/>
      <c r="AO17" s="750"/>
      <c r="AP17" s="750"/>
      <c r="AQ17" s="750"/>
      <c r="AR17" s="750"/>
      <c r="AS17" s="750"/>
      <c r="AT17" s="750"/>
      <c r="AU17" s="750"/>
      <c r="AV17" s="750"/>
      <c r="AW17" s="750"/>
      <c r="AX17" s="750"/>
      <c r="BI17" s="260"/>
    </row>
    <row r="18" spans="1:61" ht="17.25" customHeight="1">
      <c r="A18" s="256"/>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BI18" s="260"/>
    </row>
    <row r="19" spans="1:61" ht="17.25" customHeight="1">
      <c r="A19" s="1"/>
    </row>
    <row r="20" spans="1:61" ht="17.25" customHeight="1">
      <c r="A20" s="751" t="s">
        <v>2</v>
      </c>
      <c r="B20" s="751"/>
      <c r="C20" s="751"/>
      <c r="D20" s="751"/>
      <c r="E20" s="751"/>
      <c r="F20" s="751"/>
      <c r="G20" s="751"/>
      <c r="H20" s="751"/>
      <c r="I20" s="751"/>
      <c r="J20" s="751"/>
      <c r="K20" s="751"/>
      <c r="L20" s="751"/>
      <c r="M20" s="751"/>
      <c r="N20" s="751"/>
      <c r="O20" s="751"/>
      <c r="P20" s="751"/>
      <c r="Q20" s="751"/>
      <c r="R20" s="751"/>
      <c r="S20" s="751"/>
      <c r="T20" s="751"/>
      <c r="U20" s="751"/>
      <c r="V20" s="751"/>
      <c r="W20" s="751"/>
      <c r="X20" s="751"/>
      <c r="Y20" s="751"/>
      <c r="Z20" s="751"/>
      <c r="AA20" s="751"/>
      <c r="AB20" s="751"/>
      <c r="AC20" s="751"/>
      <c r="AD20" s="751"/>
      <c r="AE20" s="751"/>
      <c r="AF20" s="751"/>
      <c r="AG20" s="751"/>
      <c r="AH20" s="751"/>
      <c r="AI20" s="751"/>
      <c r="AJ20" s="751"/>
      <c r="AK20" s="751"/>
      <c r="AL20" s="751"/>
      <c r="AM20" s="751"/>
      <c r="AN20" s="751"/>
      <c r="AO20" s="751"/>
      <c r="AP20" s="751"/>
      <c r="AQ20" s="751"/>
      <c r="AR20" s="751"/>
      <c r="AS20" s="751"/>
      <c r="AT20" s="751"/>
      <c r="AU20" s="751"/>
      <c r="AV20" s="751"/>
      <c r="AW20" s="751"/>
      <c r="AX20" s="751"/>
    </row>
    <row r="21" spans="1:61" ht="17.25" customHeight="1">
      <c r="A21" s="1"/>
    </row>
    <row r="22" spans="1:61" ht="17.25" customHeight="1">
      <c r="A22" s="1"/>
    </row>
    <row r="23" spans="1:61" ht="17.25" customHeight="1">
      <c r="A23" s="610" t="s">
        <v>369</v>
      </c>
      <c r="B23" s="848"/>
      <c r="C23" s="848"/>
      <c r="D23" s="848"/>
      <c r="E23" s="848"/>
      <c r="F23" s="848"/>
      <c r="G23" s="848"/>
      <c r="H23" s="848"/>
      <c r="I23" s="848"/>
      <c r="J23" s="848"/>
      <c r="K23" s="848"/>
      <c r="L23" s="848"/>
      <c r="M23" s="848"/>
      <c r="N23" s="848"/>
      <c r="O23" s="848"/>
      <c r="P23" s="848"/>
    </row>
    <row r="24" spans="1:61" ht="17.25" customHeight="1">
      <c r="A24" s="372"/>
      <c r="B24" s="371" t="str">
        <f>DBCS("金"&amp;TEXT('【実績】入力シート '!AF92,"#,###円"))</f>
        <v>金円</v>
      </c>
      <c r="C24" s="66"/>
      <c r="D24" s="66"/>
      <c r="E24" s="66"/>
      <c r="F24" s="66"/>
      <c r="G24" s="66"/>
      <c r="H24" s="66"/>
      <c r="I24" s="66"/>
      <c r="J24" s="66"/>
      <c r="K24" s="66"/>
      <c r="L24" s="66"/>
      <c r="M24" s="66"/>
      <c r="N24" s="66"/>
      <c r="O24" s="66"/>
      <c r="P24" s="257"/>
    </row>
    <row r="25" spans="1:61" ht="17.25" customHeight="1">
      <c r="A25" s="1"/>
    </row>
    <row r="26" spans="1:61" ht="17.25" customHeight="1">
      <c r="A26" s="1"/>
    </row>
    <row r="27" spans="1:61" ht="17.25" customHeight="1">
      <c r="A27" s="1"/>
    </row>
    <row r="28" spans="1:61" ht="17.25" customHeight="1">
      <c r="A28" s="1"/>
    </row>
    <row r="29" spans="1:61" ht="17.25" customHeight="1">
      <c r="A29" s="1"/>
    </row>
    <row r="30" spans="1:61" ht="17.25" customHeight="1">
      <c r="A30" s="1"/>
    </row>
    <row r="31" spans="1:61" ht="17.25" customHeight="1">
      <c r="A31" s="1"/>
    </row>
    <row r="32" spans="1:61" ht="17.25" customHeight="1">
      <c r="A32" s="1"/>
    </row>
    <row r="33" spans="1:50" ht="17.25" customHeight="1">
      <c r="A33" s="1"/>
    </row>
    <row r="34" spans="1:50" ht="17.25" customHeight="1">
      <c r="A34" s="1"/>
    </row>
    <row r="35" spans="1:50" ht="17.25" customHeight="1">
      <c r="A35" s="1"/>
    </row>
    <row r="36" spans="1:50" ht="17.25" customHeight="1">
      <c r="A36" s="1"/>
    </row>
    <row r="37" spans="1:50" ht="17.25" customHeight="1">
      <c r="A37" s="1"/>
    </row>
    <row r="38" spans="1:50" ht="17.25" customHeight="1">
      <c r="A38" s="660" t="s">
        <v>368</v>
      </c>
      <c r="B38" s="660"/>
      <c r="C38" s="660"/>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660"/>
      <c r="AH38" s="660"/>
      <c r="AI38" s="660"/>
      <c r="AJ38" s="660"/>
      <c r="AK38" s="660"/>
      <c r="AL38" s="660"/>
      <c r="AM38" s="660"/>
      <c r="AN38" s="660"/>
      <c r="AO38" s="660"/>
      <c r="AP38" s="660"/>
      <c r="AQ38" s="660"/>
      <c r="AR38" s="660"/>
      <c r="AS38" s="660"/>
      <c r="AT38" s="660"/>
      <c r="AU38" s="660"/>
      <c r="AV38" s="660"/>
      <c r="AW38" s="660"/>
      <c r="AX38" s="660"/>
    </row>
  </sheetData>
  <mergeCells count="24">
    <mergeCell ref="BH1:BI1"/>
    <mergeCell ref="BE1:BG1"/>
    <mergeCell ref="BB1:BD1"/>
    <mergeCell ref="A4:Q4"/>
    <mergeCell ref="AW1:AX1"/>
    <mergeCell ref="AT1:AV1"/>
    <mergeCell ref="AQ1:AS1"/>
    <mergeCell ref="AK1:AP1"/>
    <mergeCell ref="AK2:AX2"/>
    <mergeCell ref="A13:K13"/>
    <mergeCell ref="L13:AX13"/>
    <mergeCell ref="A14:AL14"/>
    <mergeCell ref="A5:Q5"/>
    <mergeCell ref="AD7:AZ7"/>
    <mergeCell ref="A10:AX10"/>
    <mergeCell ref="A7:P7"/>
    <mergeCell ref="A15:AX15"/>
    <mergeCell ref="A38:AX38"/>
    <mergeCell ref="AM14:AV14"/>
    <mergeCell ref="AW14:AX14"/>
    <mergeCell ref="A20:AX20"/>
    <mergeCell ref="A16:AX16"/>
    <mergeCell ref="A17:AX17"/>
    <mergeCell ref="A23:P23"/>
  </mergeCells>
  <phoneticPr fontId="23"/>
  <conditionalFormatting sqref="AK2:AX2">
    <cfRule type="cellIs" dxfId="3" priority="1" operator="equal">
      <formula>""</formula>
    </cfRule>
  </conditionalFormatting>
  <pageMargins left="0.74803149606299213" right="0.74803149606299213" top="0.98425196850393704" bottom="0.98425196850393704" header="0.51181102362204722" footer="0.51181102362204722"/>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tint="0.34998626667073579"/>
  </sheetPr>
  <dimension ref="A1:N24"/>
  <sheetViews>
    <sheetView showZeros="0" view="pageBreakPreview" zoomScaleNormal="100" zoomScaleSheetLayoutView="100" workbookViewId="0">
      <selection activeCell="E9" sqref="E9"/>
    </sheetView>
  </sheetViews>
  <sheetFormatPr defaultRowHeight="17.149999999999999" customHeight="1"/>
  <cols>
    <col min="1" max="1" width="5.5" style="147" customWidth="1"/>
    <col min="2" max="2" width="1.58203125" style="147" customWidth="1"/>
    <col min="3" max="3" width="11.58203125" style="147" customWidth="1"/>
    <col min="4" max="7" width="12.5" style="147" customWidth="1"/>
    <col min="8" max="8" width="5.33203125" style="147" customWidth="1"/>
    <col min="9" max="9" width="1.58203125" style="147" customWidth="1"/>
    <col min="10" max="10" width="11.58203125" style="147" customWidth="1"/>
    <col min="11" max="13" width="12.5" style="147" customWidth="1"/>
    <col min="14" max="256" width="9" style="147"/>
    <col min="257" max="257" width="5.5" style="147" customWidth="1"/>
    <col min="258" max="258" width="1.58203125" style="147" customWidth="1"/>
    <col min="259" max="259" width="11.58203125" style="147" customWidth="1"/>
    <col min="260" max="263" width="12.5" style="147" customWidth="1"/>
    <col min="264" max="264" width="5.33203125" style="147" customWidth="1"/>
    <col min="265" max="265" width="1.58203125" style="147" customWidth="1"/>
    <col min="266" max="266" width="11.58203125" style="147" customWidth="1"/>
    <col min="267" max="269" width="12.5" style="147" customWidth="1"/>
    <col min="270" max="512" width="9" style="147"/>
    <col min="513" max="513" width="5.5" style="147" customWidth="1"/>
    <col min="514" max="514" width="1.58203125" style="147" customWidth="1"/>
    <col min="515" max="515" width="11.58203125" style="147" customWidth="1"/>
    <col min="516" max="519" width="12.5" style="147" customWidth="1"/>
    <col min="520" max="520" width="5.33203125" style="147" customWidth="1"/>
    <col min="521" max="521" width="1.58203125" style="147" customWidth="1"/>
    <col min="522" max="522" width="11.58203125" style="147" customWidth="1"/>
    <col min="523" max="525" width="12.5" style="147" customWidth="1"/>
    <col min="526" max="768" width="9" style="147"/>
    <col min="769" max="769" width="5.5" style="147" customWidth="1"/>
    <col min="770" max="770" width="1.58203125" style="147" customWidth="1"/>
    <col min="771" max="771" width="11.58203125" style="147" customWidth="1"/>
    <col min="772" max="775" width="12.5" style="147" customWidth="1"/>
    <col min="776" max="776" width="5.33203125" style="147" customWidth="1"/>
    <col min="777" max="777" width="1.58203125" style="147" customWidth="1"/>
    <col min="778" max="778" width="11.58203125" style="147" customWidth="1"/>
    <col min="779" max="781" width="12.5" style="147" customWidth="1"/>
    <col min="782" max="1024" width="9" style="147"/>
    <col min="1025" max="1025" width="5.5" style="147" customWidth="1"/>
    <col min="1026" max="1026" width="1.58203125" style="147" customWidth="1"/>
    <col min="1027" max="1027" width="11.58203125" style="147" customWidth="1"/>
    <col min="1028" max="1031" width="12.5" style="147" customWidth="1"/>
    <col min="1032" max="1032" width="5.33203125" style="147" customWidth="1"/>
    <col min="1033" max="1033" width="1.58203125" style="147" customWidth="1"/>
    <col min="1034" max="1034" width="11.58203125" style="147" customWidth="1"/>
    <col min="1035" max="1037" width="12.5" style="147" customWidth="1"/>
    <col min="1038" max="1280" width="9" style="147"/>
    <col min="1281" max="1281" width="5.5" style="147" customWidth="1"/>
    <col min="1282" max="1282" width="1.58203125" style="147" customWidth="1"/>
    <col min="1283" max="1283" width="11.58203125" style="147" customWidth="1"/>
    <col min="1284" max="1287" width="12.5" style="147" customWidth="1"/>
    <col min="1288" max="1288" width="5.33203125" style="147" customWidth="1"/>
    <col min="1289" max="1289" width="1.58203125" style="147" customWidth="1"/>
    <col min="1290" max="1290" width="11.58203125" style="147" customWidth="1"/>
    <col min="1291" max="1293" width="12.5" style="147" customWidth="1"/>
    <col min="1294" max="1536" width="9" style="147"/>
    <col min="1537" max="1537" width="5.5" style="147" customWidth="1"/>
    <col min="1538" max="1538" width="1.58203125" style="147" customWidth="1"/>
    <col min="1539" max="1539" width="11.58203125" style="147" customWidth="1"/>
    <col min="1540" max="1543" width="12.5" style="147" customWidth="1"/>
    <col min="1544" max="1544" width="5.33203125" style="147" customWidth="1"/>
    <col min="1545" max="1545" width="1.58203125" style="147" customWidth="1"/>
    <col min="1546" max="1546" width="11.58203125" style="147" customWidth="1"/>
    <col min="1547" max="1549" width="12.5" style="147" customWidth="1"/>
    <col min="1550" max="1792" width="9" style="147"/>
    <col min="1793" max="1793" width="5.5" style="147" customWidth="1"/>
    <col min="1794" max="1794" width="1.58203125" style="147" customWidth="1"/>
    <col min="1795" max="1795" width="11.58203125" style="147" customWidth="1"/>
    <col min="1796" max="1799" width="12.5" style="147" customWidth="1"/>
    <col min="1800" max="1800" width="5.33203125" style="147" customWidth="1"/>
    <col min="1801" max="1801" width="1.58203125" style="147" customWidth="1"/>
    <col min="1802" max="1802" width="11.58203125" style="147" customWidth="1"/>
    <col min="1803" max="1805" width="12.5" style="147" customWidth="1"/>
    <col min="1806" max="2048" width="9" style="147"/>
    <col min="2049" max="2049" width="5.5" style="147" customWidth="1"/>
    <col min="2050" max="2050" width="1.58203125" style="147" customWidth="1"/>
    <col min="2051" max="2051" width="11.58203125" style="147" customWidth="1"/>
    <col min="2052" max="2055" width="12.5" style="147" customWidth="1"/>
    <col min="2056" max="2056" width="5.33203125" style="147" customWidth="1"/>
    <col min="2057" max="2057" width="1.58203125" style="147" customWidth="1"/>
    <col min="2058" max="2058" width="11.58203125" style="147" customWidth="1"/>
    <col min="2059" max="2061" width="12.5" style="147" customWidth="1"/>
    <col min="2062" max="2304" width="9" style="147"/>
    <col min="2305" max="2305" width="5.5" style="147" customWidth="1"/>
    <col min="2306" max="2306" width="1.58203125" style="147" customWidth="1"/>
    <col min="2307" max="2307" width="11.58203125" style="147" customWidth="1"/>
    <col min="2308" max="2311" width="12.5" style="147" customWidth="1"/>
    <col min="2312" max="2312" width="5.33203125" style="147" customWidth="1"/>
    <col min="2313" max="2313" width="1.58203125" style="147" customWidth="1"/>
    <col min="2314" max="2314" width="11.58203125" style="147" customWidth="1"/>
    <col min="2315" max="2317" width="12.5" style="147" customWidth="1"/>
    <col min="2318" max="2560" width="9" style="147"/>
    <col min="2561" max="2561" width="5.5" style="147" customWidth="1"/>
    <col min="2562" max="2562" width="1.58203125" style="147" customWidth="1"/>
    <col min="2563" max="2563" width="11.58203125" style="147" customWidth="1"/>
    <col min="2564" max="2567" width="12.5" style="147" customWidth="1"/>
    <col min="2568" max="2568" width="5.33203125" style="147" customWidth="1"/>
    <col min="2569" max="2569" width="1.58203125" style="147" customWidth="1"/>
    <col min="2570" max="2570" width="11.58203125" style="147" customWidth="1"/>
    <col min="2571" max="2573" width="12.5" style="147" customWidth="1"/>
    <col min="2574" max="2816" width="9" style="147"/>
    <col min="2817" max="2817" width="5.5" style="147" customWidth="1"/>
    <col min="2818" max="2818" width="1.58203125" style="147" customWidth="1"/>
    <col min="2819" max="2819" width="11.58203125" style="147" customWidth="1"/>
    <col min="2820" max="2823" width="12.5" style="147" customWidth="1"/>
    <col min="2824" max="2824" width="5.33203125" style="147" customWidth="1"/>
    <col min="2825" max="2825" width="1.58203125" style="147" customWidth="1"/>
    <col min="2826" max="2826" width="11.58203125" style="147" customWidth="1"/>
    <col min="2827" max="2829" width="12.5" style="147" customWidth="1"/>
    <col min="2830" max="3072" width="9" style="147"/>
    <col min="3073" max="3073" width="5.5" style="147" customWidth="1"/>
    <col min="3074" max="3074" width="1.58203125" style="147" customWidth="1"/>
    <col min="3075" max="3075" width="11.58203125" style="147" customWidth="1"/>
    <col min="3076" max="3079" width="12.5" style="147" customWidth="1"/>
    <col min="3080" max="3080" width="5.33203125" style="147" customWidth="1"/>
    <col min="3081" max="3081" width="1.58203125" style="147" customWidth="1"/>
    <col min="3082" max="3082" width="11.58203125" style="147" customWidth="1"/>
    <col min="3083" max="3085" width="12.5" style="147" customWidth="1"/>
    <col min="3086" max="3328" width="9" style="147"/>
    <col min="3329" max="3329" width="5.5" style="147" customWidth="1"/>
    <col min="3330" max="3330" width="1.58203125" style="147" customWidth="1"/>
    <col min="3331" max="3331" width="11.58203125" style="147" customWidth="1"/>
    <col min="3332" max="3335" width="12.5" style="147" customWidth="1"/>
    <col min="3336" max="3336" width="5.33203125" style="147" customWidth="1"/>
    <col min="3337" max="3337" width="1.58203125" style="147" customWidth="1"/>
    <col min="3338" max="3338" width="11.58203125" style="147" customWidth="1"/>
    <col min="3339" max="3341" width="12.5" style="147" customWidth="1"/>
    <col min="3342" max="3584" width="9" style="147"/>
    <col min="3585" max="3585" width="5.5" style="147" customWidth="1"/>
    <col min="3586" max="3586" width="1.58203125" style="147" customWidth="1"/>
    <col min="3587" max="3587" width="11.58203125" style="147" customWidth="1"/>
    <col min="3588" max="3591" width="12.5" style="147" customWidth="1"/>
    <col min="3592" max="3592" width="5.33203125" style="147" customWidth="1"/>
    <col min="3593" max="3593" width="1.58203125" style="147" customWidth="1"/>
    <col min="3594" max="3594" width="11.58203125" style="147" customWidth="1"/>
    <col min="3595" max="3597" width="12.5" style="147" customWidth="1"/>
    <col min="3598" max="3840" width="9" style="147"/>
    <col min="3841" max="3841" width="5.5" style="147" customWidth="1"/>
    <col min="3842" max="3842" width="1.58203125" style="147" customWidth="1"/>
    <col min="3843" max="3843" width="11.58203125" style="147" customWidth="1"/>
    <col min="3844" max="3847" width="12.5" style="147" customWidth="1"/>
    <col min="3848" max="3848" width="5.33203125" style="147" customWidth="1"/>
    <col min="3849" max="3849" width="1.58203125" style="147" customWidth="1"/>
    <col min="3850" max="3850" width="11.58203125" style="147" customWidth="1"/>
    <col min="3851" max="3853" width="12.5" style="147" customWidth="1"/>
    <col min="3854" max="4096" width="9" style="147"/>
    <col min="4097" max="4097" width="5.5" style="147" customWidth="1"/>
    <col min="4098" max="4098" width="1.58203125" style="147" customWidth="1"/>
    <col min="4099" max="4099" width="11.58203125" style="147" customWidth="1"/>
    <col min="4100" max="4103" width="12.5" style="147" customWidth="1"/>
    <col min="4104" max="4104" width="5.33203125" style="147" customWidth="1"/>
    <col min="4105" max="4105" width="1.58203125" style="147" customWidth="1"/>
    <col min="4106" max="4106" width="11.58203125" style="147" customWidth="1"/>
    <col min="4107" max="4109" width="12.5" style="147" customWidth="1"/>
    <col min="4110" max="4352" width="9" style="147"/>
    <col min="4353" max="4353" width="5.5" style="147" customWidth="1"/>
    <col min="4354" max="4354" width="1.58203125" style="147" customWidth="1"/>
    <col min="4355" max="4355" width="11.58203125" style="147" customWidth="1"/>
    <col min="4356" max="4359" width="12.5" style="147" customWidth="1"/>
    <col min="4360" max="4360" width="5.33203125" style="147" customWidth="1"/>
    <col min="4361" max="4361" width="1.58203125" style="147" customWidth="1"/>
    <col min="4362" max="4362" width="11.58203125" style="147" customWidth="1"/>
    <col min="4363" max="4365" width="12.5" style="147" customWidth="1"/>
    <col min="4366" max="4608" width="9" style="147"/>
    <col min="4609" max="4609" width="5.5" style="147" customWidth="1"/>
    <col min="4610" max="4610" width="1.58203125" style="147" customWidth="1"/>
    <col min="4611" max="4611" width="11.58203125" style="147" customWidth="1"/>
    <col min="4612" max="4615" width="12.5" style="147" customWidth="1"/>
    <col min="4616" max="4616" width="5.33203125" style="147" customWidth="1"/>
    <col min="4617" max="4617" width="1.58203125" style="147" customWidth="1"/>
    <col min="4618" max="4618" width="11.58203125" style="147" customWidth="1"/>
    <col min="4619" max="4621" width="12.5" style="147" customWidth="1"/>
    <col min="4622" max="4864" width="9" style="147"/>
    <col min="4865" max="4865" width="5.5" style="147" customWidth="1"/>
    <col min="4866" max="4866" width="1.58203125" style="147" customWidth="1"/>
    <col min="4867" max="4867" width="11.58203125" style="147" customWidth="1"/>
    <col min="4868" max="4871" width="12.5" style="147" customWidth="1"/>
    <col min="4872" max="4872" width="5.33203125" style="147" customWidth="1"/>
    <col min="4873" max="4873" width="1.58203125" style="147" customWidth="1"/>
    <col min="4874" max="4874" width="11.58203125" style="147" customWidth="1"/>
    <col min="4875" max="4877" width="12.5" style="147" customWidth="1"/>
    <col min="4878" max="5120" width="9" style="147"/>
    <col min="5121" max="5121" width="5.5" style="147" customWidth="1"/>
    <col min="5122" max="5122" width="1.58203125" style="147" customWidth="1"/>
    <col min="5123" max="5123" width="11.58203125" style="147" customWidth="1"/>
    <col min="5124" max="5127" width="12.5" style="147" customWidth="1"/>
    <col min="5128" max="5128" width="5.33203125" style="147" customWidth="1"/>
    <col min="5129" max="5129" width="1.58203125" style="147" customWidth="1"/>
    <col min="5130" max="5130" width="11.58203125" style="147" customWidth="1"/>
    <col min="5131" max="5133" width="12.5" style="147" customWidth="1"/>
    <col min="5134" max="5376" width="9" style="147"/>
    <col min="5377" max="5377" width="5.5" style="147" customWidth="1"/>
    <col min="5378" max="5378" width="1.58203125" style="147" customWidth="1"/>
    <col min="5379" max="5379" width="11.58203125" style="147" customWidth="1"/>
    <col min="5380" max="5383" width="12.5" style="147" customWidth="1"/>
    <col min="5384" max="5384" width="5.33203125" style="147" customWidth="1"/>
    <col min="5385" max="5385" width="1.58203125" style="147" customWidth="1"/>
    <col min="5386" max="5386" width="11.58203125" style="147" customWidth="1"/>
    <col min="5387" max="5389" width="12.5" style="147" customWidth="1"/>
    <col min="5390" max="5632" width="9" style="147"/>
    <col min="5633" max="5633" width="5.5" style="147" customWidth="1"/>
    <col min="5634" max="5634" width="1.58203125" style="147" customWidth="1"/>
    <col min="5635" max="5635" width="11.58203125" style="147" customWidth="1"/>
    <col min="5636" max="5639" width="12.5" style="147" customWidth="1"/>
    <col min="5640" max="5640" width="5.33203125" style="147" customWidth="1"/>
    <col min="5641" max="5641" width="1.58203125" style="147" customWidth="1"/>
    <col min="5642" max="5642" width="11.58203125" style="147" customWidth="1"/>
    <col min="5643" max="5645" width="12.5" style="147" customWidth="1"/>
    <col min="5646" max="5888" width="9" style="147"/>
    <col min="5889" max="5889" width="5.5" style="147" customWidth="1"/>
    <col min="5890" max="5890" width="1.58203125" style="147" customWidth="1"/>
    <col min="5891" max="5891" width="11.58203125" style="147" customWidth="1"/>
    <col min="5892" max="5895" width="12.5" style="147" customWidth="1"/>
    <col min="5896" max="5896" width="5.33203125" style="147" customWidth="1"/>
    <col min="5897" max="5897" width="1.58203125" style="147" customWidth="1"/>
    <col min="5898" max="5898" width="11.58203125" style="147" customWidth="1"/>
    <col min="5899" max="5901" width="12.5" style="147" customWidth="1"/>
    <col min="5902" max="6144" width="9" style="147"/>
    <col min="6145" max="6145" width="5.5" style="147" customWidth="1"/>
    <col min="6146" max="6146" width="1.58203125" style="147" customWidth="1"/>
    <col min="6147" max="6147" width="11.58203125" style="147" customWidth="1"/>
    <col min="6148" max="6151" width="12.5" style="147" customWidth="1"/>
    <col min="6152" max="6152" width="5.33203125" style="147" customWidth="1"/>
    <col min="6153" max="6153" width="1.58203125" style="147" customWidth="1"/>
    <col min="6154" max="6154" width="11.58203125" style="147" customWidth="1"/>
    <col min="6155" max="6157" width="12.5" style="147" customWidth="1"/>
    <col min="6158" max="6400" width="9" style="147"/>
    <col min="6401" max="6401" width="5.5" style="147" customWidth="1"/>
    <col min="6402" max="6402" width="1.58203125" style="147" customWidth="1"/>
    <col min="6403" max="6403" width="11.58203125" style="147" customWidth="1"/>
    <col min="6404" max="6407" width="12.5" style="147" customWidth="1"/>
    <col min="6408" max="6408" width="5.33203125" style="147" customWidth="1"/>
    <col min="6409" max="6409" width="1.58203125" style="147" customWidth="1"/>
    <col min="6410" max="6410" width="11.58203125" style="147" customWidth="1"/>
    <col min="6411" max="6413" width="12.5" style="147" customWidth="1"/>
    <col min="6414" max="6656" width="9" style="147"/>
    <col min="6657" max="6657" width="5.5" style="147" customWidth="1"/>
    <col min="6658" max="6658" width="1.58203125" style="147" customWidth="1"/>
    <col min="6659" max="6659" width="11.58203125" style="147" customWidth="1"/>
    <col min="6660" max="6663" width="12.5" style="147" customWidth="1"/>
    <col min="6664" max="6664" width="5.33203125" style="147" customWidth="1"/>
    <col min="6665" max="6665" width="1.58203125" style="147" customWidth="1"/>
    <col min="6666" max="6666" width="11.58203125" style="147" customWidth="1"/>
    <col min="6667" max="6669" width="12.5" style="147" customWidth="1"/>
    <col min="6670" max="6912" width="9" style="147"/>
    <col min="6913" max="6913" width="5.5" style="147" customWidth="1"/>
    <col min="6914" max="6914" width="1.58203125" style="147" customWidth="1"/>
    <col min="6915" max="6915" width="11.58203125" style="147" customWidth="1"/>
    <col min="6916" max="6919" width="12.5" style="147" customWidth="1"/>
    <col min="6920" max="6920" width="5.33203125" style="147" customWidth="1"/>
    <col min="6921" max="6921" width="1.58203125" style="147" customWidth="1"/>
    <col min="6922" max="6922" width="11.58203125" style="147" customWidth="1"/>
    <col min="6923" max="6925" width="12.5" style="147" customWidth="1"/>
    <col min="6926" max="7168" width="9" style="147"/>
    <col min="7169" max="7169" width="5.5" style="147" customWidth="1"/>
    <col min="7170" max="7170" width="1.58203125" style="147" customWidth="1"/>
    <col min="7171" max="7171" width="11.58203125" style="147" customWidth="1"/>
    <col min="7172" max="7175" width="12.5" style="147" customWidth="1"/>
    <col min="7176" max="7176" width="5.33203125" style="147" customWidth="1"/>
    <col min="7177" max="7177" width="1.58203125" style="147" customWidth="1"/>
    <col min="7178" max="7178" width="11.58203125" style="147" customWidth="1"/>
    <col min="7179" max="7181" width="12.5" style="147" customWidth="1"/>
    <col min="7182" max="7424" width="9" style="147"/>
    <col min="7425" max="7425" width="5.5" style="147" customWidth="1"/>
    <col min="7426" max="7426" width="1.58203125" style="147" customWidth="1"/>
    <col min="7427" max="7427" width="11.58203125" style="147" customWidth="1"/>
    <col min="7428" max="7431" width="12.5" style="147" customWidth="1"/>
    <col min="7432" max="7432" width="5.33203125" style="147" customWidth="1"/>
    <col min="7433" max="7433" width="1.58203125" style="147" customWidth="1"/>
    <col min="7434" max="7434" width="11.58203125" style="147" customWidth="1"/>
    <col min="7435" max="7437" width="12.5" style="147" customWidth="1"/>
    <col min="7438" max="7680" width="9" style="147"/>
    <col min="7681" max="7681" width="5.5" style="147" customWidth="1"/>
    <col min="7682" max="7682" width="1.58203125" style="147" customWidth="1"/>
    <col min="7683" max="7683" width="11.58203125" style="147" customWidth="1"/>
    <col min="7684" max="7687" width="12.5" style="147" customWidth="1"/>
    <col min="7688" max="7688" width="5.33203125" style="147" customWidth="1"/>
    <col min="7689" max="7689" width="1.58203125" style="147" customWidth="1"/>
    <col min="7690" max="7690" width="11.58203125" style="147" customWidth="1"/>
    <col min="7691" max="7693" width="12.5" style="147" customWidth="1"/>
    <col min="7694" max="7936" width="9" style="147"/>
    <col min="7937" max="7937" width="5.5" style="147" customWidth="1"/>
    <col min="7938" max="7938" width="1.58203125" style="147" customWidth="1"/>
    <col min="7939" max="7939" width="11.58203125" style="147" customWidth="1"/>
    <col min="7940" max="7943" width="12.5" style="147" customWidth="1"/>
    <col min="7944" max="7944" width="5.33203125" style="147" customWidth="1"/>
    <col min="7945" max="7945" width="1.58203125" style="147" customWidth="1"/>
    <col min="7946" max="7946" width="11.58203125" style="147" customWidth="1"/>
    <col min="7947" max="7949" width="12.5" style="147" customWidth="1"/>
    <col min="7950" max="8192" width="9" style="147"/>
    <col min="8193" max="8193" width="5.5" style="147" customWidth="1"/>
    <col min="8194" max="8194" width="1.58203125" style="147" customWidth="1"/>
    <col min="8195" max="8195" width="11.58203125" style="147" customWidth="1"/>
    <col min="8196" max="8199" width="12.5" style="147" customWidth="1"/>
    <col min="8200" max="8200" width="5.33203125" style="147" customWidth="1"/>
    <col min="8201" max="8201" width="1.58203125" style="147" customWidth="1"/>
    <col min="8202" max="8202" width="11.58203125" style="147" customWidth="1"/>
    <col min="8203" max="8205" width="12.5" style="147" customWidth="1"/>
    <col min="8206" max="8448" width="9" style="147"/>
    <col min="8449" max="8449" width="5.5" style="147" customWidth="1"/>
    <col min="8450" max="8450" width="1.58203125" style="147" customWidth="1"/>
    <col min="8451" max="8451" width="11.58203125" style="147" customWidth="1"/>
    <col min="8452" max="8455" width="12.5" style="147" customWidth="1"/>
    <col min="8456" max="8456" width="5.33203125" style="147" customWidth="1"/>
    <col min="8457" max="8457" width="1.58203125" style="147" customWidth="1"/>
    <col min="8458" max="8458" width="11.58203125" style="147" customWidth="1"/>
    <col min="8459" max="8461" width="12.5" style="147" customWidth="1"/>
    <col min="8462" max="8704" width="9" style="147"/>
    <col min="8705" max="8705" width="5.5" style="147" customWidth="1"/>
    <col min="8706" max="8706" width="1.58203125" style="147" customWidth="1"/>
    <col min="8707" max="8707" width="11.58203125" style="147" customWidth="1"/>
    <col min="8708" max="8711" width="12.5" style="147" customWidth="1"/>
    <col min="8712" max="8712" width="5.33203125" style="147" customWidth="1"/>
    <col min="8713" max="8713" width="1.58203125" style="147" customWidth="1"/>
    <col min="8714" max="8714" width="11.58203125" style="147" customWidth="1"/>
    <col min="8715" max="8717" width="12.5" style="147" customWidth="1"/>
    <col min="8718" max="8960" width="9" style="147"/>
    <col min="8961" max="8961" width="5.5" style="147" customWidth="1"/>
    <col min="8962" max="8962" width="1.58203125" style="147" customWidth="1"/>
    <col min="8963" max="8963" width="11.58203125" style="147" customWidth="1"/>
    <col min="8964" max="8967" width="12.5" style="147" customWidth="1"/>
    <col min="8968" max="8968" width="5.33203125" style="147" customWidth="1"/>
    <col min="8969" max="8969" width="1.58203125" style="147" customWidth="1"/>
    <col min="8970" max="8970" width="11.58203125" style="147" customWidth="1"/>
    <col min="8971" max="8973" width="12.5" style="147" customWidth="1"/>
    <col min="8974" max="9216" width="9" style="147"/>
    <col min="9217" max="9217" width="5.5" style="147" customWidth="1"/>
    <col min="9218" max="9218" width="1.58203125" style="147" customWidth="1"/>
    <col min="9219" max="9219" width="11.58203125" style="147" customWidth="1"/>
    <col min="9220" max="9223" width="12.5" style="147" customWidth="1"/>
    <col min="9224" max="9224" width="5.33203125" style="147" customWidth="1"/>
    <col min="9225" max="9225" width="1.58203125" style="147" customWidth="1"/>
    <col min="9226" max="9226" width="11.58203125" style="147" customWidth="1"/>
    <col min="9227" max="9229" width="12.5" style="147" customWidth="1"/>
    <col min="9230" max="9472" width="9" style="147"/>
    <col min="9473" max="9473" width="5.5" style="147" customWidth="1"/>
    <col min="9474" max="9474" width="1.58203125" style="147" customWidth="1"/>
    <col min="9475" max="9475" width="11.58203125" style="147" customWidth="1"/>
    <col min="9476" max="9479" width="12.5" style="147" customWidth="1"/>
    <col min="9480" max="9480" width="5.33203125" style="147" customWidth="1"/>
    <col min="9481" max="9481" width="1.58203125" style="147" customWidth="1"/>
    <col min="9482" max="9482" width="11.58203125" style="147" customWidth="1"/>
    <col min="9483" max="9485" width="12.5" style="147" customWidth="1"/>
    <col min="9486" max="9728" width="9" style="147"/>
    <col min="9729" max="9729" width="5.5" style="147" customWidth="1"/>
    <col min="9730" max="9730" width="1.58203125" style="147" customWidth="1"/>
    <col min="9731" max="9731" width="11.58203125" style="147" customWidth="1"/>
    <col min="9732" max="9735" width="12.5" style="147" customWidth="1"/>
    <col min="9736" max="9736" width="5.33203125" style="147" customWidth="1"/>
    <col min="9737" max="9737" width="1.58203125" style="147" customWidth="1"/>
    <col min="9738" max="9738" width="11.58203125" style="147" customWidth="1"/>
    <col min="9739" max="9741" width="12.5" style="147" customWidth="1"/>
    <col min="9742" max="9984" width="9" style="147"/>
    <col min="9985" max="9985" width="5.5" style="147" customWidth="1"/>
    <col min="9986" max="9986" width="1.58203125" style="147" customWidth="1"/>
    <col min="9987" max="9987" width="11.58203125" style="147" customWidth="1"/>
    <col min="9988" max="9991" width="12.5" style="147" customWidth="1"/>
    <col min="9992" max="9992" width="5.33203125" style="147" customWidth="1"/>
    <col min="9993" max="9993" width="1.58203125" style="147" customWidth="1"/>
    <col min="9994" max="9994" width="11.58203125" style="147" customWidth="1"/>
    <col min="9995" max="9997" width="12.5" style="147" customWidth="1"/>
    <col min="9998" max="10240" width="9" style="147"/>
    <col min="10241" max="10241" width="5.5" style="147" customWidth="1"/>
    <col min="10242" max="10242" width="1.58203125" style="147" customWidth="1"/>
    <col min="10243" max="10243" width="11.58203125" style="147" customWidth="1"/>
    <col min="10244" max="10247" width="12.5" style="147" customWidth="1"/>
    <col min="10248" max="10248" width="5.33203125" style="147" customWidth="1"/>
    <col min="10249" max="10249" width="1.58203125" style="147" customWidth="1"/>
    <col min="10250" max="10250" width="11.58203125" style="147" customWidth="1"/>
    <col min="10251" max="10253" width="12.5" style="147" customWidth="1"/>
    <col min="10254" max="10496" width="9" style="147"/>
    <col min="10497" max="10497" width="5.5" style="147" customWidth="1"/>
    <col min="10498" max="10498" width="1.58203125" style="147" customWidth="1"/>
    <col min="10499" max="10499" width="11.58203125" style="147" customWidth="1"/>
    <col min="10500" max="10503" width="12.5" style="147" customWidth="1"/>
    <col min="10504" max="10504" width="5.33203125" style="147" customWidth="1"/>
    <col min="10505" max="10505" width="1.58203125" style="147" customWidth="1"/>
    <col min="10506" max="10506" width="11.58203125" style="147" customWidth="1"/>
    <col min="10507" max="10509" width="12.5" style="147" customWidth="1"/>
    <col min="10510" max="10752" width="9" style="147"/>
    <col min="10753" max="10753" width="5.5" style="147" customWidth="1"/>
    <col min="10754" max="10754" width="1.58203125" style="147" customWidth="1"/>
    <col min="10755" max="10755" width="11.58203125" style="147" customWidth="1"/>
    <col min="10756" max="10759" width="12.5" style="147" customWidth="1"/>
    <col min="10760" max="10760" width="5.33203125" style="147" customWidth="1"/>
    <col min="10761" max="10761" width="1.58203125" style="147" customWidth="1"/>
    <col min="10762" max="10762" width="11.58203125" style="147" customWidth="1"/>
    <col min="10763" max="10765" width="12.5" style="147" customWidth="1"/>
    <col min="10766" max="11008" width="9" style="147"/>
    <col min="11009" max="11009" width="5.5" style="147" customWidth="1"/>
    <col min="11010" max="11010" width="1.58203125" style="147" customWidth="1"/>
    <col min="11011" max="11011" width="11.58203125" style="147" customWidth="1"/>
    <col min="11012" max="11015" width="12.5" style="147" customWidth="1"/>
    <col min="11016" max="11016" width="5.33203125" style="147" customWidth="1"/>
    <col min="11017" max="11017" width="1.58203125" style="147" customWidth="1"/>
    <col min="11018" max="11018" width="11.58203125" style="147" customWidth="1"/>
    <col min="11019" max="11021" width="12.5" style="147" customWidth="1"/>
    <col min="11022" max="11264" width="9" style="147"/>
    <col min="11265" max="11265" width="5.5" style="147" customWidth="1"/>
    <col min="11266" max="11266" width="1.58203125" style="147" customWidth="1"/>
    <col min="11267" max="11267" width="11.58203125" style="147" customWidth="1"/>
    <col min="11268" max="11271" width="12.5" style="147" customWidth="1"/>
    <col min="11272" max="11272" width="5.33203125" style="147" customWidth="1"/>
    <col min="11273" max="11273" width="1.58203125" style="147" customWidth="1"/>
    <col min="11274" max="11274" width="11.58203125" style="147" customWidth="1"/>
    <col min="11275" max="11277" width="12.5" style="147" customWidth="1"/>
    <col min="11278" max="11520" width="9" style="147"/>
    <col min="11521" max="11521" width="5.5" style="147" customWidth="1"/>
    <col min="11522" max="11522" width="1.58203125" style="147" customWidth="1"/>
    <col min="11523" max="11523" width="11.58203125" style="147" customWidth="1"/>
    <col min="11524" max="11527" width="12.5" style="147" customWidth="1"/>
    <col min="11528" max="11528" width="5.33203125" style="147" customWidth="1"/>
    <col min="11529" max="11529" width="1.58203125" style="147" customWidth="1"/>
    <col min="11530" max="11530" width="11.58203125" style="147" customWidth="1"/>
    <col min="11531" max="11533" width="12.5" style="147" customWidth="1"/>
    <col min="11534" max="11776" width="9" style="147"/>
    <col min="11777" max="11777" width="5.5" style="147" customWidth="1"/>
    <col min="11778" max="11778" width="1.58203125" style="147" customWidth="1"/>
    <col min="11779" max="11779" width="11.58203125" style="147" customWidth="1"/>
    <col min="11780" max="11783" width="12.5" style="147" customWidth="1"/>
    <col min="11784" max="11784" width="5.33203125" style="147" customWidth="1"/>
    <col min="11785" max="11785" width="1.58203125" style="147" customWidth="1"/>
    <col min="11786" max="11786" width="11.58203125" style="147" customWidth="1"/>
    <col min="11787" max="11789" width="12.5" style="147" customWidth="1"/>
    <col min="11790" max="12032" width="9" style="147"/>
    <col min="12033" max="12033" width="5.5" style="147" customWidth="1"/>
    <col min="12034" max="12034" width="1.58203125" style="147" customWidth="1"/>
    <col min="12035" max="12035" width="11.58203125" style="147" customWidth="1"/>
    <col min="12036" max="12039" width="12.5" style="147" customWidth="1"/>
    <col min="12040" max="12040" width="5.33203125" style="147" customWidth="1"/>
    <col min="12041" max="12041" width="1.58203125" style="147" customWidth="1"/>
    <col min="12042" max="12042" width="11.58203125" style="147" customWidth="1"/>
    <col min="12043" max="12045" width="12.5" style="147" customWidth="1"/>
    <col min="12046" max="12288" width="9" style="147"/>
    <col min="12289" max="12289" width="5.5" style="147" customWidth="1"/>
    <col min="12290" max="12290" width="1.58203125" style="147" customWidth="1"/>
    <col min="12291" max="12291" width="11.58203125" style="147" customWidth="1"/>
    <col min="12292" max="12295" width="12.5" style="147" customWidth="1"/>
    <col min="12296" max="12296" width="5.33203125" style="147" customWidth="1"/>
    <col min="12297" max="12297" width="1.58203125" style="147" customWidth="1"/>
    <col min="12298" max="12298" width="11.58203125" style="147" customWidth="1"/>
    <col min="12299" max="12301" width="12.5" style="147" customWidth="1"/>
    <col min="12302" max="12544" width="9" style="147"/>
    <col min="12545" max="12545" width="5.5" style="147" customWidth="1"/>
    <col min="12546" max="12546" width="1.58203125" style="147" customWidth="1"/>
    <col min="12547" max="12547" width="11.58203125" style="147" customWidth="1"/>
    <col min="12548" max="12551" width="12.5" style="147" customWidth="1"/>
    <col min="12552" max="12552" width="5.33203125" style="147" customWidth="1"/>
    <col min="12553" max="12553" width="1.58203125" style="147" customWidth="1"/>
    <col min="12554" max="12554" width="11.58203125" style="147" customWidth="1"/>
    <col min="12555" max="12557" width="12.5" style="147" customWidth="1"/>
    <col min="12558" max="12800" width="9" style="147"/>
    <col min="12801" max="12801" width="5.5" style="147" customWidth="1"/>
    <col min="12802" max="12802" width="1.58203125" style="147" customWidth="1"/>
    <col min="12803" max="12803" width="11.58203125" style="147" customWidth="1"/>
    <col min="12804" max="12807" width="12.5" style="147" customWidth="1"/>
    <col min="12808" max="12808" width="5.33203125" style="147" customWidth="1"/>
    <col min="12809" max="12809" width="1.58203125" style="147" customWidth="1"/>
    <col min="12810" max="12810" width="11.58203125" style="147" customWidth="1"/>
    <col min="12811" max="12813" width="12.5" style="147" customWidth="1"/>
    <col min="12814" max="13056" width="9" style="147"/>
    <col min="13057" max="13057" width="5.5" style="147" customWidth="1"/>
    <col min="13058" max="13058" width="1.58203125" style="147" customWidth="1"/>
    <col min="13059" max="13059" width="11.58203125" style="147" customWidth="1"/>
    <col min="13060" max="13063" width="12.5" style="147" customWidth="1"/>
    <col min="13064" max="13064" width="5.33203125" style="147" customWidth="1"/>
    <col min="13065" max="13065" width="1.58203125" style="147" customWidth="1"/>
    <col min="13066" max="13066" width="11.58203125" style="147" customWidth="1"/>
    <col min="13067" max="13069" width="12.5" style="147" customWidth="1"/>
    <col min="13070" max="13312" width="9" style="147"/>
    <col min="13313" max="13313" width="5.5" style="147" customWidth="1"/>
    <col min="13314" max="13314" width="1.58203125" style="147" customWidth="1"/>
    <col min="13315" max="13315" width="11.58203125" style="147" customWidth="1"/>
    <col min="13316" max="13319" width="12.5" style="147" customWidth="1"/>
    <col min="13320" max="13320" width="5.33203125" style="147" customWidth="1"/>
    <col min="13321" max="13321" width="1.58203125" style="147" customWidth="1"/>
    <col min="13322" max="13322" width="11.58203125" style="147" customWidth="1"/>
    <col min="13323" max="13325" width="12.5" style="147" customWidth="1"/>
    <col min="13326" max="13568" width="9" style="147"/>
    <col min="13569" max="13569" width="5.5" style="147" customWidth="1"/>
    <col min="13570" max="13570" width="1.58203125" style="147" customWidth="1"/>
    <col min="13571" max="13571" width="11.58203125" style="147" customWidth="1"/>
    <col min="13572" max="13575" width="12.5" style="147" customWidth="1"/>
    <col min="13576" max="13576" width="5.33203125" style="147" customWidth="1"/>
    <col min="13577" max="13577" width="1.58203125" style="147" customWidth="1"/>
    <col min="13578" max="13578" width="11.58203125" style="147" customWidth="1"/>
    <col min="13579" max="13581" width="12.5" style="147" customWidth="1"/>
    <col min="13582" max="13824" width="9" style="147"/>
    <col min="13825" max="13825" width="5.5" style="147" customWidth="1"/>
    <col min="13826" max="13826" width="1.58203125" style="147" customWidth="1"/>
    <col min="13827" max="13827" width="11.58203125" style="147" customWidth="1"/>
    <col min="13828" max="13831" width="12.5" style="147" customWidth="1"/>
    <col min="13832" max="13832" width="5.33203125" style="147" customWidth="1"/>
    <col min="13833" max="13833" width="1.58203125" style="147" customWidth="1"/>
    <col min="13834" max="13834" width="11.58203125" style="147" customWidth="1"/>
    <col min="13835" max="13837" width="12.5" style="147" customWidth="1"/>
    <col min="13838" max="14080" width="9" style="147"/>
    <col min="14081" max="14081" width="5.5" style="147" customWidth="1"/>
    <col min="14082" max="14082" width="1.58203125" style="147" customWidth="1"/>
    <col min="14083" max="14083" width="11.58203125" style="147" customWidth="1"/>
    <col min="14084" max="14087" width="12.5" style="147" customWidth="1"/>
    <col min="14088" max="14088" width="5.33203125" style="147" customWidth="1"/>
    <col min="14089" max="14089" width="1.58203125" style="147" customWidth="1"/>
    <col min="14090" max="14090" width="11.58203125" style="147" customWidth="1"/>
    <col min="14091" max="14093" width="12.5" style="147" customWidth="1"/>
    <col min="14094" max="14336" width="9" style="147"/>
    <col min="14337" max="14337" width="5.5" style="147" customWidth="1"/>
    <col min="14338" max="14338" width="1.58203125" style="147" customWidth="1"/>
    <col min="14339" max="14339" width="11.58203125" style="147" customWidth="1"/>
    <col min="14340" max="14343" width="12.5" style="147" customWidth="1"/>
    <col min="14344" max="14344" width="5.33203125" style="147" customWidth="1"/>
    <col min="14345" max="14345" width="1.58203125" style="147" customWidth="1"/>
    <col min="14346" max="14346" width="11.58203125" style="147" customWidth="1"/>
    <col min="14347" max="14349" width="12.5" style="147" customWidth="1"/>
    <col min="14350" max="14592" width="9" style="147"/>
    <col min="14593" max="14593" width="5.5" style="147" customWidth="1"/>
    <col min="14594" max="14594" width="1.58203125" style="147" customWidth="1"/>
    <col min="14595" max="14595" width="11.58203125" style="147" customWidth="1"/>
    <col min="14596" max="14599" width="12.5" style="147" customWidth="1"/>
    <col min="14600" max="14600" width="5.33203125" style="147" customWidth="1"/>
    <col min="14601" max="14601" width="1.58203125" style="147" customWidth="1"/>
    <col min="14602" max="14602" width="11.58203125" style="147" customWidth="1"/>
    <col min="14603" max="14605" width="12.5" style="147" customWidth="1"/>
    <col min="14606" max="14848" width="9" style="147"/>
    <col min="14849" max="14849" width="5.5" style="147" customWidth="1"/>
    <col min="14850" max="14850" width="1.58203125" style="147" customWidth="1"/>
    <col min="14851" max="14851" width="11.58203125" style="147" customWidth="1"/>
    <col min="14852" max="14855" width="12.5" style="147" customWidth="1"/>
    <col min="14856" max="14856" width="5.33203125" style="147" customWidth="1"/>
    <col min="14857" max="14857" width="1.58203125" style="147" customWidth="1"/>
    <col min="14858" max="14858" width="11.58203125" style="147" customWidth="1"/>
    <col min="14859" max="14861" width="12.5" style="147" customWidth="1"/>
    <col min="14862" max="15104" width="9" style="147"/>
    <col min="15105" max="15105" width="5.5" style="147" customWidth="1"/>
    <col min="15106" max="15106" width="1.58203125" style="147" customWidth="1"/>
    <col min="15107" max="15107" width="11.58203125" style="147" customWidth="1"/>
    <col min="15108" max="15111" width="12.5" style="147" customWidth="1"/>
    <col min="15112" max="15112" width="5.33203125" style="147" customWidth="1"/>
    <col min="15113" max="15113" width="1.58203125" style="147" customWidth="1"/>
    <col min="15114" max="15114" width="11.58203125" style="147" customWidth="1"/>
    <col min="15115" max="15117" width="12.5" style="147" customWidth="1"/>
    <col min="15118" max="15360" width="9" style="147"/>
    <col min="15361" max="15361" width="5.5" style="147" customWidth="1"/>
    <col min="15362" max="15362" width="1.58203125" style="147" customWidth="1"/>
    <col min="15363" max="15363" width="11.58203125" style="147" customWidth="1"/>
    <col min="15364" max="15367" width="12.5" style="147" customWidth="1"/>
    <col min="15368" max="15368" width="5.33203125" style="147" customWidth="1"/>
    <col min="15369" max="15369" width="1.58203125" style="147" customWidth="1"/>
    <col min="15370" max="15370" width="11.58203125" style="147" customWidth="1"/>
    <col min="15371" max="15373" width="12.5" style="147" customWidth="1"/>
    <col min="15374" max="15616" width="9" style="147"/>
    <col min="15617" max="15617" width="5.5" style="147" customWidth="1"/>
    <col min="15618" max="15618" width="1.58203125" style="147" customWidth="1"/>
    <col min="15619" max="15619" width="11.58203125" style="147" customWidth="1"/>
    <col min="15620" max="15623" width="12.5" style="147" customWidth="1"/>
    <col min="15624" max="15624" width="5.33203125" style="147" customWidth="1"/>
    <col min="15625" max="15625" width="1.58203125" style="147" customWidth="1"/>
    <col min="15626" max="15626" width="11.58203125" style="147" customWidth="1"/>
    <col min="15627" max="15629" width="12.5" style="147" customWidth="1"/>
    <col min="15630" max="15872" width="9" style="147"/>
    <col min="15873" max="15873" width="5.5" style="147" customWidth="1"/>
    <col min="15874" max="15874" width="1.58203125" style="147" customWidth="1"/>
    <col min="15875" max="15875" width="11.58203125" style="147" customWidth="1"/>
    <col min="15876" max="15879" width="12.5" style="147" customWidth="1"/>
    <col min="15880" max="15880" width="5.33203125" style="147" customWidth="1"/>
    <col min="15881" max="15881" width="1.58203125" style="147" customWidth="1"/>
    <col min="15882" max="15882" width="11.58203125" style="147" customWidth="1"/>
    <col min="15883" max="15885" width="12.5" style="147" customWidth="1"/>
    <col min="15886" max="16128" width="9" style="147"/>
    <col min="16129" max="16129" width="5.5" style="147" customWidth="1"/>
    <col min="16130" max="16130" width="1.58203125" style="147" customWidth="1"/>
    <col min="16131" max="16131" width="11.58203125" style="147" customWidth="1"/>
    <col min="16132" max="16135" width="12.5" style="147" customWidth="1"/>
    <col min="16136" max="16136" width="5.33203125" style="147" customWidth="1"/>
    <col min="16137" max="16137" width="1.58203125" style="147" customWidth="1"/>
    <col min="16138" max="16138" width="11.58203125" style="147" customWidth="1"/>
    <col min="16139" max="16141" width="12.5" style="147" customWidth="1"/>
    <col min="16142" max="16384" width="9" style="147"/>
  </cols>
  <sheetData>
    <row r="1" spans="1:14" ht="26.25" customHeight="1">
      <c r="A1" s="873" t="s">
        <v>627</v>
      </c>
      <c r="B1" s="873"/>
      <c r="C1" s="873"/>
      <c r="D1" s="873"/>
      <c r="E1" s="873"/>
      <c r="F1" s="873"/>
      <c r="G1" s="873"/>
      <c r="H1" s="873"/>
      <c r="I1" s="873"/>
      <c r="J1" s="873"/>
      <c r="K1" s="873"/>
      <c r="L1" s="873"/>
      <c r="M1" s="873"/>
    </row>
    <row r="2" spans="1:14" ht="22.5" customHeight="1">
      <c r="A2" s="383"/>
      <c r="B2" s="384"/>
      <c r="C2" s="384"/>
      <c r="D2" s="384"/>
      <c r="E2" s="384"/>
      <c r="F2" s="385"/>
      <c r="G2" s="385" t="s">
        <v>177</v>
      </c>
      <c r="H2" s="874">
        <f>【交付申請】入力シート!K6</f>
        <v>0</v>
      </c>
      <c r="I2" s="874"/>
      <c r="J2" s="874"/>
      <c r="K2" s="874"/>
      <c r="L2" s="386" t="s">
        <v>178</v>
      </c>
      <c r="M2" s="387">
        <f>交付決定!BB1</f>
        <v>0</v>
      </c>
      <c r="N2" s="388"/>
    </row>
    <row r="3" spans="1:14" s="392" customFormat="1" ht="9" customHeight="1">
      <c r="A3" s="389"/>
      <c r="B3" s="390"/>
      <c r="C3" s="291"/>
      <c r="D3" s="291"/>
      <c r="E3" s="291"/>
      <c r="F3" s="291"/>
      <c r="G3" s="291"/>
      <c r="H3" s="291"/>
      <c r="I3" s="291"/>
      <c r="J3" s="291"/>
      <c r="K3" s="291"/>
      <c r="L3" s="291"/>
      <c r="M3" s="390"/>
      <c r="N3" s="391"/>
    </row>
    <row r="4" spans="1:14" s="392" customFormat="1" ht="37.5" customHeight="1">
      <c r="A4" s="823" t="s">
        <v>179</v>
      </c>
      <c r="B4" s="824"/>
      <c r="C4" s="825"/>
      <c r="D4" s="823">
        <f>事業報告書!B5</f>
        <v>0</v>
      </c>
      <c r="E4" s="824"/>
      <c r="F4" s="824"/>
      <c r="G4" s="825"/>
      <c r="H4" s="823" t="s">
        <v>420</v>
      </c>
      <c r="I4" s="824"/>
      <c r="J4" s="825"/>
      <c r="K4" s="824">
        <f>事業報告書!B8</f>
        <v>0</v>
      </c>
      <c r="L4" s="824"/>
      <c r="M4" s="825"/>
      <c r="N4" s="391"/>
    </row>
    <row r="5" spans="1:14" ht="17.149999999999999" customHeight="1">
      <c r="A5" s="827" t="s">
        <v>428</v>
      </c>
      <c r="B5" s="828"/>
      <c r="C5" s="828"/>
      <c r="D5" s="828"/>
      <c r="E5" s="828"/>
      <c r="F5" s="828"/>
      <c r="G5" s="829"/>
      <c r="H5" s="827" t="s">
        <v>429</v>
      </c>
      <c r="I5" s="828"/>
      <c r="J5" s="828"/>
      <c r="K5" s="828"/>
      <c r="L5" s="828"/>
      <c r="M5" s="829"/>
    </row>
    <row r="6" spans="1:14" ht="33.65" customHeight="1">
      <c r="A6" s="393"/>
      <c r="B6" s="394"/>
      <c r="C6" s="394"/>
      <c r="D6" s="395" t="s">
        <v>649</v>
      </c>
      <c r="E6" s="395" t="s">
        <v>637</v>
      </c>
      <c r="F6" s="396" t="s">
        <v>180</v>
      </c>
      <c r="G6" s="397" t="s">
        <v>181</v>
      </c>
      <c r="H6" s="414"/>
      <c r="I6" s="415"/>
      <c r="J6" s="415"/>
      <c r="K6" s="398" t="s">
        <v>638</v>
      </c>
      <c r="L6" s="399" t="s">
        <v>423</v>
      </c>
      <c r="M6" s="399" t="s">
        <v>424</v>
      </c>
    </row>
    <row r="7" spans="1:14" ht="17.149999999999999" customHeight="1">
      <c r="A7" s="833" t="s">
        <v>648</v>
      </c>
      <c r="B7" s="849" t="s">
        <v>425</v>
      </c>
      <c r="C7" s="850"/>
      <c r="D7" s="400">
        <f>'内訳（実績）'!J68</f>
        <v>0</v>
      </c>
      <c r="E7" s="400">
        <f>'内訳（実績）'!K68</f>
        <v>0</v>
      </c>
      <c r="F7" s="401">
        <f>ROUNDDOWN(E7*0.4,0)</f>
        <v>0</v>
      </c>
      <c r="G7" s="830">
        <f>SUM(F7:F9)</f>
        <v>0</v>
      </c>
      <c r="H7" s="833" t="s">
        <v>648</v>
      </c>
      <c r="I7" s="849" t="s">
        <v>425</v>
      </c>
      <c r="J7" s="850"/>
      <c r="K7" s="402">
        <f>'内訳（実績）'!K75</f>
        <v>0</v>
      </c>
      <c r="L7" s="403">
        <f>ROUNDDOWN(K7*0.2,0)</f>
        <v>0</v>
      </c>
      <c r="M7" s="832">
        <f>SUM(L7:L9)</f>
        <v>0</v>
      </c>
    </row>
    <row r="8" spans="1:14" ht="17.149999999999999" customHeight="1">
      <c r="A8" s="833"/>
      <c r="B8" s="851" t="s">
        <v>426</v>
      </c>
      <c r="C8" s="852"/>
      <c r="D8" s="404">
        <f>'内訳（実績）'!J69</f>
        <v>0</v>
      </c>
      <c r="E8" s="422">
        <f>'内訳（実績）'!K69</f>
        <v>0</v>
      </c>
      <c r="F8" s="405">
        <f>ROUNDDOWN(E8*0.2,0)</f>
        <v>0</v>
      </c>
      <c r="G8" s="830"/>
      <c r="H8" s="833"/>
      <c r="I8" s="851" t="s">
        <v>426</v>
      </c>
      <c r="J8" s="852"/>
      <c r="K8" s="404">
        <f>'内訳（実績）'!K76</f>
        <v>0</v>
      </c>
      <c r="L8" s="405">
        <f>ROUNDDOWN(K8*0.1,0)</f>
        <v>0</v>
      </c>
      <c r="M8" s="830"/>
    </row>
    <row r="9" spans="1:14" ht="17.149999999999999" customHeight="1">
      <c r="A9" s="406" t="s">
        <v>647</v>
      </c>
      <c r="B9" s="853" t="s">
        <v>425</v>
      </c>
      <c r="C9" s="854"/>
      <c r="D9" s="400">
        <f>'内訳（実績）'!J70</f>
        <v>0</v>
      </c>
      <c r="E9" s="400">
        <f>'内訳（実績）'!K70</f>
        <v>0</v>
      </c>
      <c r="F9" s="409">
        <f>ROUNDDOWN(E9*0.4,0)</f>
        <v>0</v>
      </c>
      <c r="G9" s="830"/>
      <c r="H9" s="406" t="s">
        <v>647</v>
      </c>
      <c r="I9" s="853" t="s">
        <v>425</v>
      </c>
      <c r="J9" s="854"/>
      <c r="K9" s="400">
        <f>'内訳（実績）'!K77</f>
        <v>0</v>
      </c>
      <c r="L9" s="409">
        <f>ROUNDDOWN(K9*0.2,0)</f>
        <v>0</v>
      </c>
      <c r="M9" s="830"/>
    </row>
    <row r="10" spans="1:14" ht="17.149999999999999" customHeight="1">
      <c r="A10" s="869" t="s">
        <v>185</v>
      </c>
      <c r="B10" s="870"/>
      <c r="C10" s="871"/>
      <c r="D10" s="407">
        <f>'精算内訳 '!J70</f>
        <v>0</v>
      </c>
      <c r="E10" s="72"/>
      <c r="F10" s="71"/>
      <c r="G10" s="830"/>
      <c r="H10" s="872" t="s">
        <v>185</v>
      </c>
      <c r="I10" s="872"/>
      <c r="J10" s="872"/>
      <c r="K10" s="72"/>
      <c r="L10" s="71"/>
      <c r="M10" s="830"/>
    </row>
    <row r="11" spans="1:14" ht="17.149999999999999" customHeight="1">
      <c r="A11" s="834" t="s">
        <v>650</v>
      </c>
      <c r="B11" s="842"/>
      <c r="C11" s="843"/>
      <c r="D11" s="380">
        <f>SUM(D7:D10)</f>
        <v>0</v>
      </c>
      <c r="E11" s="408">
        <f>SUM(E7:E9)</f>
        <v>0</v>
      </c>
      <c r="F11" s="71"/>
      <c r="G11" s="831"/>
      <c r="H11" s="837" t="s">
        <v>650</v>
      </c>
      <c r="I11" s="837"/>
      <c r="J11" s="837"/>
      <c r="K11" s="380">
        <f>SUM(K7:K9)</f>
        <v>0</v>
      </c>
      <c r="L11" s="71"/>
      <c r="M11" s="831"/>
    </row>
    <row r="12" spans="1:14" ht="17.149999999999999" customHeight="1">
      <c r="A12" s="283"/>
      <c r="B12" s="284"/>
      <c r="C12" s="284"/>
      <c r="D12" s="285"/>
      <c r="E12" s="285"/>
      <c r="F12" s="285"/>
      <c r="G12" s="286"/>
      <c r="H12" s="290" t="s">
        <v>635</v>
      </c>
      <c r="I12" s="283"/>
      <c r="J12" s="283"/>
      <c r="K12" s="285"/>
      <c r="L12" s="285"/>
      <c r="M12" s="286"/>
    </row>
    <row r="13" spans="1:14" s="73" customFormat="1" ht="10" customHeight="1" thickBot="1">
      <c r="A13" s="287"/>
      <c r="C13" s="288"/>
      <c r="D13" s="382"/>
      <c r="E13" s="382"/>
      <c r="F13" s="70"/>
      <c r="G13" s="289"/>
      <c r="I13" s="289"/>
      <c r="J13" s="290"/>
      <c r="K13" s="290"/>
      <c r="L13" s="289"/>
      <c r="M13" s="289"/>
    </row>
    <row r="14" spans="1:14" ht="33.75" customHeight="1">
      <c r="B14" s="416"/>
      <c r="C14" s="417"/>
      <c r="D14" s="855" t="s">
        <v>190</v>
      </c>
      <c r="E14" s="856"/>
      <c r="F14" s="866">
        <f>IF('【実績】入力シート '!Z131="要",変更査定表!L14,査定表!L16)</f>
        <v>0</v>
      </c>
      <c r="G14" s="867"/>
      <c r="H14" s="292"/>
      <c r="I14" s="855" t="s">
        <v>229</v>
      </c>
      <c r="J14" s="868"/>
      <c r="K14" s="856"/>
      <c r="L14" s="857">
        <f>IF(F14&lt;ROUNDDOWN(G7,-3),F14,ROUNDDOWN(G7,-3))</f>
        <v>0</v>
      </c>
      <c r="M14" s="858"/>
    </row>
    <row r="15" spans="1:14" ht="22.5" customHeight="1" thickBot="1">
      <c r="B15" s="418"/>
      <c r="C15" s="419"/>
      <c r="D15" s="859" t="s">
        <v>427</v>
      </c>
      <c r="E15" s="860"/>
      <c r="F15" s="861">
        <f>IF('【実績】入力シート '!Z131="要",変更査定表!L16,査定表!L18)</f>
        <v>0</v>
      </c>
      <c r="G15" s="862"/>
      <c r="H15" s="293"/>
      <c r="I15" s="420"/>
      <c r="J15" s="863" t="s">
        <v>430</v>
      </c>
      <c r="K15" s="860"/>
      <c r="L15" s="864">
        <f>IF(F15&lt;ROUNDDOWN(M7,-3),F15,ROUNDDOWN(M7,-3))</f>
        <v>0</v>
      </c>
      <c r="M15" s="865"/>
    </row>
    <row r="16" spans="1:14" s="421" customFormat="1" ht="17.149999999999999" customHeight="1">
      <c r="A16" s="382"/>
      <c r="B16" s="382"/>
      <c r="C16" s="382"/>
      <c r="D16" s="382"/>
      <c r="E16" s="382"/>
      <c r="F16" s="382"/>
      <c r="G16" s="70"/>
      <c r="H16" s="382"/>
      <c r="I16" s="382"/>
      <c r="J16" s="382"/>
      <c r="K16" s="382"/>
      <c r="L16" s="382"/>
      <c r="M16" s="70">
        <v>2500000</v>
      </c>
    </row>
    <row r="17" spans="1:4" ht="17.149999999999999" customHeight="1">
      <c r="A17" s="392" t="s">
        <v>187</v>
      </c>
      <c r="B17" s="382"/>
      <c r="C17" s="382"/>
      <c r="D17" s="73"/>
    </row>
    <row r="18" spans="1:4" ht="17.149999999999999" customHeight="1">
      <c r="A18" s="803" t="s">
        <v>188</v>
      </c>
      <c r="B18" s="804"/>
      <c r="C18" s="805" t="s">
        <v>644</v>
      </c>
      <c r="D18" s="806"/>
    </row>
    <row r="19" spans="1:4" ht="17.149999999999999" customHeight="1">
      <c r="A19" s="803" t="s">
        <v>643</v>
      </c>
      <c r="B19" s="804"/>
      <c r="C19" s="805" t="s">
        <v>645</v>
      </c>
      <c r="D19" s="806"/>
    </row>
    <row r="20" spans="1:4" ht="17.149999999999999" customHeight="1">
      <c r="A20" s="392" t="s">
        <v>639</v>
      </c>
      <c r="B20" s="392"/>
      <c r="C20" s="392"/>
      <c r="D20" s="392"/>
    </row>
    <row r="21" spans="1:4" ht="17.149999999999999" customHeight="1">
      <c r="A21" s="392" t="s">
        <v>641</v>
      </c>
    </row>
    <row r="22" spans="1:4" ht="17.149999999999999" customHeight="1">
      <c r="A22" s="392" t="s">
        <v>640</v>
      </c>
    </row>
    <row r="23" spans="1:4" ht="17.149999999999999" customHeight="1">
      <c r="A23" s="392" t="s">
        <v>642</v>
      </c>
      <c r="B23" s="392"/>
      <c r="C23" s="392"/>
      <c r="D23" s="392"/>
    </row>
    <row r="24" spans="1:4" ht="17.149999999999999" customHeight="1">
      <c r="A24" s="392" t="s">
        <v>659</v>
      </c>
      <c r="B24" s="392"/>
      <c r="C24" s="392"/>
      <c r="D24" s="392"/>
    </row>
  </sheetData>
  <sheetProtection selectLockedCells="1" selectUnlockedCells="1"/>
  <mergeCells count="34">
    <mergeCell ref="A1:M1"/>
    <mergeCell ref="H2:K2"/>
    <mergeCell ref="A4:C4"/>
    <mergeCell ref="D4:G4"/>
    <mergeCell ref="H4:J4"/>
    <mergeCell ref="K4:M4"/>
    <mergeCell ref="A5:G5"/>
    <mergeCell ref="H5:M5"/>
    <mergeCell ref="G7:G11"/>
    <mergeCell ref="M7:M11"/>
    <mergeCell ref="A7:A8"/>
    <mergeCell ref="H7:H8"/>
    <mergeCell ref="A10:C10"/>
    <mergeCell ref="H10:J10"/>
    <mergeCell ref="A11:C11"/>
    <mergeCell ref="H11:J11"/>
    <mergeCell ref="I7:J7"/>
    <mergeCell ref="I8:J8"/>
    <mergeCell ref="I9:J9"/>
    <mergeCell ref="L14:M14"/>
    <mergeCell ref="D15:E15"/>
    <mergeCell ref="F15:G15"/>
    <mergeCell ref="J15:K15"/>
    <mergeCell ref="L15:M15"/>
    <mergeCell ref="F14:G14"/>
    <mergeCell ref="I14:K14"/>
    <mergeCell ref="A19:B19"/>
    <mergeCell ref="C19:D19"/>
    <mergeCell ref="B7:C7"/>
    <mergeCell ref="B8:C8"/>
    <mergeCell ref="B9:C9"/>
    <mergeCell ref="D14:E14"/>
    <mergeCell ref="A18:B18"/>
    <mergeCell ref="C18:D18"/>
  </mergeCells>
  <phoneticPr fontId="23"/>
  <printOptions horizontalCentered="1"/>
  <pageMargins left="0.78740157480314965" right="0.39370078740157483" top="0.6" bottom="0.32" header="0.51181102362204722" footer="0.3"/>
  <pageSetup paperSize="9" scale="98" fitToWidth="0"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1" tint="0.34998626667073579"/>
    <pageSetUpPr fitToPage="1"/>
  </sheetPr>
  <dimension ref="A1:T94"/>
  <sheetViews>
    <sheetView showZeros="0" view="pageBreakPreview" zoomScaleNormal="100" zoomScaleSheetLayoutView="100" workbookViewId="0">
      <selection activeCell="P37" sqref="P37"/>
    </sheetView>
  </sheetViews>
  <sheetFormatPr defaultColWidth="9.58203125" defaultRowHeight="11"/>
  <cols>
    <col min="1" max="1" width="5.83203125" style="157" customWidth="1"/>
    <col min="2" max="2" width="10.75" style="158" customWidth="1"/>
    <col min="3" max="3" width="10" style="158" customWidth="1"/>
    <col min="4" max="4" width="10" style="69" customWidth="1"/>
    <col min="5" max="5" width="8.08203125" style="69" customWidth="1"/>
    <col min="6" max="7" width="10" style="69" customWidth="1"/>
    <col min="8" max="8" width="7.5" style="69" customWidth="1"/>
    <col min="9" max="9" width="5.33203125" style="69" customWidth="1"/>
    <col min="10" max="10" width="10" style="69" customWidth="1"/>
    <col min="11" max="11" width="10.75" style="69" customWidth="1"/>
    <col min="12" max="12" width="7.5" style="69" customWidth="1"/>
    <col min="13" max="13" width="11.75" style="69" customWidth="1"/>
    <col min="14" max="14" width="8.5" style="69" customWidth="1"/>
    <col min="15" max="15" width="8.08203125" style="69" customWidth="1"/>
    <col min="16" max="17" width="10" style="69" customWidth="1"/>
    <col min="18" max="18" width="7.5" style="69" customWidth="1"/>
    <col min="19" max="19" width="11.58203125" style="69" customWidth="1"/>
    <col min="20" max="256" width="9.58203125" style="69"/>
    <col min="257" max="257" width="5.83203125" style="69" customWidth="1"/>
    <col min="258" max="258" width="10.75" style="69" customWidth="1"/>
    <col min="259" max="260" width="10" style="69" customWidth="1"/>
    <col min="261" max="261" width="8.08203125" style="69" customWidth="1"/>
    <col min="262" max="263" width="10" style="69" customWidth="1"/>
    <col min="264" max="264" width="7.5" style="69" customWidth="1"/>
    <col min="265" max="265" width="5.33203125" style="69" customWidth="1"/>
    <col min="266" max="266" width="10" style="69" customWidth="1"/>
    <col min="267" max="267" width="10.75" style="69" customWidth="1"/>
    <col min="268" max="268" width="7.5" style="69" customWidth="1"/>
    <col min="269" max="269" width="11.75" style="69" customWidth="1"/>
    <col min="270" max="270" width="8.5" style="69" customWidth="1"/>
    <col min="271" max="271" width="8.08203125" style="69" customWidth="1"/>
    <col min="272" max="273" width="10" style="69" customWidth="1"/>
    <col min="274" max="274" width="7.5" style="69" customWidth="1"/>
    <col min="275" max="275" width="11.58203125" style="69" customWidth="1"/>
    <col min="276" max="512" width="9.58203125" style="69"/>
    <col min="513" max="513" width="5.83203125" style="69" customWidth="1"/>
    <col min="514" max="514" width="10.75" style="69" customWidth="1"/>
    <col min="515" max="516" width="10" style="69" customWidth="1"/>
    <col min="517" max="517" width="8.08203125" style="69" customWidth="1"/>
    <col min="518" max="519" width="10" style="69" customWidth="1"/>
    <col min="520" max="520" width="7.5" style="69" customWidth="1"/>
    <col min="521" max="521" width="5.33203125" style="69" customWidth="1"/>
    <col min="522" max="522" width="10" style="69" customWidth="1"/>
    <col min="523" max="523" width="10.75" style="69" customWidth="1"/>
    <col min="524" max="524" width="7.5" style="69" customWidth="1"/>
    <col min="525" max="525" width="11.75" style="69" customWidth="1"/>
    <col min="526" max="526" width="8.5" style="69" customWidth="1"/>
    <col min="527" max="527" width="8.08203125" style="69" customWidth="1"/>
    <col min="528" max="529" width="10" style="69" customWidth="1"/>
    <col min="530" max="530" width="7.5" style="69" customWidth="1"/>
    <col min="531" max="531" width="11.58203125" style="69" customWidth="1"/>
    <col min="532" max="768" width="9.58203125" style="69"/>
    <col min="769" max="769" width="5.83203125" style="69" customWidth="1"/>
    <col min="770" max="770" width="10.75" style="69" customWidth="1"/>
    <col min="771" max="772" width="10" style="69" customWidth="1"/>
    <col min="773" max="773" width="8.08203125" style="69" customWidth="1"/>
    <col min="774" max="775" width="10" style="69" customWidth="1"/>
    <col min="776" max="776" width="7.5" style="69" customWidth="1"/>
    <col min="777" max="777" width="5.33203125" style="69" customWidth="1"/>
    <col min="778" max="778" width="10" style="69" customWidth="1"/>
    <col min="779" max="779" width="10.75" style="69" customWidth="1"/>
    <col min="780" max="780" width="7.5" style="69" customWidth="1"/>
    <col min="781" max="781" width="11.75" style="69" customWidth="1"/>
    <col min="782" max="782" width="8.5" style="69" customWidth="1"/>
    <col min="783" max="783" width="8.08203125" style="69" customWidth="1"/>
    <col min="784" max="785" width="10" style="69" customWidth="1"/>
    <col min="786" max="786" width="7.5" style="69" customWidth="1"/>
    <col min="787" max="787" width="11.58203125" style="69" customWidth="1"/>
    <col min="788" max="1024" width="9.58203125" style="69"/>
    <col min="1025" max="1025" width="5.83203125" style="69" customWidth="1"/>
    <col min="1026" max="1026" width="10.75" style="69" customWidth="1"/>
    <col min="1027" max="1028" width="10" style="69" customWidth="1"/>
    <col min="1029" max="1029" width="8.08203125" style="69" customWidth="1"/>
    <col min="1030" max="1031" width="10" style="69" customWidth="1"/>
    <col min="1032" max="1032" width="7.5" style="69" customWidth="1"/>
    <col min="1033" max="1033" width="5.33203125" style="69" customWidth="1"/>
    <col min="1034" max="1034" width="10" style="69" customWidth="1"/>
    <col min="1035" max="1035" width="10.75" style="69" customWidth="1"/>
    <col min="1036" max="1036" width="7.5" style="69" customWidth="1"/>
    <col min="1037" max="1037" width="11.75" style="69" customWidth="1"/>
    <col min="1038" max="1038" width="8.5" style="69" customWidth="1"/>
    <col min="1039" max="1039" width="8.08203125" style="69" customWidth="1"/>
    <col min="1040" max="1041" width="10" style="69" customWidth="1"/>
    <col min="1042" max="1042" width="7.5" style="69" customWidth="1"/>
    <col min="1043" max="1043" width="11.58203125" style="69" customWidth="1"/>
    <col min="1044" max="1280" width="9.58203125" style="69"/>
    <col min="1281" max="1281" width="5.83203125" style="69" customWidth="1"/>
    <col min="1282" max="1282" width="10.75" style="69" customWidth="1"/>
    <col min="1283" max="1284" width="10" style="69" customWidth="1"/>
    <col min="1285" max="1285" width="8.08203125" style="69" customWidth="1"/>
    <col min="1286" max="1287" width="10" style="69" customWidth="1"/>
    <col min="1288" max="1288" width="7.5" style="69" customWidth="1"/>
    <col min="1289" max="1289" width="5.33203125" style="69" customWidth="1"/>
    <col min="1290" max="1290" width="10" style="69" customWidth="1"/>
    <col min="1291" max="1291" width="10.75" style="69" customWidth="1"/>
    <col min="1292" max="1292" width="7.5" style="69" customWidth="1"/>
    <col min="1293" max="1293" width="11.75" style="69" customWidth="1"/>
    <col min="1294" max="1294" width="8.5" style="69" customWidth="1"/>
    <col min="1295" max="1295" width="8.08203125" style="69" customWidth="1"/>
    <col min="1296" max="1297" width="10" style="69" customWidth="1"/>
    <col min="1298" max="1298" width="7.5" style="69" customWidth="1"/>
    <col min="1299" max="1299" width="11.58203125" style="69" customWidth="1"/>
    <col min="1300" max="1536" width="9.58203125" style="69"/>
    <col min="1537" max="1537" width="5.83203125" style="69" customWidth="1"/>
    <col min="1538" max="1538" width="10.75" style="69" customWidth="1"/>
    <col min="1539" max="1540" width="10" style="69" customWidth="1"/>
    <col min="1541" max="1541" width="8.08203125" style="69" customWidth="1"/>
    <col min="1542" max="1543" width="10" style="69" customWidth="1"/>
    <col min="1544" max="1544" width="7.5" style="69" customWidth="1"/>
    <col min="1545" max="1545" width="5.33203125" style="69" customWidth="1"/>
    <col min="1546" max="1546" width="10" style="69" customWidth="1"/>
    <col min="1547" max="1547" width="10.75" style="69" customWidth="1"/>
    <col min="1548" max="1548" width="7.5" style="69" customWidth="1"/>
    <col min="1549" max="1549" width="11.75" style="69" customWidth="1"/>
    <col min="1550" max="1550" width="8.5" style="69" customWidth="1"/>
    <col min="1551" max="1551" width="8.08203125" style="69" customWidth="1"/>
    <col min="1552" max="1553" width="10" style="69" customWidth="1"/>
    <col min="1554" max="1554" width="7.5" style="69" customWidth="1"/>
    <col min="1555" max="1555" width="11.58203125" style="69" customWidth="1"/>
    <col min="1556" max="1792" width="9.58203125" style="69"/>
    <col min="1793" max="1793" width="5.83203125" style="69" customWidth="1"/>
    <col min="1794" max="1794" width="10.75" style="69" customWidth="1"/>
    <col min="1795" max="1796" width="10" style="69" customWidth="1"/>
    <col min="1797" max="1797" width="8.08203125" style="69" customWidth="1"/>
    <col min="1798" max="1799" width="10" style="69" customWidth="1"/>
    <col min="1800" max="1800" width="7.5" style="69" customWidth="1"/>
    <col min="1801" max="1801" width="5.33203125" style="69" customWidth="1"/>
    <col min="1802" max="1802" width="10" style="69" customWidth="1"/>
    <col min="1803" max="1803" width="10.75" style="69" customWidth="1"/>
    <col min="1804" max="1804" width="7.5" style="69" customWidth="1"/>
    <col min="1805" max="1805" width="11.75" style="69" customWidth="1"/>
    <col min="1806" max="1806" width="8.5" style="69" customWidth="1"/>
    <col min="1807" max="1807" width="8.08203125" style="69" customWidth="1"/>
    <col min="1808" max="1809" width="10" style="69" customWidth="1"/>
    <col min="1810" max="1810" width="7.5" style="69" customWidth="1"/>
    <col min="1811" max="1811" width="11.58203125" style="69" customWidth="1"/>
    <col min="1812" max="2048" width="9.58203125" style="69"/>
    <col min="2049" max="2049" width="5.83203125" style="69" customWidth="1"/>
    <col min="2050" max="2050" width="10.75" style="69" customWidth="1"/>
    <col min="2051" max="2052" width="10" style="69" customWidth="1"/>
    <col min="2053" max="2053" width="8.08203125" style="69" customWidth="1"/>
    <col min="2054" max="2055" width="10" style="69" customWidth="1"/>
    <col min="2056" max="2056" width="7.5" style="69" customWidth="1"/>
    <col min="2057" max="2057" width="5.33203125" style="69" customWidth="1"/>
    <col min="2058" max="2058" width="10" style="69" customWidth="1"/>
    <col min="2059" max="2059" width="10.75" style="69" customWidth="1"/>
    <col min="2060" max="2060" width="7.5" style="69" customWidth="1"/>
    <col min="2061" max="2061" width="11.75" style="69" customWidth="1"/>
    <col min="2062" max="2062" width="8.5" style="69" customWidth="1"/>
    <col min="2063" max="2063" width="8.08203125" style="69" customWidth="1"/>
    <col min="2064" max="2065" width="10" style="69" customWidth="1"/>
    <col min="2066" max="2066" width="7.5" style="69" customWidth="1"/>
    <col min="2067" max="2067" width="11.58203125" style="69" customWidth="1"/>
    <col min="2068" max="2304" width="9.58203125" style="69"/>
    <col min="2305" max="2305" width="5.83203125" style="69" customWidth="1"/>
    <col min="2306" max="2306" width="10.75" style="69" customWidth="1"/>
    <col min="2307" max="2308" width="10" style="69" customWidth="1"/>
    <col min="2309" max="2309" width="8.08203125" style="69" customWidth="1"/>
    <col min="2310" max="2311" width="10" style="69" customWidth="1"/>
    <col min="2312" max="2312" width="7.5" style="69" customWidth="1"/>
    <col min="2313" max="2313" width="5.33203125" style="69" customWidth="1"/>
    <col min="2314" max="2314" width="10" style="69" customWidth="1"/>
    <col min="2315" max="2315" width="10.75" style="69" customWidth="1"/>
    <col min="2316" max="2316" width="7.5" style="69" customWidth="1"/>
    <col min="2317" max="2317" width="11.75" style="69" customWidth="1"/>
    <col min="2318" max="2318" width="8.5" style="69" customWidth="1"/>
    <col min="2319" max="2319" width="8.08203125" style="69" customWidth="1"/>
    <col min="2320" max="2321" width="10" style="69" customWidth="1"/>
    <col min="2322" max="2322" width="7.5" style="69" customWidth="1"/>
    <col min="2323" max="2323" width="11.58203125" style="69" customWidth="1"/>
    <col min="2324" max="2560" width="9.58203125" style="69"/>
    <col min="2561" max="2561" width="5.83203125" style="69" customWidth="1"/>
    <col min="2562" max="2562" width="10.75" style="69" customWidth="1"/>
    <col min="2563" max="2564" width="10" style="69" customWidth="1"/>
    <col min="2565" max="2565" width="8.08203125" style="69" customWidth="1"/>
    <col min="2566" max="2567" width="10" style="69" customWidth="1"/>
    <col min="2568" max="2568" width="7.5" style="69" customWidth="1"/>
    <col min="2569" max="2569" width="5.33203125" style="69" customWidth="1"/>
    <col min="2570" max="2570" width="10" style="69" customWidth="1"/>
    <col min="2571" max="2571" width="10.75" style="69" customWidth="1"/>
    <col min="2572" max="2572" width="7.5" style="69" customWidth="1"/>
    <col min="2573" max="2573" width="11.75" style="69" customWidth="1"/>
    <col min="2574" max="2574" width="8.5" style="69" customWidth="1"/>
    <col min="2575" max="2575" width="8.08203125" style="69" customWidth="1"/>
    <col min="2576" max="2577" width="10" style="69" customWidth="1"/>
    <col min="2578" max="2578" width="7.5" style="69" customWidth="1"/>
    <col min="2579" max="2579" width="11.58203125" style="69" customWidth="1"/>
    <col min="2580" max="2816" width="9.58203125" style="69"/>
    <col min="2817" max="2817" width="5.83203125" style="69" customWidth="1"/>
    <col min="2818" max="2818" width="10.75" style="69" customWidth="1"/>
    <col min="2819" max="2820" width="10" style="69" customWidth="1"/>
    <col min="2821" max="2821" width="8.08203125" style="69" customWidth="1"/>
    <col min="2822" max="2823" width="10" style="69" customWidth="1"/>
    <col min="2824" max="2824" width="7.5" style="69" customWidth="1"/>
    <col min="2825" max="2825" width="5.33203125" style="69" customWidth="1"/>
    <col min="2826" max="2826" width="10" style="69" customWidth="1"/>
    <col min="2827" max="2827" width="10.75" style="69" customWidth="1"/>
    <col min="2828" max="2828" width="7.5" style="69" customWidth="1"/>
    <col min="2829" max="2829" width="11.75" style="69" customWidth="1"/>
    <col min="2830" max="2830" width="8.5" style="69" customWidth="1"/>
    <col min="2831" max="2831" width="8.08203125" style="69" customWidth="1"/>
    <col min="2832" max="2833" width="10" style="69" customWidth="1"/>
    <col min="2834" max="2834" width="7.5" style="69" customWidth="1"/>
    <col min="2835" max="2835" width="11.58203125" style="69" customWidth="1"/>
    <col min="2836" max="3072" width="9.58203125" style="69"/>
    <col min="3073" max="3073" width="5.83203125" style="69" customWidth="1"/>
    <col min="3074" max="3074" width="10.75" style="69" customWidth="1"/>
    <col min="3075" max="3076" width="10" style="69" customWidth="1"/>
    <col min="3077" max="3077" width="8.08203125" style="69" customWidth="1"/>
    <col min="3078" max="3079" width="10" style="69" customWidth="1"/>
    <col min="3080" max="3080" width="7.5" style="69" customWidth="1"/>
    <col min="3081" max="3081" width="5.33203125" style="69" customWidth="1"/>
    <col min="3082" max="3082" width="10" style="69" customWidth="1"/>
    <col min="3083" max="3083" width="10.75" style="69" customWidth="1"/>
    <col min="3084" max="3084" width="7.5" style="69" customWidth="1"/>
    <col min="3085" max="3085" width="11.75" style="69" customWidth="1"/>
    <col min="3086" max="3086" width="8.5" style="69" customWidth="1"/>
    <col min="3087" max="3087" width="8.08203125" style="69" customWidth="1"/>
    <col min="3088" max="3089" width="10" style="69" customWidth="1"/>
    <col min="3090" max="3090" width="7.5" style="69" customWidth="1"/>
    <col min="3091" max="3091" width="11.58203125" style="69" customWidth="1"/>
    <col min="3092" max="3328" width="9.58203125" style="69"/>
    <col min="3329" max="3329" width="5.83203125" style="69" customWidth="1"/>
    <col min="3330" max="3330" width="10.75" style="69" customWidth="1"/>
    <col min="3331" max="3332" width="10" style="69" customWidth="1"/>
    <col min="3333" max="3333" width="8.08203125" style="69" customWidth="1"/>
    <col min="3334" max="3335" width="10" style="69" customWidth="1"/>
    <col min="3336" max="3336" width="7.5" style="69" customWidth="1"/>
    <col min="3337" max="3337" width="5.33203125" style="69" customWidth="1"/>
    <col min="3338" max="3338" width="10" style="69" customWidth="1"/>
    <col min="3339" max="3339" width="10.75" style="69" customWidth="1"/>
    <col min="3340" max="3340" width="7.5" style="69" customWidth="1"/>
    <col min="3341" max="3341" width="11.75" style="69" customWidth="1"/>
    <col min="3342" max="3342" width="8.5" style="69" customWidth="1"/>
    <col min="3343" max="3343" width="8.08203125" style="69" customWidth="1"/>
    <col min="3344" max="3345" width="10" style="69" customWidth="1"/>
    <col min="3346" max="3346" width="7.5" style="69" customWidth="1"/>
    <col min="3347" max="3347" width="11.58203125" style="69" customWidth="1"/>
    <col min="3348" max="3584" width="9.58203125" style="69"/>
    <col min="3585" max="3585" width="5.83203125" style="69" customWidth="1"/>
    <col min="3586" max="3586" width="10.75" style="69" customWidth="1"/>
    <col min="3587" max="3588" width="10" style="69" customWidth="1"/>
    <col min="3589" max="3589" width="8.08203125" style="69" customWidth="1"/>
    <col min="3590" max="3591" width="10" style="69" customWidth="1"/>
    <col min="3592" max="3592" width="7.5" style="69" customWidth="1"/>
    <col min="3593" max="3593" width="5.33203125" style="69" customWidth="1"/>
    <col min="3594" max="3594" width="10" style="69" customWidth="1"/>
    <col min="3595" max="3595" width="10.75" style="69" customWidth="1"/>
    <col min="3596" max="3596" width="7.5" style="69" customWidth="1"/>
    <col min="3597" max="3597" width="11.75" style="69" customWidth="1"/>
    <col min="3598" max="3598" width="8.5" style="69" customWidth="1"/>
    <col min="3599" max="3599" width="8.08203125" style="69" customWidth="1"/>
    <col min="3600" max="3601" width="10" style="69" customWidth="1"/>
    <col min="3602" max="3602" width="7.5" style="69" customWidth="1"/>
    <col min="3603" max="3603" width="11.58203125" style="69" customWidth="1"/>
    <col min="3604" max="3840" width="9.58203125" style="69"/>
    <col min="3841" max="3841" width="5.83203125" style="69" customWidth="1"/>
    <col min="3842" max="3842" width="10.75" style="69" customWidth="1"/>
    <col min="3843" max="3844" width="10" style="69" customWidth="1"/>
    <col min="3845" max="3845" width="8.08203125" style="69" customWidth="1"/>
    <col min="3846" max="3847" width="10" style="69" customWidth="1"/>
    <col min="3848" max="3848" width="7.5" style="69" customWidth="1"/>
    <col min="3849" max="3849" width="5.33203125" style="69" customWidth="1"/>
    <col min="3850" max="3850" width="10" style="69" customWidth="1"/>
    <col min="3851" max="3851" width="10.75" style="69" customWidth="1"/>
    <col min="3852" max="3852" width="7.5" style="69" customWidth="1"/>
    <col min="3853" max="3853" width="11.75" style="69" customWidth="1"/>
    <col min="3854" max="3854" width="8.5" style="69" customWidth="1"/>
    <col min="3855" max="3855" width="8.08203125" style="69" customWidth="1"/>
    <col min="3856" max="3857" width="10" style="69" customWidth="1"/>
    <col min="3858" max="3858" width="7.5" style="69" customWidth="1"/>
    <col min="3859" max="3859" width="11.58203125" style="69" customWidth="1"/>
    <col min="3860" max="4096" width="9.58203125" style="69"/>
    <col min="4097" max="4097" width="5.83203125" style="69" customWidth="1"/>
    <col min="4098" max="4098" width="10.75" style="69" customWidth="1"/>
    <col min="4099" max="4100" width="10" style="69" customWidth="1"/>
    <col min="4101" max="4101" width="8.08203125" style="69" customWidth="1"/>
    <col min="4102" max="4103" width="10" style="69" customWidth="1"/>
    <col min="4104" max="4104" width="7.5" style="69" customWidth="1"/>
    <col min="4105" max="4105" width="5.33203125" style="69" customWidth="1"/>
    <col min="4106" max="4106" width="10" style="69" customWidth="1"/>
    <col min="4107" max="4107" width="10.75" style="69" customWidth="1"/>
    <col min="4108" max="4108" width="7.5" style="69" customWidth="1"/>
    <col min="4109" max="4109" width="11.75" style="69" customWidth="1"/>
    <col min="4110" max="4110" width="8.5" style="69" customWidth="1"/>
    <col min="4111" max="4111" width="8.08203125" style="69" customWidth="1"/>
    <col min="4112" max="4113" width="10" style="69" customWidth="1"/>
    <col min="4114" max="4114" width="7.5" style="69" customWidth="1"/>
    <col min="4115" max="4115" width="11.58203125" style="69" customWidth="1"/>
    <col min="4116" max="4352" width="9.58203125" style="69"/>
    <col min="4353" max="4353" width="5.83203125" style="69" customWidth="1"/>
    <col min="4354" max="4354" width="10.75" style="69" customWidth="1"/>
    <col min="4355" max="4356" width="10" style="69" customWidth="1"/>
    <col min="4357" max="4357" width="8.08203125" style="69" customWidth="1"/>
    <col min="4358" max="4359" width="10" style="69" customWidth="1"/>
    <col min="4360" max="4360" width="7.5" style="69" customWidth="1"/>
    <col min="4361" max="4361" width="5.33203125" style="69" customWidth="1"/>
    <col min="4362" max="4362" width="10" style="69" customWidth="1"/>
    <col min="4363" max="4363" width="10.75" style="69" customWidth="1"/>
    <col min="4364" max="4364" width="7.5" style="69" customWidth="1"/>
    <col min="4365" max="4365" width="11.75" style="69" customWidth="1"/>
    <col min="4366" max="4366" width="8.5" style="69" customWidth="1"/>
    <col min="4367" max="4367" width="8.08203125" style="69" customWidth="1"/>
    <col min="4368" max="4369" width="10" style="69" customWidth="1"/>
    <col min="4370" max="4370" width="7.5" style="69" customWidth="1"/>
    <col min="4371" max="4371" width="11.58203125" style="69" customWidth="1"/>
    <col min="4372" max="4608" width="9.58203125" style="69"/>
    <col min="4609" max="4609" width="5.83203125" style="69" customWidth="1"/>
    <col min="4610" max="4610" width="10.75" style="69" customWidth="1"/>
    <col min="4611" max="4612" width="10" style="69" customWidth="1"/>
    <col min="4613" max="4613" width="8.08203125" style="69" customWidth="1"/>
    <col min="4614" max="4615" width="10" style="69" customWidth="1"/>
    <col min="4616" max="4616" width="7.5" style="69" customWidth="1"/>
    <col min="4617" max="4617" width="5.33203125" style="69" customWidth="1"/>
    <col min="4618" max="4618" width="10" style="69" customWidth="1"/>
    <col min="4619" max="4619" width="10.75" style="69" customWidth="1"/>
    <col min="4620" max="4620" width="7.5" style="69" customWidth="1"/>
    <col min="4621" max="4621" width="11.75" style="69" customWidth="1"/>
    <col min="4622" max="4622" width="8.5" style="69" customWidth="1"/>
    <col min="4623" max="4623" width="8.08203125" style="69" customWidth="1"/>
    <col min="4624" max="4625" width="10" style="69" customWidth="1"/>
    <col min="4626" max="4626" width="7.5" style="69" customWidth="1"/>
    <col min="4627" max="4627" width="11.58203125" style="69" customWidth="1"/>
    <col min="4628" max="4864" width="9.58203125" style="69"/>
    <col min="4865" max="4865" width="5.83203125" style="69" customWidth="1"/>
    <col min="4866" max="4866" width="10.75" style="69" customWidth="1"/>
    <col min="4867" max="4868" width="10" style="69" customWidth="1"/>
    <col min="4869" max="4869" width="8.08203125" style="69" customWidth="1"/>
    <col min="4870" max="4871" width="10" style="69" customWidth="1"/>
    <col min="4872" max="4872" width="7.5" style="69" customWidth="1"/>
    <col min="4873" max="4873" width="5.33203125" style="69" customWidth="1"/>
    <col min="4874" max="4874" width="10" style="69" customWidth="1"/>
    <col min="4875" max="4875" width="10.75" style="69" customWidth="1"/>
    <col min="4876" max="4876" width="7.5" style="69" customWidth="1"/>
    <col min="4877" max="4877" width="11.75" style="69" customWidth="1"/>
    <col min="4878" max="4878" width="8.5" style="69" customWidth="1"/>
    <col min="4879" max="4879" width="8.08203125" style="69" customWidth="1"/>
    <col min="4880" max="4881" width="10" style="69" customWidth="1"/>
    <col min="4882" max="4882" width="7.5" style="69" customWidth="1"/>
    <col min="4883" max="4883" width="11.58203125" style="69" customWidth="1"/>
    <col min="4884" max="5120" width="9.58203125" style="69"/>
    <col min="5121" max="5121" width="5.83203125" style="69" customWidth="1"/>
    <col min="5122" max="5122" width="10.75" style="69" customWidth="1"/>
    <col min="5123" max="5124" width="10" style="69" customWidth="1"/>
    <col min="5125" max="5125" width="8.08203125" style="69" customWidth="1"/>
    <col min="5126" max="5127" width="10" style="69" customWidth="1"/>
    <col min="5128" max="5128" width="7.5" style="69" customWidth="1"/>
    <col min="5129" max="5129" width="5.33203125" style="69" customWidth="1"/>
    <col min="5130" max="5130" width="10" style="69" customWidth="1"/>
    <col min="5131" max="5131" width="10.75" style="69" customWidth="1"/>
    <col min="5132" max="5132" width="7.5" style="69" customWidth="1"/>
    <col min="5133" max="5133" width="11.75" style="69" customWidth="1"/>
    <col min="5134" max="5134" width="8.5" style="69" customWidth="1"/>
    <col min="5135" max="5135" width="8.08203125" style="69" customWidth="1"/>
    <col min="5136" max="5137" width="10" style="69" customWidth="1"/>
    <col min="5138" max="5138" width="7.5" style="69" customWidth="1"/>
    <col min="5139" max="5139" width="11.58203125" style="69" customWidth="1"/>
    <col min="5140" max="5376" width="9.58203125" style="69"/>
    <col min="5377" max="5377" width="5.83203125" style="69" customWidth="1"/>
    <col min="5378" max="5378" width="10.75" style="69" customWidth="1"/>
    <col min="5379" max="5380" width="10" style="69" customWidth="1"/>
    <col min="5381" max="5381" width="8.08203125" style="69" customWidth="1"/>
    <col min="5382" max="5383" width="10" style="69" customWidth="1"/>
    <col min="5384" max="5384" width="7.5" style="69" customWidth="1"/>
    <col min="5385" max="5385" width="5.33203125" style="69" customWidth="1"/>
    <col min="5386" max="5386" width="10" style="69" customWidth="1"/>
    <col min="5387" max="5387" width="10.75" style="69" customWidth="1"/>
    <col min="5388" max="5388" width="7.5" style="69" customWidth="1"/>
    <col min="5389" max="5389" width="11.75" style="69" customWidth="1"/>
    <col min="5390" max="5390" width="8.5" style="69" customWidth="1"/>
    <col min="5391" max="5391" width="8.08203125" style="69" customWidth="1"/>
    <col min="5392" max="5393" width="10" style="69" customWidth="1"/>
    <col min="5394" max="5394" width="7.5" style="69" customWidth="1"/>
    <col min="5395" max="5395" width="11.58203125" style="69" customWidth="1"/>
    <col min="5396" max="5632" width="9.58203125" style="69"/>
    <col min="5633" max="5633" width="5.83203125" style="69" customWidth="1"/>
    <col min="5634" max="5634" width="10.75" style="69" customWidth="1"/>
    <col min="5635" max="5636" width="10" style="69" customWidth="1"/>
    <col min="5637" max="5637" width="8.08203125" style="69" customWidth="1"/>
    <col min="5638" max="5639" width="10" style="69" customWidth="1"/>
    <col min="5640" max="5640" width="7.5" style="69" customWidth="1"/>
    <col min="5641" max="5641" width="5.33203125" style="69" customWidth="1"/>
    <col min="5642" max="5642" width="10" style="69" customWidth="1"/>
    <col min="5643" max="5643" width="10.75" style="69" customWidth="1"/>
    <col min="5644" max="5644" width="7.5" style="69" customWidth="1"/>
    <col min="5645" max="5645" width="11.75" style="69" customWidth="1"/>
    <col min="5646" max="5646" width="8.5" style="69" customWidth="1"/>
    <col min="5647" max="5647" width="8.08203125" style="69" customWidth="1"/>
    <col min="5648" max="5649" width="10" style="69" customWidth="1"/>
    <col min="5650" max="5650" width="7.5" style="69" customWidth="1"/>
    <col min="5651" max="5651" width="11.58203125" style="69" customWidth="1"/>
    <col min="5652" max="5888" width="9.58203125" style="69"/>
    <col min="5889" max="5889" width="5.83203125" style="69" customWidth="1"/>
    <col min="5890" max="5890" width="10.75" style="69" customWidth="1"/>
    <col min="5891" max="5892" width="10" style="69" customWidth="1"/>
    <col min="5893" max="5893" width="8.08203125" style="69" customWidth="1"/>
    <col min="5894" max="5895" width="10" style="69" customWidth="1"/>
    <col min="5896" max="5896" width="7.5" style="69" customWidth="1"/>
    <col min="5897" max="5897" width="5.33203125" style="69" customWidth="1"/>
    <col min="5898" max="5898" width="10" style="69" customWidth="1"/>
    <col min="5899" max="5899" width="10.75" style="69" customWidth="1"/>
    <col min="5900" max="5900" width="7.5" style="69" customWidth="1"/>
    <col min="5901" max="5901" width="11.75" style="69" customWidth="1"/>
    <col min="5902" max="5902" width="8.5" style="69" customWidth="1"/>
    <col min="5903" max="5903" width="8.08203125" style="69" customWidth="1"/>
    <col min="5904" max="5905" width="10" style="69" customWidth="1"/>
    <col min="5906" max="5906" width="7.5" style="69" customWidth="1"/>
    <col min="5907" max="5907" width="11.58203125" style="69" customWidth="1"/>
    <col min="5908" max="6144" width="9.58203125" style="69"/>
    <col min="6145" max="6145" width="5.83203125" style="69" customWidth="1"/>
    <col min="6146" max="6146" width="10.75" style="69" customWidth="1"/>
    <col min="6147" max="6148" width="10" style="69" customWidth="1"/>
    <col min="6149" max="6149" width="8.08203125" style="69" customWidth="1"/>
    <col min="6150" max="6151" width="10" style="69" customWidth="1"/>
    <col min="6152" max="6152" width="7.5" style="69" customWidth="1"/>
    <col min="6153" max="6153" width="5.33203125" style="69" customWidth="1"/>
    <col min="6154" max="6154" width="10" style="69" customWidth="1"/>
    <col min="6155" max="6155" width="10.75" style="69" customWidth="1"/>
    <col min="6156" max="6156" width="7.5" style="69" customWidth="1"/>
    <col min="6157" max="6157" width="11.75" style="69" customWidth="1"/>
    <col min="6158" max="6158" width="8.5" style="69" customWidth="1"/>
    <col min="6159" max="6159" width="8.08203125" style="69" customWidth="1"/>
    <col min="6160" max="6161" width="10" style="69" customWidth="1"/>
    <col min="6162" max="6162" width="7.5" style="69" customWidth="1"/>
    <col min="6163" max="6163" width="11.58203125" style="69" customWidth="1"/>
    <col min="6164" max="6400" width="9.58203125" style="69"/>
    <col min="6401" max="6401" width="5.83203125" style="69" customWidth="1"/>
    <col min="6402" max="6402" width="10.75" style="69" customWidth="1"/>
    <col min="6403" max="6404" width="10" style="69" customWidth="1"/>
    <col min="6405" max="6405" width="8.08203125" style="69" customWidth="1"/>
    <col min="6406" max="6407" width="10" style="69" customWidth="1"/>
    <col min="6408" max="6408" width="7.5" style="69" customWidth="1"/>
    <col min="6409" max="6409" width="5.33203125" style="69" customWidth="1"/>
    <col min="6410" max="6410" width="10" style="69" customWidth="1"/>
    <col min="6411" max="6411" width="10.75" style="69" customWidth="1"/>
    <col min="6412" max="6412" width="7.5" style="69" customWidth="1"/>
    <col min="6413" max="6413" width="11.75" style="69" customWidth="1"/>
    <col min="6414" max="6414" width="8.5" style="69" customWidth="1"/>
    <col min="6415" max="6415" width="8.08203125" style="69" customWidth="1"/>
    <col min="6416" max="6417" width="10" style="69" customWidth="1"/>
    <col min="6418" max="6418" width="7.5" style="69" customWidth="1"/>
    <col min="6419" max="6419" width="11.58203125" style="69" customWidth="1"/>
    <col min="6420" max="6656" width="9.58203125" style="69"/>
    <col min="6657" max="6657" width="5.83203125" style="69" customWidth="1"/>
    <col min="6658" max="6658" width="10.75" style="69" customWidth="1"/>
    <col min="6659" max="6660" width="10" style="69" customWidth="1"/>
    <col min="6661" max="6661" width="8.08203125" style="69" customWidth="1"/>
    <col min="6662" max="6663" width="10" style="69" customWidth="1"/>
    <col min="6664" max="6664" width="7.5" style="69" customWidth="1"/>
    <col min="6665" max="6665" width="5.33203125" style="69" customWidth="1"/>
    <col min="6666" max="6666" width="10" style="69" customWidth="1"/>
    <col min="6667" max="6667" width="10.75" style="69" customWidth="1"/>
    <col min="6668" max="6668" width="7.5" style="69" customWidth="1"/>
    <col min="6669" max="6669" width="11.75" style="69" customWidth="1"/>
    <col min="6670" max="6670" width="8.5" style="69" customWidth="1"/>
    <col min="6671" max="6671" width="8.08203125" style="69" customWidth="1"/>
    <col min="6672" max="6673" width="10" style="69" customWidth="1"/>
    <col min="6674" max="6674" width="7.5" style="69" customWidth="1"/>
    <col min="6675" max="6675" width="11.58203125" style="69" customWidth="1"/>
    <col min="6676" max="6912" width="9.58203125" style="69"/>
    <col min="6913" max="6913" width="5.83203125" style="69" customWidth="1"/>
    <col min="6914" max="6914" width="10.75" style="69" customWidth="1"/>
    <col min="6915" max="6916" width="10" style="69" customWidth="1"/>
    <col min="6917" max="6917" width="8.08203125" style="69" customWidth="1"/>
    <col min="6918" max="6919" width="10" style="69" customWidth="1"/>
    <col min="6920" max="6920" width="7.5" style="69" customWidth="1"/>
    <col min="6921" max="6921" width="5.33203125" style="69" customWidth="1"/>
    <col min="6922" max="6922" width="10" style="69" customWidth="1"/>
    <col min="6923" max="6923" width="10.75" style="69" customWidth="1"/>
    <col min="6924" max="6924" width="7.5" style="69" customWidth="1"/>
    <col min="6925" max="6925" width="11.75" style="69" customWidth="1"/>
    <col min="6926" max="6926" width="8.5" style="69" customWidth="1"/>
    <col min="6927" max="6927" width="8.08203125" style="69" customWidth="1"/>
    <col min="6928" max="6929" width="10" style="69" customWidth="1"/>
    <col min="6930" max="6930" width="7.5" style="69" customWidth="1"/>
    <col min="6931" max="6931" width="11.58203125" style="69" customWidth="1"/>
    <col min="6932" max="7168" width="9.58203125" style="69"/>
    <col min="7169" max="7169" width="5.83203125" style="69" customWidth="1"/>
    <col min="7170" max="7170" width="10.75" style="69" customWidth="1"/>
    <col min="7171" max="7172" width="10" style="69" customWidth="1"/>
    <col min="7173" max="7173" width="8.08203125" style="69" customWidth="1"/>
    <col min="7174" max="7175" width="10" style="69" customWidth="1"/>
    <col min="7176" max="7176" width="7.5" style="69" customWidth="1"/>
    <col min="7177" max="7177" width="5.33203125" style="69" customWidth="1"/>
    <col min="7178" max="7178" width="10" style="69" customWidth="1"/>
    <col min="7179" max="7179" width="10.75" style="69" customWidth="1"/>
    <col min="7180" max="7180" width="7.5" style="69" customWidth="1"/>
    <col min="7181" max="7181" width="11.75" style="69" customWidth="1"/>
    <col min="7182" max="7182" width="8.5" style="69" customWidth="1"/>
    <col min="7183" max="7183" width="8.08203125" style="69" customWidth="1"/>
    <col min="7184" max="7185" width="10" style="69" customWidth="1"/>
    <col min="7186" max="7186" width="7.5" style="69" customWidth="1"/>
    <col min="7187" max="7187" width="11.58203125" style="69" customWidth="1"/>
    <col min="7188" max="7424" width="9.58203125" style="69"/>
    <col min="7425" max="7425" width="5.83203125" style="69" customWidth="1"/>
    <col min="7426" max="7426" width="10.75" style="69" customWidth="1"/>
    <col min="7427" max="7428" width="10" style="69" customWidth="1"/>
    <col min="7429" max="7429" width="8.08203125" style="69" customWidth="1"/>
    <col min="7430" max="7431" width="10" style="69" customWidth="1"/>
    <col min="7432" max="7432" width="7.5" style="69" customWidth="1"/>
    <col min="7433" max="7433" width="5.33203125" style="69" customWidth="1"/>
    <col min="7434" max="7434" width="10" style="69" customWidth="1"/>
    <col min="7435" max="7435" width="10.75" style="69" customWidth="1"/>
    <col min="7436" max="7436" width="7.5" style="69" customWidth="1"/>
    <col min="7437" max="7437" width="11.75" style="69" customWidth="1"/>
    <col min="7438" max="7438" width="8.5" style="69" customWidth="1"/>
    <col min="7439" max="7439" width="8.08203125" style="69" customWidth="1"/>
    <col min="7440" max="7441" width="10" style="69" customWidth="1"/>
    <col min="7442" max="7442" width="7.5" style="69" customWidth="1"/>
    <col min="7443" max="7443" width="11.58203125" style="69" customWidth="1"/>
    <col min="7444" max="7680" width="9.58203125" style="69"/>
    <col min="7681" max="7681" width="5.83203125" style="69" customWidth="1"/>
    <col min="7682" max="7682" width="10.75" style="69" customWidth="1"/>
    <col min="7683" max="7684" width="10" style="69" customWidth="1"/>
    <col min="7685" max="7685" width="8.08203125" style="69" customWidth="1"/>
    <col min="7686" max="7687" width="10" style="69" customWidth="1"/>
    <col min="7688" max="7688" width="7.5" style="69" customWidth="1"/>
    <col min="7689" max="7689" width="5.33203125" style="69" customWidth="1"/>
    <col min="7690" max="7690" width="10" style="69" customWidth="1"/>
    <col min="7691" max="7691" width="10.75" style="69" customWidth="1"/>
    <col min="7692" max="7692" width="7.5" style="69" customWidth="1"/>
    <col min="7693" max="7693" width="11.75" style="69" customWidth="1"/>
    <col min="7694" max="7694" width="8.5" style="69" customWidth="1"/>
    <col min="7695" max="7695" width="8.08203125" style="69" customWidth="1"/>
    <col min="7696" max="7697" width="10" style="69" customWidth="1"/>
    <col min="7698" max="7698" width="7.5" style="69" customWidth="1"/>
    <col min="7699" max="7699" width="11.58203125" style="69" customWidth="1"/>
    <col min="7700" max="7936" width="9.58203125" style="69"/>
    <col min="7937" max="7937" width="5.83203125" style="69" customWidth="1"/>
    <col min="7938" max="7938" width="10.75" style="69" customWidth="1"/>
    <col min="7939" max="7940" width="10" style="69" customWidth="1"/>
    <col min="7941" max="7941" width="8.08203125" style="69" customWidth="1"/>
    <col min="7942" max="7943" width="10" style="69" customWidth="1"/>
    <col min="7944" max="7944" width="7.5" style="69" customWidth="1"/>
    <col min="7945" max="7945" width="5.33203125" style="69" customWidth="1"/>
    <col min="7946" max="7946" width="10" style="69" customWidth="1"/>
    <col min="7947" max="7947" width="10.75" style="69" customWidth="1"/>
    <col min="7948" max="7948" width="7.5" style="69" customWidth="1"/>
    <col min="7949" max="7949" width="11.75" style="69" customWidth="1"/>
    <col min="7950" max="7950" width="8.5" style="69" customWidth="1"/>
    <col min="7951" max="7951" width="8.08203125" style="69" customWidth="1"/>
    <col min="7952" max="7953" width="10" style="69" customWidth="1"/>
    <col min="7954" max="7954" width="7.5" style="69" customWidth="1"/>
    <col min="7955" max="7955" width="11.58203125" style="69" customWidth="1"/>
    <col min="7956" max="8192" width="9.58203125" style="69"/>
    <col min="8193" max="8193" width="5.83203125" style="69" customWidth="1"/>
    <col min="8194" max="8194" width="10.75" style="69" customWidth="1"/>
    <col min="8195" max="8196" width="10" style="69" customWidth="1"/>
    <col min="8197" max="8197" width="8.08203125" style="69" customWidth="1"/>
    <col min="8198" max="8199" width="10" style="69" customWidth="1"/>
    <col min="8200" max="8200" width="7.5" style="69" customWidth="1"/>
    <col min="8201" max="8201" width="5.33203125" style="69" customWidth="1"/>
    <col min="8202" max="8202" width="10" style="69" customWidth="1"/>
    <col min="8203" max="8203" width="10.75" style="69" customWidth="1"/>
    <col min="8204" max="8204" width="7.5" style="69" customWidth="1"/>
    <col min="8205" max="8205" width="11.75" style="69" customWidth="1"/>
    <col min="8206" max="8206" width="8.5" style="69" customWidth="1"/>
    <col min="8207" max="8207" width="8.08203125" style="69" customWidth="1"/>
    <col min="8208" max="8209" width="10" style="69" customWidth="1"/>
    <col min="8210" max="8210" width="7.5" style="69" customWidth="1"/>
    <col min="8211" max="8211" width="11.58203125" style="69" customWidth="1"/>
    <col min="8212" max="8448" width="9.58203125" style="69"/>
    <col min="8449" max="8449" width="5.83203125" style="69" customWidth="1"/>
    <col min="8450" max="8450" width="10.75" style="69" customWidth="1"/>
    <col min="8451" max="8452" width="10" style="69" customWidth="1"/>
    <col min="8453" max="8453" width="8.08203125" style="69" customWidth="1"/>
    <col min="8454" max="8455" width="10" style="69" customWidth="1"/>
    <col min="8456" max="8456" width="7.5" style="69" customWidth="1"/>
    <col min="8457" max="8457" width="5.33203125" style="69" customWidth="1"/>
    <col min="8458" max="8458" width="10" style="69" customWidth="1"/>
    <col min="8459" max="8459" width="10.75" style="69" customWidth="1"/>
    <col min="8460" max="8460" width="7.5" style="69" customWidth="1"/>
    <col min="8461" max="8461" width="11.75" style="69" customWidth="1"/>
    <col min="8462" max="8462" width="8.5" style="69" customWidth="1"/>
    <col min="8463" max="8463" width="8.08203125" style="69" customWidth="1"/>
    <col min="8464" max="8465" width="10" style="69" customWidth="1"/>
    <col min="8466" max="8466" width="7.5" style="69" customWidth="1"/>
    <col min="8467" max="8467" width="11.58203125" style="69" customWidth="1"/>
    <col min="8468" max="8704" width="9.58203125" style="69"/>
    <col min="8705" max="8705" width="5.83203125" style="69" customWidth="1"/>
    <col min="8706" max="8706" width="10.75" style="69" customWidth="1"/>
    <col min="8707" max="8708" width="10" style="69" customWidth="1"/>
    <col min="8709" max="8709" width="8.08203125" style="69" customWidth="1"/>
    <col min="8710" max="8711" width="10" style="69" customWidth="1"/>
    <col min="8712" max="8712" width="7.5" style="69" customWidth="1"/>
    <col min="8713" max="8713" width="5.33203125" style="69" customWidth="1"/>
    <col min="8714" max="8714" width="10" style="69" customWidth="1"/>
    <col min="8715" max="8715" width="10.75" style="69" customWidth="1"/>
    <col min="8716" max="8716" width="7.5" style="69" customWidth="1"/>
    <col min="8717" max="8717" width="11.75" style="69" customWidth="1"/>
    <col min="8718" max="8718" width="8.5" style="69" customWidth="1"/>
    <col min="8719" max="8719" width="8.08203125" style="69" customWidth="1"/>
    <col min="8720" max="8721" width="10" style="69" customWidth="1"/>
    <col min="8722" max="8722" width="7.5" style="69" customWidth="1"/>
    <col min="8723" max="8723" width="11.58203125" style="69" customWidth="1"/>
    <col min="8724" max="8960" width="9.58203125" style="69"/>
    <col min="8961" max="8961" width="5.83203125" style="69" customWidth="1"/>
    <col min="8962" max="8962" width="10.75" style="69" customWidth="1"/>
    <col min="8963" max="8964" width="10" style="69" customWidth="1"/>
    <col min="8965" max="8965" width="8.08203125" style="69" customWidth="1"/>
    <col min="8966" max="8967" width="10" style="69" customWidth="1"/>
    <col min="8968" max="8968" width="7.5" style="69" customWidth="1"/>
    <col min="8969" max="8969" width="5.33203125" style="69" customWidth="1"/>
    <col min="8970" max="8970" width="10" style="69" customWidth="1"/>
    <col min="8971" max="8971" width="10.75" style="69" customWidth="1"/>
    <col min="8972" max="8972" width="7.5" style="69" customWidth="1"/>
    <col min="8973" max="8973" width="11.75" style="69" customWidth="1"/>
    <col min="8974" max="8974" width="8.5" style="69" customWidth="1"/>
    <col min="8975" max="8975" width="8.08203125" style="69" customWidth="1"/>
    <col min="8976" max="8977" width="10" style="69" customWidth="1"/>
    <col min="8978" max="8978" width="7.5" style="69" customWidth="1"/>
    <col min="8979" max="8979" width="11.58203125" style="69" customWidth="1"/>
    <col min="8980" max="9216" width="9.58203125" style="69"/>
    <col min="9217" max="9217" width="5.83203125" style="69" customWidth="1"/>
    <col min="9218" max="9218" width="10.75" style="69" customWidth="1"/>
    <col min="9219" max="9220" width="10" style="69" customWidth="1"/>
    <col min="9221" max="9221" width="8.08203125" style="69" customWidth="1"/>
    <col min="9222" max="9223" width="10" style="69" customWidth="1"/>
    <col min="9224" max="9224" width="7.5" style="69" customWidth="1"/>
    <col min="9225" max="9225" width="5.33203125" style="69" customWidth="1"/>
    <col min="9226" max="9226" width="10" style="69" customWidth="1"/>
    <col min="9227" max="9227" width="10.75" style="69" customWidth="1"/>
    <col min="9228" max="9228" width="7.5" style="69" customWidth="1"/>
    <col min="9229" max="9229" width="11.75" style="69" customWidth="1"/>
    <col min="9230" max="9230" width="8.5" style="69" customWidth="1"/>
    <col min="9231" max="9231" width="8.08203125" style="69" customWidth="1"/>
    <col min="9232" max="9233" width="10" style="69" customWidth="1"/>
    <col min="9234" max="9234" width="7.5" style="69" customWidth="1"/>
    <col min="9235" max="9235" width="11.58203125" style="69" customWidth="1"/>
    <col min="9236" max="9472" width="9.58203125" style="69"/>
    <col min="9473" max="9473" width="5.83203125" style="69" customWidth="1"/>
    <col min="9474" max="9474" width="10.75" style="69" customWidth="1"/>
    <col min="9475" max="9476" width="10" style="69" customWidth="1"/>
    <col min="9477" max="9477" width="8.08203125" style="69" customWidth="1"/>
    <col min="9478" max="9479" width="10" style="69" customWidth="1"/>
    <col min="9480" max="9480" width="7.5" style="69" customWidth="1"/>
    <col min="9481" max="9481" width="5.33203125" style="69" customWidth="1"/>
    <col min="9482" max="9482" width="10" style="69" customWidth="1"/>
    <col min="9483" max="9483" width="10.75" style="69" customWidth="1"/>
    <col min="9484" max="9484" width="7.5" style="69" customWidth="1"/>
    <col min="9485" max="9485" width="11.75" style="69" customWidth="1"/>
    <col min="9486" max="9486" width="8.5" style="69" customWidth="1"/>
    <col min="9487" max="9487" width="8.08203125" style="69" customWidth="1"/>
    <col min="9488" max="9489" width="10" style="69" customWidth="1"/>
    <col min="9490" max="9490" width="7.5" style="69" customWidth="1"/>
    <col min="9491" max="9491" width="11.58203125" style="69" customWidth="1"/>
    <col min="9492" max="9728" width="9.58203125" style="69"/>
    <col min="9729" max="9729" width="5.83203125" style="69" customWidth="1"/>
    <col min="9730" max="9730" width="10.75" style="69" customWidth="1"/>
    <col min="9731" max="9732" width="10" style="69" customWidth="1"/>
    <col min="9733" max="9733" width="8.08203125" style="69" customWidth="1"/>
    <col min="9734" max="9735" width="10" style="69" customWidth="1"/>
    <col min="9736" max="9736" width="7.5" style="69" customWidth="1"/>
    <col min="9737" max="9737" width="5.33203125" style="69" customWidth="1"/>
    <col min="9738" max="9738" width="10" style="69" customWidth="1"/>
    <col min="9739" max="9739" width="10.75" style="69" customWidth="1"/>
    <col min="9740" max="9740" width="7.5" style="69" customWidth="1"/>
    <col min="9741" max="9741" width="11.75" style="69" customWidth="1"/>
    <col min="9742" max="9742" width="8.5" style="69" customWidth="1"/>
    <col min="9743" max="9743" width="8.08203125" style="69" customWidth="1"/>
    <col min="9744" max="9745" width="10" style="69" customWidth="1"/>
    <col min="9746" max="9746" width="7.5" style="69" customWidth="1"/>
    <col min="9747" max="9747" width="11.58203125" style="69" customWidth="1"/>
    <col min="9748" max="9984" width="9.58203125" style="69"/>
    <col min="9985" max="9985" width="5.83203125" style="69" customWidth="1"/>
    <col min="9986" max="9986" width="10.75" style="69" customWidth="1"/>
    <col min="9987" max="9988" width="10" style="69" customWidth="1"/>
    <col min="9989" max="9989" width="8.08203125" style="69" customWidth="1"/>
    <col min="9990" max="9991" width="10" style="69" customWidth="1"/>
    <col min="9992" max="9992" width="7.5" style="69" customWidth="1"/>
    <col min="9993" max="9993" width="5.33203125" style="69" customWidth="1"/>
    <col min="9994" max="9994" width="10" style="69" customWidth="1"/>
    <col min="9995" max="9995" width="10.75" style="69" customWidth="1"/>
    <col min="9996" max="9996" width="7.5" style="69" customWidth="1"/>
    <col min="9997" max="9997" width="11.75" style="69" customWidth="1"/>
    <col min="9998" max="9998" width="8.5" style="69" customWidth="1"/>
    <col min="9999" max="9999" width="8.08203125" style="69" customWidth="1"/>
    <col min="10000" max="10001" width="10" style="69" customWidth="1"/>
    <col min="10002" max="10002" width="7.5" style="69" customWidth="1"/>
    <col min="10003" max="10003" width="11.58203125" style="69" customWidth="1"/>
    <col min="10004" max="10240" width="9.58203125" style="69"/>
    <col min="10241" max="10241" width="5.83203125" style="69" customWidth="1"/>
    <col min="10242" max="10242" width="10.75" style="69" customWidth="1"/>
    <col min="10243" max="10244" width="10" style="69" customWidth="1"/>
    <col min="10245" max="10245" width="8.08203125" style="69" customWidth="1"/>
    <col min="10246" max="10247" width="10" style="69" customWidth="1"/>
    <col min="10248" max="10248" width="7.5" style="69" customWidth="1"/>
    <col min="10249" max="10249" width="5.33203125" style="69" customWidth="1"/>
    <col min="10250" max="10250" width="10" style="69" customWidth="1"/>
    <col min="10251" max="10251" width="10.75" style="69" customWidth="1"/>
    <col min="10252" max="10252" width="7.5" style="69" customWidth="1"/>
    <col min="10253" max="10253" width="11.75" style="69" customWidth="1"/>
    <col min="10254" max="10254" width="8.5" style="69" customWidth="1"/>
    <col min="10255" max="10255" width="8.08203125" style="69" customWidth="1"/>
    <col min="10256" max="10257" width="10" style="69" customWidth="1"/>
    <col min="10258" max="10258" width="7.5" style="69" customWidth="1"/>
    <col min="10259" max="10259" width="11.58203125" style="69" customWidth="1"/>
    <col min="10260" max="10496" width="9.58203125" style="69"/>
    <col min="10497" max="10497" width="5.83203125" style="69" customWidth="1"/>
    <col min="10498" max="10498" width="10.75" style="69" customWidth="1"/>
    <col min="10499" max="10500" width="10" style="69" customWidth="1"/>
    <col min="10501" max="10501" width="8.08203125" style="69" customWidth="1"/>
    <col min="10502" max="10503" width="10" style="69" customWidth="1"/>
    <col min="10504" max="10504" width="7.5" style="69" customWidth="1"/>
    <col min="10505" max="10505" width="5.33203125" style="69" customWidth="1"/>
    <col min="10506" max="10506" width="10" style="69" customWidth="1"/>
    <col min="10507" max="10507" width="10.75" style="69" customWidth="1"/>
    <col min="10508" max="10508" width="7.5" style="69" customWidth="1"/>
    <col min="10509" max="10509" width="11.75" style="69" customWidth="1"/>
    <col min="10510" max="10510" width="8.5" style="69" customWidth="1"/>
    <col min="10511" max="10511" width="8.08203125" style="69" customWidth="1"/>
    <col min="10512" max="10513" width="10" style="69" customWidth="1"/>
    <col min="10514" max="10514" width="7.5" style="69" customWidth="1"/>
    <col min="10515" max="10515" width="11.58203125" style="69" customWidth="1"/>
    <col min="10516" max="10752" width="9.58203125" style="69"/>
    <col min="10753" max="10753" width="5.83203125" style="69" customWidth="1"/>
    <col min="10754" max="10754" width="10.75" style="69" customWidth="1"/>
    <col min="10755" max="10756" width="10" style="69" customWidth="1"/>
    <col min="10757" max="10757" width="8.08203125" style="69" customWidth="1"/>
    <col min="10758" max="10759" width="10" style="69" customWidth="1"/>
    <col min="10760" max="10760" width="7.5" style="69" customWidth="1"/>
    <col min="10761" max="10761" width="5.33203125" style="69" customWidth="1"/>
    <col min="10762" max="10762" width="10" style="69" customWidth="1"/>
    <col min="10763" max="10763" width="10.75" style="69" customWidth="1"/>
    <col min="10764" max="10764" width="7.5" style="69" customWidth="1"/>
    <col min="10765" max="10765" width="11.75" style="69" customWidth="1"/>
    <col min="10766" max="10766" width="8.5" style="69" customWidth="1"/>
    <col min="10767" max="10767" width="8.08203125" style="69" customWidth="1"/>
    <col min="10768" max="10769" width="10" style="69" customWidth="1"/>
    <col min="10770" max="10770" width="7.5" style="69" customWidth="1"/>
    <col min="10771" max="10771" width="11.58203125" style="69" customWidth="1"/>
    <col min="10772" max="11008" width="9.58203125" style="69"/>
    <col min="11009" max="11009" width="5.83203125" style="69" customWidth="1"/>
    <col min="11010" max="11010" width="10.75" style="69" customWidth="1"/>
    <col min="11011" max="11012" width="10" style="69" customWidth="1"/>
    <col min="11013" max="11013" width="8.08203125" style="69" customWidth="1"/>
    <col min="11014" max="11015" width="10" style="69" customWidth="1"/>
    <col min="11016" max="11016" width="7.5" style="69" customWidth="1"/>
    <col min="11017" max="11017" width="5.33203125" style="69" customWidth="1"/>
    <col min="11018" max="11018" width="10" style="69" customWidth="1"/>
    <col min="11019" max="11019" width="10.75" style="69" customWidth="1"/>
    <col min="11020" max="11020" width="7.5" style="69" customWidth="1"/>
    <col min="11021" max="11021" width="11.75" style="69" customWidth="1"/>
    <col min="11022" max="11022" width="8.5" style="69" customWidth="1"/>
    <col min="11023" max="11023" width="8.08203125" style="69" customWidth="1"/>
    <col min="11024" max="11025" width="10" style="69" customWidth="1"/>
    <col min="11026" max="11026" width="7.5" style="69" customWidth="1"/>
    <col min="11027" max="11027" width="11.58203125" style="69" customWidth="1"/>
    <col min="11028" max="11264" width="9.58203125" style="69"/>
    <col min="11265" max="11265" width="5.83203125" style="69" customWidth="1"/>
    <col min="11266" max="11266" width="10.75" style="69" customWidth="1"/>
    <col min="11267" max="11268" width="10" style="69" customWidth="1"/>
    <col min="11269" max="11269" width="8.08203125" style="69" customWidth="1"/>
    <col min="11270" max="11271" width="10" style="69" customWidth="1"/>
    <col min="11272" max="11272" width="7.5" style="69" customWidth="1"/>
    <col min="11273" max="11273" width="5.33203125" style="69" customWidth="1"/>
    <col min="11274" max="11274" width="10" style="69" customWidth="1"/>
    <col min="11275" max="11275" width="10.75" style="69" customWidth="1"/>
    <col min="11276" max="11276" width="7.5" style="69" customWidth="1"/>
    <col min="11277" max="11277" width="11.75" style="69" customWidth="1"/>
    <col min="11278" max="11278" width="8.5" style="69" customWidth="1"/>
    <col min="11279" max="11279" width="8.08203125" style="69" customWidth="1"/>
    <col min="11280" max="11281" width="10" style="69" customWidth="1"/>
    <col min="11282" max="11282" width="7.5" style="69" customWidth="1"/>
    <col min="11283" max="11283" width="11.58203125" style="69" customWidth="1"/>
    <col min="11284" max="11520" width="9.58203125" style="69"/>
    <col min="11521" max="11521" width="5.83203125" style="69" customWidth="1"/>
    <col min="11522" max="11522" width="10.75" style="69" customWidth="1"/>
    <col min="11523" max="11524" width="10" style="69" customWidth="1"/>
    <col min="11525" max="11525" width="8.08203125" style="69" customWidth="1"/>
    <col min="11526" max="11527" width="10" style="69" customWidth="1"/>
    <col min="11528" max="11528" width="7.5" style="69" customWidth="1"/>
    <col min="11529" max="11529" width="5.33203125" style="69" customWidth="1"/>
    <col min="11530" max="11530" width="10" style="69" customWidth="1"/>
    <col min="11531" max="11531" width="10.75" style="69" customWidth="1"/>
    <col min="11532" max="11532" width="7.5" style="69" customWidth="1"/>
    <col min="11533" max="11533" width="11.75" style="69" customWidth="1"/>
    <col min="11534" max="11534" width="8.5" style="69" customWidth="1"/>
    <col min="11535" max="11535" width="8.08203125" style="69" customWidth="1"/>
    <col min="11536" max="11537" width="10" style="69" customWidth="1"/>
    <col min="11538" max="11538" width="7.5" style="69" customWidth="1"/>
    <col min="11539" max="11539" width="11.58203125" style="69" customWidth="1"/>
    <col min="11540" max="11776" width="9.58203125" style="69"/>
    <col min="11777" max="11777" width="5.83203125" style="69" customWidth="1"/>
    <col min="11778" max="11778" width="10.75" style="69" customWidth="1"/>
    <col min="11779" max="11780" width="10" style="69" customWidth="1"/>
    <col min="11781" max="11781" width="8.08203125" style="69" customWidth="1"/>
    <col min="11782" max="11783" width="10" style="69" customWidth="1"/>
    <col min="11784" max="11784" width="7.5" style="69" customWidth="1"/>
    <col min="11785" max="11785" width="5.33203125" style="69" customWidth="1"/>
    <col min="11786" max="11786" width="10" style="69" customWidth="1"/>
    <col min="11787" max="11787" width="10.75" style="69" customWidth="1"/>
    <col min="11788" max="11788" width="7.5" style="69" customWidth="1"/>
    <col min="11789" max="11789" width="11.75" style="69" customWidth="1"/>
    <col min="11790" max="11790" width="8.5" style="69" customWidth="1"/>
    <col min="11791" max="11791" width="8.08203125" style="69" customWidth="1"/>
    <col min="11792" max="11793" width="10" style="69" customWidth="1"/>
    <col min="11794" max="11794" width="7.5" style="69" customWidth="1"/>
    <col min="11795" max="11795" width="11.58203125" style="69" customWidth="1"/>
    <col min="11796" max="12032" width="9.58203125" style="69"/>
    <col min="12033" max="12033" width="5.83203125" style="69" customWidth="1"/>
    <col min="12034" max="12034" width="10.75" style="69" customWidth="1"/>
    <col min="12035" max="12036" width="10" style="69" customWidth="1"/>
    <col min="12037" max="12037" width="8.08203125" style="69" customWidth="1"/>
    <col min="12038" max="12039" width="10" style="69" customWidth="1"/>
    <col min="12040" max="12040" width="7.5" style="69" customWidth="1"/>
    <col min="12041" max="12041" width="5.33203125" style="69" customWidth="1"/>
    <col min="12042" max="12042" width="10" style="69" customWidth="1"/>
    <col min="12043" max="12043" width="10.75" style="69" customWidth="1"/>
    <col min="12044" max="12044" width="7.5" style="69" customWidth="1"/>
    <col min="12045" max="12045" width="11.75" style="69" customWidth="1"/>
    <col min="12046" max="12046" width="8.5" style="69" customWidth="1"/>
    <col min="12047" max="12047" width="8.08203125" style="69" customWidth="1"/>
    <col min="12048" max="12049" width="10" style="69" customWidth="1"/>
    <col min="12050" max="12050" width="7.5" style="69" customWidth="1"/>
    <col min="12051" max="12051" width="11.58203125" style="69" customWidth="1"/>
    <col min="12052" max="12288" width="9.58203125" style="69"/>
    <col min="12289" max="12289" width="5.83203125" style="69" customWidth="1"/>
    <col min="12290" max="12290" width="10.75" style="69" customWidth="1"/>
    <col min="12291" max="12292" width="10" style="69" customWidth="1"/>
    <col min="12293" max="12293" width="8.08203125" style="69" customWidth="1"/>
    <col min="12294" max="12295" width="10" style="69" customWidth="1"/>
    <col min="12296" max="12296" width="7.5" style="69" customWidth="1"/>
    <col min="12297" max="12297" width="5.33203125" style="69" customWidth="1"/>
    <col min="12298" max="12298" width="10" style="69" customWidth="1"/>
    <col min="12299" max="12299" width="10.75" style="69" customWidth="1"/>
    <col min="12300" max="12300" width="7.5" style="69" customWidth="1"/>
    <col min="12301" max="12301" width="11.75" style="69" customWidth="1"/>
    <col min="12302" max="12302" width="8.5" style="69" customWidth="1"/>
    <col min="12303" max="12303" width="8.08203125" style="69" customWidth="1"/>
    <col min="12304" max="12305" width="10" style="69" customWidth="1"/>
    <col min="12306" max="12306" width="7.5" style="69" customWidth="1"/>
    <col min="12307" max="12307" width="11.58203125" style="69" customWidth="1"/>
    <col min="12308" max="12544" width="9.58203125" style="69"/>
    <col min="12545" max="12545" width="5.83203125" style="69" customWidth="1"/>
    <col min="12546" max="12546" width="10.75" style="69" customWidth="1"/>
    <col min="12547" max="12548" width="10" style="69" customWidth="1"/>
    <col min="12549" max="12549" width="8.08203125" style="69" customWidth="1"/>
    <col min="12550" max="12551" width="10" style="69" customWidth="1"/>
    <col min="12552" max="12552" width="7.5" style="69" customWidth="1"/>
    <col min="12553" max="12553" width="5.33203125" style="69" customWidth="1"/>
    <col min="12554" max="12554" width="10" style="69" customWidth="1"/>
    <col min="12555" max="12555" width="10.75" style="69" customWidth="1"/>
    <col min="12556" max="12556" width="7.5" style="69" customWidth="1"/>
    <col min="12557" max="12557" width="11.75" style="69" customWidth="1"/>
    <col min="12558" max="12558" width="8.5" style="69" customWidth="1"/>
    <col min="12559" max="12559" width="8.08203125" style="69" customWidth="1"/>
    <col min="12560" max="12561" width="10" style="69" customWidth="1"/>
    <col min="12562" max="12562" width="7.5" style="69" customWidth="1"/>
    <col min="12563" max="12563" width="11.58203125" style="69" customWidth="1"/>
    <col min="12564" max="12800" width="9.58203125" style="69"/>
    <col min="12801" max="12801" width="5.83203125" style="69" customWidth="1"/>
    <col min="12802" max="12802" width="10.75" style="69" customWidth="1"/>
    <col min="12803" max="12804" width="10" style="69" customWidth="1"/>
    <col min="12805" max="12805" width="8.08203125" style="69" customWidth="1"/>
    <col min="12806" max="12807" width="10" style="69" customWidth="1"/>
    <col min="12808" max="12808" width="7.5" style="69" customWidth="1"/>
    <col min="12809" max="12809" width="5.33203125" style="69" customWidth="1"/>
    <col min="12810" max="12810" width="10" style="69" customWidth="1"/>
    <col min="12811" max="12811" width="10.75" style="69" customWidth="1"/>
    <col min="12812" max="12812" width="7.5" style="69" customWidth="1"/>
    <col min="12813" max="12813" width="11.75" style="69" customWidth="1"/>
    <col min="12814" max="12814" width="8.5" style="69" customWidth="1"/>
    <col min="12815" max="12815" width="8.08203125" style="69" customWidth="1"/>
    <col min="12816" max="12817" width="10" style="69" customWidth="1"/>
    <col min="12818" max="12818" width="7.5" style="69" customWidth="1"/>
    <col min="12819" max="12819" width="11.58203125" style="69" customWidth="1"/>
    <col min="12820" max="13056" width="9.58203125" style="69"/>
    <col min="13057" max="13057" width="5.83203125" style="69" customWidth="1"/>
    <col min="13058" max="13058" width="10.75" style="69" customWidth="1"/>
    <col min="13059" max="13060" width="10" style="69" customWidth="1"/>
    <col min="13061" max="13061" width="8.08203125" style="69" customWidth="1"/>
    <col min="13062" max="13063" width="10" style="69" customWidth="1"/>
    <col min="13064" max="13064" width="7.5" style="69" customWidth="1"/>
    <col min="13065" max="13065" width="5.33203125" style="69" customWidth="1"/>
    <col min="13066" max="13066" width="10" style="69" customWidth="1"/>
    <col min="13067" max="13067" width="10.75" style="69" customWidth="1"/>
    <col min="13068" max="13068" width="7.5" style="69" customWidth="1"/>
    <col min="13069" max="13069" width="11.75" style="69" customWidth="1"/>
    <col min="13070" max="13070" width="8.5" style="69" customWidth="1"/>
    <col min="13071" max="13071" width="8.08203125" style="69" customWidth="1"/>
    <col min="13072" max="13073" width="10" style="69" customWidth="1"/>
    <col min="13074" max="13074" width="7.5" style="69" customWidth="1"/>
    <col min="13075" max="13075" width="11.58203125" style="69" customWidth="1"/>
    <col min="13076" max="13312" width="9.58203125" style="69"/>
    <col min="13313" max="13313" width="5.83203125" style="69" customWidth="1"/>
    <col min="13314" max="13314" width="10.75" style="69" customWidth="1"/>
    <col min="13315" max="13316" width="10" style="69" customWidth="1"/>
    <col min="13317" max="13317" width="8.08203125" style="69" customWidth="1"/>
    <col min="13318" max="13319" width="10" style="69" customWidth="1"/>
    <col min="13320" max="13320" width="7.5" style="69" customWidth="1"/>
    <col min="13321" max="13321" width="5.33203125" style="69" customWidth="1"/>
    <col min="13322" max="13322" width="10" style="69" customWidth="1"/>
    <col min="13323" max="13323" width="10.75" style="69" customWidth="1"/>
    <col min="13324" max="13324" width="7.5" style="69" customWidth="1"/>
    <col min="13325" max="13325" width="11.75" style="69" customWidth="1"/>
    <col min="13326" max="13326" width="8.5" style="69" customWidth="1"/>
    <col min="13327" max="13327" width="8.08203125" style="69" customWidth="1"/>
    <col min="13328" max="13329" width="10" style="69" customWidth="1"/>
    <col min="13330" max="13330" width="7.5" style="69" customWidth="1"/>
    <col min="13331" max="13331" width="11.58203125" style="69" customWidth="1"/>
    <col min="13332" max="13568" width="9.58203125" style="69"/>
    <col min="13569" max="13569" width="5.83203125" style="69" customWidth="1"/>
    <col min="13570" max="13570" width="10.75" style="69" customWidth="1"/>
    <col min="13571" max="13572" width="10" style="69" customWidth="1"/>
    <col min="13573" max="13573" width="8.08203125" style="69" customWidth="1"/>
    <col min="13574" max="13575" width="10" style="69" customWidth="1"/>
    <col min="13576" max="13576" width="7.5" style="69" customWidth="1"/>
    <col min="13577" max="13577" width="5.33203125" style="69" customWidth="1"/>
    <col min="13578" max="13578" width="10" style="69" customWidth="1"/>
    <col min="13579" max="13579" width="10.75" style="69" customWidth="1"/>
    <col min="13580" max="13580" width="7.5" style="69" customWidth="1"/>
    <col min="13581" max="13581" width="11.75" style="69" customWidth="1"/>
    <col min="13582" max="13582" width="8.5" style="69" customWidth="1"/>
    <col min="13583" max="13583" width="8.08203125" style="69" customWidth="1"/>
    <col min="13584" max="13585" width="10" style="69" customWidth="1"/>
    <col min="13586" max="13586" width="7.5" style="69" customWidth="1"/>
    <col min="13587" max="13587" width="11.58203125" style="69" customWidth="1"/>
    <col min="13588" max="13824" width="9.58203125" style="69"/>
    <col min="13825" max="13825" width="5.83203125" style="69" customWidth="1"/>
    <col min="13826" max="13826" width="10.75" style="69" customWidth="1"/>
    <col min="13827" max="13828" width="10" style="69" customWidth="1"/>
    <col min="13829" max="13829" width="8.08203125" style="69" customWidth="1"/>
    <col min="13830" max="13831" width="10" style="69" customWidth="1"/>
    <col min="13832" max="13832" width="7.5" style="69" customWidth="1"/>
    <col min="13833" max="13833" width="5.33203125" style="69" customWidth="1"/>
    <col min="13834" max="13834" width="10" style="69" customWidth="1"/>
    <col min="13835" max="13835" width="10.75" style="69" customWidth="1"/>
    <col min="13836" max="13836" width="7.5" style="69" customWidth="1"/>
    <col min="13837" max="13837" width="11.75" style="69" customWidth="1"/>
    <col min="13838" max="13838" width="8.5" style="69" customWidth="1"/>
    <col min="13839" max="13839" width="8.08203125" style="69" customWidth="1"/>
    <col min="13840" max="13841" width="10" style="69" customWidth="1"/>
    <col min="13842" max="13842" width="7.5" style="69" customWidth="1"/>
    <col min="13843" max="13843" width="11.58203125" style="69" customWidth="1"/>
    <col min="13844" max="14080" width="9.58203125" style="69"/>
    <col min="14081" max="14081" width="5.83203125" style="69" customWidth="1"/>
    <col min="14082" max="14082" width="10.75" style="69" customWidth="1"/>
    <col min="14083" max="14084" width="10" style="69" customWidth="1"/>
    <col min="14085" max="14085" width="8.08203125" style="69" customWidth="1"/>
    <col min="14086" max="14087" width="10" style="69" customWidth="1"/>
    <col min="14088" max="14088" width="7.5" style="69" customWidth="1"/>
    <col min="14089" max="14089" width="5.33203125" style="69" customWidth="1"/>
    <col min="14090" max="14090" width="10" style="69" customWidth="1"/>
    <col min="14091" max="14091" width="10.75" style="69" customWidth="1"/>
    <col min="14092" max="14092" width="7.5" style="69" customWidth="1"/>
    <col min="14093" max="14093" width="11.75" style="69" customWidth="1"/>
    <col min="14094" max="14094" width="8.5" style="69" customWidth="1"/>
    <col min="14095" max="14095" width="8.08203125" style="69" customWidth="1"/>
    <col min="14096" max="14097" width="10" style="69" customWidth="1"/>
    <col min="14098" max="14098" width="7.5" style="69" customWidth="1"/>
    <col min="14099" max="14099" width="11.58203125" style="69" customWidth="1"/>
    <col min="14100" max="14336" width="9.58203125" style="69"/>
    <col min="14337" max="14337" width="5.83203125" style="69" customWidth="1"/>
    <col min="14338" max="14338" width="10.75" style="69" customWidth="1"/>
    <col min="14339" max="14340" width="10" style="69" customWidth="1"/>
    <col min="14341" max="14341" width="8.08203125" style="69" customWidth="1"/>
    <col min="14342" max="14343" width="10" style="69" customWidth="1"/>
    <col min="14344" max="14344" width="7.5" style="69" customWidth="1"/>
    <col min="14345" max="14345" width="5.33203125" style="69" customWidth="1"/>
    <col min="14346" max="14346" width="10" style="69" customWidth="1"/>
    <col min="14347" max="14347" width="10.75" style="69" customWidth="1"/>
    <col min="14348" max="14348" width="7.5" style="69" customWidth="1"/>
    <col min="14349" max="14349" width="11.75" style="69" customWidth="1"/>
    <col min="14350" max="14350" width="8.5" style="69" customWidth="1"/>
    <col min="14351" max="14351" width="8.08203125" style="69" customWidth="1"/>
    <col min="14352" max="14353" width="10" style="69" customWidth="1"/>
    <col min="14354" max="14354" width="7.5" style="69" customWidth="1"/>
    <col min="14355" max="14355" width="11.58203125" style="69" customWidth="1"/>
    <col min="14356" max="14592" width="9.58203125" style="69"/>
    <col min="14593" max="14593" width="5.83203125" style="69" customWidth="1"/>
    <col min="14594" max="14594" width="10.75" style="69" customWidth="1"/>
    <col min="14595" max="14596" width="10" style="69" customWidth="1"/>
    <col min="14597" max="14597" width="8.08203125" style="69" customWidth="1"/>
    <col min="14598" max="14599" width="10" style="69" customWidth="1"/>
    <col min="14600" max="14600" width="7.5" style="69" customWidth="1"/>
    <col min="14601" max="14601" width="5.33203125" style="69" customWidth="1"/>
    <col min="14602" max="14602" width="10" style="69" customWidth="1"/>
    <col min="14603" max="14603" width="10.75" style="69" customWidth="1"/>
    <col min="14604" max="14604" width="7.5" style="69" customWidth="1"/>
    <col min="14605" max="14605" width="11.75" style="69" customWidth="1"/>
    <col min="14606" max="14606" width="8.5" style="69" customWidth="1"/>
    <col min="14607" max="14607" width="8.08203125" style="69" customWidth="1"/>
    <col min="14608" max="14609" width="10" style="69" customWidth="1"/>
    <col min="14610" max="14610" width="7.5" style="69" customWidth="1"/>
    <col min="14611" max="14611" width="11.58203125" style="69" customWidth="1"/>
    <col min="14612" max="14848" width="9.58203125" style="69"/>
    <col min="14849" max="14849" width="5.83203125" style="69" customWidth="1"/>
    <col min="14850" max="14850" width="10.75" style="69" customWidth="1"/>
    <col min="14851" max="14852" width="10" style="69" customWidth="1"/>
    <col min="14853" max="14853" width="8.08203125" style="69" customWidth="1"/>
    <col min="14854" max="14855" width="10" style="69" customWidth="1"/>
    <col min="14856" max="14856" width="7.5" style="69" customWidth="1"/>
    <col min="14857" max="14857" width="5.33203125" style="69" customWidth="1"/>
    <col min="14858" max="14858" width="10" style="69" customWidth="1"/>
    <col min="14859" max="14859" width="10.75" style="69" customWidth="1"/>
    <col min="14860" max="14860" width="7.5" style="69" customWidth="1"/>
    <col min="14861" max="14861" width="11.75" style="69" customWidth="1"/>
    <col min="14862" max="14862" width="8.5" style="69" customWidth="1"/>
    <col min="14863" max="14863" width="8.08203125" style="69" customWidth="1"/>
    <col min="14864" max="14865" width="10" style="69" customWidth="1"/>
    <col min="14866" max="14866" width="7.5" style="69" customWidth="1"/>
    <col min="14867" max="14867" width="11.58203125" style="69" customWidth="1"/>
    <col min="14868" max="15104" width="9.58203125" style="69"/>
    <col min="15105" max="15105" width="5.83203125" style="69" customWidth="1"/>
    <col min="15106" max="15106" width="10.75" style="69" customWidth="1"/>
    <col min="15107" max="15108" width="10" style="69" customWidth="1"/>
    <col min="15109" max="15109" width="8.08203125" style="69" customWidth="1"/>
    <col min="15110" max="15111" width="10" style="69" customWidth="1"/>
    <col min="15112" max="15112" width="7.5" style="69" customWidth="1"/>
    <col min="15113" max="15113" width="5.33203125" style="69" customWidth="1"/>
    <col min="15114" max="15114" width="10" style="69" customWidth="1"/>
    <col min="15115" max="15115" width="10.75" style="69" customWidth="1"/>
    <col min="15116" max="15116" width="7.5" style="69" customWidth="1"/>
    <col min="15117" max="15117" width="11.75" style="69" customWidth="1"/>
    <col min="15118" max="15118" width="8.5" style="69" customWidth="1"/>
    <col min="15119" max="15119" width="8.08203125" style="69" customWidth="1"/>
    <col min="15120" max="15121" width="10" style="69" customWidth="1"/>
    <col min="15122" max="15122" width="7.5" style="69" customWidth="1"/>
    <col min="15123" max="15123" width="11.58203125" style="69" customWidth="1"/>
    <col min="15124" max="15360" width="9.58203125" style="69"/>
    <col min="15361" max="15361" width="5.83203125" style="69" customWidth="1"/>
    <col min="15362" max="15362" width="10.75" style="69" customWidth="1"/>
    <col min="15363" max="15364" width="10" style="69" customWidth="1"/>
    <col min="15365" max="15365" width="8.08203125" style="69" customWidth="1"/>
    <col min="15366" max="15367" width="10" style="69" customWidth="1"/>
    <col min="15368" max="15368" width="7.5" style="69" customWidth="1"/>
    <col min="15369" max="15369" width="5.33203125" style="69" customWidth="1"/>
    <col min="15370" max="15370" width="10" style="69" customWidth="1"/>
    <col min="15371" max="15371" width="10.75" style="69" customWidth="1"/>
    <col min="15372" max="15372" width="7.5" style="69" customWidth="1"/>
    <col min="15373" max="15373" width="11.75" style="69" customWidth="1"/>
    <col min="15374" max="15374" width="8.5" style="69" customWidth="1"/>
    <col min="15375" max="15375" width="8.08203125" style="69" customWidth="1"/>
    <col min="15376" max="15377" width="10" style="69" customWidth="1"/>
    <col min="15378" max="15378" width="7.5" style="69" customWidth="1"/>
    <col min="15379" max="15379" width="11.58203125" style="69" customWidth="1"/>
    <col min="15380" max="15616" width="9.58203125" style="69"/>
    <col min="15617" max="15617" width="5.83203125" style="69" customWidth="1"/>
    <col min="15618" max="15618" width="10.75" style="69" customWidth="1"/>
    <col min="15619" max="15620" width="10" style="69" customWidth="1"/>
    <col min="15621" max="15621" width="8.08203125" style="69" customWidth="1"/>
    <col min="15622" max="15623" width="10" style="69" customWidth="1"/>
    <col min="15624" max="15624" width="7.5" style="69" customWidth="1"/>
    <col min="15625" max="15625" width="5.33203125" style="69" customWidth="1"/>
    <col min="15626" max="15626" width="10" style="69" customWidth="1"/>
    <col min="15627" max="15627" width="10.75" style="69" customWidth="1"/>
    <col min="15628" max="15628" width="7.5" style="69" customWidth="1"/>
    <col min="15629" max="15629" width="11.75" style="69" customWidth="1"/>
    <col min="15630" max="15630" width="8.5" style="69" customWidth="1"/>
    <col min="15631" max="15631" width="8.08203125" style="69" customWidth="1"/>
    <col min="15632" max="15633" width="10" style="69" customWidth="1"/>
    <col min="15634" max="15634" width="7.5" style="69" customWidth="1"/>
    <col min="15635" max="15635" width="11.58203125" style="69" customWidth="1"/>
    <col min="15636" max="15872" width="9.58203125" style="69"/>
    <col min="15873" max="15873" width="5.83203125" style="69" customWidth="1"/>
    <col min="15874" max="15874" width="10.75" style="69" customWidth="1"/>
    <col min="15875" max="15876" width="10" style="69" customWidth="1"/>
    <col min="15877" max="15877" width="8.08203125" style="69" customWidth="1"/>
    <col min="15878" max="15879" width="10" style="69" customWidth="1"/>
    <col min="15880" max="15880" width="7.5" style="69" customWidth="1"/>
    <col min="15881" max="15881" width="5.33203125" style="69" customWidth="1"/>
    <col min="15882" max="15882" width="10" style="69" customWidth="1"/>
    <col min="15883" max="15883" width="10.75" style="69" customWidth="1"/>
    <col min="15884" max="15884" width="7.5" style="69" customWidth="1"/>
    <col min="15885" max="15885" width="11.75" style="69" customWidth="1"/>
    <col min="15886" max="15886" width="8.5" style="69" customWidth="1"/>
    <col min="15887" max="15887" width="8.08203125" style="69" customWidth="1"/>
    <col min="15888" max="15889" width="10" style="69" customWidth="1"/>
    <col min="15890" max="15890" width="7.5" style="69" customWidth="1"/>
    <col min="15891" max="15891" width="11.58203125" style="69" customWidth="1"/>
    <col min="15892" max="16128" width="9.58203125" style="69"/>
    <col min="16129" max="16129" width="5.83203125" style="69" customWidth="1"/>
    <col min="16130" max="16130" width="10.75" style="69" customWidth="1"/>
    <col min="16131" max="16132" width="10" style="69" customWidth="1"/>
    <col min="16133" max="16133" width="8.08203125" style="69" customWidth="1"/>
    <col min="16134" max="16135" width="10" style="69" customWidth="1"/>
    <col min="16136" max="16136" width="7.5" style="69" customWidth="1"/>
    <col min="16137" max="16137" width="5.33203125" style="69" customWidth="1"/>
    <col min="16138" max="16138" width="10" style="69" customWidth="1"/>
    <col min="16139" max="16139" width="10.75" style="69" customWidth="1"/>
    <col min="16140" max="16140" width="7.5" style="69" customWidth="1"/>
    <col min="16141" max="16141" width="11.75" style="69" customWidth="1"/>
    <col min="16142" max="16142" width="8.5" style="69" customWidth="1"/>
    <col min="16143" max="16143" width="8.08203125" style="69" customWidth="1"/>
    <col min="16144" max="16145" width="10" style="69" customWidth="1"/>
    <col min="16146" max="16146" width="7.5" style="69" customWidth="1"/>
    <col min="16147" max="16147" width="11.58203125" style="69" customWidth="1"/>
    <col min="16148" max="16384" width="9.58203125" style="69"/>
  </cols>
  <sheetData>
    <row r="1" spans="1:19" s="74" customFormat="1" ht="20.149999999999999" customHeight="1">
      <c r="A1" s="121" t="s">
        <v>265</v>
      </c>
      <c r="B1" s="122"/>
      <c r="C1" s="122"/>
      <c r="D1" s="123"/>
      <c r="E1" s="123"/>
      <c r="F1" s="123"/>
      <c r="G1" s="123"/>
      <c r="H1" s="123"/>
      <c r="I1" s="123"/>
      <c r="J1" s="718" t="s">
        <v>274</v>
      </c>
      <c r="K1" s="718"/>
      <c r="L1" s="208">
        <f>交付決定!BB1</f>
        <v>0</v>
      </c>
      <c r="M1" s="124"/>
      <c r="N1" s="124"/>
      <c r="O1" s="124"/>
      <c r="P1" s="124"/>
      <c r="Q1" s="124"/>
      <c r="R1" s="124"/>
      <c r="S1" s="123"/>
    </row>
    <row r="2" spans="1:19" s="125" customFormat="1" ht="18" customHeight="1">
      <c r="A2" s="209" t="s">
        <v>275</v>
      </c>
      <c r="B2" s="844">
        <f>【交付申請】入力シート!K6</f>
        <v>0</v>
      </c>
      <c r="C2" s="844"/>
      <c r="D2" s="210" t="s">
        <v>276</v>
      </c>
      <c r="E2" s="845">
        <f>実績査定表!D4</f>
        <v>0</v>
      </c>
      <c r="F2" s="845"/>
      <c r="G2" s="845"/>
      <c r="H2" s="845"/>
      <c r="I2" s="211"/>
      <c r="J2" s="211" t="s">
        <v>277</v>
      </c>
      <c r="K2" s="845">
        <f>実績査定表!K4</f>
        <v>0</v>
      </c>
      <c r="L2" s="845"/>
      <c r="M2" s="212"/>
      <c r="N2" s="212"/>
      <c r="O2" s="212"/>
      <c r="P2" s="846"/>
      <c r="Q2" s="846"/>
      <c r="R2" s="213"/>
      <c r="S2" s="213"/>
    </row>
    <row r="3" spans="1:19" s="125" customFormat="1" ht="14.15" customHeight="1">
      <c r="A3" s="126"/>
      <c r="B3" s="127"/>
      <c r="C3" s="127"/>
      <c r="D3" s="128"/>
      <c r="E3" s="128"/>
      <c r="F3" s="128"/>
      <c r="G3" s="128"/>
      <c r="H3" s="128"/>
      <c r="I3" s="128"/>
      <c r="J3" s="128"/>
      <c r="K3" s="128"/>
      <c r="L3" s="128"/>
      <c r="M3" s="129"/>
      <c r="N3" s="129"/>
      <c r="O3" s="129"/>
      <c r="P3" s="129"/>
      <c r="Q3" s="129"/>
      <c r="R3" s="129"/>
      <c r="S3" s="128"/>
    </row>
    <row r="4" spans="1:19" s="125" customFormat="1" ht="22.5" customHeight="1">
      <c r="A4" s="130" t="s">
        <v>247</v>
      </c>
      <c r="B4" s="719" t="s">
        <v>248</v>
      </c>
      <c r="C4" s="720"/>
      <c r="D4" s="131" t="s">
        <v>249</v>
      </c>
      <c r="E4" s="195" t="s">
        <v>250</v>
      </c>
      <c r="F4" s="133" t="s">
        <v>251</v>
      </c>
      <c r="G4" s="134" t="s">
        <v>252</v>
      </c>
      <c r="H4" s="203" t="s">
        <v>253</v>
      </c>
      <c r="I4" s="721" t="s">
        <v>254</v>
      </c>
      <c r="J4" s="722"/>
      <c r="K4" s="203" t="s">
        <v>255</v>
      </c>
      <c r="L4" s="214"/>
      <c r="M4" s="136"/>
      <c r="N4" s="198"/>
      <c r="O4" s="198"/>
      <c r="P4" s="198"/>
      <c r="Q4" s="198"/>
      <c r="R4" s="138"/>
    </row>
    <row r="5" spans="1:19" s="125" customFormat="1" ht="16.5" customHeight="1">
      <c r="A5" s="130" t="s">
        <v>279</v>
      </c>
      <c r="B5" s="776">
        <f>'精算内訳 '!B4</f>
        <v>0</v>
      </c>
      <c r="C5" s="777"/>
      <c r="D5" s="219">
        <f>'精算内訳 '!D4</f>
        <v>0</v>
      </c>
      <c r="E5" s="220">
        <f>'精算内訳 '!E4</f>
        <v>0</v>
      </c>
      <c r="F5" s="221">
        <f>'精算内訳 '!F4</f>
        <v>0</v>
      </c>
      <c r="G5" s="139">
        <f>IF(E5=10%,ROUNDUP(F5*100/110,0),IF(E5=8%,ROUNDUP(F5*100/108,0),IF(E5="非課税",F5,0)))</f>
        <v>0</v>
      </c>
      <c r="H5" s="139">
        <f>F5-G5</f>
        <v>0</v>
      </c>
      <c r="I5" s="776">
        <f>'精算内訳 '!I4</f>
        <v>0</v>
      </c>
      <c r="J5" s="777"/>
      <c r="K5" s="224">
        <f>'精算内訳 '!K4</f>
        <v>0</v>
      </c>
      <c r="L5" s="165"/>
      <c r="M5" s="196"/>
      <c r="N5" s="141"/>
      <c r="O5" s="198"/>
      <c r="P5" s="216"/>
      <c r="Q5" s="198"/>
      <c r="R5" s="138"/>
    </row>
    <row r="6" spans="1:19" s="125" customFormat="1" ht="16.5" customHeight="1">
      <c r="A6" s="130" t="s">
        <v>280</v>
      </c>
      <c r="B6" s="776">
        <f>'精算内訳 '!B5</f>
        <v>0</v>
      </c>
      <c r="C6" s="777"/>
      <c r="D6" s="219">
        <f>'精算内訳 '!D5</f>
        <v>0</v>
      </c>
      <c r="E6" s="220">
        <f>'精算内訳 '!E5</f>
        <v>0</v>
      </c>
      <c r="F6" s="221">
        <f>'精算内訳 '!F5</f>
        <v>0</v>
      </c>
      <c r="G6" s="139">
        <f t="shared" ref="G6:G34" si="0">IF(E6=10%,ROUNDUP(F6*100/110,0),IF(E6=8%,ROUNDUP(F6*100/108,0),IF(E6="非課税",F6,0)))</f>
        <v>0</v>
      </c>
      <c r="H6" s="139">
        <f t="shared" ref="H6:H34" si="1">F6-G6</f>
        <v>0</v>
      </c>
      <c r="I6" s="776">
        <f>'精算内訳 '!I5</f>
        <v>0</v>
      </c>
      <c r="J6" s="777"/>
      <c r="K6" s="224">
        <f>'精算内訳 '!K5</f>
        <v>0</v>
      </c>
      <c r="L6" s="165"/>
      <c r="M6" s="196"/>
      <c r="N6" s="141"/>
      <c r="O6" s="198"/>
      <c r="P6" s="216"/>
      <c r="Q6" s="198"/>
      <c r="R6" s="138"/>
    </row>
    <row r="7" spans="1:19" s="125" customFormat="1" ht="16.5" customHeight="1">
      <c r="A7" s="130" t="s">
        <v>281</v>
      </c>
      <c r="B7" s="776">
        <f>'精算内訳 '!B6</f>
        <v>0</v>
      </c>
      <c r="C7" s="777"/>
      <c r="D7" s="219">
        <f>'精算内訳 '!D6</f>
        <v>0</v>
      </c>
      <c r="E7" s="220">
        <f>'精算内訳 '!E6</f>
        <v>0</v>
      </c>
      <c r="F7" s="221">
        <f>'精算内訳 '!F6</f>
        <v>0</v>
      </c>
      <c r="G7" s="139">
        <f t="shared" si="0"/>
        <v>0</v>
      </c>
      <c r="H7" s="139">
        <f t="shared" si="1"/>
        <v>0</v>
      </c>
      <c r="I7" s="776">
        <f>'精算内訳 '!I6</f>
        <v>0</v>
      </c>
      <c r="J7" s="777"/>
      <c r="K7" s="224">
        <f>'精算内訳 '!K6</f>
        <v>0</v>
      </c>
      <c r="L7" s="165"/>
      <c r="M7" s="196"/>
      <c r="N7" s="141"/>
      <c r="O7" s="198"/>
      <c r="P7" s="216"/>
      <c r="Q7" s="198"/>
      <c r="R7" s="138"/>
    </row>
    <row r="8" spans="1:19" s="125" customFormat="1" ht="16.5" customHeight="1">
      <c r="A8" s="130" t="s">
        <v>282</v>
      </c>
      <c r="B8" s="776">
        <f>'精算内訳 '!B7</f>
        <v>0</v>
      </c>
      <c r="C8" s="777"/>
      <c r="D8" s="219">
        <f>'精算内訳 '!D7</f>
        <v>0</v>
      </c>
      <c r="E8" s="220">
        <f>'精算内訳 '!E7</f>
        <v>0</v>
      </c>
      <c r="F8" s="221">
        <f>'精算内訳 '!F7</f>
        <v>0</v>
      </c>
      <c r="G8" s="139">
        <f t="shared" si="0"/>
        <v>0</v>
      </c>
      <c r="H8" s="139">
        <f t="shared" si="1"/>
        <v>0</v>
      </c>
      <c r="I8" s="776">
        <f>'精算内訳 '!I7</f>
        <v>0</v>
      </c>
      <c r="J8" s="777"/>
      <c r="K8" s="224">
        <f>'精算内訳 '!K7</f>
        <v>0</v>
      </c>
      <c r="L8" s="165"/>
      <c r="M8" s="196"/>
      <c r="N8" s="141"/>
      <c r="O8" s="198"/>
      <c r="P8" s="198"/>
      <c r="Q8" s="198"/>
      <c r="R8" s="138"/>
    </row>
    <row r="9" spans="1:19" s="125" customFormat="1" ht="16.5" customHeight="1">
      <c r="A9" s="130" t="s">
        <v>283</v>
      </c>
      <c r="B9" s="776">
        <f>'精算内訳 '!B8</f>
        <v>0</v>
      </c>
      <c r="C9" s="777"/>
      <c r="D9" s="219">
        <f>'精算内訳 '!D8</f>
        <v>0</v>
      </c>
      <c r="E9" s="220">
        <f>'精算内訳 '!E8</f>
        <v>0</v>
      </c>
      <c r="F9" s="221">
        <f>'精算内訳 '!F8</f>
        <v>0</v>
      </c>
      <c r="G9" s="139">
        <f t="shared" si="0"/>
        <v>0</v>
      </c>
      <c r="H9" s="139">
        <f t="shared" si="1"/>
        <v>0</v>
      </c>
      <c r="I9" s="776">
        <f>'精算内訳 '!I8</f>
        <v>0</v>
      </c>
      <c r="J9" s="777"/>
      <c r="K9" s="224">
        <f>'精算内訳 '!K8</f>
        <v>0</v>
      </c>
      <c r="L9" s="165"/>
      <c r="M9" s="196"/>
      <c r="N9" s="141"/>
      <c r="O9" s="198"/>
      <c r="P9" s="198"/>
      <c r="Q9" s="198"/>
      <c r="R9" s="138"/>
    </row>
    <row r="10" spans="1:19" s="125" customFormat="1" ht="16.5" customHeight="1">
      <c r="A10" s="130" t="s">
        <v>284</v>
      </c>
      <c r="B10" s="776">
        <f>'精算内訳 '!B9</f>
        <v>0</v>
      </c>
      <c r="C10" s="777"/>
      <c r="D10" s="219">
        <f>'精算内訳 '!D9</f>
        <v>0</v>
      </c>
      <c r="E10" s="220">
        <f>'精算内訳 '!E9</f>
        <v>0</v>
      </c>
      <c r="F10" s="221">
        <f>'精算内訳 '!F9</f>
        <v>0</v>
      </c>
      <c r="G10" s="139">
        <f t="shared" si="0"/>
        <v>0</v>
      </c>
      <c r="H10" s="139">
        <f t="shared" si="1"/>
        <v>0</v>
      </c>
      <c r="I10" s="776">
        <f>'精算内訳 '!I9</f>
        <v>0</v>
      </c>
      <c r="J10" s="777"/>
      <c r="K10" s="224">
        <f>'精算内訳 '!K9</f>
        <v>0</v>
      </c>
      <c r="L10" s="165"/>
      <c r="M10" s="196"/>
      <c r="N10" s="141"/>
      <c r="O10" s="198"/>
      <c r="P10" s="198"/>
      <c r="Q10" s="198"/>
      <c r="R10" s="138"/>
    </row>
    <row r="11" spans="1:19" s="125" customFormat="1" ht="16.5" customHeight="1">
      <c r="A11" s="130" t="s">
        <v>285</v>
      </c>
      <c r="B11" s="776">
        <f>'精算内訳 '!B10</f>
        <v>0</v>
      </c>
      <c r="C11" s="777"/>
      <c r="D11" s="219">
        <f>'精算内訳 '!D10</f>
        <v>0</v>
      </c>
      <c r="E11" s="220">
        <f>'精算内訳 '!E10</f>
        <v>0</v>
      </c>
      <c r="F11" s="221">
        <f>'精算内訳 '!F10</f>
        <v>0</v>
      </c>
      <c r="G11" s="139">
        <f t="shared" si="0"/>
        <v>0</v>
      </c>
      <c r="H11" s="139">
        <f t="shared" si="1"/>
        <v>0</v>
      </c>
      <c r="I11" s="776">
        <f>'精算内訳 '!I10</f>
        <v>0</v>
      </c>
      <c r="J11" s="777"/>
      <c r="K11" s="224">
        <f>'精算内訳 '!K10</f>
        <v>0</v>
      </c>
      <c r="L11" s="165"/>
      <c r="M11" s="196"/>
      <c r="N11" s="141"/>
      <c r="O11" s="198"/>
      <c r="P11" s="198"/>
      <c r="Q11" s="198"/>
      <c r="R11" s="138"/>
    </row>
    <row r="12" spans="1:19" s="125" customFormat="1" ht="16.5" customHeight="1">
      <c r="A12" s="130" t="s">
        <v>286</v>
      </c>
      <c r="B12" s="776">
        <f>'精算内訳 '!B11</f>
        <v>0</v>
      </c>
      <c r="C12" s="777"/>
      <c r="D12" s="219">
        <f>'精算内訳 '!D11</f>
        <v>0</v>
      </c>
      <c r="E12" s="220">
        <f>'精算内訳 '!E11</f>
        <v>0</v>
      </c>
      <c r="F12" s="221">
        <f>'精算内訳 '!F11</f>
        <v>0</v>
      </c>
      <c r="G12" s="139">
        <f t="shared" si="0"/>
        <v>0</v>
      </c>
      <c r="H12" s="139">
        <f t="shared" si="1"/>
        <v>0</v>
      </c>
      <c r="I12" s="776">
        <f>'精算内訳 '!I11</f>
        <v>0</v>
      </c>
      <c r="J12" s="777"/>
      <c r="K12" s="224">
        <f>'精算内訳 '!K11</f>
        <v>0</v>
      </c>
      <c r="L12" s="165"/>
      <c r="M12" s="196"/>
      <c r="N12" s="141"/>
      <c r="O12" s="198"/>
      <c r="P12" s="198"/>
      <c r="Q12" s="198"/>
      <c r="R12" s="138"/>
    </row>
    <row r="13" spans="1:19" s="125" customFormat="1" ht="16.5" customHeight="1">
      <c r="A13" s="130" t="s">
        <v>287</v>
      </c>
      <c r="B13" s="776">
        <f>'精算内訳 '!B12</f>
        <v>0</v>
      </c>
      <c r="C13" s="777"/>
      <c r="D13" s="219">
        <f>'精算内訳 '!D12</f>
        <v>0</v>
      </c>
      <c r="E13" s="220">
        <f>'精算内訳 '!E12</f>
        <v>0</v>
      </c>
      <c r="F13" s="221">
        <f>'精算内訳 '!F12</f>
        <v>0</v>
      </c>
      <c r="G13" s="139">
        <f t="shared" si="0"/>
        <v>0</v>
      </c>
      <c r="H13" s="139">
        <f t="shared" si="1"/>
        <v>0</v>
      </c>
      <c r="I13" s="776">
        <f>'精算内訳 '!I12</f>
        <v>0</v>
      </c>
      <c r="J13" s="777"/>
      <c r="K13" s="224">
        <f>'精算内訳 '!K12</f>
        <v>0</v>
      </c>
      <c r="L13" s="165"/>
      <c r="M13" s="196"/>
      <c r="N13" s="141"/>
      <c r="O13" s="198"/>
      <c r="P13" s="198"/>
      <c r="Q13" s="198"/>
      <c r="R13" s="138"/>
    </row>
    <row r="14" spans="1:19" s="125" customFormat="1" ht="16.5" customHeight="1">
      <c r="A14" s="130" t="s">
        <v>288</v>
      </c>
      <c r="B14" s="776">
        <f>'精算内訳 '!B13</f>
        <v>0</v>
      </c>
      <c r="C14" s="777"/>
      <c r="D14" s="219">
        <f>'精算内訳 '!D13</f>
        <v>0</v>
      </c>
      <c r="E14" s="220">
        <f>'精算内訳 '!E13</f>
        <v>0</v>
      </c>
      <c r="F14" s="221">
        <f>'精算内訳 '!F13</f>
        <v>0</v>
      </c>
      <c r="G14" s="139">
        <f t="shared" si="0"/>
        <v>0</v>
      </c>
      <c r="H14" s="139">
        <f t="shared" si="1"/>
        <v>0</v>
      </c>
      <c r="I14" s="776">
        <f>'精算内訳 '!I13</f>
        <v>0</v>
      </c>
      <c r="J14" s="777"/>
      <c r="K14" s="224">
        <f>'精算内訳 '!K13</f>
        <v>0</v>
      </c>
      <c r="L14" s="165"/>
      <c r="M14" s="196"/>
      <c r="N14" s="141"/>
      <c r="O14" s="198"/>
      <c r="P14" s="198"/>
      <c r="Q14" s="198"/>
      <c r="R14" s="138"/>
    </row>
    <row r="15" spans="1:19" s="125" customFormat="1" ht="16.5" customHeight="1">
      <c r="A15" s="130" t="s">
        <v>289</v>
      </c>
      <c r="B15" s="776">
        <f>'精算内訳 '!B14</f>
        <v>0</v>
      </c>
      <c r="C15" s="777"/>
      <c r="D15" s="219">
        <f>'精算内訳 '!D14</f>
        <v>0</v>
      </c>
      <c r="E15" s="220">
        <f>'精算内訳 '!E14</f>
        <v>0</v>
      </c>
      <c r="F15" s="221">
        <f>'精算内訳 '!F14</f>
        <v>0</v>
      </c>
      <c r="G15" s="139">
        <f t="shared" si="0"/>
        <v>0</v>
      </c>
      <c r="H15" s="139">
        <f t="shared" si="1"/>
        <v>0</v>
      </c>
      <c r="I15" s="776">
        <f>'精算内訳 '!I14</f>
        <v>0</v>
      </c>
      <c r="J15" s="777"/>
      <c r="K15" s="224">
        <f>'精算内訳 '!K14</f>
        <v>0</v>
      </c>
      <c r="L15" s="165"/>
      <c r="M15" s="196"/>
      <c r="N15" s="198"/>
      <c r="O15" s="198"/>
      <c r="P15" s="198"/>
      <c r="Q15" s="198"/>
      <c r="R15" s="138"/>
    </row>
    <row r="16" spans="1:19" s="125" customFormat="1" ht="16.5" customHeight="1">
      <c r="A16" s="130" t="s">
        <v>290</v>
      </c>
      <c r="B16" s="776">
        <f>'精算内訳 '!B15</f>
        <v>0</v>
      </c>
      <c r="C16" s="777"/>
      <c r="D16" s="219">
        <f>'精算内訳 '!D15</f>
        <v>0</v>
      </c>
      <c r="E16" s="220">
        <f>'精算内訳 '!E15</f>
        <v>0</v>
      </c>
      <c r="F16" s="221">
        <f>'精算内訳 '!F15</f>
        <v>0</v>
      </c>
      <c r="G16" s="139">
        <f t="shared" si="0"/>
        <v>0</v>
      </c>
      <c r="H16" s="139">
        <f t="shared" si="1"/>
        <v>0</v>
      </c>
      <c r="I16" s="776">
        <f>'精算内訳 '!I15</f>
        <v>0</v>
      </c>
      <c r="J16" s="777"/>
      <c r="K16" s="224">
        <f>'精算内訳 '!K15</f>
        <v>0</v>
      </c>
      <c r="L16" s="165"/>
      <c r="M16" s="196"/>
      <c r="N16" s="198"/>
      <c r="O16" s="198"/>
      <c r="P16" s="198"/>
      <c r="Q16" s="198"/>
      <c r="R16" s="138"/>
    </row>
    <row r="17" spans="1:19" s="125" customFormat="1" ht="16.5" customHeight="1">
      <c r="A17" s="130" t="s">
        <v>291</v>
      </c>
      <c r="B17" s="776">
        <f>'精算内訳 '!B16</f>
        <v>0</v>
      </c>
      <c r="C17" s="777"/>
      <c r="D17" s="219">
        <f>'精算内訳 '!D16</f>
        <v>0</v>
      </c>
      <c r="E17" s="220">
        <f>'精算内訳 '!E16</f>
        <v>0</v>
      </c>
      <c r="F17" s="221">
        <f>'精算内訳 '!F16</f>
        <v>0</v>
      </c>
      <c r="G17" s="139">
        <f t="shared" si="0"/>
        <v>0</v>
      </c>
      <c r="H17" s="139">
        <f t="shared" si="1"/>
        <v>0</v>
      </c>
      <c r="I17" s="776">
        <f>'精算内訳 '!I16</f>
        <v>0</v>
      </c>
      <c r="J17" s="777"/>
      <c r="K17" s="224">
        <f>'精算内訳 '!K16</f>
        <v>0</v>
      </c>
      <c r="L17" s="165"/>
      <c r="M17" s="196"/>
      <c r="N17" s="198"/>
      <c r="O17" s="198"/>
      <c r="P17" s="198"/>
      <c r="Q17" s="198"/>
      <c r="R17" s="138"/>
    </row>
    <row r="18" spans="1:19" s="125" customFormat="1" ht="16.5" customHeight="1">
      <c r="A18" s="130" t="s">
        <v>292</v>
      </c>
      <c r="B18" s="776">
        <f>'精算内訳 '!B17</f>
        <v>0</v>
      </c>
      <c r="C18" s="777"/>
      <c r="D18" s="219">
        <f>'精算内訳 '!D17</f>
        <v>0</v>
      </c>
      <c r="E18" s="220">
        <f>'精算内訳 '!E17</f>
        <v>0</v>
      </c>
      <c r="F18" s="221">
        <f>'精算内訳 '!F17</f>
        <v>0</v>
      </c>
      <c r="G18" s="139">
        <f t="shared" si="0"/>
        <v>0</v>
      </c>
      <c r="H18" s="139">
        <f t="shared" si="1"/>
        <v>0</v>
      </c>
      <c r="I18" s="776">
        <f>'精算内訳 '!I17</f>
        <v>0</v>
      </c>
      <c r="J18" s="777"/>
      <c r="K18" s="224">
        <f>'精算内訳 '!K17</f>
        <v>0</v>
      </c>
      <c r="L18" s="165"/>
      <c r="M18" s="196"/>
      <c r="N18" s="198"/>
      <c r="O18" s="198"/>
      <c r="P18" s="198"/>
      <c r="Q18" s="198"/>
      <c r="R18" s="138"/>
    </row>
    <row r="19" spans="1:19" s="125" customFormat="1" ht="16.5" customHeight="1">
      <c r="A19" s="130" t="s">
        <v>293</v>
      </c>
      <c r="B19" s="776">
        <f>'精算内訳 '!B18</f>
        <v>0</v>
      </c>
      <c r="C19" s="777"/>
      <c r="D19" s="219">
        <f>'精算内訳 '!D18</f>
        <v>0</v>
      </c>
      <c r="E19" s="220">
        <f>'精算内訳 '!E18</f>
        <v>0</v>
      </c>
      <c r="F19" s="221">
        <f>'精算内訳 '!F18</f>
        <v>0</v>
      </c>
      <c r="G19" s="139">
        <f t="shared" si="0"/>
        <v>0</v>
      </c>
      <c r="H19" s="139">
        <f t="shared" si="1"/>
        <v>0</v>
      </c>
      <c r="I19" s="776">
        <f>'精算内訳 '!I18</f>
        <v>0</v>
      </c>
      <c r="J19" s="777"/>
      <c r="K19" s="224">
        <f>'精算内訳 '!K18</f>
        <v>0</v>
      </c>
      <c r="L19" s="165"/>
      <c r="M19" s="196"/>
      <c r="N19" s="198"/>
      <c r="O19" s="198"/>
      <c r="P19" s="198"/>
      <c r="Q19" s="198"/>
      <c r="R19" s="138"/>
    </row>
    <row r="20" spans="1:19" s="125" customFormat="1" ht="16.5" customHeight="1">
      <c r="A20" s="130" t="s">
        <v>294</v>
      </c>
      <c r="B20" s="776">
        <f>'精算内訳 '!B19</f>
        <v>0</v>
      </c>
      <c r="C20" s="777"/>
      <c r="D20" s="219">
        <f>'精算内訳 '!D19</f>
        <v>0</v>
      </c>
      <c r="E20" s="220">
        <f>'精算内訳 '!E19</f>
        <v>0</v>
      </c>
      <c r="F20" s="221">
        <f>'精算内訳 '!F19</f>
        <v>0</v>
      </c>
      <c r="G20" s="139">
        <f t="shared" si="0"/>
        <v>0</v>
      </c>
      <c r="H20" s="139">
        <f t="shared" si="1"/>
        <v>0</v>
      </c>
      <c r="I20" s="776">
        <f>'精算内訳 '!I19</f>
        <v>0</v>
      </c>
      <c r="J20" s="777"/>
      <c r="K20" s="224">
        <f>'精算内訳 '!K19</f>
        <v>0</v>
      </c>
      <c r="L20" s="165"/>
      <c r="M20" s="196"/>
      <c r="N20" s="198"/>
      <c r="O20" s="198"/>
      <c r="P20" s="198"/>
      <c r="Q20" s="198"/>
      <c r="R20" s="138"/>
    </row>
    <row r="21" spans="1:19" s="125" customFormat="1" ht="16.5" customHeight="1">
      <c r="A21" s="130" t="s">
        <v>295</v>
      </c>
      <c r="B21" s="776">
        <f>'精算内訳 '!B20</f>
        <v>0</v>
      </c>
      <c r="C21" s="777"/>
      <c r="D21" s="219">
        <f>'精算内訳 '!D20</f>
        <v>0</v>
      </c>
      <c r="E21" s="220">
        <f>'精算内訳 '!E20</f>
        <v>0</v>
      </c>
      <c r="F21" s="221">
        <f>'精算内訳 '!F20</f>
        <v>0</v>
      </c>
      <c r="G21" s="139">
        <f t="shared" si="0"/>
        <v>0</v>
      </c>
      <c r="H21" s="139">
        <f t="shared" si="1"/>
        <v>0</v>
      </c>
      <c r="I21" s="776">
        <f>'精算内訳 '!I20</f>
        <v>0</v>
      </c>
      <c r="J21" s="777"/>
      <c r="K21" s="224">
        <f>'精算内訳 '!K20</f>
        <v>0</v>
      </c>
      <c r="L21" s="165"/>
      <c r="M21" s="196"/>
      <c r="N21" s="142"/>
      <c r="O21" s="142"/>
      <c r="P21" s="142"/>
      <c r="Q21" s="142"/>
    </row>
    <row r="22" spans="1:19" s="125" customFormat="1" ht="16.5" customHeight="1">
      <c r="A22" s="130" t="s">
        <v>296</v>
      </c>
      <c r="B22" s="776">
        <f>'精算内訳 '!B21</f>
        <v>0</v>
      </c>
      <c r="C22" s="777"/>
      <c r="D22" s="219">
        <f>'精算内訳 '!D21</f>
        <v>0</v>
      </c>
      <c r="E22" s="220">
        <f>'精算内訳 '!E21</f>
        <v>0</v>
      </c>
      <c r="F22" s="221">
        <f>'精算内訳 '!F21</f>
        <v>0</v>
      </c>
      <c r="G22" s="139">
        <f t="shared" si="0"/>
        <v>0</v>
      </c>
      <c r="H22" s="139">
        <f t="shared" si="1"/>
        <v>0</v>
      </c>
      <c r="I22" s="776">
        <f>'精算内訳 '!I21</f>
        <v>0</v>
      </c>
      <c r="J22" s="777"/>
      <c r="K22" s="224">
        <f>'精算内訳 '!K21</f>
        <v>0</v>
      </c>
      <c r="L22" s="165"/>
      <c r="M22" s="196"/>
      <c r="N22" s="142"/>
      <c r="O22" s="142"/>
      <c r="P22" s="142"/>
      <c r="Q22" s="142"/>
    </row>
    <row r="23" spans="1:19" s="125" customFormat="1" ht="16.5" customHeight="1">
      <c r="A23" s="130" t="s">
        <v>297</v>
      </c>
      <c r="B23" s="776">
        <f>'精算内訳 '!B22</f>
        <v>0</v>
      </c>
      <c r="C23" s="777"/>
      <c r="D23" s="219">
        <f>'精算内訳 '!D22</f>
        <v>0</v>
      </c>
      <c r="E23" s="220">
        <f>'精算内訳 '!E22</f>
        <v>0</v>
      </c>
      <c r="F23" s="221">
        <f>'精算内訳 '!F22</f>
        <v>0</v>
      </c>
      <c r="G23" s="139">
        <f t="shared" si="0"/>
        <v>0</v>
      </c>
      <c r="H23" s="139">
        <f t="shared" si="1"/>
        <v>0</v>
      </c>
      <c r="I23" s="776">
        <f>'精算内訳 '!I22</f>
        <v>0</v>
      </c>
      <c r="J23" s="777"/>
      <c r="K23" s="224">
        <f>'精算内訳 '!K22</f>
        <v>0</v>
      </c>
      <c r="L23" s="165"/>
      <c r="M23" s="196"/>
      <c r="N23" s="142"/>
      <c r="O23" s="142"/>
      <c r="P23" s="142"/>
      <c r="Q23" s="142"/>
    </row>
    <row r="24" spans="1:19" s="125" customFormat="1" ht="16.5" customHeight="1">
      <c r="A24" s="130" t="s">
        <v>298</v>
      </c>
      <c r="B24" s="776">
        <f>'精算内訳 '!B23</f>
        <v>0</v>
      </c>
      <c r="C24" s="777"/>
      <c r="D24" s="219">
        <f>'精算内訳 '!D23</f>
        <v>0</v>
      </c>
      <c r="E24" s="220">
        <f>'精算内訳 '!E23</f>
        <v>0</v>
      </c>
      <c r="F24" s="221">
        <f>'精算内訳 '!F23</f>
        <v>0</v>
      </c>
      <c r="G24" s="139">
        <f t="shared" si="0"/>
        <v>0</v>
      </c>
      <c r="H24" s="139">
        <f t="shared" si="1"/>
        <v>0</v>
      </c>
      <c r="I24" s="776">
        <f>'精算内訳 '!I23</f>
        <v>0</v>
      </c>
      <c r="J24" s="777"/>
      <c r="K24" s="224">
        <f>'精算内訳 '!K23</f>
        <v>0</v>
      </c>
      <c r="L24" s="165"/>
      <c r="M24" s="196"/>
      <c r="N24" s="196"/>
      <c r="O24" s="196"/>
      <c r="P24" s="196"/>
      <c r="Q24" s="142"/>
      <c r="R24" s="196"/>
      <c r="S24" s="196"/>
    </row>
    <row r="25" spans="1:19" s="125" customFormat="1" ht="16.5" customHeight="1">
      <c r="A25" s="130" t="s">
        <v>299</v>
      </c>
      <c r="B25" s="776">
        <f>'精算内訳 '!B24</f>
        <v>0</v>
      </c>
      <c r="C25" s="777"/>
      <c r="D25" s="219">
        <f>'精算内訳 '!D24</f>
        <v>0</v>
      </c>
      <c r="E25" s="220">
        <f>'精算内訳 '!E24</f>
        <v>0</v>
      </c>
      <c r="F25" s="221">
        <f>'精算内訳 '!F24</f>
        <v>0</v>
      </c>
      <c r="G25" s="139">
        <f t="shared" si="0"/>
        <v>0</v>
      </c>
      <c r="H25" s="139">
        <f t="shared" si="1"/>
        <v>0</v>
      </c>
      <c r="I25" s="776">
        <f>'精算内訳 '!I24</f>
        <v>0</v>
      </c>
      <c r="J25" s="777"/>
      <c r="K25" s="224">
        <f>'精算内訳 '!K24</f>
        <v>0</v>
      </c>
      <c r="L25" s="165"/>
      <c r="M25" s="196"/>
      <c r="N25" s="196"/>
      <c r="O25" s="196"/>
      <c r="P25" s="196"/>
      <c r="Q25" s="142"/>
      <c r="R25" s="196"/>
      <c r="S25" s="196"/>
    </row>
    <row r="26" spans="1:19" s="125" customFormat="1" ht="16.5" customHeight="1">
      <c r="A26" s="130" t="s">
        <v>300</v>
      </c>
      <c r="B26" s="776">
        <f>'精算内訳 '!B25</f>
        <v>0</v>
      </c>
      <c r="C26" s="777"/>
      <c r="D26" s="219">
        <f>'精算内訳 '!D25</f>
        <v>0</v>
      </c>
      <c r="E26" s="220">
        <f>'精算内訳 '!E25</f>
        <v>0</v>
      </c>
      <c r="F26" s="221">
        <f>'精算内訳 '!F25</f>
        <v>0</v>
      </c>
      <c r="G26" s="139">
        <f t="shared" si="0"/>
        <v>0</v>
      </c>
      <c r="H26" s="139">
        <f t="shared" si="1"/>
        <v>0</v>
      </c>
      <c r="I26" s="776">
        <f>'精算内訳 '!I25</f>
        <v>0</v>
      </c>
      <c r="J26" s="777"/>
      <c r="K26" s="224">
        <f>'精算内訳 '!K25</f>
        <v>0</v>
      </c>
      <c r="L26" s="165"/>
      <c r="M26" s="196"/>
      <c r="N26" s="196"/>
      <c r="O26" s="196"/>
      <c r="P26" s="196"/>
      <c r="Q26" s="142"/>
      <c r="R26" s="196"/>
      <c r="S26" s="196"/>
    </row>
    <row r="27" spans="1:19" s="125" customFormat="1" ht="16.5" customHeight="1">
      <c r="A27" s="130" t="s">
        <v>301</v>
      </c>
      <c r="B27" s="776">
        <f>'精算内訳 '!B26</f>
        <v>0</v>
      </c>
      <c r="C27" s="777"/>
      <c r="D27" s="219">
        <f>'精算内訳 '!D26</f>
        <v>0</v>
      </c>
      <c r="E27" s="220">
        <f>'精算内訳 '!E26</f>
        <v>0</v>
      </c>
      <c r="F27" s="221">
        <f>'精算内訳 '!F26</f>
        <v>0</v>
      </c>
      <c r="G27" s="139">
        <f t="shared" si="0"/>
        <v>0</v>
      </c>
      <c r="H27" s="139">
        <f t="shared" si="1"/>
        <v>0</v>
      </c>
      <c r="I27" s="776">
        <f>'精算内訳 '!I26</f>
        <v>0</v>
      </c>
      <c r="J27" s="777"/>
      <c r="K27" s="224">
        <f>'精算内訳 '!K26</f>
        <v>0</v>
      </c>
      <c r="L27" s="165"/>
      <c r="M27" s="196"/>
      <c r="N27" s="196"/>
      <c r="O27" s="196"/>
      <c r="P27" s="196"/>
      <c r="Q27" s="142"/>
      <c r="R27" s="196"/>
      <c r="S27" s="196"/>
    </row>
    <row r="28" spans="1:19" s="125" customFormat="1" ht="16.5" customHeight="1">
      <c r="A28" s="130" t="s">
        <v>302</v>
      </c>
      <c r="B28" s="776">
        <f>'精算内訳 '!B27</f>
        <v>0</v>
      </c>
      <c r="C28" s="777"/>
      <c r="D28" s="219">
        <f>'精算内訳 '!D27</f>
        <v>0</v>
      </c>
      <c r="E28" s="220">
        <f>'精算内訳 '!E27</f>
        <v>0</v>
      </c>
      <c r="F28" s="221">
        <f>'精算内訳 '!F27</f>
        <v>0</v>
      </c>
      <c r="G28" s="139">
        <f t="shared" si="0"/>
        <v>0</v>
      </c>
      <c r="H28" s="139">
        <f t="shared" si="1"/>
        <v>0</v>
      </c>
      <c r="I28" s="776">
        <f>'精算内訳 '!I27</f>
        <v>0</v>
      </c>
      <c r="J28" s="777"/>
      <c r="K28" s="224">
        <f>'精算内訳 '!K27</f>
        <v>0</v>
      </c>
      <c r="L28" s="165"/>
      <c r="M28" s="196"/>
      <c r="N28" s="196"/>
      <c r="O28" s="196"/>
      <c r="P28" s="196"/>
      <c r="Q28" s="142"/>
      <c r="R28" s="196"/>
      <c r="S28" s="196"/>
    </row>
    <row r="29" spans="1:19" s="125" customFormat="1" ht="16.5" customHeight="1">
      <c r="A29" s="130" t="s">
        <v>303</v>
      </c>
      <c r="B29" s="776">
        <f>'精算内訳 '!B28</f>
        <v>0</v>
      </c>
      <c r="C29" s="777"/>
      <c r="D29" s="219">
        <f>'精算内訳 '!D28</f>
        <v>0</v>
      </c>
      <c r="E29" s="220">
        <f>'精算内訳 '!E28</f>
        <v>0</v>
      </c>
      <c r="F29" s="221">
        <f>'精算内訳 '!F28</f>
        <v>0</v>
      </c>
      <c r="G29" s="139">
        <f t="shared" si="0"/>
        <v>0</v>
      </c>
      <c r="H29" s="139">
        <f t="shared" si="1"/>
        <v>0</v>
      </c>
      <c r="I29" s="776">
        <f>'精算内訳 '!I28</f>
        <v>0</v>
      </c>
      <c r="J29" s="777"/>
      <c r="K29" s="224">
        <f>'精算内訳 '!K28</f>
        <v>0</v>
      </c>
      <c r="L29" s="165"/>
      <c r="M29" s="196"/>
      <c r="N29" s="196"/>
      <c r="O29" s="196"/>
      <c r="P29" s="196"/>
      <c r="Q29" s="142"/>
      <c r="R29" s="196"/>
      <c r="S29" s="196"/>
    </row>
    <row r="30" spans="1:19" s="125" customFormat="1" ht="16.5" customHeight="1">
      <c r="A30" s="130" t="s">
        <v>304</v>
      </c>
      <c r="B30" s="776">
        <f>'精算内訳 '!B29</f>
        <v>0</v>
      </c>
      <c r="C30" s="777"/>
      <c r="D30" s="219">
        <f>'精算内訳 '!D29</f>
        <v>0</v>
      </c>
      <c r="E30" s="220">
        <f>'精算内訳 '!E29</f>
        <v>0</v>
      </c>
      <c r="F30" s="221">
        <f>'精算内訳 '!F29</f>
        <v>0</v>
      </c>
      <c r="G30" s="139">
        <f t="shared" si="0"/>
        <v>0</v>
      </c>
      <c r="H30" s="139">
        <f t="shared" si="1"/>
        <v>0</v>
      </c>
      <c r="I30" s="776">
        <f>'精算内訳 '!I29</f>
        <v>0</v>
      </c>
      <c r="J30" s="777"/>
      <c r="K30" s="224">
        <f>'精算内訳 '!K29</f>
        <v>0</v>
      </c>
      <c r="L30" s="165"/>
      <c r="M30" s="196"/>
      <c r="N30" s="196"/>
      <c r="O30" s="196"/>
      <c r="P30" s="196"/>
      <c r="Q30" s="142"/>
      <c r="R30" s="196"/>
      <c r="S30" s="196"/>
    </row>
    <row r="31" spans="1:19" s="125" customFormat="1" ht="16.5" customHeight="1">
      <c r="A31" s="130" t="s">
        <v>305</v>
      </c>
      <c r="B31" s="776">
        <f>'精算内訳 '!B30</f>
        <v>0</v>
      </c>
      <c r="C31" s="777"/>
      <c r="D31" s="219">
        <f>'精算内訳 '!D30</f>
        <v>0</v>
      </c>
      <c r="E31" s="220">
        <f>'精算内訳 '!E30</f>
        <v>0</v>
      </c>
      <c r="F31" s="221">
        <f>'精算内訳 '!F30</f>
        <v>0</v>
      </c>
      <c r="G31" s="139">
        <f t="shared" si="0"/>
        <v>0</v>
      </c>
      <c r="H31" s="139">
        <f t="shared" si="1"/>
        <v>0</v>
      </c>
      <c r="I31" s="776">
        <f>'精算内訳 '!I30</f>
        <v>0</v>
      </c>
      <c r="J31" s="777"/>
      <c r="K31" s="224">
        <f>'精算内訳 '!K30</f>
        <v>0</v>
      </c>
      <c r="L31" s="165"/>
      <c r="M31" s="196"/>
      <c r="N31" s="196"/>
      <c r="O31" s="196"/>
      <c r="P31" s="196"/>
      <c r="Q31" s="142"/>
      <c r="R31" s="196"/>
      <c r="S31" s="196"/>
    </row>
    <row r="32" spans="1:19" s="125" customFormat="1" ht="16.5" customHeight="1">
      <c r="A32" s="130" t="s">
        <v>306</v>
      </c>
      <c r="B32" s="776">
        <f>'精算内訳 '!B31</f>
        <v>0</v>
      </c>
      <c r="C32" s="777"/>
      <c r="D32" s="219">
        <f>'精算内訳 '!D31</f>
        <v>0</v>
      </c>
      <c r="E32" s="220">
        <f>'精算内訳 '!E31</f>
        <v>0</v>
      </c>
      <c r="F32" s="221">
        <f>'精算内訳 '!F31</f>
        <v>0</v>
      </c>
      <c r="G32" s="139">
        <f t="shared" si="0"/>
        <v>0</v>
      </c>
      <c r="H32" s="139">
        <f t="shared" si="1"/>
        <v>0</v>
      </c>
      <c r="I32" s="776">
        <f>'精算内訳 '!I31</f>
        <v>0</v>
      </c>
      <c r="J32" s="777"/>
      <c r="K32" s="224">
        <f>'精算内訳 '!K31</f>
        <v>0</v>
      </c>
      <c r="L32" s="165"/>
      <c r="M32" s="196"/>
      <c r="N32" s="196"/>
      <c r="O32" s="196"/>
      <c r="P32" s="196"/>
      <c r="Q32" s="142"/>
      <c r="R32" s="196"/>
      <c r="S32" s="196"/>
    </row>
    <row r="33" spans="1:19" s="125" customFormat="1" ht="16.5" customHeight="1">
      <c r="A33" s="130" t="s">
        <v>307</v>
      </c>
      <c r="B33" s="776">
        <f>'精算内訳 '!B32</f>
        <v>0</v>
      </c>
      <c r="C33" s="777"/>
      <c r="D33" s="219">
        <f>'精算内訳 '!D32</f>
        <v>0</v>
      </c>
      <c r="E33" s="220">
        <f>'精算内訳 '!E32</f>
        <v>0</v>
      </c>
      <c r="F33" s="221">
        <f>'精算内訳 '!F32</f>
        <v>0</v>
      </c>
      <c r="G33" s="139">
        <f t="shared" si="0"/>
        <v>0</v>
      </c>
      <c r="H33" s="139">
        <f t="shared" si="1"/>
        <v>0</v>
      </c>
      <c r="I33" s="776">
        <f>'精算内訳 '!I32</f>
        <v>0</v>
      </c>
      <c r="J33" s="777"/>
      <c r="K33" s="224">
        <f>'精算内訳 '!K32</f>
        <v>0</v>
      </c>
      <c r="L33" s="165"/>
      <c r="M33" s="196"/>
      <c r="N33" s="196"/>
      <c r="O33" s="196"/>
      <c r="P33" s="196"/>
      <c r="Q33" s="142"/>
      <c r="R33" s="196"/>
      <c r="S33" s="196"/>
    </row>
    <row r="34" spans="1:19" s="125" customFormat="1" ht="16.5" customHeight="1">
      <c r="A34" s="130" t="s">
        <v>308</v>
      </c>
      <c r="B34" s="776">
        <f>'精算内訳 '!B33</f>
        <v>0</v>
      </c>
      <c r="C34" s="777"/>
      <c r="D34" s="219">
        <f>'精算内訳 '!D33</f>
        <v>0</v>
      </c>
      <c r="E34" s="220">
        <f>'精算内訳 '!E33</f>
        <v>0</v>
      </c>
      <c r="F34" s="221">
        <f>'精算内訳 '!F33</f>
        <v>0</v>
      </c>
      <c r="G34" s="139">
        <f t="shared" si="0"/>
        <v>0</v>
      </c>
      <c r="H34" s="139">
        <f t="shared" si="1"/>
        <v>0</v>
      </c>
      <c r="I34" s="776">
        <f>'精算内訳 '!I33</f>
        <v>0</v>
      </c>
      <c r="J34" s="777"/>
      <c r="K34" s="224">
        <f>'精算内訳 '!K33</f>
        <v>0</v>
      </c>
      <c r="L34" s="165"/>
      <c r="M34" s="196"/>
      <c r="N34" s="196"/>
      <c r="O34" s="196"/>
      <c r="P34" s="196"/>
      <c r="Q34" s="142"/>
      <c r="R34" s="196"/>
      <c r="S34" s="196"/>
    </row>
    <row r="35" spans="1:19" s="125" customFormat="1" ht="16.5" customHeight="1">
      <c r="A35" s="130" t="s">
        <v>382</v>
      </c>
      <c r="B35" s="776">
        <f>'精算内訳 '!B34</f>
        <v>0</v>
      </c>
      <c r="C35" s="777"/>
      <c r="D35" s="219">
        <f>'精算内訳 '!D34</f>
        <v>0</v>
      </c>
      <c r="E35" s="220">
        <f>'精算内訳 '!E34</f>
        <v>0</v>
      </c>
      <c r="F35" s="221">
        <f>'精算内訳 '!F34</f>
        <v>0</v>
      </c>
      <c r="G35" s="139">
        <f>IF(E35=10%,ROUNDUP(F35*100/110,0),IF(E35=8%,ROUNDUP(F35*100/108,0),IF(E35="非課税",F35,0)))</f>
        <v>0</v>
      </c>
      <c r="H35" s="139">
        <f>F35-G35</f>
        <v>0</v>
      </c>
      <c r="I35" s="776">
        <f>'精算内訳 '!I34</f>
        <v>0</v>
      </c>
      <c r="J35" s="777"/>
      <c r="K35" s="224">
        <f>'精算内訳 '!K34</f>
        <v>0</v>
      </c>
      <c r="L35" s="165"/>
      <c r="M35" s="273"/>
      <c r="N35" s="141"/>
      <c r="O35" s="275"/>
      <c r="P35" s="216"/>
      <c r="Q35" s="275"/>
      <c r="R35" s="138"/>
    </row>
    <row r="36" spans="1:19" s="125" customFormat="1" ht="16.5" customHeight="1">
      <c r="A36" s="130" t="s">
        <v>383</v>
      </c>
      <c r="B36" s="776">
        <f>'精算内訳 '!B35</f>
        <v>0</v>
      </c>
      <c r="C36" s="777"/>
      <c r="D36" s="219">
        <f>'精算内訳 '!D35</f>
        <v>0</v>
      </c>
      <c r="E36" s="220">
        <f>'精算内訳 '!E35</f>
        <v>0</v>
      </c>
      <c r="F36" s="221">
        <f>'精算内訳 '!F35</f>
        <v>0</v>
      </c>
      <c r="G36" s="139">
        <f t="shared" ref="G36:G64" si="2">IF(E36=10%,ROUNDUP(F36*100/110,0),IF(E36=8%,ROUNDUP(F36*100/108,0),IF(E36="非課税",F36,0)))</f>
        <v>0</v>
      </c>
      <c r="H36" s="139">
        <f t="shared" ref="H36:H64" si="3">F36-G36</f>
        <v>0</v>
      </c>
      <c r="I36" s="776">
        <f>'精算内訳 '!I35</f>
        <v>0</v>
      </c>
      <c r="J36" s="777"/>
      <c r="K36" s="224">
        <f>'精算内訳 '!K35</f>
        <v>0</v>
      </c>
      <c r="L36" s="165"/>
      <c r="M36" s="273"/>
      <c r="N36" s="141"/>
      <c r="O36" s="275"/>
      <c r="P36" s="216"/>
      <c r="Q36" s="275"/>
      <c r="R36" s="138"/>
    </row>
    <row r="37" spans="1:19" s="125" customFormat="1" ht="16.5" customHeight="1">
      <c r="A37" s="130" t="s">
        <v>384</v>
      </c>
      <c r="B37" s="776">
        <f>'精算内訳 '!B36</f>
        <v>0</v>
      </c>
      <c r="C37" s="777"/>
      <c r="D37" s="219">
        <f>'精算内訳 '!D36</f>
        <v>0</v>
      </c>
      <c r="E37" s="220">
        <f>'精算内訳 '!E36</f>
        <v>0</v>
      </c>
      <c r="F37" s="221">
        <f>'精算内訳 '!F36</f>
        <v>0</v>
      </c>
      <c r="G37" s="139">
        <f t="shared" si="2"/>
        <v>0</v>
      </c>
      <c r="H37" s="139">
        <f t="shared" si="3"/>
        <v>0</v>
      </c>
      <c r="I37" s="776">
        <f>'精算内訳 '!I36</f>
        <v>0</v>
      </c>
      <c r="J37" s="777"/>
      <c r="K37" s="224">
        <f>'精算内訳 '!K36</f>
        <v>0</v>
      </c>
      <c r="L37" s="165"/>
      <c r="M37" s="273"/>
      <c r="N37" s="141"/>
      <c r="O37" s="275"/>
      <c r="P37" s="216"/>
      <c r="Q37" s="275"/>
      <c r="R37" s="138"/>
    </row>
    <row r="38" spans="1:19" s="125" customFormat="1" ht="16.5" customHeight="1">
      <c r="A38" s="130" t="s">
        <v>385</v>
      </c>
      <c r="B38" s="776">
        <f>'精算内訳 '!B37</f>
        <v>0</v>
      </c>
      <c r="C38" s="777"/>
      <c r="D38" s="219">
        <f>'精算内訳 '!D37</f>
        <v>0</v>
      </c>
      <c r="E38" s="220">
        <f>'精算内訳 '!E37</f>
        <v>0</v>
      </c>
      <c r="F38" s="221">
        <f>'精算内訳 '!F37</f>
        <v>0</v>
      </c>
      <c r="G38" s="139">
        <f t="shared" si="2"/>
        <v>0</v>
      </c>
      <c r="H38" s="139">
        <f t="shared" si="3"/>
        <v>0</v>
      </c>
      <c r="I38" s="776">
        <f>'精算内訳 '!I37</f>
        <v>0</v>
      </c>
      <c r="J38" s="777"/>
      <c r="K38" s="224">
        <f>'精算内訳 '!K37</f>
        <v>0</v>
      </c>
      <c r="L38" s="165"/>
      <c r="M38" s="273"/>
      <c r="N38" s="141"/>
      <c r="O38" s="275"/>
      <c r="P38" s="275"/>
      <c r="Q38" s="275"/>
      <c r="R38" s="138"/>
    </row>
    <row r="39" spans="1:19" s="125" customFormat="1" ht="16.5" customHeight="1">
      <c r="A39" s="130" t="s">
        <v>386</v>
      </c>
      <c r="B39" s="776">
        <f>'精算内訳 '!B38</f>
        <v>0</v>
      </c>
      <c r="C39" s="777"/>
      <c r="D39" s="219">
        <f>'精算内訳 '!D38</f>
        <v>0</v>
      </c>
      <c r="E39" s="220">
        <f>'精算内訳 '!E38</f>
        <v>0</v>
      </c>
      <c r="F39" s="221">
        <f>'精算内訳 '!F38</f>
        <v>0</v>
      </c>
      <c r="G39" s="139">
        <f t="shared" si="2"/>
        <v>0</v>
      </c>
      <c r="H39" s="139">
        <f t="shared" si="3"/>
        <v>0</v>
      </c>
      <c r="I39" s="776">
        <f>'精算内訳 '!I38</f>
        <v>0</v>
      </c>
      <c r="J39" s="777"/>
      <c r="K39" s="224">
        <f>'精算内訳 '!K38</f>
        <v>0</v>
      </c>
      <c r="L39" s="165"/>
      <c r="M39" s="273"/>
      <c r="N39" s="141"/>
      <c r="O39" s="275"/>
      <c r="P39" s="275"/>
      <c r="Q39" s="275"/>
      <c r="R39" s="138"/>
    </row>
    <row r="40" spans="1:19" s="125" customFormat="1" ht="16.5" customHeight="1">
      <c r="A40" s="130" t="s">
        <v>387</v>
      </c>
      <c r="B40" s="776">
        <f>'精算内訳 '!B39</f>
        <v>0</v>
      </c>
      <c r="C40" s="777"/>
      <c r="D40" s="219">
        <f>'精算内訳 '!D39</f>
        <v>0</v>
      </c>
      <c r="E40" s="220">
        <f>'精算内訳 '!E39</f>
        <v>0</v>
      </c>
      <c r="F40" s="221">
        <f>'精算内訳 '!F39</f>
        <v>0</v>
      </c>
      <c r="G40" s="139">
        <f t="shared" si="2"/>
        <v>0</v>
      </c>
      <c r="H40" s="139">
        <f t="shared" si="3"/>
        <v>0</v>
      </c>
      <c r="I40" s="776">
        <f>'精算内訳 '!I39</f>
        <v>0</v>
      </c>
      <c r="J40" s="777"/>
      <c r="K40" s="224">
        <f>'精算内訳 '!K39</f>
        <v>0</v>
      </c>
      <c r="L40" s="165"/>
      <c r="M40" s="273"/>
      <c r="N40" s="141"/>
      <c r="O40" s="275"/>
      <c r="P40" s="275"/>
      <c r="Q40" s="275"/>
      <c r="R40" s="138"/>
    </row>
    <row r="41" spans="1:19" s="125" customFormat="1" ht="16.5" customHeight="1">
      <c r="A41" s="130" t="s">
        <v>388</v>
      </c>
      <c r="B41" s="776">
        <f>'精算内訳 '!B40</f>
        <v>0</v>
      </c>
      <c r="C41" s="777"/>
      <c r="D41" s="219">
        <f>'精算内訳 '!D40</f>
        <v>0</v>
      </c>
      <c r="E41" s="220">
        <f>'精算内訳 '!E40</f>
        <v>0</v>
      </c>
      <c r="F41" s="221">
        <f>'精算内訳 '!F40</f>
        <v>0</v>
      </c>
      <c r="G41" s="139">
        <f t="shared" si="2"/>
        <v>0</v>
      </c>
      <c r="H41" s="139">
        <f t="shared" si="3"/>
        <v>0</v>
      </c>
      <c r="I41" s="776">
        <f>'精算内訳 '!I40</f>
        <v>0</v>
      </c>
      <c r="J41" s="777"/>
      <c r="K41" s="224">
        <f>'精算内訳 '!K40</f>
        <v>0</v>
      </c>
      <c r="L41" s="165"/>
      <c r="M41" s="273"/>
      <c r="N41" s="141"/>
      <c r="O41" s="275"/>
      <c r="P41" s="275"/>
      <c r="Q41" s="275"/>
      <c r="R41" s="138"/>
    </row>
    <row r="42" spans="1:19" s="125" customFormat="1" ht="16.5" customHeight="1">
      <c r="A42" s="130" t="s">
        <v>389</v>
      </c>
      <c r="B42" s="776">
        <f>'精算内訳 '!B41</f>
        <v>0</v>
      </c>
      <c r="C42" s="777"/>
      <c r="D42" s="219">
        <f>'精算内訳 '!D41</f>
        <v>0</v>
      </c>
      <c r="E42" s="220">
        <f>'精算内訳 '!E41</f>
        <v>0</v>
      </c>
      <c r="F42" s="221">
        <f>'精算内訳 '!F41</f>
        <v>0</v>
      </c>
      <c r="G42" s="139">
        <f t="shared" si="2"/>
        <v>0</v>
      </c>
      <c r="H42" s="139">
        <f t="shared" si="3"/>
        <v>0</v>
      </c>
      <c r="I42" s="776">
        <f>'精算内訳 '!I41</f>
        <v>0</v>
      </c>
      <c r="J42" s="777"/>
      <c r="K42" s="224">
        <f>'精算内訳 '!K41</f>
        <v>0</v>
      </c>
      <c r="L42" s="165"/>
      <c r="M42" s="273"/>
      <c r="N42" s="141"/>
      <c r="O42" s="275"/>
      <c r="P42" s="275"/>
      <c r="Q42" s="275"/>
      <c r="R42" s="138"/>
    </row>
    <row r="43" spans="1:19" s="125" customFormat="1" ht="16.5" customHeight="1">
      <c r="A43" s="130" t="s">
        <v>390</v>
      </c>
      <c r="B43" s="776">
        <f>'精算内訳 '!B42</f>
        <v>0</v>
      </c>
      <c r="C43" s="777"/>
      <c r="D43" s="219">
        <f>'精算内訳 '!D42</f>
        <v>0</v>
      </c>
      <c r="E43" s="220">
        <f>'精算内訳 '!E42</f>
        <v>0</v>
      </c>
      <c r="F43" s="221">
        <f>'精算内訳 '!F42</f>
        <v>0</v>
      </c>
      <c r="G43" s="139">
        <f t="shared" si="2"/>
        <v>0</v>
      </c>
      <c r="H43" s="139">
        <f t="shared" si="3"/>
        <v>0</v>
      </c>
      <c r="I43" s="776">
        <f>'精算内訳 '!I42</f>
        <v>0</v>
      </c>
      <c r="J43" s="777"/>
      <c r="K43" s="224">
        <f>'精算内訳 '!K42</f>
        <v>0</v>
      </c>
      <c r="L43" s="165"/>
      <c r="M43" s="273"/>
      <c r="N43" s="141"/>
      <c r="O43" s="275"/>
      <c r="P43" s="275"/>
      <c r="Q43" s="275"/>
      <c r="R43" s="138"/>
    </row>
    <row r="44" spans="1:19" s="125" customFormat="1" ht="16.5" customHeight="1">
      <c r="A44" s="130" t="s">
        <v>391</v>
      </c>
      <c r="B44" s="776">
        <f>'精算内訳 '!B43</f>
        <v>0</v>
      </c>
      <c r="C44" s="777"/>
      <c r="D44" s="219">
        <f>'精算内訳 '!D43</f>
        <v>0</v>
      </c>
      <c r="E44" s="220">
        <f>'精算内訳 '!E43</f>
        <v>0</v>
      </c>
      <c r="F44" s="221">
        <f>'精算内訳 '!F43</f>
        <v>0</v>
      </c>
      <c r="G44" s="139">
        <f t="shared" si="2"/>
        <v>0</v>
      </c>
      <c r="H44" s="139">
        <f t="shared" si="3"/>
        <v>0</v>
      </c>
      <c r="I44" s="776">
        <f>'精算内訳 '!I43</f>
        <v>0</v>
      </c>
      <c r="J44" s="777"/>
      <c r="K44" s="224">
        <f>'精算内訳 '!K43</f>
        <v>0</v>
      </c>
      <c r="L44" s="165"/>
      <c r="M44" s="273"/>
      <c r="N44" s="141"/>
      <c r="O44" s="275"/>
      <c r="P44" s="275"/>
      <c r="Q44" s="275"/>
      <c r="R44" s="138"/>
    </row>
    <row r="45" spans="1:19" s="125" customFormat="1" ht="16.5" customHeight="1">
      <c r="A45" s="130" t="s">
        <v>392</v>
      </c>
      <c r="B45" s="776">
        <f>'精算内訳 '!B44</f>
        <v>0</v>
      </c>
      <c r="C45" s="777"/>
      <c r="D45" s="219">
        <f>'精算内訳 '!D44</f>
        <v>0</v>
      </c>
      <c r="E45" s="220">
        <f>'精算内訳 '!E44</f>
        <v>0</v>
      </c>
      <c r="F45" s="221">
        <f>'精算内訳 '!F44</f>
        <v>0</v>
      </c>
      <c r="G45" s="139">
        <f t="shared" si="2"/>
        <v>0</v>
      </c>
      <c r="H45" s="139">
        <f t="shared" si="3"/>
        <v>0</v>
      </c>
      <c r="I45" s="776">
        <f>'精算内訳 '!I44</f>
        <v>0</v>
      </c>
      <c r="J45" s="777"/>
      <c r="K45" s="224">
        <f>'精算内訳 '!K44</f>
        <v>0</v>
      </c>
      <c r="L45" s="165"/>
      <c r="M45" s="273"/>
      <c r="N45" s="275"/>
      <c r="O45" s="275"/>
      <c r="P45" s="275"/>
      <c r="Q45" s="275"/>
      <c r="R45" s="138"/>
    </row>
    <row r="46" spans="1:19" s="125" customFormat="1" ht="16.5" customHeight="1">
      <c r="A46" s="130" t="s">
        <v>393</v>
      </c>
      <c r="B46" s="776">
        <f>'精算内訳 '!B45</f>
        <v>0</v>
      </c>
      <c r="C46" s="777"/>
      <c r="D46" s="219">
        <f>'精算内訳 '!D45</f>
        <v>0</v>
      </c>
      <c r="E46" s="220">
        <f>'精算内訳 '!E45</f>
        <v>0</v>
      </c>
      <c r="F46" s="221">
        <f>'精算内訳 '!F45</f>
        <v>0</v>
      </c>
      <c r="G46" s="139">
        <f t="shared" si="2"/>
        <v>0</v>
      </c>
      <c r="H46" s="139">
        <f t="shared" si="3"/>
        <v>0</v>
      </c>
      <c r="I46" s="776">
        <f>'精算内訳 '!I45</f>
        <v>0</v>
      </c>
      <c r="J46" s="777"/>
      <c r="K46" s="224">
        <f>'精算内訳 '!K45</f>
        <v>0</v>
      </c>
      <c r="L46" s="165"/>
      <c r="M46" s="273"/>
      <c r="N46" s="275"/>
      <c r="O46" s="275"/>
      <c r="P46" s="275"/>
      <c r="Q46" s="275"/>
      <c r="R46" s="138"/>
    </row>
    <row r="47" spans="1:19" s="125" customFormat="1" ht="16.5" customHeight="1">
      <c r="A47" s="130" t="s">
        <v>394</v>
      </c>
      <c r="B47" s="776">
        <f>'精算内訳 '!B46</f>
        <v>0</v>
      </c>
      <c r="C47" s="777"/>
      <c r="D47" s="219">
        <f>'精算内訳 '!D46</f>
        <v>0</v>
      </c>
      <c r="E47" s="220">
        <f>'精算内訳 '!E46</f>
        <v>0</v>
      </c>
      <c r="F47" s="221">
        <f>'精算内訳 '!F46</f>
        <v>0</v>
      </c>
      <c r="G47" s="139">
        <f t="shared" si="2"/>
        <v>0</v>
      </c>
      <c r="H47" s="139">
        <f t="shared" si="3"/>
        <v>0</v>
      </c>
      <c r="I47" s="776">
        <f>'精算内訳 '!I46</f>
        <v>0</v>
      </c>
      <c r="J47" s="777"/>
      <c r="K47" s="224">
        <f>'精算内訳 '!K46</f>
        <v>0</v>
      </c>
      <c r="L47" s="165"/>
      <c r="M47" s="273"/>
      <c r="N47" s="275"/>
      <c r="O47" s="275"/>
      <c r="P47" s="275"/>
      <c r="Q47" s="275"/>
      <c r="R47" s="138"/>
    </row>
    <row r="48" spans="1:19" s="125" customFormat="1" ht="16.5" customHeight="1">
      <c r="A48" s="130" t="s">
        <v>395</v>
      </c>
      <c r="B48" s="776">
        <f>'精算内訳 '!B47</f>
        <v>0</v>
      </c>
      <c r="C48" s="777"/>
      <c r="D48" s="219">
        <f>'精算内訳 '!D47</f>
        <v>0</v>
      </c>
      <c r="E48" s="220">
        <f>'精算内訳 '!E47</f>
        <v>0</v>
      </c>
      <c r="F48" s="221">
        <f>'精算内訳 '!F47</f>
        <v>0</v>
      </c>
      <c r="G48" s="139">
        <f t="shared" si="2"/>
        <v>0</v>
      </c>
      <c r="H48" s="139">
        <f t="shared" si="3"/>
        <v>0</v>
      </c>
      <c r="I48" s="776">
        <f>'精算内訳 '!I47</f>
        <v>0</v>
      </c>
      <c r="J48" s="777"/>
      <c r="K48" s="224">
        <f>'精算内訳 '!K47</f>
        <v>0</v>
      </c>
      <c r="L48" s="165"/>
      <c r="M48" s="273"/>
      <c r="N48" s="275"/>
      <c r="O48" s="275"/>
      <c r="P48" s="275"/>
      <c r="Q48" s="275"/>
      <c r="R48" s="138"/>
    </row>
    <row r="49" spans="1:19" s="125" customFormat="1" ht="16.5" customHeight="1">
      <c r="A49" s="130" t="s">
        <v>396</v>
      </c>
      <c r="B49" s="776">
        <f>'精算内訳 '!B48</f>
        <v>0</v>
      </c>
      <c r="C49" s="777"/>
      <c r="D49" s="219">
        <f>'精算内訳 '!D48</f>
        <v>0</v>
      </c>
      <c r="E49" s="220">
        <f>'精算内訳 '!E48</f>
        <v>0</v>
      </c>
      <c r="F49" s="221">
        <f>'精算内訳 '!F48</f>
        <v>0</v>
      </c>
      <c r="G49" s="139">
        <f t="shared" si="2"/>
        <v>0</v>
      </c>
      <c r="H49" s="139">
        <f t="shared" si="3"/>
        <v>0</v>
      </c>
      <c r="I49" s="776">
        <f>'精算内訳 '!I48</f>
        <v>0</v>
      </c>
      <c r="J49" s="777"/>
      <c r="K49" s="224">
        <f>'精算内訳 '!K48</f>
        <v>0</v>
      </c>
      <c r="L49" s="165"/>
      <c r="M49" s="273"/>
      <c r="N49" s="275"/>
      <c r="O49" s="275"/>
      <c r="P49" s="275"/>
      <c r="Q49" s="275"/>
      <c r="R49" s="138"/>
    </row>
    <row r="50" spans="1:19" s="125" customFormat="1" ht="16.5" customHeight="1">
      <c r="A50" s="130" t="s">
        <v>397</v>
      </c>
      <c r="B50" s="776">
        <f>'精算内訳 '!B49</f>
        <v>0</v>
      </c>
      <c r="C50" s="777"/>
      <c r="D50" s="219">
        <f>'精算内訳 '!D49</f>
        <v>0</v>
      </c>
      <c r="E50" s="220">
        <f>'精算内訳 '!E49</f>
        <v>0</v>
      </c>
      <c r="F50" s="221">
        <f>'精算内訳 '!F49</f>
        <v>0</v>
      </c>
      <c r="G50" s="139">
        <f t="shared" si="2"/>
        <v>0</v>
      </c>
      <c r="H50" s="139">
        <f t="shared" si="3"/>
        <v>0</v>
      </c>
      <c r="I50" s="776">
        <f>'精算内訳 '!I49</f>
        <v>0</v>
      </c>
      <c r="J50" s="777"/>
      <c r="K50" s="224">
        <f>'精算内訳 '!K49</f>
        <v>0</v>
      </c>
      <c r="L50" s="165"/>
      <c r="M50" s="273"/>
      <c r="N50" s="275"/>
      <c r="O50" s="275"/>
      <c r="P50" s="275"/>
      <c r="Q50" s="275"/>
      <c r="R50" s="138"/>
    </row>
    <row r="51" spans="1:19" s="125" customFormat="1" ht="16.5" customHeight="1">
      <c r="A51" s="130" t="s">
        <v>398</v>
      </c>
      <c r="B51" s="776">
        <f>'精算内訳 '!B50</f>
        <v>0</v>
      </c>
      <c r="C51" s="777"/>
      <c r="D51" s="219">
        <f>'精算内訳 '!D50</f>
        <v>0</v>
      </c>
      <c r="E51" s="220">
        <f>'精算内訳 '!E50</f>
        <v>0</v>
      </c>
      <c r="F51" s="221">
        <f>'精算内訳 '!F50</f>
        <v>0</v>
      </c>
      <c r="G51" s="139">
        <f t="shared" si="2"/>
        <v>0</v>
      </c>
      <c r="H51" s="139">
        <f t="shared" si="3"/>
        <v>0</v>
      </c>
      <c r="I51" s="776">
        <f>'精算内訳 '!I50</f>
        <v>0</v>
      </c>
      <c r="J51" s="777"/>
      <c r="K51" s="224">
        <f>'精算内訳 '!K50</f>
        <v>0</v>
      </c>
      <c r="L51" s="165"/>
      <c r="M51" s="273"/>
      <c r="N51" s="142"/>
      <c r="O51" s="142"/>
      <c r="P51" s="142"/>
      <c r="Q51" s="142"/>
    </row>
    <row r="52" spans="1:19" s="125" customFormat="1" ht="16.5" customHeight="1">
      <c r="A52" s="130" t="s">
        <v>399</v>
      </c>
      <c r="B52" s="776">
        <f>'精算内訳 '!B51</f>
        <v>0</v>
      </c>
      <c r="C52" s="777"/>
      <c r="D52" s="219">
        <f>'精算内訳 '!D51</f>
        <v>0</v>
      </c>
      <c r="E52" s="220">
        <f>'精算内訳 '!E51</f>
        <v>0</v>
      </c>
      <c r="F52" s="221">
        <f>'精算内訳 '!F51</f>
        <v>0</v>
      </c>
      <c r="G52" s="139">
        <f t="shared" si="2"/>
        <v>0</v>
      </c>
      <c r="H52" s="139">
        <f t="shared" si="3"/>
        <v>0</v>
      </c>
      <c r="I52" s="776">
        <f>'精算内訳 '!I51</f>
        <v>0</v>
      </c>
      <c r="J52" s="777"/>
      <c r="K52" s="224">
        <f>'精算内訳 '!K51</f>
        <v>0</v>
      </c>
      <c r="L52" s="165"/>
      <c r="M52" s="273"/>
      <c r="N52" s="142"/>
      <c r="O52" s="142"/>
      <c r="P52" s="142"/>
      <c r="Q52" s="142"/>
    </row>
    <row r="53" spans="1:19" s="125" customFormat="1" ht="16.5" customHeight="1">
      <c r="A53" s="130" t="s">
        <v>400</v>
      </c>
      <c r="B53" s="776">
        <f>'精算内訳 '!B52</f>
        <v>0</v>
      </c>
      <c r="C53" s="777"/>
      <c r="D53" s="219">
        <f>'精算内訳 '!D52</f>
        <v>0</v>
      </c>
      <c r="E53" s="220">
        <f>'精算内訳 '!E52</f>
        <v>0</v>
      </c>
      <c r="F53" s="221">
        <f>'精算内訳 '!F52</f>
        <v>0</v>
      </c>
      <c r="G53" s="139">
        <f t="shared" si="2"/>
        <v>0</v>
      </c>
      <c r="H53" s="139">
        <f t="shared" si="3"/>
        <v>0</v>
      </c>
      <c r="I53" s="776">
        <f>'精算内訳 '!I52</f>
        <v>0</v>
      </c>
      <c r="J53" s="777"/>
      <c r="K53" s="224">
        <f>'精算内訳 '!K52</f>
        <v>0</v>
      </c>
      <c r="L53" s="165"/>
      <c r="M53" s="273"/>
      <c r="N53" s="142"/>
      <c r="O53" s="142"/>
      <c r="P53" s="142"/>
      <c r="Q53" s="142"/>
    </row>
    <row r="54" spans="1:19" s="125" customFormat="1" ht="16.5" customHeight="1">
      <c r="A54" s="130" t="s">
        <v>401</v>
      </c>
      <c r="B54" s="776">
        <f>'精算内訳 '!B53</f>
        <v>0</v>
      </c>
      <c r="C54" s="777"/>
      <c r="D54" s="219">
        <f>'精算内訳 '!D53</f>
        <v>0</v>
      </c>
      <c r="E54" s="220">
        <f>'精算内訳 '!E53</f>
        <v>0</v>
      </c>
      <c r="F54" s="221">
        <f>'精算内訳 '!F53</f>
        <v>0</v>
      </c>
      <c r="G54" s="139">
        <f t="shared" si="2"/>
        <v>0</v>
      </c>
      <c r="H54" s="139">
        <f t="shared" si="3"/>
        <v>0</v>
      </c>
      <c r="I54" s="776">
        <f>'精算内訳 '!I53</f>
        <v>0</v>
      </c>
      <c r="J54" s="777"/>
      <c r="K54" s="224">
        <f>'精算内訳 '!K53</f>
        <v>0</v>
      </c>
      <c r="L54" s="165"/>
      <c r="M54" s="273"/>
      <c r="N54" s="273"/>
      <c r="O54" s="273"/>
      <c r="P54" s="273"/>
      <c r="Q54" s="142"/>
      <c r="R54" s="273"/>
      <c r="S54" s="273"/>
    </row>
    <row r="55" spans="1:19" s="125" customFormat="1" ht="16.5" customHeight="1">
      <c r="A55" s="130" t="s">
        <v>402</v>
      </c>
      <c r="B55" s="776">
        <f>'精算内訳 '!B54</f>
        <v>0</v>
      </c>
      <c r="C55" s="777"/>
      <c r="D55" s="219">
        <f>'精算内訳 '!D54</f>
        <v>0</v>
      </c>
      <c r="E55" s="220">
        <f>'精算内訳 '!E54</f>
        <v>0</v>
      </c>
      <c r="F55" s="221">
        <f>'精算内訳 '!F54</f>
        <v>0</v>
      </c>
      <c r="G55" s="139">
        <f t="shared" si="2"/>
        <v>0</v>
      </c>
      <c r="H55" s="139">
        <f t="shared" si="3"/>
        <v>0</v>
      </c>
      <c r="I55" s="776">
        <f>'精算内訳 '!I54</f>
        <v>0</v>
      </c>
      <c r="J55" s="777"/>
      <c r="K55" s="224">
        <f>'精算内訳 '!K54</f>
        <v>0</v>
      </c>
      <c r="L55" s="165"/>
      <c r="M55" s="273"/>
      <c r="N55" s="273"/>
      <c r="O55" s="273"/>
      <c r="P55" s="273"/>
      <c r="Q55" s="142"/>
      <c r="R55" s="273"/>
      <c r="S55" s="273"/>
    </row>
    <row r="56" spans="1:19" s="125" customFormat="1" ht="16.5" customHeight="1">
      <c r="A56" s="130" t="s">
        <v>403</v>
      </c>
      <c r="B56" s="776">
        <f>'精算内訳 '!B55</f>
        <v>0</v>
      </c>
      <c r="C56" s="777"/>
      <c r="D56" s="219">
        <f>'精算内訳 '!D55</f>
        <v>0</v>
      </c>
      <c r="E56" s="220">
        <f>'精算内訳 '!E55</f>
        <v>0</v>
      </c>
      <c r="F56" s="221">
        <f>'精算内訳 '!F55</f>
        <v>0</v>
      </c>
      <c r="G56" s="139">
        <f t="shared" si="2"/>
        <v>0</v>
      </c>
      <c r="H56" s="139">
        <f t="shared" si="3"/>
        <v>0</v>
      </c>
      <c r="I56" s="776">
        <f>'精算内訳 '!I55</f>
        <v>0</v>
      </c>
      <c r="J56" s="777"/>
      <c r="K56" s="224">
        <f>'精算内訳 '!K55</f>
        <v>0</v>
      </c>
      <c r="L56" s="165"/>
      <c r="M56" s="273"/>
      <c r="N56" s="273"/>
      <c r="O56" s="273"/>
      <c r="P56" s="273"/>
      <c r="Q56" s="142"/>
      <c r="R56" s="273"/>
      <c r="S56" s="273"/>
    </row>
    <row r="57" spans="1:19" s="125" customFormat="1" ht="16.5" customHeight="1">
      <c r="A57" s="130" t="s">
        <v>404</v>
      </c>
      <c r="B57" s="776">
        <f>'精算内訳 '!B56</f>
        <v>0</v>
      </c>
      <c r="C57" s="777"/>
      <c r="D57" s="219">
        <f>'精算内訳 '!D56</f>
        <v>0</v>
      </c>
      <c r="E57" s="220">
        <f>'精算内訳 '!E56</f>
        <v>0</v>
      </c>
      <c r="F57" s="221">
        <f>'精算内訳 '!F56</f>
        <v>0</v>
      </c>
      <c r="G57" s="139">
        <f t="shared" si="2"/>
        <v>0</v>
      </c>
      <c r="H57" s="139">
        <f t="shared" si="3"/>
        <v>0</v>
      </c>
      <c r="I57" s="776">
        <f>'精算内訳 '!I56</f>
        <v>0</v>
      </c>
      <c r="J57" s="777"/>
      <c r="K57" s="224">
        <f>'精算内訳 '!K56</f>
        <v>0</v>
      </c>
      <c r="L57" s="165"/>
      <c r="M57" s="273"/>
      <c r="N57" s="273"/>
      <c r="O57" s="273"/>
      <c r="P57" s="273"/>
      <c r="Q57" s="142"/>
      <c r="R57" s="273"/>
      <c r="S57" s="273"/>
    </row>
    <row r="58" spans="1:19" s="125" customFormat="1" ht="16.5" customHeight="1">
      <c r="A58" s="130" t="s">
        <v>405</v>
      </c>
      <c r="B58" s="776">
        <f>'精算内訳 '!B57</f>
        <v>0</v>
      </c>
      <c r="C58" s="777"/>
      <c r="D58" s="219">
        <f>'精算内訳 '!D57</f>
        <v>0</v>
      </c>
      <c r="E58" s="220">
        <f>'精算内訳 '!E57</f>
        <v>0</v>
      </c>
      <c r="F58" s="221">
        <f>'精算内訳 '!F57</f>
        <v>0</v>
      </c>
      <c r="G58" s="139">
        <f t="shared" si="2"/>
        <v>0</v>
      </c>
      <c r="H58" s="139">
        <f t="shared" si="3"/>
        <v>0</v>
      </c>
      <c r="I58" s="776">
        <f>'精算内訳 '!I57</f>
        <v>0</v>
      </c>
      <c r="J58" s="777"/>
      <c r="K58" s="224">
        <f>'精算内訳 '!K57</f>
        <v>0</v>
      </c>
      <c r="L58" s="165"/>
      <c r="M58" s="273"/>
      <c r="N58" s="273"/>
      <c r="O58" s="273"/>
      <c r="P58" s="273"/>
      <c r="Q58" s="142"/>
      <c r="R58" s="273"/>
      <c r="S58" s="273"/>
    </row>
    <row r="59" spans="1:19" s="125" customFormat="1" ht="16.5" customHeight="1">
      <c r="A59" s="130" t="s">
        <v>406</v>
      </c>
      <c r="B59" s="776">
        <f>'精算内訳 '!B58</f>
        <v>0</v>
      </c>
      <c r="C59" s="777"/>
      <c r="D59" s="219">
        <f>'精算内訳 '!D58</f>
        <v>0</v>
      </c>
      <c r="E59" s="220">
        <f>'精算内訳 '!E58</f>
        <v>0</v>
      </c>
      <c r="F59" s="221">
        <f>'精算内訳 '!F58</f>
        <v>0</v>
      </c>
      <c r="G59" s="139">
        <f t="shared" si="2"/>
        <v>0</v>
      </c>
      <c r="H59" s="139">
        <f t="shared" si="3"/>
        <v>0</v>
      </c>
      <c r="I59" s="776">
        <f>'精算内訳 '!I58</f>
        <v>0</v>
      </c>
      <c r="J59" s="777"/>
      <c r="K59" s="224">
        <f>'精算内訳 '!K58</f>
        <v>0</v>
      </c>
      <c r="L59" s="165"/>
      <c r="M59" s="273"/>
      <c r="N59" s="273"/>
      <c r="O59" s="273"/>
      <c r="P59" s="273"/>
      <c r="Q59" s="142"/>
      <c r="R59" s="273"/>
      <c r="S59" s="273"/>
    </row>
    <row r="60" spans="1:19" s="125" customFormat="1" ht="16.5" customHeight="1">
      <c r="A60" s="130" t="s">
        <v>407</v>
      </c>
      <c r="B60" s="776">
        <f>'精算内訳 '!B59</f>
        <v>0</v>
      </c>
      <c r="C60" s="777"/>
      <c r="D60" s="219">
        <f>'精算内訳 '!D59</f>
        <v>0</v>
      </c>
      <c r="E60" s="220">
        <f>'精算内訳 '!E59</f>
        <v>0</v>
      </c>
      <c r="F60" s="221">
        <f>'精算内訳 '!F59</f>
        <v>0</v>
      </c>
      <c r="G60" s="139">
        <f t="shared" si="2"/>
        <v>0</v>
      </c>
      <c r="H60" s="139">
        <f t="shared" si="3"/>
        <v>0</v>
      </c>
      <c r="I60" s="776">
        <f>'精算内訳 '!I59</f>
        <v>0</v>
      </c>
      <c r="J60" s="777"/>
      <c r="K60" s="224">
        <f>'精算内訳 '!K59</f>
        <v>0</v>
      </c>
      <c r="L60" s="165"/>
      <c r="M60" s="273"/>
      <c r="N60" s="273"/>
      <c r="O60" s="273"/>
      <c r="P60" s="273"/>
      <c r="Q60" s="142"/>
      <c r="R60" s="273"/>
      <c r="S60" s="273"/>
    </row>
    <row r="61" spans="1:19" s="125" customFormat="1" ht="16.5" customHeight="1">
      <c r="A61" s="130" t="s">
        <v>408</v>
      </c>
      <c r="B61" s="776">
        <f>'精算内訳 '!B60</f>
        <v>0</v>
      </c>
      <c r="C61" s="777"/>
      <c r="D61" s="219">
        <f>'精算内訳 '!D60</f>
        <v>0</v>
      </c>
      <c r="E61" s="220">
        <f>'精算内訳 '!E60</f>
        <v>0</v>
      </c>
      <c r="F61" s="221">
        <f>'精算内訳 '!F60</f>
        <v>0</v>
      </c>
      <c r="G61" s="139">
        <f t="shared" si="2"/>
        <v>0</v>
      </c>
      <c r="H61" s="139">
        <f t="shared" si="3"/>
        <v>0</v>
      </c>
      <c r="I61" s="776">
        <f>'精算内訳 '!I60</f>
        <v>0</v>
      </c>
      <c r="J61" s="777"/>
      <c r="K61" s="224">
        <f>'精算内訳 '!K60</f>
        <v>0</v>
      </c>
      <c r="L61" s="165"/>
      <c r="M61" s="273"/>
      <c r="N61" s="273"/>
      <c r="O61" s="273"/>
      <c r="P61" s="273"/>
      <c r="Q61" s="142"/>
      <c r="R61" s="273"/>
      <c r="S61" s="273"/>
    </row>
    <row r="62" spans="1:19" s="125" customFormat="1" ht="16.5" customHeight="1">
      <c r="A62" s="130" t="s">
        <v>409</v>
      </c>
      <c r="B62" s="776">
        <f>'精算内訳 '!B61</f>
        <v>0</v>
      </c>
      <c r="C62" s="777"/>
      <c r="D62" s="219">
        <f>'精算内訳 '!D61</f>
        <v>0</v>
      </c>
      <c r="E62" s="220">
        <f>'精算内訳 '!E61</f>
        <v>0</v>
      </c>
      <c r="F62" s="221">
        <f>'精算内訳 '!F61</f>
        <v>0</v>
      </c>
      <c r="G62" s="139">
        <f t="shared" si="2"/>
        <v>0</v>
      </c>
      <c r="H62" s="139">
        <f t="shared" si="3"/>
        <v>0</v>
      </c>
      <c r="I62" s="776">
        <f>'精算内訳 '!I61</f>
        <v>0</v>
      </c>
      <c r="J62" s="777"/>
      <c r="K62" s="224">
        <f>'精算内訳 '!K61</f>
        <v>0</v>
      </c>
      <c r="L62" s="165"/>
      <c r="M62" s="273"/>
      <c r="N62" s="273"/>
      <c r="O62" s="273"/>
      <c r="P62" s="273"/>
      <c r="Q62" s="142"/>
      <c r="R62" s="273"/>
      <c r="S62" s="273"/>
    </row>
    <row r="63" spans="1:19" s="125" customFormat="1" ht="16.5" customHeight="1">
      <c r="A63" s="130" t="s">
        <v>410</v>
      </c>
      <c r="B63" s="776">
        <f>'精算内訳 '!B62</f>
        <v>0</v>
      </c>
      <c r="C63" s="777"/>
      <c r="D63" s="219">
        <f>'精算内訳 '!D62</f>
        <v>0</v>
      </c>
      <c r="E63" s="220">
        <f>'精算内訳 '!E62</f>
        <v>0</v>
      </c>
      <c r="F63" s="221">
        <f>'精算内訳 '!F62</f>
        <v>0</v>
      </c>
      <c r="G63" s="139">
        <f t="shared" si="2"/>
        <v>0</v>
      </c>
      <c r="H63" s="139">
        <f t="shared" si="3"/>
        <v>0</v>
      </c>
      <c r="I63" s="776">
        <f>'精算内訳 '!I62</f>
        <v>0</v>
      </c>
      <c r="J63" s="777"/>
      <c r="K63" s="224">
        <f>'精算内訳 '!K62</f>
        <v>0</v>
      </c>
      <c r="L63" s="165"/>
      <c r="M63" s="273"/>
      <c r="N63" s="273"/>
      <c r="O63" s="273"/>
      <c r="P63" s="273"/>
      <c r="Q63" s="142"/>
      <c r="R63" s="273"/>
      <c r="S63" s="273"/>
    </row>
    <row r="64" spans="1:19" s="125" customFormat="1" ht="16.5" customHeight="1">
      <c r="A64" s="130" t="s">
        <v>411</v>
      </c>
      <c r="B64" s="776">
        <f>'精算内訳 '!B63</f>
        <v>0</v>
      </c>
      <c r="C64" s="777"/>
      <c r="D64" s="219">
        <f>'精算内訳 '!D63</f>
        <v>0</v>
      </c>
      <c r="E64" s="220">
        <f>'精算内訳 '!E63</f>
        <v>0</v>
      </c>
      <c r="F64" s="221">
        <f>'精算内訳 '!F63</f>
        <v>0</v>
      </c>
      <c r="G64" s="139">
        <f t="shared" si="2"/>
        <v>0</v>
      </c>
      <c r="H64" s="139">
        <f t="shared" si="3"/>
        <v>0</v>
      </c>
      <c r="I64" s="776">
        <f>'精算内訳 '!I63</f>
        <v>0</v>
      </c>
      <c r="J64" s="777"/>
      <c r="K64" s="224">
        <f>'精算内訳 '!K63</f>
        <v>0</v>
      </c>
      <c r="L64" s="165"/>
      <c r="M64" s="273"/>
      <c r="N64" s="273"/>
      <c r="O64" s="273"/>
      <c r="P64" s="273"/>
      <c r="Q64" s="142"/>
      <c r="R64" s="273"/>
      <c r="S64" s="273"/>
    </row>
    <row r="65" spans="1:20" s="125" customFormat="1" ht="16.5" customHeight="1">
      <c r="A65" s="724" t="s">
        <v>258</v>
      </c>
      <c r="B65" s="725"/>
      <c r="C65" s="725"/>
      <c r="D65" s="725"/>
      <c r="E65" s="726"/>
      <c r="F65" s="144">
        <f>SUM(F5:F64)</f>
        <v>0</v>
      </c>
      <c r="G65" s="139">
        <f>SUM(G5:G64)</f>
        <v>0</v>
      </c>
      <c r="H65" s="139">
        <f>SUM(H5:H64)</f>
        <v>0</v>
      </c>
      <c r="I65" s="727"/>
      <c r="J65" s="728"/>
      <c r="K65" s="215"/>
      <c r="L65" s="165"/>
      <c r="M65" s="196"/>
      <c r="N65" s="196"/>
      <c r="O65" s="196"/>
      <c r="P65" s="196"/>
      <c r="Q65" s="196"/>
      <c r="R65" s="196"/>
      <c r="S65" s="196"/>
      <c r="T65" s="196"/>
    </row>
    <row r="66" spans="1:20" s="138" customFormat="1" ht="16.5" customHeight="1">
      <c r="A66" s="166"/>
      <c r="B66" s="201"/>
      <c r="C66" s="201"/>
      <c r="D66" s="196"/>
      <c r="E66" s="196"/>
      <c r="F66" s="196"/>
      <c r="G66" s="196"/>
      <c r="H66" s="196"/>
      <c r="I66" s="196"/>
      <c r="J66" s="196"/>
      <c r="K66" s="196"/>
      <c r="L66" s="196"/>
      <c r="M66" s="196"/>
      <c r="N66" s="196"/>
      <c r="O66" s="196"/>
      <c r="P66" s="196"/>
      <c r="Q66" s="196"/>
      <c r="R66" s="196"/>
      <c r="S66" s="196"/>
    </row>
    <row r="67" spans="1:20" s="147" customFormat="1" ht="22.5" customHeight="1">
      <c r="A67" s="723" t="s">
        <v>249</v>
      </c>
      <c r="B67" s="723"/>
      <c r="C67" s="134" t="s">
        <v>251</v>
      </c>
      <c r="D67" s="134" t="s">
        <v>252</v>
      </c>
      <c r="E67" s="134" t="s">
        <v>253</v>
      </c>
      <c r="G67" s="143"/>
      <c r="H67" s="217"/>
      <c r="I67" s="197" t="s">
        <v>188</v>
      </c>
      <c r="J67" s="197" t="s">
        <v>259</v>
      </c>
      <c r="K67" s="202" t="s">
        <v>189</v>
      </c>
      <c r="L67" s="197" t="s">
        <v>253</v>
      </c>
      <c r="M67" s="196"/>
      <c r="N67" s="196"/>
      <c r="O67" s="196"/>
      <c r="P67" s="196"/>
      <c r="Q67" s="196"/>
    </row>
    <row r="68" spans="1:20" s="147" customFormat="1" ht="16.5" customHeight="1">
      <c r="A68" s="730" t="s">
        <v>183</v>
      </c>
      <c r="B68" s="200" t="s">
        <v>87</v>
      </c>
      <c r="C68" s="139">
        <f>SUMIF($D$5:$D$64,"会場借上料",F$5:F$64)</f>
        <v>0</v>
      </c>
      <c r="D68" s="139">
        <f>SUMIF($D$5:$D$64,"会場借上料",G$5:G$64)</f>
        <v>0</v>
      </c>
      <c r="E68" s="139">
        <f>SUMIF($D$5:$D$64,"会場借上料",H$5:H$64)</f>
        <v>0</v>
      </c>
      <c r="G68" s="735" t="s">
        <v>260</v>
      </c>
      <c r="H68" s="735"/>
      <c r="I68" s="279" t="s">
        <v>416</v>
      </c>
      <c r="J68" s="151">
        <f>SUM(C68:C71,C73)</f>
        <v>0</v>
      </c>
      <c r="K68" s="199">
        <f>SUM(D68:D71,D73)</f>
        <v>0</v>
      </c>
      <c r="L68" s="151">
        <f>SUM(E68:E71,E73)</f>
        <v>0</v>
      </c>
      <c r="M68" s="196"/>
      <c r="N68" s="196"/>
      <c r="O68" s="196"/>
      <c r="P68" s="196"/>
    </row>
    <row r="69" spans="1:20" s="147" customFormat="1" ht="16.5" customHeight="1">
      <c r="A69" s="731"/>
      <c r="B69" s="200" t="s">
        <v>86</v>
      </c>
      <c r="C69" s="139">
        <f>SUMIF($D$5:$D$64,"装飾設備費",F$5:F$64)</f>
        <v>0</v>
      </c>
      <c r="D69" s="139">
        <f>SUMIF($D$5:$D$64,"装飾設備費",G$5:G$64)</f>
        <v>0</v>
      </c>
      <c r="E69" s="139">
        <f>SUMIF($D$5:$D$64,"装飾設備費",H$5:H$64)</f>
        <v>0</v>
      </c>
      <c r="G69" s="735"/>
      <c r="H69" s="735"/>
      <c r="I69" s="279" t="s">
        <v>415</v>
      </c>
      <c r="J69" s="151">
        <f>SUM(C72)</f>
        <v>0</v>
      </c>
      <c r="K69" s="199">
        <f>SUM(D72)</f>
        <v>0</v>
      </c>
      <c r="L69" s="151">
        <f>SUM(E72)</f>
        <v>0</v>
      </c>
    </row>
    <row r="70" spans="1:20" s="147" customFormat="1" ht="16.5" customHeight="1">
      <c r="A70" s="731"/>
      <c r="B70" s="200" t="s">
        <v>85</v>
      </c>
      <c r="C70" s="139">
        <f>SUMIF($D$5:$D$64,"委託料",F$5:F$64)</f>
        <v>0</v>
      </c>
      <c r="D70" s="139">
        <f>SUMIF($D$5:$D$64,"委託料",G$5:G$64)</f>
        <v>0</v>
      </c>
      <c r="E70" s="139">
        <f>SUMIF($D$5:$D$64,"委託料",H$5:H$64)</f>
        <v>0</v>
      </c>
      <c r="G70" s="729" t="s">
        <v>261</v>
      </c>
      <c r="H70" s="729"/>
      <c r="I70" s="279" t="s">
        <v>416</v>
      </c>
      <c r="J70" s="151">
        <f>SUM(C74:C76)</f>
        <v>0</v>
      </c>
      <c r="K70" s="199">
        <f>SUM(D74:D76)</f>
        <v>0</v>
      </c>
      <c r="L70" s="151">
        <f>SUM(E74:E76)</f>
        <v>0</v>
      </c>
    </row>
    <row r="71" spans="1:20" s="147" customFormat="1" ht="16.5" customHeight="1">
      <c r="A71" s="731"/>
      <c r="B71" s="200" t="s">
        <v>83</v>
      </c>
      <c r="C71" s="139">
        <f>SUMIF($D$5:$D$64,"印刷製本費",F$5:F$64)</f>
        <v>0</v>
      </c>
      <c r="D71" s="139">
        <f>SUMIF($D$5:$D$64,"印刷製本費",G$5:G$64)</f>
        <v>0</v>
      </c>
      <c r="E71" s="139">
        <f>SUMIF($D$5:$D$64,"印刷製本費",H$5:H$64)</f>
        <v>0</v>
      </c>
      <c r="G71" s="729" t="s">
        <v>262</v>
      </c>
      <c r="H71" s="729"/>
      <c r="I71" s="152"/>
      <c r="J71" s="151">
        <f>SUM(C77)</f>
        <v>0</v>
      </c>
      <c r="K71" s="199">
        <f>SUM(D77)</f>
        <v>0</v>
      </c>
      <c r="L71" s="151">
        <f>SUM(E77)</f>
        <v>0</v>
      </c>
    </row>
    <row r="72" spans="1:20" s="147" customFormat="1" ht="16.5" customHeight="1">
      <c r="A72" s="731"/>
      <c r="B72" s="200" t="s">
        <v>278</v>
      </c>
      <c r="C72" s="139">
        <f>SUMIF($D$5:$D$64,"人件費",F$5:F$64)</f>
        <v>0</v>
      </c>
      <c r="D72" s="139">
        <f>SUMIF($D$5:$D$64,"人件費",G$5:G$64)</f>
        <v>0</v>
      </c>
      <c r="E72" s="139">
        <f>SUMIF($D$5:$D$64,"人件費",H$5:H$64)</f>
        <v>0</v>
      </c>
      <c r="G72" s="729" t="s">
        <v>186</v>
      </c>
      <c r="H72" s="729"/>
      <c r="I72" s="153"/>
      <c r="J72" s="139">
        <f>SUM(J68:J71)</f>
        <v>0</v>
      </c>
      <c r="K72" s="218"/>
      <c r="L72" s="153"/>
    </row>
    <row r="73" spans="1:20" s="147" customFormat="1" ht="16.5" customHeight="1">
      <c r="A73" s="732"/>
      <c r="B73" s="200" t="s">
        <v>81</v>
      </c>
      <c r="C73" s="139">
        <f>SUMIF($D$5:$D$64,"海外通信費",F$5:F$64)</f>
        <v>0</v>
      </c>
      <c r="D73" s="139">
        <f>SUMIF($D$5:$D$64,"海外通信費",G$5:G$64)</f>
        <v>0</v>
      </c>
      <c r="E73" s="139">
        <f>SUMIF($D$5:$D$64,"海外通信費",H$5:H$64)</f>
        <v>0</v>
      </c>
      <c r="L73" s="196"/>
      <c r="M73" s="196"/>
    </row>
    <row r="74" spans="1:20" s="147" customFormat="1" ht="16.5" customHeight="1">
      <c r="A74" s="734" t="s">
        <v>184</v>
      </c>
      <c r="B74" s="200" t="s">
        <v>256</v>
      </c>
      <c r="C74" s="139">
        <f>SUMIF($D$5:$D$64,"施設整備費",F$5:F$64)</f>
        <v>0</v>
      </c>
      <c r="D74" s="139">
        <f>SUMIF($D$5:$D$64,"施設整備費",G$5:G$64)</f>
        <v>0</v>
      </c>
      <c r="E74" s="139">
        <f>SUMIF($D$5:$D$64,"施設整備費",H$5:H$64)</f>
        <v>0</v>
      </c>
      <c r="G74" s="719" t="s">
        <v>417</v>
      </c>
      <c r="H74" s="720"/>
      <c r="I74" s="312" t="s">
        <v>188</v>
      </c>
      <c r="J74" s="312" t="s">
        <v>259</v>
      </c>
      <c r="K74" s="373" t="s">
        <v>189</v>
      </c>
      <c r="L74" s="312" t="s">
        <v>253</v>
      </c>
    </row>
    <row r="75" spans="1:20" s="147" customFormat="1" ht="16.5" customHeight="1">
      <c r="A75" s="734"/>
      <c r="B75" s="200" t="s">
        <v>78</v>
      </c>
      <c r="C75" s="139">
        <f>SUMIF($D$5:$D$64,"内外装整備費",F$5:F$64)</f>
        <v>0</v>
      </c>
      <c r="D75" s="139">
        <f>SUMIF($D$5:$D$64,"内外装整備費",G$5:G$64)</f>
        <v>0</v>
      </c>
      <c r="E75" s="139">
        <f>SUMIF($D$5:$D$64,"内外装整備費",H$5:H$64)</f>
        <v>0</v>
      </c>
      <c r="G75" s="736" t="s">
        <v>418</v>
      </c>
      <c r="H75" s="735"/>
      <c r="I75" s="279" t="s">
        <v>412</v>
      </c>
      <c r="J75" s="280">
        <f>SUM(C68:C71,C73)</f>
        <v>0</v>
      </c>
      <c r="K75" s="308">
        <f>SUM(D68:D71,D73)</f>
        <v>0</v>
      </c>
      <c r="L75" s="280">
        <f>SUM(E68:E71,E73)</f>
        <v>0</v>
      </c>
    </row>
    <row r="76" spans="1:20" s="147" customFormat="1" ht="16.5" customHeight="1">
      <c r="A76" s="734"/>
      <c r="B76" s="200" t="s">
        <v>77</v>
      </c>
      <c r="C76" s="139">
        <f>SUMIF($D$5:$D$64,"家賃賃借料",F$5:F$64)</f>
        <v>0</v>
      </c>
      <c r="D76" s="139">
        <f>SUMIF($D$5:$D$64,"家賃賃借料",G$5:G$64)</f>
        <v>0</v>
      </c>
      <c r="E76" s="139">
        <f>SUMIF($D$5:$D$64,"家賃賃借料",H$5:H$64)</f>
        <v>0</v>
      </c>
      <c r="G76" s="735"/>
      <c r="H76" s="735"/>
      <c r="I76" s="279" t="s">
        <v>414</v>
      </c>
      <c r="J76" s="280">
        <f>SUM(C72)</f>
        <v>0</v>
      </c>
      <c r="K76" s="308">
        <f>SUM(D72)</f>
        <v>0</v>
      </c>
      <c r="L76" s="280">
        <f>SUM(E72)</f>
        <v>0</v>
      </c>
    </row>
    <row r="77" spans="1:20" s="147" customFormat="1" ht="16.5" customHeight="1">
      <c r="A77" s="719" t="s">
        <v>257</v>
      </c>
      <c r="B77" s="720"/>
      <c r="C77" s="139">
        <f>SUMIF($D$5:$D$64,"補助対象外",F$5:F$64)</f>
        <v>0</v>
      </c>
      <c r="D77" s="139">
        <f>SUMIF($D$5:$D$64,"補助対象外",G$5:G$64)</f>
        <v>0</v>
      </c>
      <c r="E77" s="139">
        <f>SUMIF($D$5:$D$64,"補助対象外",H$5:H$64)</f>
        <v>0</v>
      </c>
      <c r="G77" s="729" t="s">
        <v>261</v>
      </c>
      <c r="H77" s="729"/>
      <c r="I77" s="279" t="s">
        <v>412</v>
      </c>
      <c r="J77" s="280">
        <f>SUM(C74:C76)</f>
        <v>0</v>
      </c>
      <c r="K77" s="308">
        <f>SUM(D74:D76)</f>
        <v>0</v>
      </c>
      <c r="L77" s="280">
        <f>SUM(E74:E76)</f>
        <v>0</v>
      </c>
    </row>
    <row r="78" spans="1:20" s="147" customFormat="1" ht="16.5" customHeight="1">
      <c r="A78" s="733" t="s">
        <v>258</v>
      </c>
      <c r="B78" s="733"/>
      <c r="C78" s="139">
        <f>SUM(C68:C77)</f>
        <v>0</v>
      </c>
      <c r="D78" s="139">
        <f>SUM(D68:D77)</f>
        <v>0</v>
      </c>
      <c r="E78" s="139">
        <f>SUM(E68:E77)</f>
        <v>0</v>
      </c>
      <c r="G78" s="729" t="s">
        <v>262</v>
      </c>
      <c r="H78" s="729"/>
      <c r="I78" s="281"/>
      <c r="J78" s="280">
        <f>C77</f>
        <v>0</v>
      </c>
      <c r="K78" s="308">
        <f>D77</f>
        <v>0</v>
      </c>
      <c r="L78" s="280">
        <f>E77</f>
        <v>0</v>
      </c>
    </row>
    <row r="79" spans="1:20" s="147" customFormat="1" ht="16.5" customHeight="1">
      <c r="A79" s="155"/>
      <c r="B79" s="156"/>
      <c r="C79" s="156"/>
      <c r="G79" s="729" t="s">
        <v>186</v>
      </c>
      <c r="H79" s="729"/>
      <c r="I79" s="282"/>
      <c r="J79" s="277">
        <f>SUM(J75:J78)</f>
        <v>0</v>
      </c>
      <c r="K79" s="218"/>
      <c r="L79" s="282"/>
    </row>
    <row r="80" spans="1:20" s="147" customFormat="1" ht="18.75" customHeight="1">
      <c r="A80" s="155"/>
      <c r="B80" s="156"/>
      <c r="C80" s="156"/>
    </row>
    <row r="81" spans="1:15" s="138" customFormat="1" ht="18.75" customHeight="1">
      <c r="A81" s="427"/>
      <c r="B81" s="428"/>
      <c r="C81" s="428"/>
      <c r="G81" s="138" t="s">
        <v>655</v>
      </c>
      <c r="O81" s="125"/>
    </row>
    <row r="82" spans="1:15" s="125" customFormat="1" ht="18.75" customHeight="1">
      <c r="A82" s="427"/>
      <c r="B82" s="428"/>
      <c r="C82" s="428"/>
      <c r="D82" s="138"/>
      <c r="E82" s="138"/>
      <c r="F82" s="138"/>
      <c r="G82" s="875" t="s">
        <v>656</v>
      </c>
      <c r="H82" s="875"/>
      <c r="I82" s="876" t="s">
        <v>657</v>
      </c>
      <c r="J82" s="876"/>
      <c r="K82" s="733" t="s">
        <v>658</v>
      </c>
      <c r="L82" s="733"/>
      <c r="M82" s="138"/>
      <c r="N82" s="138"/>
    </row>
    <row r="83" spans="1:15" s="125" customFormat="1" ht="18.75" customHeight="1">
      <c r="A83" s="427"/>
      <c r="B83" s="428"/>
      <c r="C83" s="428"/>
      <c r="D83" s="138"/>
      <c r="E83" s="138"/>
      <c r="F83" s="138"/>
      <c r="G83" s="745">
        <f>C78</f>
        <v>0</v>
      </c>
      <c r="H83" s="746"/>
      <c r="I83" s="745">
        <f>SUM(D68:D76)</f>
        <v>0</v>
      </c>
      <c r="J83" s="746"/>
      <c r="K83" s="745">
        <f>E78+D77</f>
        <v>0</v>
      </c>
      <c r="L83" s="746"/>
      <c r="M83" s="138"/>
      <c r="N83" s="138"/>
    </row>
    <row r="84" spans="1:15" ht="18.75" customHeight="1">
      <c r="A84" s="155"/>
      <c r="B84" s="156"/>
      <c r="C84" s="156"/>
      <c r="D84" s="147"/>
      <c r="E84" s="147"/>
      <c r="F84" s="147"/>
      <c r="H84" s="147"/>
      <c r="I84" s="147"/>
      <c r="J84" s="147"/>
      <c r="K84" s="147"/>
      <c r="L84" s="147"/>
      <c r="M84" s="147"/>
      <c r="N84" s="147"/>
    </row>
    <row r="85" spans="1:15" ht="18.75" customHeight="1">
      <c r="A85" s="155"/>
      <c r="B85" s="156"/>
      <c r="C85" s="156"/>
      <c r="D85" s="147"/>
      <c r="E85" s="147"/>
      <c r="F85" s="147"/>
      <c r="H85" s="147"/>
      <c r="I85" s="147"/>
      <c r="J85" s="147"/>
      <c r="K85" s="147"/>
      <c r="L85" s="147"/>
      <c r="M85" s="147"/>
      <c r="N85" s="147"/>
    </row>
    <row r="86" spans="1:15" ht="18.75" customHeight="1">
      <c r="A86" s="155"/>
      <c r="B86" s="156"/>
      <c r="C86" s="156"/>
      <c r="D86" s="147"/>
      <c r="E86" s="147"/>
      <c r="F86" s="147"/>
      <c r="H86" s="147"/>
      <c r="I86" s="147"/>
      <c r="J86" s="147"/>
      <c r="K86" s="147"/>
      <c r="L86" s="147"/>
      <c r="M86" s="147"/>
      <c r="N86" s="147"/>
    </row>
    <row r="87" spans="1:15" ht="18.75" customHeight="1">
      <c r="A87" s="155"/>
      <c r="B87" s="156"/>
      <c r="C87" s="156"/>
      <c r="D87" s="147"/>
      <c r="E87" s="147"/>
      <c r="F87" s="147"/>
      <c r="H87" s="147"/>
      <c r="I87" s="147"/>
      <c r="J87" s="147"/>
      <c r="K87" s="147"/>
      <c r="L87" s="147"/>
      <c r="M87" s="147"/>
      <c r="N87" s="147"/>
    </row>
    <row r="88" spans="1:15">
      <c r="A88" s="155"/>
      <c r="B88" s="156"/>
      <c r="C88" s="156"/>
      <c r="D88" s="147"/>
      <c r="E88" s="147"/>
      <c r="F88" s="147"/>
    </row>
    <row r="89" spans="1:15">
      <c r="A89" s="155"/>
      <c r="B89" s="156"/>
      <c r="C89" s="156"/>
      <c r="D89" s="147"/>
      <c r="E89" s="147"/>
      <c r="F89" s="147"/>
    </row>
    <row r="90" spans="1:15">
      <c r="A90" s="155"/>
      <c r="B90" s="156"/>
      <c r="C90" s="156"/>
      <c r="D90" s="147"/>
      <c r="E90" s="147"/>
      <c r="F90" s="147"/>
      <c r="O90" s="69">
        <v>0</v>
      </c>
    </row>
    <row r="91" spans="1:15">
      <c r="A91" s="155"/>
      <c r="B91" s="156"/>
      <c r="C91" s="156"/>
      <c r="D91" s="147"/>
      <c r="E91" s="147"/>
      <c r="F91" s="147"/>
    </row>
    <row r="92" spans="1:15">
      <c r="A92" s="155"/>
      <c r="B92" s="156"/>
      <c r="C92" s="156"/>
      <c r="D92" s="147"/>
      <c r="E92" s="147"/>
      <c r="F92" s="147"/>
    </row>
    <row r="93" spans="1:15">
      <c r="A93" s="155"/>
      <c r="B93" s="156"/>
      <c r="C93" s="156"/>
      <c r="D93" s="147"/>
      <c r="E93" s="147"/>
      <c r="F93" s="147"/>
    </row>
    <row r="94" spans="1:15">
      <c r="F94" s="147"/>
    </row>
  </sheetData>
  <mergeCells count="149">
    <mergeCell ref="I44:J44"/>
    <mergeCell ref="B45:C45"/>
    <mergeCell ref="G75:H76"/>
    <mergeCell ref="G77:H77"/>
    <mergeCell ref="G78:H78"/>
    <mergeCell ref="G79:H79"/>
    <mergeCell ref="G68:H69"/>
    <mergeCell ref="G70:H70"/>
    <mergeCell ref="G71:H71"/>
    <mergeCell ref="G72:H72"/>
    <mergeCell ref="A65:E65"/>
    <mergeCell ref="A74:A76"/>
    <mergeCell ref="A77:B77"/>
    <mergeCell ref="A78:B78"/>
    <mergeCell ref="A67:B67"/>
    <mergeCell ref="G74:H74"/>
    <mergeCell ref="A68:A73"/>
    <mergeCell ref="B47:C47"/>
    <mergeCell ref="I47:J47"/>
    <mergeCell ref="B48:C48"/>
    <mergeCell ref="I48:J48"/>
    <mergeCell ref="B49:C49"/>
    <mergeCell ref="I49:J49"/>
    <mergeCell ref="I45:J45"/>
    <mergeCell ref="B30:C30"/>
    <mergeCell ref="I30:J30"/>
    <mergeCell ref="B31:C31"/>
    <mergeCell ref="I31:J31"/>
    <mergeCell ref="I65:J65"/>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4:C44"/>
    <mergeCell ref="B25:C25"/>
    <mergeCell ref="I25:J25"/>
    <mergeCell ref="B26:C26"/>
    <mergeCell ref="I26:J26"/>
    <mergeCell ref="B27:C27"/>
    <mergeCell ref="I27:J27"/>
    <mergeCell ref="B28:C28"/>
    <mergeCell ref="I28:J28"/>
    <mergeCell ref="B29:C29"/>
    <mergeCell ref="I29:J29"/>
    <mergeCell ref="B20:C20"/>
    <mergeCell ref="I20:J20"/>
    <mergeCell ref="B21:C21"/>
    <mergeCell ref="I21:J21"/>
    <mergeCell ref="B22:C22"/>
    <mergeCell ref="I22:J22"/>
    <mergeCell ref="B23:C23"/>
    <mergeCell ref="I23:J23"/>
    <mergeCell ref="B24:C24"/>
    <mergeCell ref="I24:J24"/>
    <mergeCell ref="P2:Q2"/>
    <mergeCell ref="B5:C5"/>
    <mergeCell ref="I5:J5"/>
    <mergeCell ref="B6:C6"/>
    <mergeCell ref="I6:J6"/>
    <mergeCell ref="B4:C4"/>
    <mergeCell ref="I4:J4"/>
    <mergeCell ref="B7:C7"/>
    <mergeCell ref="I7:J7"/>
    <mergeCell ref="J1:K1"/>
    <mergeCell ref="B2:C2"/>
    <mergeCell ref="E2:H2"/>
    <mergeCell ref="K2:L2"/>
    <mergeCell ref="B8:C8"/>
    <mergeCell ref="I8:J8"/>
    <mergeCell ref="B9:C9"/>
    <mergeCell ref="I9:J9"/>
    <mergeCell ref="B10:C10"/>
    <mergeCell ref="I10:J10"/>
    <mergeCell ref="B41:C41"/>
    <mergeCell ref="I41:J41"/>
    <mergeCell ref="B42:C42"/>
    <mergeCell ref="I42:J42"/>
    <mergeCell ref="B43:C43"/>
    <mergeCell ref="I43:J43"/>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46:C46"/>
    <mergeCell ref="I46:J46"/>
    <mergeCell ref="B53:C53"/>
    <mergeCell ref="I53:J53"/>
    <mergeCell ref="B54:C54"/>
    <mergeCell ref="I54:J54"/>
    <mergeCell ref="B55:C55"/>
    <mergeCell ref="I55:J55"/>
    <mergeCell ref="B50:C50"/>
    <mergeCell ref="I50:J50"/>
    <mergeCell ref="B51:C51"/>
    <mergeCell ref="I51:J51"/>
    <mergeCell ref="B52:C52"/>
    <mergeCell ref="I52:J52"/>
    <mergeCell ref="B59:C59"/>
    <mergeCell ref="I59:J59"/>
    <mergeCell ref="B60:C60"/>
    <mergeCell ref="I60:J60"/>
    <mergeCell ref="B61:C61"/>
    <mergeCell ref="I61:J61"/>
    <mergeCell ref="B56:C56"/>
    <mergeCell ref="I56:J56"/>
    <mergeCell ref="B57:C57"/>
    <mergeCell ref="I57:J57"/>
    <mergeCell ref="B58:C58"/>
    <mergeCell ref="I58:J58"/>
    <mergeCell ref="G82:H82"/>
    <mergeCell ref="I82:J82"/>
    <mergeCell ref="K82:L82"/>
    <mergeCell ref="G83:H83"/>
    <mergeCell ref="I83:J83"/>
    <mergeCell ref="K83:L83"/>
    <mergeCell ref="B62:C62"/>
    <mergeCell ref="I62:J62"/>
    <mergeCell ref="B63:C63"/>
    <mergeCell ref="I63:J63"/>
    <mergeCell ref="B64:C64"/>
    <mergeCell ref="I64:J64"/>
  </mergeCells>
  <phoneticPr fontId="23"/>
  <conditionalFormatting sqref="D5:D64">
    <cfRule type="expression" dxfId="2" priority="2" stopIfTrue="1">
      <formula>$D5="人件費"</formula>
    </cfRule>
  </conditionalFormatting>
  <dataValidations count="2">
    <dataValidation type="list" allowBlank="1" showInputMessage="1" sqref="WVM983067:WVM983104 SW5:SW64 ACS5:ACS64 AMO5:AMO64 AWK5:AWK64 BGG5:BGG64 BQC5:BQC64 BZY5:BZY64 CJU5:CJU64 CTQ5:CTQ64 DDM5:DDM64 DNI5:DNI64 DXE5:DXE64 EHA5:EHA64 EQW5:EQW64 FAS5:FAS64 FKO5:FKO64 FUK5:FUK64 GEG5:GEG64 GOC5:GOC64 GXY5:GXY64 HHU5:HHU64 HRQ5:HRQ64 IBM5:IBM64 ILI5:ILI64 IVE5:IVE64 JFA5:JFA64 JOW5:JOW64 JYS5:JYS64 KIO5:KIO64 KSK5:KSK64 LCG5:LCG64 LMC5:LMC64 LVY5:LVY64 MFU5:MFU64 MPQ5:MPQ64 MZM5:MZM64 NJI5:NJI64 NTE5:NTE64 ODA5:ODA64 OMW5:OMW64 OWS5:OWS64 PGO5:PGO64 PQK5:PQK64 QAG5:QAG64 QKC5:QKC64 QTY5:QTY64 RDU5:RDU64 RNQ5:RNQ64 RXM5:RXM64 SHI5:SHI64 SRE5:SRE64 TBA5:TBA64 TKW5:TKW64 TUS5:TUS64 UEO5:UEO64 UOK5:UOK64 UYG5:UYG64 VIC5:VIC64 VRY5:VRY64 WBU5:WBU64 WLQ5:WLQ64 WVM5:WVM64 WLQ983067:WLQ983104 E65562:E65599 JA65563:JA65600 SW65563:SW65600 ACS65563:ACS65600 AMO65563:AMO65600 AWK65563:AWK65600 BGG65563:BGG65600 BQC65563:BQC65600 BZY65563:BZY65600 CJU65563:CJU65600 CTQ65563:CTQ65600 DDM65563:DDM65600 DNI65563:DNI65600 DXE65563:DXE65600 EHA65563:EHA65600 EQW65563:EQW65600 FAS65563:FAS65600 FKO65563:FKO65600 FUK65563:FUK65600 GEG65563:GEG65600 GOC65563:GOC65600 GXY65563:GXY65600 HHU65563:HHU65600 HRQ65563:HRQ65600 IBM65563:IBM65600 ILI65563:ILI65600 IVE65563:IVE65600 JFA65563:JFA65600 JOW65563:JOW65600 JYS65563:JYS65600 KIO65563:KIO65600 KSK65563:KSK65600 LCG65563:LCG65600 LMC65563:LMC65600 LVY65563:LVY65600 MFU65563:MFU65600 MPQ65563:MPQ65600 MZM65563:MZM65600 NJI65563:NJI65600 NTE65563:NTE65600 ODA65563:ODA65600 OMW65563:OMW65600 OWS65563:OWS65600 PGO65563:PGO65600 PQK65563:PQK65600 QAG65563:QAG65600 QKC65563:QKC65600 QTY65563:QTY65600 RDU65563:RDU65600 RNQ65563:RNQ65600 RXM65563:RXM65600 SHI65563:SHI65600 SRE65563:SRE65600 TBA65563:TBA65600 TKW65563:TKW65600 TUS65563:TUS65600 UEO65563:UEO65600 UOK65563:UOK65600 UYG65563:UYG65600 VIC65563:VIC65600 VRY65563:VRY65600 WBU65563:WBU65600 WLQ65563:WLQ65600 WVM65563:WVM65600 E131098:E131135 JA131099:JA131136 SW131099:SW131136 ACS131099:ACS131136 AMO131099:AMO131136 AWK131099:AWK131136 BGG131099:BGG131136 BQC131099:BQC131136 BZY131099:BZY131136 CJU131099:CJU131136 CTQ131099:CTQ131136 DDM131099:DDM131136 DNI131099:DNI131136 DXE131099:DXE131136 EHA131099:EHA131136 EQW131099:EQW131136 FAS131099:FAS131136 FKO131099:FKO131136 FUK131099:FUK131136 GEG131099:GEG131136 GOC131099:GOC131136 GXY131099:GXY131136 HHU131099:HHU131136 HRQ131099:HRQ131136 IBM131099:IBM131136 ILI131099:ILI131136 IVE131099:IVE131136 JFA131099:JFA131136 JOW131099:JOW131136 JYS131099:JYS131136 KIO131099:KIO131136 KSK131099:KSK131136 LCG131099:LCG131136 LMC131099:LMC131136 LVY131099:LVY131136 MFU131099:MFU131136 MPQ131099:MPQ131136 MZM131099:MZM131136 NJI131099:NJI131136 NTE131099:NTE131136 ODA131099:ODA131136 OMW131099:OMW131136 OWS131099:OWS131136 PGO131099:PGO131136 PQK131099:PQK131136 QAG131099:QAG131136 QKC131099:QKC131136 QTY131099:QTY131136 RDU131099:RDU131136 RNQ131099:RNQ131136 RXM131099:RXM131136 SHI131099:SHI131136 SRE131099:SRE131136 TBA131099:TBA131136 TKW131099:TKW131136 TUS131099:TUS131136 UEO131099:UEO131136 UOK131099:UOK131136 UYG131099:UYG131136 VIC131099:VIC131136 VRY131099:VRY131136 WBU131099:WBU131136 WLQ131099:WLQ131136 WVM131099:WVM131136 E196634:E196671 JA196635:JA196672 SW196635:SW196672 ACS196635:ACS196672 AMO196635:AMO196672 AWK196635:AWK196672 BGG196635:BGG196672 BQC196635:BQC196672 BZY196635:BZY196672 CJU196635:CJU196672 CTQ196635:CTQ196672 DDM196635:DDM196672 DNI196635:DNI196672 DXE196635:DXE196672 EHA196635:EHA196672 EQW196635:EQW196672 FAS196635:FAS196672 FKO196635:FKO196672 FUK196635:FUK196672 GEG196635:GEG196672 GOC196635:GOC196672 GXY196635:GXY196672 HHU196635:HHU196672 HRQ196635:HRQ196672 IBM196635:IBM196672 ILI196635:ILI196672 IVE196635:IVE196672 JFA196635:JFA196672 JOW196635:JOW196672 JYS196635:JYS196672 KIO196635:KIO196672 KSK196635:KSK196672 LCG196635:LCG196672 LMC196635:LMC196672 LVY196635:LVY196672 MFU196635:MFU196672 MPQ196635:MPQ196672 MZM196635:MZM196672 NJI196635:NJI196672 NTE196635:NTE196672 ODA196635:ODA196672 OMW196635:OMW196672 OWS196635:OWS196672 PGO196635:PGO196672 PQK196635:PQK196672 QAG196635:QAG196672 QKC196635:QKC196672 QTY196635:QTY196672 RDU196635:RDU196672 RNQ196635:RNQ196672 RXM196635:RXM196672 SHI196635:SHI196672 SRE196635:SRE196672 TBA196635:TBA196672 TKW196635:TKW196672 TUS196635:TUS196672 UEO196635:UEO196672 UOK196635:UOK196672 UYG196635:UYG196672 VIC196635:VIC196672 VRY196635:VRY196672 WBU196635:WBU196672 WLQ196635:WLQ196672 WVM196635:WVM196672 E262170:E262207 JA262171:JA262208 SW262171:SW262208 ACS262171:ACS262208 AMO262171:AMO262208 AWK262171:AWK262208 BGG262171:BGG262208 BQC262171:BQC262208 BZY262171:BZY262208 CJU262171:CJU262208 CTQ262171:CTQ262208 DDM262171:DDM262208 DNI262171:DNI262208 DXE262171:DXE262208 EHA262171:EHA262208 EQW262171:EQW262208 FAS262171:FAS262208 FKO262171:FKO262208 FUK262171:FUK262208 GEG262171:GEG262208 GOC262171:GOC262208 GXY262171:GXY262208 HHU262171:HHU262208 HRQ262171:HRQ262208 IBM262171:IBM262208 ILI262171:ILI262208 IVE262171:IVE262208 JFA262171:JFA262208 JOW262171:JOW262208 JYS262171:JYS262208 KIO262171:KIO262208 KSK262171:KSK262208 LCG262171:LCG262208 LMC262171:LMC262208 LVY262171:LVY262208 MFU262171:MFU262208 MPQ262171:MPQ262208 MZM262171:MZM262208 NJI262171:NJI262208 NTE262171:NTE262208 ODA262171:ODA262208 OMW262171:OMW262208 OWS262171:OWS262208 PGO262171:PGO262208 PQK262171:PQK262208 QAG262171:QAG262208 QKC262171:QKC262208 QTY262171:QTY262208 RDU262171:RDU262208 RNQ262171:RNQ262208 RXM262171:RXM262208 SHI262171:SHI262208 SRE262171:SRE262208 TBA262171:TBA262208 TKW262171:TKW262208 TUS262171:TUS262208 UEO262171:UEO262208 UOK262171:UOK262208 UYG262171:UYG262208 VIC262171:VIC262208 VRY262171:VRY262208 WBU262171:WBU262208 WLQ262171:WLQ262208 WVM262171:WVM262208 E327706:E327743 JA327707:JA327744 SW327707:SW327744 ACS327707:ACS327744 AMO327707:AMO327744 AWK327707:AWK327744 BGG327707:BGG327744 BQC327707:BQC327744 BZY327707:BZY327744 CJU327707:CJU327744 CTQ327707:CTQ327744 DDM327707:DDM327744 DNI327707:DNI327744 DXE327707:DXE327744 EHA327707:EHA327744 EQW327707:EQW327744 FAS327707:FAS327744 FKO327707:FKO327744 FUK327707:FUK327744 GEG327707:GEG327744 GOC327707:GOC327744 GXY327707:GXY327744 HHU327707:HHU327744 HRQ327707:HRQ327744 IBM327707:IBM327744 ILI327707:ILI327744 IVE327707:IVE327744 JFA327707:JFA327744 JOW327707:JOW327744 JYS327707:JYS327744 KIO327707:KIO327744 KSK327707:KSK327744 LCG327707:LCG327744 LMC327707:LMC327744 LVY327707:LVY327744 MFU327707:MFU327744 MPQ327707:MPQ327744 MZM327707:MZM327744 NJI327707:NJI327744 NTE327707:NTE327744 ODA327707:ODA327744 OMW327707:OMW327744 OWS327707:OWS327744 PGO327707:PGO327744 PQK327707:PQK327744 QAG327707:QAG327744 QKC327707:QKC327744 QTY327707:QTY327744 RDU327707:RDU327744 RNQ327707:RNQ327744 RXM327707:RXM327744 SHI327707:SHI327744 SRE327707:SRE327744 TBA327707:TBA327744 TKW327707:TKW327744 TUS327707:TUS327744 UEO327707:UEO327744 UOK327707:UOK327744 UYG327707:UYG327744 VIC327707:VIC327744 VRY327707:VRY327744 WBU327707:WBU327744 WLQ327707:WLQ327744 WVM327707:WVM327744 E393242:E393279 JA393243:JA393280 SW393243:SW393280 ACS393243:ACS393280 AMO393243:AMO393280 AWK393243:AWK393280 BGG393243:BGG393280 BQC393243:BQC393280 BZY393243:BZY393280 CJU393243:CJU393280 CTQ393243:CTQ393280 DDM393243:DDM393280 DNI393243:DNI393280 DXE393243:DXE393280 EHA393243:EHA393280 EQW393243:EQW393280 FAS393243:FAS393280 FKO393243:FKO393280 FUK393243:FUK393280 GEG393243:GEG393280 GOC393243:GOC393280 GXY393243:GXY393280 HHU393243:HHU393280 HRQ393243:HRQ393280 IBM393243:IBM393280 ILI393243:ILI393280 IVE393243:IVE393280 JFA393243:JFA393280 JOW393243:JOW393280 JYS393243:JYS393280 KIO393243:KIO393280 KSK393243:KSK393280 LCG393243:LCG393280 LMC393243:LMC393280 LVY393243:LVY393280 MFU393243:MFU393280 MPQ393243:MPQ393280 MZM393243:MZM393280 NJI393243:NJI393280 NTE393243:NTE393280 ODA393243:ODA393280 OMW393243:OMW393280 OWS393243:OWS393280 PGO393243:PGO393280 PQK393243:PQK393280 QAG393243:QAG393280 QKC393243:QKC393280 QTY393243:QTY393280 RDU393243:RDU393280 RNQ393243:RNQ393280 RXM393243:RXM393280 SHI393243:SHI393280 SRE393243:SRE393280 TBA393243:TBA393280 TKW393243:TKW393280 TUS393243:TUS393280 UEO393243:UEO393280 UOK393243:UOK393280 UYG393243:UYG393280 VIC393243:VIC393280 VRY393243:VRY393280 WBU393243:WBU393280 WLQ393243:WLQ393280 WVM393243:WVM393280 E458778:E458815 JA458779:JA458816 SW458779:SW458816 ACS458779:ACS458816 AMO458779:AMO458816 AWK458779:AWK458816 BGG458779:BGG458816 BQC458779:BQC458816 BZY458779:BZY458816 CJU458779:CJU458816 CTQ458779:CTQ458816 DDM458779:DDM458816 DNI458779:DNI458816 DXE458779:DXE458816 EHA458779:EHA458816 EQW458779:EQW458816 FAS458779:FAS458816 FKO458779:FKO458816 FUK458779:FUK458816 GEG458779:GEG458816 GOC458779:GOC458816 GXY458779:GXY458816 HHU458779:HHU458816 HRQ458779:HRQ458816 IBM458779:IBM458816 ILI458779:ILI458816 IVE458779:IVE458816 JFA458779:JFA458816 JOW458779:JOW458816 JYS458779:JYS458816 KIO458779:KIO458816 KSK458779:KSK458816 LCG458779:LCG458816 LMC458779:LMC458816 LVY458779:LVY458816 MFU458779:MFU458816 MPQ458779:MPQ458816 MZM458779:MZM458816 NJI458779:NJI458816 NTE458779:NTE458816 ODA458779:ODA458816 OMW458779:OMW458816 OWS458779:OWS458816 PGO458779:PGO458816 PQK458779:PQK458816 QAG458779:QAG458816 QKC458779:QKC458816 QTY458779:QTY458816 RDU458779:RDU458816 RNQ458779:RNQ458816 RXM458779:RXM458816 SHI458779:SHI458816 SRE458779:SRE458816 TBA458779:TBA458816 TKW458779:TKW458816 TUS458779:TUS458816 UEO458779:UEO458816 UOK458779:UOK458816 UYG458779:UYG458816 VIC458779:VIC458816 VRY458779:VRY458816 WBU458779:WBU458816 WLQ458779:WLQ458816 WVM458779:WVM458816 E524314:E524351 JA524315:JA524352 SW524315:SW524352 ACS524315:ACS524352 AMO524315:AMO524352 AWK524315:AWK524352 BGG524315:BGG524352 BQC524315:BQC524352 BZY524315:BZY524352 CJU524315:CJU524352 CTQ524315:CTQ524352 DDM524315:DDM524352 DNI524315:DNI524352 DXE524315:DXE524352 EHA524315:EHA524352 EQW524315:EQW524352 FAS524315:FAS524352 FKO524315:FKO524352 FUK524315:FUK524352 GEG524315:GEG524352 GOC524315:GOC524352 GXY524315:GXY524352 HHU524315:HHU524352 HRQ524315:HRQ524352 IBM524315:IBM524352 ILI524315:ILI524352 IVE524315:IVE524352 JFA524315:JFA524352 JOW524315:JOW524352 JYS524315:JYS524352 KIO524315:KIO524352 KSK524315:KSK524352 LCG524315:LCG524352 LMC524315:LMC524352 LVY524315:LVY524352 MFU524315:MFU524352 MPQ524315:MPQ524352 MZM524315:MZM524352 NJI524315:NJI524352 NTE524315:NTE524352 ODA524315:ODA524352 OMW524315:OMW524352 OWS524315:OWS524352 PGO524315:PGO524352 PQK524315:PQK524352 QAG524315:QAG524352 QKC524315:QKC524352 QTY524315:QTY524352 RDU524315:RDU524352 RNQ524315:RNQ524352 RXM524315:RXM524352 SHI524315:SHI524352 SRE524315:SRE524352 TBA524315:TBA524352 TKW524315:TKW524352 TUS524315:TUS524352 UEO524315:UEO524352 UOK524315:UOK524352 UYG524315:UYG524352 VIC524315:VIC524352 VRY524315:VRY524352 WBU524315:WBU524352 WLQ524315:WLQ524352 WVM524315:WVM524352 E589850:E589887 JA589851:JA589888 SW589851:SW589888 ACS589851:ACS589888 AMO589851:AMO589888 AWK589851:AWK589888 BGG589851:BGG589888 BQC589851:BQC589888 BZY589851:BZY589888 CJU589851:CJU589888 CTQ589851:CTQ589888 DDM589851:DDM589888 DNI589851:DNI589888 DXE589851:DXE589888 EHA589851:EHA589888 EQW589851:EQW589888 FAS589851:FAS589888 FKO589851:FKO589888 FUK589851:FUK589888 GEG589851:GEG589888 GOC589851:GOC589888 GXY589851:GXY589888 HHU589851:HHU589888 HRQ589851:HRQ589888 IBM589851:IBM589888 ILI589851:ILI589888 IVE589851:IVE589888 JFA589851:JFA589888 JOW589851:JOW589888 JYS589851:JYS589888 KIO589851:KIO589888 KSK589851:KSK589888 LCG589851:LCG589888 LMC589851:LMC589888 LVY589851:LVY589888 MFU589851:MFU589888 MPQ589851:MPQ589888 MZM589851:MZM589888 NJI589851:NJI589888 NTE589851:NTE589888 ODA589851:ODA589888 OMW589851:OMW589888 OWS589851:OWS589888 PGO589851:PGO589888 PQK589851:PQK589888 QAG589851:QAG589888 QKC589851:QKC589888 QTY589851:QTY589888 RDU589851:RDU589888 RNQ589851:RNQ589888 RXM589851:RXM589888 SHI589851:SHI589888 SRE589851:SRE589888 TBA589851:TBA589888 TKW589851:TKW589888 TUS589851:TUS589888 UEO589851:UEO589888 UOK589851:UOK589888 UYG589851:UYG589888 VIC589851:VIC589888 VRY589851:VRY589888 WBU589851:WBU589888 WLQ589851:WLQ589888 WVM589851:WVM589888 E655386:E655423 JA655387:JA655424 SW655387:SW655424 ACS655387:ACS655424 AMO655387:AMO655424 AWK655387:AWK655424 BGG655387:BGG655424 BQC655387:BQC655424 BZY655387:BZY655424 CJU655387:CJU655424 CTQ655387:CTQ655424 DDM655387:DDM655424 DNI655387:DNI655424 DXE655387:DXE655424 EHA655387:EHA655424 EQW655387:EQW655424 FAS655387:FAS655424 FKO655387:FKO655424 FUK655387:FUK655424 GEG655387:GEG655424 GOC655387:GOC655424 GXY655387:GXY655424 HHU655387:HHU655424 HRQ655387:HRQ655424 IBM655387:IBM655424 ILI655387:ILI655424 IVE655387:IVE655424 JFA655387:JFA655424 JOW655387:JOW655424 JYS655387:JYS655424 KIO655387:KIO655424 KSK655387:KSK655424 LCG655387:LCG655424 LMC655387:LMC655424 LVY655387:LVY655424 MFU655387:MFU655424 MPQ655387:MPQ655424 MZM655387:MZM655424 NJI655387:NJI655424 NTE655387:NTE655424 ODA655387:ODA655424 OMW655387:OMW655424 OWS655387:OWS655424 PGO655387:PGO655424 PQK655387:PQK655424 QAG655387:QAG655424 QKC655387:QKC655424 QTY655387:QTY655424 RDU655387:RDU655424 RNQ655387:RNQ655424 RXM655387:RXM655424 SHI655387:SHI655424 SRE655387:SRE655424 TBA655387:TBA655424 TKW655387:TKW655424 TUS655387:TUS655424 UEO655387:UEO655424 UOK655387:UOK655424 UYG655387:UYG655424 VIC655387:VIC655424 VRY655387:VRY655424 WBU655387:WBU655424 WLQ655387:WLQ655424 WVM655387:WVM655424 E720922:E720959 JA720923:JA720960 SW720923:SW720960 ACS720923:ACS720960 AMO720923:AMO720960 AWK720923:AWK720960 BGG720923:BGG720960 BQC720923:BQC720960 BZY720923:BZY720960 CJU720923:CJU720960 CTQ720923:CTQ720960 DDM720923:DDM720960 DNI720923:DNI720960 DXE720923:DXE720960 EHA720923:EHA720960 EQW720923:EQW720960 FAS720923:FAS720960 FKO720923:FKO720960 FUK720923:FUK720960 GEG720923:GEG720960 GOC720923:GOC720960 GXY720923:GXY720960 HHU720923:HHU720960 HRQ720923:HRQ720960 IBM720923:IBM720960 ILI720923:ILI720960 IVE720923:IVE720960 JFA720923:JFA720960 JOW720923:JOW720960 JYS720923:JYS720960 KIO720923:KIO720960 KSK720923:KSK720960 LCG720923:LCG720960 LMC720923:LMC720960 LVY720923:LVY720960 MFU720923:MFU720960 MPQ720923:MPQ720960 MZM720923:MZM720960 NJI720923:NJI720960 NTE720923:NTE720960 ODA720923:ODA720960 OMW720923:OMW720960 OWS720923:OWS720960 PGO720923:PGO720960 PQK720923:PQK720960 QAG720923:QAG720960 QKC720923:QKC720960 QTY720923:QTY720960 RDU720923:RDU720960 RNQ720923:RNQ720960 RXM720923:RXM720960 SHI720923:SHI720960 SRE720923:SRE720960 TBA720923:TBA720960 TKW720923:TKW720960 TUS720923:TUS720960 UEO720923:UEO720960 UOK720923:UOK720960 UYG720923:UYG720960 VIC720923:VIC720960 VRY720923:VRY720960 WBU720923:WBU720960 WLQ720923:WLQ720960 WVM720923:WVM720960 E786458:E786495 JA786459:JA786496 SW786459:SW786496 ACS786459:ACS786496 AMO786459:AMO786496 AWK786459:AWK786496 BGG786459:BGG786496 BQC786459:BQC786496 BZY786459:BZY786496 CJU786459:CJU786496 CTQ786459:CTQ786496 DDM786459:DDM786496 DNI786459:DNI786496 DXE786459:DXE786496 EHA786459:EHA786496 EQW786459:EQW786496 FAS786459:FAS786496 FKO786459:FKO786496 FUK786459:FUK786496 GEG786459:GEG786496 GOC786459:GOC786496 GXY786459:GXY786496 HHU786459:HHU786496 HRQ786459:HRQ786496 IBM786459:IBM786496 ILI786459:ILI786496 IVE786459:IVE786496 JFA786459:JFA786496 JOW786459:JOW786496 JYS786459:JYS786496 KIO786459:KIO786496 KSK786459:KSK786496 LCG786459:LCG786496 LMC786459:LMC786496 LVY786459:LVY786496 MFU786459:MFU786496 MPQ786459:MPQ786496 MZM786459:MZM786496 NJI786459:NJI786496 NTE786459:NTE786496 ODA786459:ODA786496 OMW786459:OMW786496 OWS786459:OWS786496 PGO786459:PGO786496 PQK786459:PQK786496 QAG786459:QAG786496 QKC786459:QKC786496 QTY786459:QTY786496 RDU786459:RDU786496 RNQ786459:RNQ786496 RXM786459:RXM786496 SHI786459:SHI786496 SRE786459:SRE786496 TBA786459:TBA786496 TKW786459:TKW786496 TUS786459:TUS786496 UEO786459:UEO786496 UOK786459:UOK786496 UYG786459:UYG786496 VIC786459:VIC786496 VRY786459:VRY786496 WBU786459:WBU786496 WLQ786459:WLQ786496 WVM786459:WVM786496 E851994:E852031 JA851995:JA852032 SW851995:SW852032 ACS851995:ACS852032 AMO851995:AMO852032 AWK851995:AWK852032 BGG851995:BGG852032 BQC851995:BQC852032 BZY851995:BZY852032 CJU851995:CJU852032 CTQ851995:CTQ852032 DDM851995:DDM852032 DNI851995:DNI852032 DXE851995:DXE852032 EHA851995:EHA852032 EQW851995:EQW852032 FAS851995:FAS852032 FKO851995:FKO852032 FUK851995:FUK852032 GEG851995:GEG852032 GOC851995:GOC852032 GXY851995:GXY852032 HHU851995:HHU852032 HRQ851995:HRQ852032 IBM851995:IBM852032 ILI851995:ILI852032 IVE851995:IVE852032 JFA851995:JFA852032 JOW851995:JOW852032 JYS851995:JYS852032 KIO851995:KIO852032 KSK851995:KSK852032 LCG851995:LCG852032 LMC851995:LMC852032 LVY851995:LVY852032 MFU851995:MFU852032 MPQ851995:MPQ852032 MZM851995:MZM852032 NJI851995:NJI852032 NTE851995:NTE852032 ODA851995:ODA852032 OMW851995:OMW852032 OWS851995:OWS852032 PGO851995:PGO852032 PQK851995:PQK852032 QAG851995:QAG852032 QKC851995:QKC852032 QTY851995:QTY852032 RDU851995:RDU852032 RNQ851995:RNQ852032 RXM851995:RXM852032 SHI851995:SHI852032 SRE851995:SRE852032 TBA851995:TBA852032 TKW851995:TKW852032 TUS851995:TUS852032 UEO851995:UEO852032 UOK851995:UOK852032 UYG851995:UYG852032 VIC851995:VIC852032 VRY851995:VRY852032 WBU851995:WBU852032 WLQ851995:WLQ852032 WVM851995:WVM852032 E917530:E917567 JA917531:JA917568 SW917531:SW917568 ACS917531:ACS917568 AMO917531:AMO917568 AWK917531:AWK917568 BGG917531:BGG917568 BQC917531:BQC917568 BZY917531:BZY917568 CJU917531:CJU917568 CTQ917531:CTQ917568 DDM917531:DDM917568 DNI917531:DNI917568 DXE917531:DXE917568 EHA917531:EHA917568 EQW917531:EQW917568 FAS917531:FAS917568 FKO917531:FKO917568 FUK917531:FUK917568 GEG917531:GEG917568 GOC917531:GOC917568 GXY917531:GXY917568 HHU917531:HHU917568 HRQ917531:HRQ917568 IBM917531:IBM917568 ILI917531:ILI917568 IVE917531:IVE917568 JFA917531:JFA917568 JOW917531:JOW917568 JYS917531:JYS917568 KIO917531:KIO917568 KSK917531:KSK917568 LCG917531:LCG917568 LMC917531:LMC917568 LVY917531:LVY917568 MFU917531:MFU917568 MPQ917531:MPQ917568 MZM917531:MZM917568 NJI917531:NJI917568 NTE917531:NTE917568 ODA917531:ODA917568 OMW917531:OMW917568 OWS917531:OWS917568 PGO917531:PGO917568 PQK917531:PQK917568 QAG917531:QAG917568 QKC917531:QKC917568 QTY917531:QTY917568 RDU917531:RDU917568 RNQ917531:RNQ917568 RXM917531:RXM917568 SHI917531:SHI917568 SRE917531:SRE917568 TBA917531:TBA917568 TKW917531:TKW917568 TUS917531:TUS917568 UEO917531:UEO917568 UOK917531:UOK917568 UYG917531:UYG917568 VIC917531:VIC917568 VRY917531:VRY917568 WBU917531:WBU917568 WLQ917531:WLQ917568 WVM917531:WVM917568 E983066:E983103 JA983067:JA983104 SW983067:SW983104 ACS983067:ACS983104 AMO983067:AMO983104 AWK983067:AWK983104 BGG983067:BGG983104 BQC983067:BQC983104 BZY983067:BZY983104 CJU983067:CJU983104 CTQ983067:CTQ983104 DDM983067:DDM983104 DNI983067:DNI983104 DXE983067:DXE983104 EHA983067:EHA983104 EQW983067:EQW983104 FAS983067:FAS983104 FKO983067:FKO983104 FUK983067:FUK983104 GEG983067:GEG983104 GOC983067:GOC983104 GXY983067:GXY983104 HHU983067:HHU983104 HRQ983067:HRQ983104 IBM983067:IBM983104 ILI983067:ILI983104 IVE983067:IVE983104 JFA983067:JFA983104 JOW983067:JOW983104 JYS983067:JYS983104 KIO983067:KIO983104 KSK983067:KSK983104 LCG983067:LCG983104 LMC983067:LMC983104 LVY983067:LVY983104 MFU983067:MFU983104 MPQ983067:MPQ983104 MZM983067:MZM983104 NJI983067:NJI983104 NTE983067:NTE983104 ODA983067:ODA983104 OMW983067:OMW983104 OWS983067:OWS983104 PGO983067:PGO983104 PQK983067:PQK983104 QAG983067:QAG983104 QKC983067:QKC983104 QTY983067:QTY983104 RDU983067:RDU983104 RNQ983067:RNQ983104 RXM983067:RXM983104 SHI983067:SHI983104 SRE983067:SRE983104 TBA983067:TBA983104 TKW983067:TKW983104 TUS983067:TUS983104 UEO983067:UEO983104 UOK983067:UOK983104 UYG983067:UYG983104 VIC983067:VIC983104 VRY983067:VRY983104 WBU983067:WBU983104 JA5:JA64">
      <formula1>$P$5:$P$8</formula1>
    </dataValidation>
    <dataValidation type="list" allowBlank="1" showInputMessage="1" showErrorMessage="1" sqref="WVL983067:WVL983104 SV5:SV64 ACR5:ACR64 AMN5:AMN64 AWJ5:AWJ64 BGF5:BGF64 BQB5:BQB64 BZX5:BZX64 CJT5:CJT64 CTP5:CTP64 DDL5:DDL64 DNH5:DNH64 DXD5:DXD64 EGZ5:EGZ64 EQV5:EQV64 FAR5:FAR64 FKN5:FKN64 FUJ5:FUJ64 GEF5:GEF64 GOB5:GOB64 GXX5:GXX64 HHT5:HHT64 HRP5:HRP64 IBL5:IBL64 ILH5:ILH64 IVD5:IVD64 JEZ5:JEZ64 JOV5:JOV64 JYR5:JYR64 KIN5:KIN64 KSJ5:KSJ64 LCF5:LCF64 LMB5:LMB64 LVX5:LVX64 MFT5:MFT64 MPP5:MPP64 MZL5:MZL64 NJH5:NJH64 NTD5:NTD64 OCZ5:OCZ64 OMV5:OMV64 OWR5:OWR64 PGN5:PGN64 PQJ5:PQJ64 QAF5:QAF64 QKB5:QKB64 QTX5:QTX64 RDT5:RDT64 RNP5:RNP64 RXL5:RXL64 SHH5:SHH64 SRD5:SRD64 TAZ5:TAZ64 TKV5:TKV64 TUR5:TUR64 UEN5:UEN64 UOJ5:UOJ64 UYF5:UYF64 VIB5:VIB64 VRX5:VRX64 WBT5:WBT64 WLP5:WLP64 WVL5:WVL64 WLP983067:WLP983104 D65562:D65599 IZ65563:IZ65600 SV65563:SV65600 ACR65563:ACR65600 AMN65563:AMN65600 AWJ65563:AWJ65600 BGF65563:BGF65600 BQB65563:BQB65600 BZX65563:BZX65600 CJT65563:CJT65600 CTP65563:CTP65600 DDL65563:DDL65600 DNH65563:DNH65600 DXD65563:DXD65600 EGZ65563:EGZ65600 EQV65563:EQV65600 FAR65563:FAR65600 FKN65563:FKN65600 FUJ65563:FUJ65600 GEF65563:GEF65600 GOB65563:GOB65600 GXX65563:GXX65600 HHT65563:HHT65600 HRP65563:HRP65600 IBL65563:IBL65600 ILH65563:ILH65600 IVD65563:IVD65600 JEZ65563:JEZ65600 JOV65563:JOV65600 JYR65563:JYR65600 KIN65563:KIN65600 KSJ65563:KSJ65600 LCF65563:LCF65600 LMB65563:LMB65600 LVX65563:LVX65600 MFT65563:MFT65600 MPP65563:MPP65600 MZL65563:MZL65600 NJH65563:NJH65600 NTD65563:NTD65600 OCZ65563:OCZ65600 OMV65563:OMV65600 OWR65563:OWR65600 PGN65563:PGN65600 PQJ65563:PQJ65600 QAF65563:QAF65600 QKB65563:QKB65600 QTX65563:QTX65600 RDT65563:RDT65600 RNP65563:RNP65600 RXL65563:RXL65600 SHH65563:SHH65600 SRD65563:SRD65600 TAZ65563:TAZ65600 TKV65563:TKV65600 TUR65563:TUR65600 UEN65563:UEN65600 UOJ65563:UOJ65600 UYF65563:UYF65600 VIB65563:VIB65600 VRX65563:VRX65600 WBT65563:WBT65600 WLP65563:WLP65600 WVL65563:WVL65600 D131098:D131135 IZ131099:IZ131136 SV131099:SV131136 ACR131099:ACR131136 AMN131099:AMN131136 AWJ131099:AWJ131136 BGF131099:BGF131136 BQB131099:BQB131136 BZX131099:BZX131136 CJT131099:CJT131136 CTP131099:CTP131136 DDL131099:DDL131136 DNH131099:DNH131136 DXD131099:DXD131136 EGZ131099:EGZ131136 EQV131099:EQV131136 FAR131099:FAR131136 FKN131099:FKN131136 FUJ131099:FUJ131136 GEF131099:GEF131136 GOB131099:GOB131136 GXX131099:GXX131136 HHT131099:HHT131136 HRP131099:HRP131136 IBL131099:IBL131136 ILH131099:ILH131136 IVD131099:IVD131136 JEZ131099:JEZ131136 JOV131099:JOV131136 JYR131099:JYR131136 KIN131099:KIN131136 KSJ131099:KSJ131136 LCF131099:LCF131136 LMB131099:LMB131136 LVX131099:LVX131136 MFT131099:MFT131136 MPP131099:MPP131136 MZL131099:MZL131136 NJH131099:NJH131136 NTD131099:NTD131136 OCZ131099:OCZ131136 OMV131099:OMV131136 OWR131099:OWR131136 PGN131099:PGN131136 PQJ131099:PQJ131136 QAF131099:QAF131136 QKB131099:QKB131136 QTX131099:QTX131136 RDT131099:RDT131136 RNP131099:RNP131136 RXL131099:RXL131136 SHH131099:SHH131136 SRD131099:SRD131136 TAZ131099:TAZ131136 TKV131099:TKV131136 TUR131099:TUR131136 UEN131099:UEN131136 UOJ131099:UOJ131136 UYF131099:UYF131136 VIB131099:VIB131136 VRX131099:VRX131136 WBT131099:WBT131136 WLP131099:WLP131136 WVL131099:WVL131136 D196634:D196671 IZ196635:IZ196672 SV196635:SV196672 ACR196635:ACR196672 AMN196635:AMN196672 AWJ196635:AWJ196672 BGF196635:BGF196672 BQB196635:BQB196672 BZX196635:BZX196672 CJT196635:CJT196672 CTP196635:CTP196672 DDL196635:DDL196672 DNH196635:DNH196672 DXD196635:DXD196672 EGZ196635:EGZ196672 EQV196635:EQV196672 FAR196635:FAR196672 FKN196635:FKN196672 FUJ196635:FUJ196672 GEF196635:GEF196672 GOB196635:GOB196672 GXX196635:GXX196672 HHT196635:HHT196672 HRP196635:HRP196672 IBL196635:IBL196672 ILH196635:ILH196672 IVD196635:IVD196672 JEZ196635:JEZ196672 JOV196635:JOV196672 JYR196635:JYR196672 KIN196635:KIN196672 KSJ196635:KSJ196672 LCF196635:LCF196672 LMB196635:LMB196672 LVX196635:LVX196672 MFT196635:MFT196672 MPP196635:MPP196672 MZL196635:MZL196672 NJH196635:NJH196672 NTD196635:NTD196672 OCZ196635:OCZ196672 OMV196635:OMV196672 OWR196635:OWR196672 PGN196635:PGN196672 PQJ196635:PQJ196672 QAF196635:QAF196672 QKB196635:QKB196672 QTX196635:QTX196672 RDT196635:RDT196672 RNP196635:RNP196672 RXL196635:RXL196672 SHH196635:SHH196672 SRD196635:SRD196672 TAZ196635:TAZ196672 TKV196635:TKV196672 TUR196635:TUR196672 UEN196635:UEN196672 UOJ196635:UOJ196672 UYF196635:UYF196672 VIB196635:VIB196672 VRX196635:VRX196672 WBT196635:WBT196672 WLP196635:WLP196672 WVL196635:WVL196672 D262170:D262207 IZ262171:IZ262208 SV262171:SV262208 ACR262171:ACR262208 AMN262171:AMN262208 AWJ262171:AWJ262208 BGF262171:BGF262208 BQB262171:BQB262208 BZX262171:BZX262208 CJT262171:CJT262208 CTP262171:CTP262208 DDL262171:DDL262208 DNH262171:DNH262208 DXD262171:DXD262208 EGZ262171:EGZ262208 EQV262171:EQV262208 FAR262171:FAR262208 FKN262171:FKN262208 FUJ262171:FUJ262208 GEF262171:GEF262208 GOB262171:GOB262208 GXX262171:GXX262208 HHT262171:HHT262208 HRP262171:HRP262208 IBL262171:IBL262208 ILH262171:ILH262208 IVD262171:IVD262208 JEZ262171:JEZ262208 JOV262171:JOV262208 JYR262171:JYR262208 KIN262171:KIN262208 KSJ262171:KSJ262208 LCF262171:LCF262208 LMB262171:LMB262208 LVX262171:LVX262208 MFT262171:MFT262208 MPP262171:MPP262208 MZL262171:MZL262208 NJH262171:NJH262208 NTD262171:NTD262208 OCZ262171:OCZ262208 OMV262171:OMV262208 OWR262171:OWR262208 PGN262171:PGN262208 PQJ262171:PQJ262208 QAF262171:QAF262208 QKB262171:QKB262208 QTX262171:QTX262208 RDT262171:RDT262208 RNP262171:RNP262208 RXL262171:RXL262208 SHH262171:SHH262208 SRD262171:SRD262208 TAZ262171:TAZ262208 TKV262171:TKV262208 TUR262171:TUR262208 UEN262171:UEN262208 UOJ262171:UOJ262208 UYF262171:UYF262208 VIB262171:VIB262208 VRX262171:VRX262208 WBT262171:WBT262208 WLP262171:WLP262208 WVL262171:WVL262208 D327706:D327743 IZ327707:IZ327744 SV327707:SV327744 ACR327707:ACR327744 AMN327707:AMN327744 AWJ327707:AWJ327744 BGF327707:BGF327744 BQB327707:BQB327744 BZX327707:BZX327744 CJT327707:CJT327744 CTP327707:CTP327744 DDL327707:DDL327744 DNH327707:DNH327744 DXD327707:DXD327744 EGZ327707:EGZ327744 EQV327707:EQV327744 FAR327707:FAR327744 FKN327707:FKN327744 FUJ327707:FUJ327744 GEF327707:GEF327744 GOB327707:GOB327744 GXX327707:GXX327744 HHT327707:HHT327744 HRP327707:HRP327744 IBL327707:IBL327744 ILH327707:ILH327744 IVD327707:IVD327744 JEZ327707:JEZ327744 JOV327707:JOV327744 JYR327707:JYR327744 KIN327707:KIN327744 KSJ327707:KSJ327744 LCF327707:LCF327744 LMB327707:LMB327744 LVX327707:LVX327744 MFT327707:MFT327744 MPP327707:MPP327744 MZL327707:MZL327744 NJH327707:NJH327744 NTD327707:NTD327744 OCZ327707:OCZ327744 OMV327707:OMV327744 OWR327707:OWR327744 PGN327707:PGN327744 PQJ327707:PQJ327744 QAF327707:QAF327744 QKB327707:QKB327744 QTX327707:QTX327744 RDT327707:RDT327744 RNP327707:RNP327744 RXL327707:RXL327744 SHH327707:SHH327744 SRD327707:SRD327744 TAZ327707:TAZ327744 TKV327707:TKV327744 TUR327707:TUR327744 UEN327707:UEN327744 UOJ327707:UOJ327744 UYF327707:UYF327744 VIB327707:VIB327744 VRX327707:VRX327744 WBT327707:WBT327744 WLP327707:WLP327744 WVL327707:WVL327744 D393242:D393279 IZ393243:IZ393280 SV393243:SV393280 ACR393243:ACR393280 AMN393243:AMN393280 AWJ393243:AWJ393280 BGF393243:BGF393280 BQB393243:BQB393280 BZX393243:BZX393280 CJT393243:CJT393280 CTP393243:CTP393280 DDL393243:DDL393280 DNH393243:DNH393280 DXD393243:DXD393280 EGZ393243:EGZ393280 EQV393243:EQV393280 FAR393243:FAR393280 FKN393243:FKN393280 FUJ393243:FUJ393280 GEF393243:GEF393280 GOB393243:GOB393280 GXX393243:GXX393280 HHT393243:HHT393280 HRP393243:HRP393280 IBL393243:IBL393280 ILH393243:ILH393280 IVD393243:IVD393280 JEZ393243:JEZ393280 JOV393243:JOV393280 JYR393243:JYR393280 KIN393243:KIN393280 KSJ393243:KSJ393280 LCF393243:LCF393280 LMB393243:LMB393280 LVX393243:LVX393280 MFT393243:MFT393280 MPP393243:MPP393280 MZL393243:MZL393280 NJH393243:NJH393280 NTD393243:NTD393280 OCZ393243:OCZ393280 OMV393243:OMV393280 OWR393243:OWR393280 PGN393243:PGN393280 PQJ393243:PQJ393280 QAF393243:QAF393280 QKB393243:QKB393280 QTX393243:QTX393280 RDT393243:RDT393280 RNP393243:RNP393280 RXL393243:RXL393280 SHH393243:SHH393280 SRD393243:SRD393280 TAZ393243:TAZ393280 TKV393243:TKV393280 TUR393243:TUR393280 UEN393243:UEN393280 UOJ393243:UOJ393280 UYF393243:UYF393280 VIB393243:VIB393280 VRX393243:VRX393280 WBT393243:WBT393280 WLP393243:WLP393280 WVL393243:WVL393280 D458778:D458815 IZ458779:IZ458816 SV458779:SV458816 ACR458779:ACR458816 AMN458779:AMN458816 AWJ458779:AWJ458816 BGF458779:BGF458816 BQB458779:BQB458816 BZX458779:BZX458816 CJT458779:CJT458816 CTP458779:CTP458816 DDL458779:DDL458816 DNH458779:DNH458816 DXD458779:DXD458816 EGZ458779:EGZ458816 EQV458779:EQV458816 FAR458779:FAR458816 FKN458779:FKN458816 FUJ458779:FUJ458816 GEF458779:GEF458816 GOB458779:GOB458816 GXX458779:GXX458816 HHT458779:HHT458816 HRP458779:HRP458816 IBL458779:IBL458816 ILH458779:ILH458816 IVD458779:IVD458816 JEZ458779:JEZ458816 JOV458779:JOV458816 JYR458779:JYR458816 KIN458779:KIN458816 KSJ458779:KSJ458816 LCF458779:LCF458816 LMB458779:LMB458816 LVX458779:LVX458816 MFT458779:MFT458816 MPP458779:MPP458816 MZL458779:MZL458816 NJH458779:NJH458816 NTD458779:NTD458816 OCZ458779:OCZ458816 OMV458779:OMV458816 OWR458779:OWR458816 PGN458779:PGN458816 PQJ458779:PQJ458816 QAF458779:QAF458816 QKB458779:QKB458816 QTX458779:QTX458816 RDT458779:RDT458816 RNP458779:RNP458816 RXL458779:RXL458816 SHH458779:SHH458816 SRD458779:SRD458816 TAZ458779:TAZ458816 TKV458779:TKV458816 TUR458779:TUR458816 UEN458779:UEN458816 UOJ458779:UOJ458816 UYF458779:UYF458816 VIB458779:VIB458816 VRX458779:VRX458816 WBT458779:WBT458816 WLP458779:WLP458816 WVL458779:WVL458816 D524314:D524351 IZ524315:IZ524352 SV524315:SV524352 ACR524315:ACR524352 AMN524315:AMN524352 AWJ524315:AWJ524352 BGF524315:BGF524352 BQB524315:BQB524352 BZX524315:BZX524352 CJT524315:CJT524352 CTP524315:CTP524352 DDL524315:DDL524352 DNH524315:DNH524352 DXD524315:DXD524352 EGZ524315:EGZ524352 EQV524315:EQV524352 FAR524315:FAR524352 FKN524315:FKN524352 FUJ524315:FUJ524352 GEF524315:GEF524352 GOB524315:GOB524352 GXX524315:GXX524352 HHT524315:HHT524352 HRP524315:HRP524352 IBL524315:IBL524352 ILH524315:ILH524352 IVD524315:IVD524352 JEZ524315:JEZ524352 JOV524315:JOV524352 JYR524315:JYR524352 KIN524315:KIN524352 KSJ524315:KSJ524352 LCF524315:LCF524352 LMB524315:LMB524352 LVX524315:LVX524352 MFT524315:MFT524352 MPP524315:MPP524352 MZL524315:MZL524352 NJH524315:NJH524352 NTD524315:NTD524352 OCZ524315:OCZ524352 OMV524315:OMV524352 OWR524315:OWR524352 PGN524315:PGN524352 PQJ524315:PQJ524352 QAF524315:QAF524352 QKB524315:QKB524352 QTX524315:QTX524352 RDT524315:RDT524352 RNP524315:RNP524352 RXL524315:RXL524352 SHH524315:SHH524352 SRD524315:SRD524352 TAZ524315:TAZ524352 TKV524315:TKV524352 TUR524315:TUR524352 UEN524315:UEN524352 UOJ524315:UOJ524352 UYF524315:UYF524352 VIB524315:VIB524352 VRX524315:VRX524352 WBT524315:WBT524352 WLP524315:WLP524352 WVL524315:WVL524352 D589850:D589887 IZ589851:IZ589888 SV589851:SV589888 ACR589851:ACR589888 AMN589851:AMN589888 AWJ589851:AWJ589888 BGF589851:BGF589888 BQB589851:BQB589888 BZX589851:BZX589888 CJT589851:CJT589888 CTP589851:CTP589888 DDL589851:DDL589888 DNH589851:DNH589888 DXD589851:DXD589888 EGZ589851:EGZ589888 EQV589851:EQV589888 FAR589851:FAR589888 FKN589851:FKN589888 FUJ589851:FUJ589888 GEF589851:GEF589888 GOB589851:GOB589888 GXX589851:GXX589888 HHT589851:HHT589888 HRP589851:HRP589888 IBL589851:IBL589888 ILH589851:ILH589888 IVD589851:IVD589888 JEZ589851:JEZ589888 JOV589851:JOV589888 JYR589851:JYR589888 KIN589851:KIN589888 KSJ589851:KSJ589888 LCF589851:LCF589888 LMB589851:LMB589888 LVX589851:LVX589888 MFT589851:MFT589888 MPP589851:MPP589888 MZL589851:MZL589888 NJH589851:NJH589888 NTD589851:NTD589888 OCZ589851:OCZ589888 OMV589851:OMV589888 OWR589851:OWR589888 PGN589851:PGN589888 PQJ589851:PQJ589888 QAF589851:QAF589888 QKB589851:QKB589888 QTX589851:QTX589888 RDT589851:RDT589888 RNP589851:RNP589888 RXL589851:RXL589888 SHH589851:SHH589888 SRD589851:SRD589888 TAZ589851:TAZ589888 TKV589851:TKV589888 TUR589851:TUR589888 UEN589851:UEN589888 UOJ589851:UOJ589888 UYF589851:UYF589888 VIB589851:VIB589888 VRX589851:VRX589888 WBT589851:WBT589888 WLP589851:WLP589888 WVL589851:WVL589888 D655386:D655423 IZ655387:IZ655424 SV655387:SV655424 ACR655387:ACR655424 AMN655387:AMN655424 AWJ655387:AWJ655424 BGF655387:BGF655424 BQB655387:BQB655424 BZX655387:BZX655424 CJT655387:CJT655424 CTP655387:CTP655424 DDL655387:DDL655424 DNH655387:DNH655424 DXD655387:DXD655424 EGZ655387:EGZ655424 EQV655387:EQV655424 FAR655387:FAR655424 FKN655387:FKN655424 FUJ655387:FUJ655424 GEF655387:GEF655424 GOB655387:GOB655424 GXX655387:GXX655424 HHT655387:HHT655424 HRP655387:HRP655424 IBL655387:IBL655424 ILH655387:ILH655424 IVD655387:IVD655424 JEZ655387:JEZ655424 JOV655387:JOV655424 JYR655387:JYR655424 KIN655387:KIN655424 KSJ655387:KSJ655424 LCF655387:LCF655424 LMB655387:LMB655424 LVX655387:LVX655424 MFT655387:MFT655424 MPP655387:MPP655424 MZL655387:MZL655424 NJH655387:NJH655424 NTD655387:NTD655424 OCZ655387:OCZ655424 OMV655387:OMV655424 OWR655387:OWR655424 PGN655387:PGN655424 PQJ655387:PQJ655424 QAF655387:QAF655424 QKB655387:QKB655424 QTX655387:QTX655424 RDT655387:RDT655424 RNP655387:RNP655424 RXL655387:RXL655424 SHH655387:SHH655424 SRD655387:SRD655424 TAZ655387:TAZ655424 TKV655387:TKV655424 TUR655387:TUR655424 UEN655387:UEN655424 UOJ655387:UOJ655424 UYF655387:UYF655424 VIB655387:VIB655424 VRX655387:VRX655424 WBT655387:WBT655424 WLP655387:WLP655424 WVL655387:WVL655424 D720922:D720959 IZ720923:IZ720960 SV720923:SV720960 ACR720923:ACR720960 AMN720923:AMN720960 AWJ720923:AWJ720960 BGF720923:BGF720960 BQB720923:BQB720960 BZX720923:BZX720960 CJT720923:CJT720960 CTP720923:CTP720960 DDL720923:DDL720960 DNH720923:DNH720960 DXD720923:DXD720960 EGZ720923:EGZ720960 EQV720923:EQV720960 FAR720923:FAR720960 FKN720923:FKN720960 FUJ720923:FUJ720960 GEF720923:GEF720960 GOB720923:GOB720960 GXX720923:GXX720960 HHT720923:HHT720960 HRP720923:HRP720960 IBL720923:IBL720960 ILH720923:ILH720960 IVD720923:IVD720960 JEZ720923:JEZ720960 JOV720923:JOV720960 JYR720923:JYR720960 KIN720923:KIN720960 KSJ720923:KSJ720960 LCF720923:LCF720960 LMB720923:LMB720960 LVX720923:LVX720960 MFT720923:MFT720960 MPP720923:MPP720960 MZL720923:MZL720960 NJH720923:NJH720960 NTD720923:NTD720960 OCZ720923:OCZ720960 OMV720923:OMV720960 OWR720923:OWR720960 PGN720923:PGN720960 PQJ720923:PQJ720960 QAF720923:QAF720960 QKB720923:QKB720960 QTX720923:QTX720960 RDT720923:RDT720960 RNP720923:RNP720960 RXL720923:RXL720960 SHH720923:SHH720960 SRD720923:SRD720960 TAZ720923:TAZ720960 TKV720923:TKV720960 TUR720923:TUR720960 UEN720923:UEN720960 UOJ720923:UOJ720960 UYF720923:UYF720960 VIB720923:VIB720960 VRX720923:VRX720960 WBT720923:WBT720960 WLP720923:WLP720960 WVL720923:WVL720960 D786458:D786495 IZ786459:IZ786496 SV786459:SV786496 ACR786459:ACR786496 AMN786459:AMN786496 AWJ786459:AWJ786496 BGF786459:BGF786496 BQB786459:BQB786496 BZX786459:BZX786496 CJT786459:CJT786496 CTP786459:CTP786496 DDL786459:DDL786496 DNH786459:DNH786496 DXD786459:DXD786496 EGZ786459:EGZ786496 EQV786459:EQV786496 FAR786459:FAR786496 FKN786459:FKN786496 FUJ786459:FUJ786496 GEF786459:GEF786496 GOB786459:GOB786496 GXX786459:GXX786496 HHT786459:HHT786496 HRP786459:HRP786496 IBL786459:IBL786496 ILH786459:ILH786496 IVD786459:IVD786496 JEZ786459:JEZ786496 JOV786459:JOV786496 JYR786459:JYR786496 KIN786459:KIN786496 KSJ786459:KSJ786496 LCF786459:LCF786496 LMB786459:LMB786496 LVX786459:LVX786496 MFT786459:MFT786496 MPP786459:MPP786496 MZL786459:MZL786496 NJH786459:NJH786496 NTD786459:NTD786496 OCZ786459:OCZ786496 OMV786459:OMV786496 OWR786459:OWR786496 PGN786459:PGN786496 PQJ786459:PQJ786496 QAF786459:QAF786496 QKB786459:QKB786496 QTX786459:QTX786496 RDT786459:RDT786496 RNP786459:RNP786496 RXL786459:RXL786496 SHH786459:SHH786496 SRD786459:SRD786496 TAZ786459:TAZ786496 TKV786459:TKV786496 TUR786459:TUR786496 UEN786459:UEN786496 UOJ786459:UOJ786496 UYF786459:UYF786496 VIB786459:VIB786496 VRX786459:VRX786496 WBT786459:WBT786496 WLP786459:WLP786496 WVL786459:WVL786496 D851994:D852031 IZ851995:IZ852032 SV851995:SV852032 ACR851995:ACR852032 AMN851995:AMN852032 AWJ851995:AWJ852032 BGF851995:BGF852032 BQB851995:BQB852032 BZX851995:BZX852032 CJT851995:CJT852032 CTP851995:CTP852032 DDL851995:DDL852032 DNH851995:DNH852032 DXD851995:DXD852032 EGZ851995:EGZ852032 EQV851995:EQV852032 FAR851995:FAR852032 FKN851995:FKN852032 FUJ851995:FUJ852032 GEF851995:GEF852032 GOB851995:GOB852032 GXX851995:GXX852032 HHT851995:HHT852032 HRP851995:HRP852032 IBL851995:IBL852032 ILH851995:ILH852032 IVD851995:IVD852032 JEZ851995:JEZ852032 JOV851995:JOV852032 JYR851995:JYR852032 KIN851995:KIN852032 KSJ851995:KSJ852032 LCF851995:LCF852032 LMB851995:LMB852032 LVX851995:LVX852032 MFT851995:MFT852032 MPP851995:MPP852032 MZL851995:MZL852032 NJH851995:NJH852032 NTD851995:NTD852032 OCZ851995:OCZ852032 OMV851995:OMV852032 OWR851995:OWR852032 PGN851995:PGN852032 PQJ851995:PQJ852032 QAF851995:QAF852032 QKB851995:QKB852032 QTX851995:QTX852032 RDT851995:RDT852032 RNP851995:RNP852032 RXL851995:RXL852032 SHH851995:SHH852032 SRD851995:SRD852032 TAZ851995:TAZ852032 TKV851995:TKV852032 TUR851995:TUR852032 UEN851995:UEN852032 UOJ851995:UOJ852032 UYF851995:UYF852032 VIB851995:VIB852032 VRX851995:VRX852032 WBT851995:WBT852032 WLP851995:WLP852032 WVL851995:WVL852032 D917530:D917567 IZ917531:IZ917568 SV917531:SV917568 ACR917531:ACR917568 AMN917531:AMN917568 AWJ917531:AWJ917568 BGF917531:BGF917568 BQB917531:BQB917568 BZX917531:BZX917568 CJT917531:CJT917568 CTP917531:CTP917568 DDL917531:DDL917568 DNH917531:DNH917568 DXD917531:DXD917568 EGZ917531:EGZ917568 EQV917531:EQV917568 FAR917531:FAR917568 FKN917531:FKN917568 FUJ917531:FUJ917568 GEF917531:GEF917568 GOB917531:GOB917568 GXX917531:GXX917568 HHT917531:HHT917568 HRP917531:HRP917568 IBL917531:IBL917568 ILH917531:ILH917568 IVD917531:IVD917568 JEZ917531:JEZ917568 JOV917531:JOV917568 JYR917531:JYR917568 KIN917531:KIN917568 KSJ917531:KSJ917568 LCF917531:LCF917568 LMB917531:LMB917568 LVX917531:LVX917568 MFT917531:MFT917568 MPP917531:MPP917568 MZL917531:MZL917568 NJH917531:NJH917568 NTD917531:NTD917568 OCZ917531:OCZ917568 OMV917531:OMV917568 OWR917531:OWR917568 PGN917531:PGN917568 PQJ917531:PQJ917568 QAF917531:QAF917568 QKB917531:QKB917568 QTX917531:QTX917568 RDT917531:RDT917568 RNP917531:RNP917568 RXL917531:RXL917568 SHH917531:SHH917568 SRD917531:SRD917568 TAZ917531:TAZ917568 TKV917531:TKV917568 TUR917531:TUR917568 UEN917531:UEN917568 UOJ917531:UOJ917568 UYF917531:UYF917568 VIB917531:VIB917568 VRX917531:VRX917568 WBT917531:WBT917568 WLP917531:WLP917568 WVL917531:WVL917568 D983066:D983103 IZ983067:IZ983104 SV983067:SV983104 ACR983067:ACR983104 AMN983067:AMN983104 AWJ983067:AWJ983104 BGF983067:BGF983104 BQB983067:BQB983104 BZX983067:BZX983104 CJT983067:CJT983104 CTP983067:CTP983104 DDL983067:DDL983104 DNH983067:DNH983104 DXD983067:DXD983104 EGZ983067:EGZ983104 EQV983067:EQV983104 FAR983067:FAR983104 FKN983067:FKN983104 FUJ983067:FUJ983104 GEF983067:GEF983104 GOB983067:GOB983104 GXX983067:GXX983104 HHT983067:HHT983104 HRP983067:HRP983104 IBL983067:IBL983104 ILH983067:ILH983104 IVD983067:IVD983104 JEZ983067:JEZ983104 JOV983067:JOV983104 JYR983067:JYR983104 KIN983067:KIN983104 KSJ983067:KSJ983104 LCF983067:LCF983104 LMB983067:LMB983104 LVX983067:LVX983104 MFT983067:MFT983104 MPP983067:MPP983104 MZL983067:MZL983104 NJH983067:NJH983104 NTD983067:NTD983104 OCZ983067:OCZ983104 OMV983067:OMV983104 OWR983067:OWR983104 PGN983067:PGN983104 PQJ983067:PQJ983104 QAF983067:QAF983104 QKB983067:QKB983104 QTX983067:QTX983104 RDT983067:RDT983104 RNP983067:RNP983104 RXL983067:RXL983104 SHH983067:SHH983104 SRD983067:SRD983104 TAZ983067:TAZ983104 TKV983067:TKV983104 TUR983067:TUR983104 UEN983067:UEN983104 UOJ983067:UOJ983104 UYF983067:UYF983104 VIB983067:VIB983104 VRX983067:VRX983104 WBT983067:WBT983104 IZ5:IZ64">
      <formula1>$N$5:$N$15</formula1>
    </dataValidation>
  </dataValidations>
  <pageMargins left="0.7" right="0.7" top="0.75" bottom="0.75" header="0.3" footer="0.3"/>
  <pageSetup paperSize="9" scale="75" fitToHeight="0" orientation="portrait" r:id="rId1"/>
  <colBreaks count="1" manualBreakCount="1">
    <brk id="1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1" tint="0.34998626667073579"/>
    <pageSetUpPr fitToPage="1"/>
  </sheetPr>
  <dimension ref="A1:BP41"/>
  <sheetViews>
    <sheetView showGridLines="0" showZeros="0" view="pageBreakPreview" zoomScaleNormal="100" zoomScaleSheetLayoutView="100" workbookViewId="0">
      <selection activeCell="A19" sqref="A19:AU19"/>
    </sheetView>
  </sheetViews>
  <sheetFormatPr defaultColWidth="9" defaultRowHeight="14"/>
  <cols>
    <col min="1" max="4" width="1.58203125" style="63" customWidth="1"/>
    <col min="5" max="6" width="1.75" style="63" customWidth="1"/>
    <col min="7" max="47" width="1.58203125" style="63" customWidth="1"/>
    <col min="48" max="16384" width="9" style="63"/>
  </cols>
  <sheetData>
    <row r="1" spans="1:68" ht="17.25" customHeight="1">
      <c r="A1" s="660"/>
      <c r="B1" s="848"/>
      <c r="C1" s="848"/>
      <c r="D1" s="848"/>
      <c r="E1" s="848"/>
      <c r="F1" s="848"/>
      <c r="G1" s="848"/>
      <c r="H1" s="848"/>
      <c r="I1" s="848"/>
      <c r="J1" s="848"/>
      <c r="K1" s="848"/>
      <c r="L1" s="848"/>
      <c r="M1" s="848"/>
      <c r="N1" s="848"/>
      <c r="O1" s="848"/>
      <c r="P1" s="848"/>
      <c r="Q1" s="848"/>
      <c r="AH1" s="608" t="s">
        <v>672</v>
      </c>
      <c r="AI1" s="608"/>
      <c r="AJ1" s="608"/>
      <c r="AK1" s="608"/>
      <c r="AL1" s="608"/>
      <c r="AM1" s="608"/>
      <c r="AN1" s="761">
        <f>交付決定!BB1</f>
        <v>0</v>
      </c>
      <c r="AO1" s="761"/>
      <c r="AP1" s="761"/>
      <c r="AQ1" s="761" t="s">
        <v>343</v>
      </c>
      <c r="AR1" s="761"/>
      <c r="AS1" s="761"/>
      <c r="AT1" s="761">
        <v>2</v>
      </c>
      <c r="AU1" s="761"/>
    </row>
    <row r="2" spans="1:68" ht="17.25" customHeight="1">
      <c r="A2" s="240"/>
      <c r="AH2" s="761"/>
      <c r="AI2" s="761"/>
      <c r="AJ2" s="761"/>
      <c r="AK2" s="761"/>
      <c r="AL2" s="761"/>
      <c r="AM2" s="761"/>
      <c r="AN2" s="761"/>
      <c r="AO2" s="761"/>
      <c r="AP2" s="761"/>
      <c r="AQ2" s="761"/>
      <c r="AR2" s="761"/>
      <c r="AS2" s="761"/>
      <c r="AT2" s="761"/>
      <c r="AU2" s="761"/>
    </row>
    <row r="3" spans="1:68" ht="17.25" customHeight="1">
      <c r="A3" s="1"/>
    </row>
    <row r="4" spans="1:68" ht="17.25" customHeight="1">
      <c r="A4" s="610">
        <f>【交付申請】入力シート!K6</f>
        <v>0</v>
      </c>
      <c r="B4" s="848"/>
      <c r="C4" s="848"/>
      <c r="D4" s="848"/>
      <c r="E4" s="848"/>
      <c r="F4" s="848"/>
      <c r="G4" s="848"/>
      <c r="H4" s="848"/>
      <c r="I4" s="848"/>
      <c r="J4" s="848"/>
      <c r="K4" s="848"/>
      <c r="L4" s="848"/>
      <c r="M4" s="848"/>
      <c r="N4" s="848"/>
      <c r="O4" s="848"/>
      <c r="P4" s="848"/>
      <c r="Q4" s="848"/>
    </row>
    <row r="5" spans="1:68" ht="17.25" customHeight="1">
      <c r="A5" s="610" t="str">
        <f>【交付申請】入力シート!K7&amp;"　様"</f>
        <v>　様</v>
      </c>
      <c r="B5" s="848"/>
      <c r="C5" s="848"/>
      <c r="D5" s="848"/>
      <c r="E5" s="848"/>
      <c r="F5" s="848"/>
      <c r="G5" s="848"/>
      <c r="H5" s="848"/>
      <c r="I5" s="848"/>
      <c r="J5" s="848"/>
      <c r="K5" s="848"/>
      <c r="L5" s="848"/>
      <c r="M5" s="848"/>
      <c r="N5" s="848"/>
      <c r="O5" s="848"/>
      <c r="P5" s="848"/>
      <c r="Q5" s="848"/>
    </row>
    <row r="6" spans="1:68" ht="17.25" customHeight="1">
      <c r="A6" s="1"/>
    </row>
    <row r="7" spans="1:68" ht="17.25" customHeight="1">
      <c r="A7" s="610"/>
      <c r="B7" s="848"/>
      <c r="C7" s="848"/>
      <c r="D7" s="848"/>
      <c r="E7" s="848"/>
      <c r="F7" s="848"/>
      <c r="G7" s="848"/>
      <c r="H7" s="848"/>
      <c r="I7" s="848"/>
      <c r="J7" s="848"/>
      <c r="K7" s="848"/>
      <c r="L7" s="848"/>
      <c r="M7" s="848"/>
      <c r="N7" s="848"/>
      <c r="O7" s="848"/>
      <c r="P7" s="848"/>
      <c r="Q7" s="848"/>
      <c r="AA7" s="63" t="s">
        <v>352</v>
      </c>
      <c r="AB7" s="609" t="s">
        <v>665</v>
      </c>
      <c r="AC7" s="609"/>
      <c r="AD7" s="609"/>
      <c r="AE7" s="609"/>
      <c r="AF7" s="609"/>
      <c r="AG7" s="609"/>
      <c r="AH7" s="609"/>
      <c r="AI7" s="609"/>
      <c r="AJ7" s="609"/>
      <c r="AK7" s="609"/>
      <c r="AL7" s="609"/>
      <c r="AM7" s="609"/>
      <c r="AN7" s="609"/>
      <c r="AO7" s="609"/>
      <c r="AP7" s="609"/>
      <c r="AQ7" s="609"/>
      <c r="AR7" s="609"/>
      <c r="AS7" s="609"/>
      <c r="AT7" s="609"/>
      <c r="AU7" s="609"/>
      <c r="AY7" s="749"/>
      <c r="AZ7" s="749"/>
      <c r="BA7" s="749"/>
      <c r="BB7" s="749"/>
      <c r="BC7" s="749"/>
      <c r="BD7" s="749"/>
      <c r="BE7" s="749"/>
      <c r="BF7" s="749"/>
      <c r="BG7" s="749"/>
      <c r="BH7" s="749"/>
      <c r="BI7" s="749"/>
      <c r="BJ7" s="749"/>
      <c r="BK7" s="749"/>
      <c r="BL7" s="749"/>
      <c r="BM7" s="749"/>
      <c r="BN7" s="749"/>
      <c r="BO7" s="749"/>
      <c r="BP7" s="749"/>
    </row>
    <row r="8" spans="1:68" ht="17.25" customHeight="1">
      <c r="A8" s="1"/>
    </row>
    <row r="9" spans="1:68" ht="17.25" customHeight="1">
      <c r="A9" s="1"/>
    </row>
    <row r="10" spans="1:68" ht="17.25" customHeight="1">
      <c r="A10" s="1"/>
      <c r="AX10" s="243"/>
    </row>
    <row r="11" spans="1:68" ht="17.25" customHeight="1">
      <c r="A11" s="751" t="s">
        <v>342</v>
      </c>
      <c r="B11" s="751"/>
      <c r="C11" s="751"/>
      <c r="D11" s="751"/>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B11" s="751"/>
      <c r="AC11" s="751"/>
      <c r="AD11" s="751"/>
      <c r="AE11" s="751"/>
      <c r="AF11" s="751"/>
      <c r="AG11" s="751"/>
      <c r="AH11" s="751"/>
      <c r="AI11" s="751"/>
      <c r="AJ11" s="751"/>
      <c r="AK11" s="751"/>
      <c r="AL11" s="751"/>
      <c r="AM11" s="751"/>
      <c r="AN11" s="751"/>
      <c r="AO11" s="751"/>
      <c r="AP11" s="751"/>
      <c r="AQ11" s="751"/>
      <c r="AR11" s="751"/>
      <c r="AS11" s="751"/>
      <c r="AT11" s="751"/>
      <c r="AU11" s="751"/>
    </row>
    <row r="12" spans="1:68" ht="17.25" customHeight="1">
      <c r="A12" s="1"/>
    </row>
    <row r="13" spans="1:68" ht="17.25" customHeight="1">
      <c r="A13" s="1"/>
    </row>
    <row r="14" spans="1:68" ht="17.25" customHeight="1">
      <c r="A14" s="783">
        <f>変更申請書!AO5</f>
        <v>0</v>
      </c>
      <c r="B14" s="783"/>
      <c r="C14" s="783"/>
      <c r="D14" s="783"/>
      <c r="E14" s="783"/>
      <c r="F14" s="783"/>
      <c r="G14" s="783"/>
      <c r="H14" s="783"/>
      <c r="I14" s="783"/>
      <c r="J14" s="783"/>
      <c r="K14" s="783"/>
      <c r="L14" s="878" t="s">
        <v>349</v>
      </c>
      <c r="M14" s="878"/>
      <c r="N14" s="878"/>
      <c r="O14" s="878"/>
      <c r="P14" s="878"/>
      <c r="Q14" s="878"/>
      <c r="R14" s="878"/>
      <c r="S14" s="878"/>
      <c r="T14" s="878"/>
      <c r="U14" s="878"/>
      <c r="V14" s="878"/>
      <c r="W14" s="878"/>
      <c r="X14" s="878"/>
      <c r="Y14" s="878"/>
      <c r="Z14" s="878"/>
      <c r="AA14" s="878"/>
      <c r="AB14" s="878"/>
      <c r="AC14" s="878"/>
      <c r="AD14" s="878"/>
      <c r="AE14" s="878"/>
      <c r="AF14" s="878"/>
      <c r="AG14" s="878"/>
      <c r="AH14" s="878"/>
      <c r="AI14" s="878"/>
      <c r="AJ14" s="878"/>
      <c r="AK14" s="878"/>
      <c r="AL14" s="878"/>
      <c r="AM14" s="878"/>
      <c r="AN14" s="878"/>
      <c r="AO14" s="878"/>
      <c r="AP14" s="878"/>
      <c r="AQ14" s="878"/>
      <c r="AR14" s="878"/>
      <c r="AS14" s="878"/>
      <c r="AT14" s="878"/>
      <c r="AU14" s="878"/>
    </row>
    <row r="15" spans="1:68" ht="17.25" customHeight="1">
      <c r="A15" s="750" t="s">
        <v>350</v>
      </c>
      <c r="B15" s="750"/>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row>
    <row r="16" spans="1:68" ht="17.25" customHeight="1">
      <c r="A16" s="614" t="s">
        <v>351</v>
      </c>
      <c r="B16" s="614"/>
      <c r="C16" s="614"/>
      <c r="D16" s="614"/>
      <c r="E16" s="614"/>
      <c r="F16" s="614"/>
      <c r="G16" s="614"/>
      <c r="H16" s="614"/>
      <c r="I16" s="614"/>
      <c r="J16" s="614"/>
      <c r="K16" s="614"/>
      <c r="L16" s="614"/>
      <c r="M16" s="614"/>
      <c r="N16" s="614"/>
      <c r="O16" s="614"/>
      <c r="P16" s="614"/>
      <c r="Q16" s="614"/>
      <c r="R16" s="614"/>
      <c r="S16" s="614"/>
      <c r="T16" s="614"/>
      <c r="U16" s="614"/>
      <c r="V16" s="614"/>
      <c r="W16" s="614"/>
      <c r="X16" s="614"/>
      <c r="Y16" s="614"/>
      <c r="Z16" s="614"/>
      <c r="AA16" s="614"/>
      <c r="AB16" s="614"/>
      <c r="AC16" s="614"/>
      <c r="AD16" s="614"/>
      <c r="AE16" s="614"/>
      <c r="AF16" s="614"/>
      <c r="AG16" s="614"/>
      <c r="AH16" s="614"/>
      <c r="AI16" s="614"/>
      <c r="AJ16" s="614"/>
      <c r="AK16" s="614"/>
      <c r="AL16" s="614"/>
      <c r="AM16" s="614"/>
      <c r="AN16" s="614"/>
      <c r="AO16" s="614"/>
      <c r="AP16" s="614"/>
      <c r="AQ16" s="614"/>
      <c r="AR16" s="614"/>
      <c r="AS16" s="614"/>
      <c r="AT16" s="614"/>
      <c r="AU16" s="614"/>
    </row>
    <row r="17" spans="1:47" ht="17.25" customHeight="1">
      <c r="A17" s="236"/>
      <c r="B17" s="750" t="s">
        <v>344</v>
      </c>
      <c r="C17" s="750"/>
      <c r="D17" s="750"/>
      <c r="E17" s="750"/>
      <c r="F17" s="879">
        <f>交付決定!AR2</f>
        <v>0</v>
      </c>
      <c r="G17" s="879"/>
      <c r="H17" s="879"/>
      <c r="I17" s="879"/>
      <c r="J17" s="879"/>
      <c r="K17" s="879"/>
      <c r="L17" s="879"/>
      <c r="M17" s="879"/>
      <c r="N17" s="879"/>
      <c r="O17" s="879"/>
      <c r="P17" s="878" t="s">
        <v>670</v>
      </c>
      <c r="Q17" s="878"/>
      <c r="R17" s="878"/>
      <c r="S17" s="878"/>
      <c r="T17" s="878"/>
      <c r="U17" s="878"/>
      <c r="V17" s="761">
        <f>交付決定!BB1</f>
        <v>0</v>
      </c>
      <c r="W17" s="761"/>
      <c r="X17" s="761"/>
      <c r="Y17" s="609" t="s">
        <v>364</v>
      </c>
      <c r="Z17" s="609"/>
      <c r="AA17" s="609"/>
      <c r="AB17" s="609"/>
      <c r="AC17" s="609"/>
      <c r="AD17" s="609"/>
      <c r="AE17" s="609"/>
      <c r="AF17" s="609"/>
      <c r="AG17" s="609"/>
      <c r="AH17" s="609"/>
      <c r="AI17" s="609"/>
      <c r="AJ17" s="609"/>
      <c r="AK17" s="609"/>
      <c r="AL17" s="609"/>
      <c r="AM17" s="609"/>
      <c r="AN17" s="609"/>
      <c r="AO17" s="609"/>
      <c r="AP17" s="609"/>
      <c r="AQ17" s="609"/>
      <c r="AR17" s="609"/>
      <c r="AS17" s="609"/>
      <c r="AT17" s="609"/>
      <c r="AU17" s="609"/>
    </row>
    <row r="18" spans="1:47" ht="17.25" customHeight="1">
      <c r="A18" s="749" t="s">
        <v>365</v>
      </c>
      <c r="B18" s="749"/>
      <c r="C18" s="749"/>
      <c r="D18" s="749"/>
      <c r="E18" s="749"/>
      <c r="F18" s="749"/>
      <c r="G18" s="749"/>
      <c r="H18" s="749"/>
      <c r="I18" s="749"/>
      <c r="J18" s="749"/>
      <c r="K18" s="749"/>
      <c r="L18" s="749"/>
      <c r="M18" s="749"/>
      <c r="N18" s="749"/>
      <c r="O18" s="749"/>
      <c r="P18" s="749"/>
      <c r="Q18" s="749"/>
      <c r="R18" s="749"/>
      <c r="S18" s="749"/>
      <c r="T18" s="749"/>
      <c r="U18" s="749"/>
      <c r="V18" s="749"/>
      <c r="W18" s="749"/>
      <c r="X18" s="749"/>
      <c r="Y18" s="749"/>
      <c r="Z18" s="749"/>
      <c r="AA18" s="749"/>
      <c r="AB18" s="749"/>
      <c r="AC18" s="749"/>
      <c r="AD18" s="749"/>
      <c r="AE18" s="749"/>
      <c r="AF18" s="749"/>
      <c r="AG18" s="749"/>
      <c r="AH18" s="749"/>
      <c r="AI18" s="749"/>
      <c r="AJ18" s="749"/>
      <c r="AK18" s="749"/>
      <c r="AL18" s="749"/>
      <c r="AM18" s="749"/>
      <c r="AN18" s="749"/>
      <c r="AO18" s="749"/>
      <c r="AP18" s="749"/>
      <c r="AQ18" s="749"/>
      <c r="AR18" s="749"/>
      <c r="AS18" s="749"/>
      <c r="AT18" s="749"/>
      <c r="AU18" s="749"/>
    </row>
    <row r="19" spans="1:47" ht="17.25" customHeight="1">
      <c r="A19" s="749" t="s">
        <v>366</v>
      </c>
      <c r="B19" s="749"/>
      <c r="C19" s="749"/>
      <c r="D19" s="749"/>
      <c r="E19" s="749"/>
      <c r="F19" s="749"/>
      <c r="G19" s="749"/>
      <c r="H19" s="749"/>
      <c r="I19" s="749"/>
      <c r="J19" s="749"/>
      <c r="K19" s="749"/>
      <c r="L19" s="749"/>
      <c r="M19" s="749"/>
      <c r="N19" s="749"/>
      <c r="O19" s="749"/>
      <c r="P19" s="749"/>
      <c r="Q19" s="749"/>
      <c r="R19" s="749"/>
      <c r="S19" s="749"/>
      <c r="T19" s="749"/>
      <c r="U19" s="749"/>
      <c r="V19" s="749"/>
      <c r="W19" s="749"/>
      <c r="X19" s="749"/>
      <c r="Y19" s="749"/>
      <c r="Z19" s="749"/>
      <c r="AA19" s="749"/>
      <c r="AB19" s="749"/>
      <c r="AC19" s="749"/>
      <c r="AD19" s="749"/>
      <c r="AE19" s="749"/>
      <c r="AF19" s="749"/>
      <c r="AG19" s="749"/>
      <c r="AH19" s="749"/>
      <c r="AI19" s="749"/>
      <c r="AJ19" s="749"/>
      <c r="AK19" s="749"/>
      <c r="AL19" s="749"/>
      <c r="AM19" s="749"/>
      <c r="AN19" s="749"/>
      <c r="AO19" s="749"/>
      <c r="AP19" s="749"/>
      <c r="AQ19" s="749"/>
      <c r="AR19" s="749"/>
      <c r="AS19" s="749"/>
      <c r="AT19" s="749"/>
      <c r="AU19" s="749"/>
    </row>
    <row r="20" spans="1:47" ht="17.25" customHeight="1">
      <c r="A20" s="235"/>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row>
    <row r="21" spans="1:47" ht="17.25" customHeight="1">
      <c r="A21" s="1"/>
    </row>
    <row r="22" spans="1:47" ht="17.25" customHeight="1">
      <c r="A22" s="751" t="s">
        <v>2</v>
      </c>
      <c r="B22" s="751"/>
      <c r="C22" s="751"/>
      <c r="D22" s="751"/>
      <c r="E22" s="751"/>
      <c r="F22" s="751"/>
      <c r="G22" s="751"/>
      <c r="H22" s="751"/>
      <c r="I22" s="751"/>
      <c r="J22" s="751"/>
      <c r="K22" s="751"/>
      <c r="L22" s="751"/>
      <c r="M22" s="751"/>
      <c r="N22" s="751"/>
      <c r="O22" s="751"/>
      <c r="P22" s="751"/>
      <c r="Q22" s="751"/>
      <c r="R22" s="751"/>
      <c r="S22" s="751"/>
      <c r="T22" s="751"/>
      <c r="U22" s="751"/>
      <c r="V22" s="751"/>
      <c r="W22" s="751"/>
      <c r="X22" s="751"/>
      <c r="Y22" s="751"/>
      <c r="Z22" s="751"/>
      <c r="AA22" s="751"/>
      <c r="AB22" s="751"/>
      <c r="AC22" s="751"/>
      <c r="AD22" s="751"/>
      <c r="AE22" s="751"/>
      <c r="AF22" s="751"/>
      <c r="AG22" s="751"/>
      <c r="AH22" s="751"/>
      <c r="AI22" s="751"/>
      <c r="AJ22" s="751"/>
      <c r="AK22" s="751"/>
      <c r="AL22" s="751"/>
      <c r="AM22" s="751"/>
      <c r="AN22" s="751"/>
      <c r="AO22" s="751"/>
      <c r="AP22" s="751"/>
      <c r="AQ22" s="751"/>
      <c r="AR22" s="751"/>
      <c r="AS22" s="751"/>
      <c r="AT22" s="751"/>
      <c r="AU22" s="751"/>
    </row>
    <row r="23" spans="1:47" ht="17.25" customHeight="1">
      <c r="A23" s="234"/>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4"/>
    </row>
    <row r="24" spans="1:47" ht="17.25" customHeight="1">
      <c r="A24" s="1"/>
    </row>
    <row r="25" spans="1:47" ht="17.25" customHeight="1">
      <c r="A25" s="751" t="s">
        <v>345</v>
      </c>
      <c r="B25" s="751"/>
      <c r="C25" s="751"/>
      <c r="D25" s="751"/>
      <c r="E25" s="751"/>
      <c r="F25" s="751"/>
      <c r="G25" s="751"/>
      <c r="H25" s="751"/>
      <c r="I25" s="751"/>
      <c r="J25" s="235"/>
      <c r="K25" s="235"/>
      <c r="L25" s="235"/>
      <c r="M25" s="609">
        <f>事業報告書!B5</f>
        <v>0</v>
      </c>
      <c r="N25" s="609"/>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609"/>
      <c r="AL25" s="609"/>
      <c r="AM25" s="609"/>
      <c r="AN25" s="609"/>
      <c r="AO25" s="609"/>
      <c r="AP25" s="609"/>
      <c r="AQ25" s="609"/>
      <c r="AR25" s="609"/>
      <c r="AS25" s="609"/>
      <c r="AT25" s="609"/>
      <c r="AU25" s="609"/>
    </row>
    <row r="26" spans="1:47" ht="17.25" customHeight="1">
      <c r="A26" s="234"/>
      <c r="B26" s="234"/>
      <c r="C26" s="234"/>
      <c r="D26" s="234"/>
      <c r="E26" s="234"/>
      <c r="F26" s="234"/>
      <c r="G26" s="234"/>
      <c r="H26" s="234"/>
      <c r="I26" s="234"/>
      <c r="J26" s="235"/>
      <c r="K26" s="235"/>
      <c r="L26" s="235"/>
      <c r="M26" s="609"/>
      <c r="N26" s="609"/>
      <c r="O26" s="609"/>
      <c r="P26" s="609"/>
      <c r="Q26" s="609"/>
      <c r="R26" s="609"/>
      <c r="S26" s="609"/>
      <c r="T26" s="609"/>
      <c r="U26" s="609"/>
      <c r="V26" s="609"/>
      <c r="W26" s="609"/>
      <c r="X26" s="609"/>
      <c r="Y26" s="609"/>
      <c r="Z26" s="609"/>
      <c r="AA26" s="609"/>
      <c r="AB26" s="609"/>
      <c r="AC26" s="609"/>
      <c r="AD26" s="609"/>
      <c r="AE26" s="609"/>
      <c r="AF26" s="609"/>
      <c r="AG26" s="609"/>
      <c r="AH26" s="609"/>
      <c r="AI26" s="609"/>
      <c r="AJ26" s="609"/>
      <c r="AK26" s="609"/>
      <c r="AL26" s="609"/>
      <c r="AM26" s="609"/>
      <c r="AN26" s="609"/>
      <c r="AO26" s="609"/>
      <c r="AP26" s="609"/>
      <c r="AQ26" s="609"/>
      <c r="AR26" s="609"/>
      <c r="AS26" s="609"/>
      <c r="AT26" s="609"/>
      <c r="AU26" s="609"/>
    </row>
    <row r="27" spans="1:47" ht="17.25" customHeight="1">
      <c r="A27" s="1"/>
    </row>
    <row r="28" spans="1:47" ht="17.25" customHeight="1">
      <c r="A28" s="877" t="s">
        <v>346</v>
      </c>
      <c r="B28" s="877"/>
      <c r="C28" s="877"/>
      <c r="D28" s="877"/>
      <c r="E28" s="877"/>
      <c r="F28" s="877"/>
      <c r="G28" s="877"/>
      <c r="H28" s="877"/>
      <c r="I28" s="877"/>
      <c r="J28" s="235"/>
      <c r="K28" s="235"/>
      <c r="L28" s="235"/>
      <c r="M28" s="798" t="str">
        <f>DBCS("金"&amp;TEXT(【交付申請】入力シート!AF102,"#,###円"))</f>
        <v>金円</v>
      </c>
      <c r="N28" s="798"/>
      <c r="O28" s="798"/>
      <c r="P28" s="798"/>
      <c r="Q28" s="798"/>
      <c r="R28" s="798"/>
      <c r="S28" s="798"/>
      <c r="T28" s="798"/>
      <c r="U28" s="798"/>
      <c r="V28" s="798"/>
      <c r="W28" s="798"/>
      <c r="X28" s="798"/>
      <c r="Y28" s="798"/>
      <c r="Z28" s="798"/>
      <c r="AA28" s="798"/>
    </row>
    <row r="29" spans="1:47" ht="17.25" customHeight="1">
      <c r="A29" s="751" t="s">
        <v>347</v>
      </c>
      <c r="B29" s="751"/>
      <c r="C29" s="751"/>
      <c r="D29" s="751"/>
      <c r="E29" s="751"/>
      <c r="F29" s="751"/>
      <c r="G29" s="751"/>
      <c r="H29" s="751"/>
      <c r="I29" s="751"/>
      <c r="J29" s="235"/>
      <c r="K29" s="235"/>
      <c r="L29" s="235"/>
      <c r="M29" s="798" t="str">
        <f>DBCS("金"&amp;TEXT('【実績】入力シート '!AF92,"#,###円"))</f>
        <v>金円</v>
      </c>
      <c r="N29" s="798"/>
      <c r="O29" s="798"/>
      <c r="P29" s="798"/>
      <c r="Q29" s="798"/>
      <c r="R29" s="798"/>
      <c r="S29" s="798"/>
      <c r="T29" s="798"/>
      <c r="U29" s="798"/>
      <c r="V29" s="798"/>
      <c r="W29" s="798"/>
      <c r="X29" s="798"/>
      <c r="Y29" s="798"/>
      <c r="Z29" s="798"/>
      <c r="AA29" s="798"/>
    </row>
    <row r="30" spans="1:47" ht="17.25" customHeight="1">
      <c r="A30" s="751" t="s">
        <v>348</v>
      </c>
      <c r="B30" s="751"/>
      <c r="C30" s="751"/>
      <c r="D30" s="751"/>
      <c r="E30" s="751"/>
      <c r="F30" s="751"/>
      <c r="G30" s="751"/>
      <c r="H30" s="751"/>
      <c r="I30" s="751"/>
      <c r="J30" s="235"/>
      <c r="K30" s="235"/>
      <c r="L30" s="235"/>
      <c r="M30" s="798" t="str">
        <f>DBCS("金"&amp;TEXT(【交付申請】入力シート!AF102-'【実績】入力シート '!AF92,"#,###円"))</f>
        <v>金円</v>
      </c>
      <c r="N30" s="798"/>
      <c r="O30" s="798"/>
      <c r="P30" s="798"/>
      <c r="Q30" s="798"/>
      <c r="R30" s="798"/>
      <c r="S30" s="798"/>
      <c r="T30" s="798"/>
      <c r="U30" s="798"/>
      <c r="V30" s="798"/>
      <c r="W30" s="798"/>
      <c r="X30" s="798"/>
      <c r="Y30" s="798"/>
      <c r="Z30" s="798"/>
      <c r="AA30" s="798"/>
    </row>
    <row r="31" spans="1:47" ht="17.25" customHeight="1">
      <c r="A31" s="1"/>
    </row>
    <row r="32" spans="1:47" ht="17.25" customHeight="1">
      <c r="A32" s="1"/>
    </row>
    <row r="33" spans="1:47" ht="17.25" customHeight="1">
      <c r="A33" s="1"/>
    </row>
    <row r="34" spans="1:47" ht="17.25" customHeight="1">
      <c r="A34" s="1"/>
    </row>
    <row r="35" spans="1:47" ht="17.25" customHeight="1">
      <c r="A35" s="1"/>
    </row>
    <row r="36" spans="1:47" ht="17.25" customHeight="1">
      <c r="A36" s="1"/>
    </row>
    <row r="37" spans="1:47" ht="17.25" customHeight="1">
      <c r="A37" s="1"/>
    </row>
    <row r="38" spans="1:47" ht="17.25" customHeight="1">
      <c r="A38" s="1"/>
    </row>
    <row r="39" spans="1:47" ht="17.25" customHeight="1">
      <c r="A39" s="1"/>
    </row>
    <row r="40" spans="1:47" ht="17.25" customHeight="1">
      <c r="A40" s="1"/>
      <c r="AB40" s="761" t="s">
        <v>353</v>
      </c>
      <c r="AC40" s="761"/>
      <c r="AD40" s="761"/>
      <c r="AE40" s="761"/>
      <c r="AF40" s="761"/>
      <c r="AG40" s="761"/>
      <c r="AH40" s="761"/>
      <c r="AI40" s="761"/>
      <c r="AJ40" s="761"/>
      <c r="AK40" s="761"/>
      <c r="AL40" s="761"/>
      <c r="AM40" s="761"/>
      <c r="AN40" s="761"/>
      <c r="AO40" s="761"/>
      <c r="AP40" s="761"/>
      <c r="AQ40" s="761"/>
      <c r="AR40" s="761"/>
      <c r="AS40" s="761"/>
      <c r="AT40" s="761"/>
      <c r="AU40" s="761"/>
    </row>
    <row r="41" spans="1:47" ht="17.25" customHeight="1">
      <c r="A41" s="660"/>
      <c r="B41" s="848"/>
      <c r="C41" s="848"/>
      <c r="D41" s="848"/>
      <c r="E41" s="848"/>
      <c r="F41" s="848"/>
      <c r="G41" s="848"/>
      <c r="H41" s="848"/>
      <c r="I41" s="848"/>
      <c r="J41" s="848"/>
      <c r="K41" s="848"/>
      <c r="L41" s="848"/>
      <c r="M41" s="848"/>
      <c r="N41" s="848"/>
      <c r="O41" s="848"/>
      <c r="P41" s="848"/>
      <c r="Q41" s="848"/>
    </row>
  </sheetData>
  <mergeCells count="35">
    <mergeCell ref="A29:I29"/>
    <mergeCell ref="A30:I30"/>
    <mergeCell ref="A19:AU19"/>
    <mergeCell ref="V17:X17"/>
    <mergeCell ref="Y17:AU17"/>
    <mergeCell ref="M28:AA28"/>
    <mergeCell ref="M29:AA29"/>
    <mergeCell ref="M30:AA30"/>
    <mergeCell ref="AY7:BP7"/>
    <mergeCell ref="AB7:AU7"/>
    <mergeCell ref="A25:I25"/>
    <mergeCell ref="M25:AU25"/>
    <mergeCell ref="A14:K14"/>
    <mergeCell ref="L14:AU14"/>
    <mergeCell ref="A15:AU15"/>
    <mergeCell ref="B17:E17"/>
    <mergeCell ref="F17:O17"/>
    <mergeCell ref="P17:U17"/>
    <mergeCell ref="A16:AU16"/>
    <mergeCell ref="AH1:AM1"/>
    <mergeCell ref="AH2:AU2"/>
    <mergeCell ref="A41:Q41"/>
    <mergeCell ref="A22:AU22"/>
    <mergeCell ref="A18:AU18"/>
    <mergeCell ref="A1:Q1"/>
    <mergeCell ref="A4:Q4"/>
    <mergeCell ref="A5:Q5"/>
    <mergeCell ref="A7:Q7"/>
    <mergeCell ref="A11:AU11"/>
    <mergeCell ref="AT1:AU1"/>
    <mergeCell ref="AQ1:AS1"/>
    <mergeCell ref="AN1:AP1"/>
    <mergeCell ref="M26:AU26"/>
    <mergeCell ref="AB40:AU40"/>
    <mergeCell ref="A28:I28"/>
  </mergeCells>
  <phoneticPr fontId="23"/>
  <conditionalFormatting sqref="AH2:AU2">
    <cfRule type="cellIs" dxfId="1" priority="1" operator="equal">
      <formula>""</formula>
    </cfRule>
  </conditionalFormatting>
  <pageMargins left="0.74803149606299213" right="0.74803149606299213" top="0.98425196850393704" bottom="0.98425196850393704" header="0.51181102362204722" footer="0.51181102362204722"/>
  <pageSetup paperSize="9" scale="96" fitToWidth="0" orientation="portrait" r:id="rId1"/>
  <colBreaks count="1" manualBreakCount="1">
    <brk id="47" max="3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34998626667073579"/>
  </sheetPr>
  <dimension ref="A1:N25"/>
  <sheetViews>
    <sheetView showZeros="0" view="pageBreakPreview" zoomScaleNormal="100" zoomScaleSheetLayoutView="100" workbookViewId="0">
      <selection activeCell="P12" sqref="P12"/>
    </sheetView>
  </sheetViews>
  <sheetFormatPr defaultRowHeight="17.149999999999999" customHeight="1"/>
  <cols>
    <col min="1" max="1" width="5.5" style="147" customWidth="1"/>
    <col min="2" max="2" width="1.58203125" style="147" customWidth="1"/>
    <col min="3" max="3" width="11.58203125" style="147" customWidth="1"/>
    <col min="4" max="7" width="12.5" style="147" customWidth="1"/>
    <col min="8" max="8" width="5.5" style="147" customWidth="1"/>
    <col min="9" max="9" width="1.58203125" style="147" customWidth="1"/>
    <col min="10" max="10" width="11.58203125" style="147" customWidth="1"/>
    <col min="11" max="13" width="12.5" style="147" customWidth="1"/>
    <col min="14" max="255" width="9" style="147"/>
    <col min="256" max="256" width="5.5" style="147" customWidth="1"/>
    <col min="257" max="257" width="1.58203125" style="147" customWidth="1"/>
    <col min="258" max="258" width="11.58203125" style="147" customWidth="1"/>
    <col min="259" max="262" width="12.5" style="147" customWidth="1"/>
    <col min="263" max="263" width="5.5" style="147" customWidth="1"/>
    <col min="264" max="264" width="1.58203125" style="147" customWidth="1"/>
    <col min="265" max="265" width="11.58203125" style="147" customWidth="1"/>
    <col min="266" max="268" width="12.5" style="147" customWidth="1"/>
    <col min="269" max="511" width="9" style="147"/>
    <col min="512" max="512" width="5.5" style="147" customWidth="1"/>
    <col min="513" max="513" width="1.58203125" style="147" customWidth="1"/>
    <col min="514" max="514" width="11.58203125" style="147" customWidth="1"/>
    <col min="515" max="518" width="12.5" style="147" customWidth="1"/>
    <col min="519" max="519" width="5.5" style="147" customWidth="1"/>
    <col min="520" max="520" width="1.58203125" style="147" customWidth="1"/>
    <col min="521" max="521" width="11.58203125" style="147" customWidth="1"/>
    <col min="522" max="524" width="12.5" style="147" customWidth="1"/>
    <col min="525" max="767" width="9" style="147"/>
    <col min="768" max="768" width="5.5" style="147" customWidth="1"/>
    <col min="769" max="769" width="1.58203125" style="147" customWidth="1"/>
    <col min="770" max="770" width="11.58203125" style="147" customWidth="1"/>
    <col min="771" max="774" width="12.5" style="147" customWidth="1"/>
    <col min="775" max="775" width="5.5" style="147" customWidth="1"/>
    <col min="776" max="776" width="1.58203125" style="147" customWidth="1"/>
    <col min="777" max="777" width="11.58203125" style="147" customWidth="1"/>
    <col min="778" max="780" width="12.5" style="147" customWidth="1"/>
    <col min="781" max="1023" width="9" style="147"/>
    <col min="1024" max="1024" width="5.5" style="147" customWidth="1"/>
    <col min="1025" max="1025" width="1.58203125" style="147" customWidth="1"/>
    <col min="1026" max="1026" width="11.58203125" style="147" customWidth="1"/>
    <col min="1027" max="1030" width="12.5" style="147" customWidth="1"/>
    <col min="1031" max="1031" width="5.5" style="147" customWidth="1"/>
    <col min="1032" max="1032" width="1.58203125" style="147" customWidth="1"/>
    <col min="1033" max="1033" width="11.58203125" style="147" customWidth="1"/>
    <col min="1034" max="1036" width="12.5" style="147" customWidth="1"/>
    <col min="1037" max="1279" width="9" style="147"/>
    <col min="1280" max="1280" width="5.5" style="147" customWidth="1"/>
    <col min="1281" max="1281" width="1.58203125" style="147" customWidth="1"/>
    <col min="1282" max="1282" width="11.58203125" style="147" customWidth="1"/>
    <col min="1283" max="1286" width="12.5" style="147" customWidth="1"/>
    <col min="1287" max="1287" width="5.5" style="147" customWidth="1"/>
    <col min="1288" max="1288" width="1.58203125" style="147" customWidth="1"/>
    <col min="1289" max="1289" width="11.58203125" style="147" customWidth="1"/>
    <col min="1290" max="1292" width="12.5" style="147" customWidth="1"/>
    <col min="1293" max="1535" width="9" style="147"/>
    <col min="1536" max="1536" width="5.5" style="147" customWidth="1"/>
    <col min="1537" max="1537" width="1.58203125" style="147" customWidth="1"/>
    <col min="1538" max="1538" width="11.58203125" style="147" customWidth="1"/>
    <col min="1539" max="1542" width="12.5" style="147" customWidth="1"/>
    <col min="1543" max="1543" width="5.5" style="147" customWidth="1"/>
    <col min="1544" max="1544" width="1.58203125" style="147" customWidth="1"/>
    <col min="1545" max="1545" width="11.58203125" style="147" customWidth="1"/>
    <col min="1546" max="1548" width="12.5" style="147" customWidth="1"/>
    <col min="1549" max="1791" width="9" style="147"/>
    <col min="1792" max="1792" width="5.5" style="147" customWidth="1"/>
    <col min="1793" max="1793" width="1.58203125" style="147" customWidth="1"/>
    <col min="1794" max="1794" width="11.58203125" style="147" customWidth="1"/>
    <col min="1795" max="1798" width="12.5" style="147" customWidth="1"/>
    <col min="1799" max="1799" width="5.5" style="147" customWidth="1"/>
    <col min="1800" max="1800" width="1.58203125" style="147" customWidth="1"/>
    <col min="1801" max="1801" width="11.58203125" style="147" customWidth="1"/>
    <col min="1802" max="1804" width="12.5" style="147" customWidth="1"/>
    <col min="1805" max="2047" width="9" style="147"/>
    <col min="2048" max="2048" width="5.5" style="147" customWidth="1"/>
    <col min="2049" max="2049" width="1.58203125" style="147" customWidth="1"/>
    <col min="2050" max="2050" width="11.58203125" style="147" customWidth="1"/>
    <col min="2051" max="2054" width="12.5" style="147" customWidth="1"/>
    <col min="2055" max="2055" width="5.5" style="147" customWidth="1"/>
    <col min="2056" max="2056" width="1.58203125" style="147" customWidth="1"/>
    <col min="2057" max="2057" width="11.58203125" style="147" customWidth="1"/>
    <col min="2058" max="2060" width="12.5" style="147" customWidth="1"/>
    <col min="2061" max="2303" width="9" style="147"/>
    <col min="2304" max="2304" width="5.5" style="147" customWidth="1"/>
    <col min="2305" max="2305" width="1.58203125" style="147" customWidth="1"/>
    <col min="2306" max="2306" width="11.58203125" style="147" customWidth="1"/>
    <col min="2307" max="2310" width="12.5" style="147" customWidth="1"/>
    <col min="2311" max="2311" width="5.5" style="147" customWidth="1"/>
    <col min="2312" max="2312" width="1.58203125" style="147" customWidth="1"/>
    <col min="2313" max="2313" width="11.58203125" style="147" customWidth="1"/>
    <col min="2314" max="2316" width="12.5" style="147" customWidth="1"/>
    <col min="2317" max="2559" width="9" style="147"/>
    <col min="2560" max="2560" width="5.5" style="147" customWidth="1"/>
    <col min="2561" max="2561" width="1.58203125" style="147" customWidth="1"/>
    <col min="2562" max="2562" width="11.58203125" style="147" customWidth="1"/>
    <col min="2563" max="2566" width="12.5" style="147" customWidth="1"/>
    <col min="2567" max="2567" width="5.5" style="147" customWidth="1"/>
    <col min="2568" max="2568" width="1.58203125" style="147" customWidth="1"/>
    <col min="2569" max="2569" width="11.58203125" style="147" customWidth="1"/>
    <col min="2570" max="2572" width="12.5" style="147" customWidth="1"/>
    <col min="2573" max="2815" width="9" style="147"/>
    <col min="2816" max="2816" width="5.5" style="147" customWidth="1"/>
    <col min="2817" max="2817" width="1.58203125" style="147" customWidth="1"/>
    <col min="2818" max="2818" width="11.58203125" style="147" customWidth="1"/>
    <col min="2819" max="2822" width="12.5" style="147" customWidth="1"/>
    <col min="2823" max="2823" width="5.5" style="147" customWidth="1"/>
    <col min="2824" max="2824" width="1.58203125" style="147" customWidth="1"/>
    <col min="2825" max="2825" width="11.58203125" style="147" customWidth="1"/>
    <col min="2826" max="2828" width="12.5" style="147" customWidth="1"/>
    <col min="2829" max="3071" width="9" style="147"/>
    <col min="3072" max="3072" width="5.5" style="147" customWidth="1"/>
    <col min="3073" max="3073" width="1.58203125" style="147" customWidth="1"/>
    <col min="3074" max="3074" width="11.58203125" style="147" customWidth="1"/>
    <col min="3075" max="3078" width="12.5" style="147" customWidth="1"/>
    <col min="3079" max="3079" width="5.5" style="147" customWidth="1"/>
    <col min="3080" max="3080" width="1.58203125" style="147" customWidth="1"/>
    <col min="3081" max="3081" width="11.58203125" style="147" customWidth="1"/>
    <col min="3082" max="3084" width="12.5" style="147" customWidth="1"/>
    <col min="3085" max="3327" width="9" style="147"/>
    <col min="3328" max="3328" width="5.5" style="147" customWidth="1"/>
    <col min="3329" max="3329" width="1.58203125" style="147" customWidth="1"/>
    <col min="3330" max="3330" width="11.58203125" style="147" customWidth="1"/>
    <col min="3331" max="3334" width="12.5" style="147" customWidth="1"/>
    <col min="3335" max="3335" width="5.5" style="147" customWidth="1"/>
    <col min="3336" max="3336" width="1.58203125" style="147" customWidth="1"/>
    <col min="3337" max="3337" width="11.58203125" style="147" customWidth="1"/>
    <col min="3338" max="3340" width="12.5" style="147" customWidth="1"/>
    <col min="3341" max="3583" width="9" style="147"/>
    <col min="3584" max="3584" width="5.5" style="147" customWidth="1"/>
    <col min="3585" max="3585" width="1.58203125" style="147" customWidth="1"/>
    <col min="3586" max="3586" width="11.58203125" style="147" customWidth="1"/>
    <col min="3587" max="3590" width="12.5" style="147" customWidth="1"/>
    <col min="3591" max="3591" width="5.5" style="147" customWidth="1"/>
    <col min="3592" max="3592" width="1.58203125" style="147" customWidth="1"/>
    <col min="3593" max="3593" width="11.58203125" style="147" customWidth="1"/>
    <col min="3594" max="3596" width="12.5" style="147" customWidth="1"/>
    <col min="3597" max="3839" width="9" style="147"/>
    <col min="3840" max="3840" width="5.5" style="147" customWidth="1"/>
    <col min="3841" max="3841" width="1.58203125" style="147" customWidth="1"/>
    <col min="3842" max="3842" width="11.58203125" style="147" customWidth="1"/>
    <col min="3843" max="3846" width="12.5" style="147" customWidth="1"/>
    <col min="3847" max="3847" width="5.5" style="147" customWidth="1"/>
    <col min="3848" max="3848" width="1.58203125" style="147" customWidth="1"/>
    <col min="3849" max="3849" width="11.58203125" style="147" customWidth="1"/>
    <col min="3850" max="3852" width="12.5" style="147" customWidth="1"/>
    <col min="3853" max="4095" width="9" style="147"/>
    <col min="4096" max="4096" width="5.5" style="147" customWidth="1"/>
    <col min="4097" max="4097" width="1.58203125" style="147" customWidth="1"/>
    <col min="4098" max="4098" width="11.58203125" style="147" customWidth="1"/>
    <col min="4099" max="4102" width="12.5" style="147" customWidth="1"/>
    <col min="4103" max="4103" width="5.5" style="147" customWidth="1"/>
    <col min="4104" max="4104" width="1.58203125" style="147" customWidth="1"/>
    <col min="4105" max="4105" width="11.58203125" style="147" customWidth="1"/>
    <col min="4106" max="4108" width="12.5" style="147" customWidth="1"/>
    <col min="4109" max="4351" width="9" style="147"/>
    <col min="4352" max="4352" width="5.5" style="147" customWidth="1"/>
    <col min="4353" max="4353" width="1.58203125" style="147" customWidth="1"/>
    <col min="4354" max="4354" width="11.58203125" style="147" customWidth="1"/>
    <col min="4355" max="4358" width="12.5" style="147" customWidth="1"/>
    <col min="4359" max="4359" width="5.5" style="147" customWidth="1"/>
    <col min="4360" max="4360" width="1.58203125" style="147" customWidth="1"/>
    <col min="4361" max="4361" width="11.58203125" style="147" customWidth="1"/>
    <col min="4362" max="4364" width="12.5" style="147" customWidth="1"/>
    <col min="4365" max="4607" width="9" style="147"/>
    <col min="4608" max="4608" width="5.5" style="147" customWidth="1"/>
    <col min="4609" max="4609" width="1.58203125" style="147" customWidth="1"/>
    <col min="4610" max="4610" width="11.58203125" style="147" customWidth="1"/>
    <col min="4611" max="4614" width="12.5" style="147" customWidth="1"/>
    <col min="4615" max="4615" width="5.5" style="147" customWidth="1"/>
    <col min="4616" max="4616" width="1.58203125" style="147" customWidth="1"/>
    <col min="4617" max="4617" width="11.58203125" style="147" customWidth="1"/>
    <col min="4618" max="4620" width="12.5" style="147" customWidth="1"/>
    <col min="4621" max="4863" width="9" style="147"/>
    <col min="4864" max="4864" width="5.5" style="147" customWidth="1"/>
    <col min="4865" max="4865" width="1.58203125" style="147" customWidth="1"/>
    <col min="4866" max="4866" width="11.58203125" style="147" customWidth="1"/>
    <col min="4867" max="4870" width="12.5" style="147" customWidth="1"/>
    <col min="4871" max="4871" width="5.5" style="147" customWidth="1"/>
    <col min="4872" max="4872" width="1.58203125" style="147" customWidth="1"/>
    <col min="4873" max="4873" width="11.58203125" style="147" customWidth="1"/>
    <col min="4874" max="4876" width="12.5" style="147" customWidth="1"/>
    <col min="4877" max="5119" width="9" style="147"/>
    <col min="5120" max="5120" width="5.5" style="147" customWidth="1"/>
    <col min="5121" max="5121" width="1.58203125" style="147" customWidth="1"/>
    <col min="5122" max="5122" width="11.58203125" style="147" customWidth="1"/>
    <col min="5123" max="5126" width="12.5" style="147" customWidth="1"/>
    <col min="5127" max="5127" width="5.5" style="147" customWidth="1"/>
    <col min="5128" max="5128" width="1.58203125" style="147" customWidth="1"/>
    <col min="5129" max="5129" width="11.58203125" style="147" customWidth="1"/>
    <col min="5130" max="5132" width="12.5" style="147" customWidth="1"/>
    <col min="5133" max="5375" width="9" style="147"/>
    <col min="5376" max="5376" width="5.5" style="147" customWidth="1"/>
    <col min="5377" max="5377" width="1.58203125" style="147" customWidth="1"/>
    <col min="5378" max="5378" width="11.58203125" style="147" customWidth="1"/>
    <col min="5379" max="5382" width="12.5" style="147" customWidth="1"/>
    <col min="5383" max="5383" width="5.5" style="147" customWidth="1"/>
    <col min="5384" max="5384" width="1.58203125" style="147" customWidth="1"/>
    <col min="5385" max="5385" width="11.58203125" style="147" customWidth="1"/>
    <col min="5386" max="5388" width="12.5" style="147" customWidth="1"/>
    <col min="5389" max="5631" width="9" style="147"/>
    <col min="5632" max="5632" width="5.5" style="147" customWidth="1"/>
    <col min="5633" max="5633" width="1.58203125" style="147" customWidth="1"/>
    <col min="5634" max="5634" width="11.58203125" style="147" customWidth="1"/>
    <col min="5635" max="5638" width="12.5" style="147" customWidth="1"/>
    <col min="5639" max="5639" width="5.5" style="147" customWidth="1"/>
    <col min="5640" max="5640" width="1.58203125" style="147" customWidth="1"/>
    <col min="5641" max="5641" width="11.58203125" style="147" customWidth="1"/>
    <col min="5642" max="5644" width="12.5" style="147" customWidth="1"/>
    <col min="5645" max="5887" width="9" style="147"/>
    <col min="5888" max="5888" width="5.5" style="147" customWidth="1"/>
    <col min="5889" max="5889" width="1.58203125" style="147" customWidth="1"/>
    <col min="5890" max="5890" width="11.58203125" style="147" customWidth="1"/>
    <col min="5891" max="5894" width="12.5" style="147" customWidth="1"/>
    <col min="5895" max="5895" width="5.5" style="147" customWidth="1"/>
    <col min="5896" max="5896" width="1.58203125" style="147" customWidth="1"/>
    <col min="5897" max="5897" width="11.58203125" style="147" customWidth="1"/>
    <col min="5898" max="5900" width="12.5" style="147" customWidth="1"/>
    <col min="5901" max="6143" width="9" style="147"/>
    <col min="6144" max="6144" width="5.5" style="147" customWidth="1"/>
    <col min="6145" max="6145" width="1.58203125" style="147" customWidth="1"/>
    <col min="6146" max="6146" width="11.58203125" style="147" customWidth="1"/>
    <col min="6147" max="6150" width="12.5" style="147" customWidth="1"/>
    <col min="6151" max="6151" width="5.5" style="147" customWidth="1"/>
    <col min="6152" max="6152" width="1.58203125" style="147" customWidth="1"/>
    <col min="6153" max="6153" width="11.58203125" style="147" customWidth="1"/>
    <col min="6154" max="6156" width="12.5" style="147" customWidth="1"/>
    <col min="6157" max="6399" width="9" style="147"/>
    <col min="6400" max="6400" width="5.5" style="147" customWidth="1"/>
    <col min="6401" max="6401" width="1.58203125" style="147" customWidth="1"/>
    <col min="6402" max="6402" width="11.58203125" style="147" customWidth="1"/>
    <col min="6403" max="6406" width="12.5" style="147" customWidth="1"/>
    <col min="6407" max="6407" width="5.5" style="147" customWidth="1"/>
    <col min="6408" max="6408" width="1.58203125" style="147" customWidth="1"/>
    <col min="6409" max="6409" width="11.58203125" style="147" customWidth="1"/>
    <col min="6410" max="6412" width="12.5" style="147" customWidth="1"/>
    <col min="6413" max="6655" width="9" style="147"/>
    <col min="6656" max="6656" width="5.5" style="147" customWidth="1"/>
    <col min="6657" max="6657" width="1.58203125" style="147" customWidth="1"/>
    <col min="6658" max="6658" width="11.58203125" style="147" customWidth="1"/>
    <col min="6659" max="6662" width="12.5" style="147" customWidth="1"/>
    <col min="6663" max="6663" width="5.5" style="147" customWidth="1"/>
    <col min="6664" max="6664" width="1.58203125" style="147" customWidth="1"/>
    <col min="6665" max="6665" width="11.58203125" style="147" customWidth="1"/>
    <col min="6666" max="6668" width="12.5" style="147" customWidth="1"/>
    <col min="6669" max="6911" width="9" style="147"/>
    <col min="6912" max="6912" width="5.5" style="147" customWidth="1"/>
    <col min="6913" max="6913" width="1.58203125" style="147" customWidth="1"/>
    <col min="6914" max="6914" width="11.58203125" style="147" customWidth="1"/>
    <col min="6915" max="6918" width="12.5" style="147" customWidth="1"/>
    <col min="6919" max="6919" width="5.5" style="147" customWidth="1"/>
    <col min="6920" max="6920" width="1.58203125" style="147" customWidth="1"/>
    <col min="6921" max="6921" width="11.58203125" style="147" customWidth="1"/>
    <col min="6922" max="6924" width="12.5" style="147" customWidth="1"/>
    <col min="6925" max="7167" width="9" style="147"/>
    <col min="7168" max="7168" width="5.5" style="147" customWidth="1"/>
    <col min="7169" max="7169" width="1.58203125" style="147" customWidth="1"/>
    <col min="7170" max="7170" width="11.58203125" style="147" customWidth="1"/>
    <col min="7171" max="7174" width="12.5" style="147" customWidth="1"/>
    <col min="7175" max="7175" width="5.5" style="147" customWidth="1"/>
    <col min="7176" max="7176" width="1.58203125" style="147" customWidth="1"/>
    <col min="7177" max="7177" width="11.58203125" style="147" customWidth="1"/>
    <col min="7178" max="7180" width="12.5" style="147" customWidth="1"/>
    <col min="7181" max="7423" width="9" style="147"/>
    <col min="7424" max="7424" width="5.5" style="147" customWidth="1"/>
    <col min="7425" max="7425" width="1.58203125" style="147" customWidth="1"/>
    <col min="7426" max="7426" width="11.58203125" style="147" customWidth="1"/>
    <col min="7427" max="7430" width="12.5" style="147" customWidth="1"/>
    <col min="7431" max="7431" width="5.5" style="147" customWidth="1"/>
    <col min="7432" max="7432" width="1.58203125" style="147" customWidth="1"/>
    <col min="7433" max="7433" width="11.58203125" style="147" customWidth="1"/>
    <col min="7434" max="7436" width="12.5" style="147" customWidth="1"/>
    <col min="7437" max="7679" width="9" style="147"/>
    <col min="7680" max="7680" width="5.5" style="147" customWidth="1"/>
    <col min="7681" max="7681" width="1.58203125" style="147" customWidth="1"/>
    <col min="7682" max="7682" width="11.58203125" style="147" customWidth="1"/>
    <col min="7683" max="7686" width="12.5" style="147" customWidth="1"/>
    <col min="7687" max="7687" width="5.5" style="147" customWidth="1"/>
    <col min="7688" max="7688" width="1.58203125" style="147" customWidth="1"/>
    <col min="7689" max="7689" width="11.58203125" style="147" customWidth="1"/>
    <col min="7690" max="7692" width="12.5" style="147" customWidth="1"/>
    <col min="7693" max="7935" width="9" style="147"/>
    <col min="7936" max="7936" width="5.5" style="147" customWidth="1"/>
    <col min="7937" max="7937" width="1.58203125" style="147" customWidth="1"/>
    <col min="7938" max="7938" width="11.58203125" style="147" customWidth="1"/>
    <col min="7939" max="7942" width="12.5" style="147" customWidth="1"/>
    <col min="7943" max="7943" width="5.5" style="147" customWidth="1"/>
    <col min="7944" max="7944" width="1.58203125" style="147" customWidth="1"/>
    <col min="7945" max="7945" width="11.58203125" style="147" customWidth="1"/>
    <col min="7946" max="7948" width="12.5" style="147" customWidth="1"/>
    <col min="7949" max="8191" width="9" style="147"/>
    <col min="8192" max="8192" width="5.5" style="147" customWidth="1"/>
    <col min="8193" max="8193" width="1.58203125" style="147" customWidth="1"/>
    <col min="8194" max="8194" width="11.58203125" style="147" customWidth="1"/>
    <col min="8195" max="8198" width="12.5" style="147" customWidth="1"/>
    <col min="8199" max="8199" width="5.5" style="147" customWidth="1"/>
    <col min="8200" max="8200" width="1.58203125" style="147" customWidth="1"/>
    <col min="8201" max="8201" width="11.58203125" style="147" customWidth="1"/>
    <col min="8202" max="8204" width="12.5" style="147" customWidth="1"/>
    <col min="8205" max="8447" width="9" style="147"/>
    <col min="8448" max="8448" width="5.5" style="147" customWidth="1"/>
    <col min="8449" max="8449" width="1.58203125" style="147" customWidth="1"/>
    <col min="8450" max="8450" width="11.58203125" style="147" customWidth="1"/>
    <col min="8451" max="8454" width="12.5" style="147" customWidth="1"/>
    <col min="8455" max="8455" width="5.5" style="147" customWidth="1"/>
    <col min="8456" max="8456" width="1.58203125" style="147" customWidth="1"/>
    <col min="8457" max="8457" width="11.58203125" style="147" customWidth="1"/>
    <col min="8458" max="8460" width="12.5" style="147" customWidth="1"/>
    <col min="8461" max="8703" width="9" style="147"/>
    <col min="8704" max="8704" width="5.5" style="147" customWidth="1"/>
    <col min="8705" max="8705" width="1.58203125" style="147" customWidth="1"/>
    <col min="8706" max="8706" width="11.58203125" style="147" customWidth="1"/>
    <col min="8707" max="8710" width="12.5" style="147" customWidth="1"/>
    <col min="8711" max="8711" width="5.5" style="147" customWidth="1"/>
    <col min="8712" max="8712" width="1.58203125" style="147" customWidth="1"/>
    <col min="8713" max="8713" width="11.58203125" style="147" customWidth="1"/>
    <col min="8714" max="8716" width="12.5" style="147" customWidth="1"/>
    <col min="8717" max="8959" width="9" style="147"/>
    <col min="8960" max="8960" width="5.5" style="147" customWidth="1"/>
    <col min="8961" max="8961" width="1.58203125" style="147" customWidth="1"/>
    <col min="8962" max="8962" width="11.58203125" style="147" customWidth="1"/>
    <col min="8963" max="8966" width="12.5" style="147" customWidth="1"/>
    <col min="8967" max="8967" width="5.5" style="147" customWidth="1"/>
    <col min="8968" max="8968" width="1.58203125" style="147" customWidth="1"/>
    <col min="8969" max="8969" width="11.58203125" style="147" customWidth="1"/>
    <col min="8970" max="8972" width="12.5" style="147" customWidth="1"/>
    <col min="8973" max="9215" width="9" style="147"/>
    <col min="9216" max="9216" width="5.5" style="147" customWidth="1"/>
    <col min="9217" max="9217" width="1.58203125" style="147" customWidth="1"/>
    <col min="9218" max="9218" width="11.58203125" style="147" customWidth="1"/>
    <col min="9219" max="9222" width="12.5" style="147" customWidth="1"/>
    <col min="9223" max="9223" width="5.5" style="147" customWidth="1"/>
    <col min="9224" max="9224" width="1.58203125" style="147" customWidth="1"/>
    <col min="9225" max="9225" width="11.58203125" style="147" customWidth="1"/>
    <col min="9226" max="9228" width="12.5" style="147" customWidth="1"/>
    <col min="9229" max="9471" width="9" style="147"/>
    <col min="9472" max="9472" width="5.5" style="147" customWidth="1"/>
    <col min="9473" max="9473" width="1.58203125" style="147" customWidth="1"/>
    <col min="9474" max="9474" width="11.58203125" style="147" customWidth="1"/>
    <col min="9475" max="9478" width="12.5" style="147" customWidth="1"/>
    <col min="9479" max="9479" width="5.5" style="147" customWidth="1"/>
    <col min="9480" max="9480" width="1.58203125" style="147" customWidth="1"/>
    <col min="9481" max="9481" width="11.58203125" style="147" customWidth="1"/>
    <col min="9482" max="9484" width="12.5" style="147" customWidth="1"/>
    <col min="9485" max="9727" width="9" style="147"/>
    <col min="9728" max="9728" width="5.5" style="147" customWidth="1"/>
    <col min="9729" max="9729" width="1.58203125" style="147" customWidth="1"/>
    <col min="9730" max="9730" width="11.58203125" style="147" customWidth="1"/>
    <col min="9731" max="9734" width="12.5" style="147" customWidth="1"/>
    <col min="9735" max="9735" width="5.5" style="147" customWidth="1"/>
    <col min="9736" max="9736" width="1.58203125" style="147" customWidth="1"/>
    <col min="9737" max="9737" width="11.58203125" style="147" customWidth="1"/>
    <col min="9738" max="9740" width="12.5" style="147" customWidth="1"/>
    <col min="9741" max="9983" width="9" style="147"/>
    <col min="9984" max="9984" width="5.5" style="147" customWidth="1"/>
    <col min="9985" max="9985" width="1.58203125" style="147" customWidth="1"/>
    <col min="9986" max="9986" width="11.58203125" style="147" customWidth="1"/>
    <col min="9987" max="9990" width="12.5" style="147" customWidth="1"/>
    <col min="9991" max="9991" width="5.5" style="147" customWidth="1"/>
    <col min="9992" max="9992" width="1.58203125" style="147" customWidth="1"/>
    <col min="9993" max="9993" width="11.58203125" style="147" customWidth="1"/>
    <col min="9994" max="9996" width="12.5" style="147" customWidth="1"/>
    <col min="9997" max="10239" width="9" style="147"/>
    <col min="10240" max="10240" width="5.5" style="147" customWidth="1"/>
    <col min="10241" max="10241" width="1.58203125" style="147" customWidth="1"/>
    <col min="10242" max="10242" width="11.58203125" style="147" customWidth="1"/>
    <col min="10243" max="10246" width="12.5" style="147" customWidth="1"/>
    <col min="10247" max="10247" width="5.5" style="147" customWidth="1"/>
    <col min="10248" max="10248" width="1.58203125" style="147" customWidth="1"/>
    <col min="10249" max="10249" width="11.58203125" style="147" customWidth="1"/>
    <col min="10250" max="10252" width="12.5" style="147" customWidth="1"/>
    <col min="10253" max="10495" width="9" style="147"/>
    <col min="10496" max="10496" width="5.5" style="147" customWidth="1"/>
    <col min="10497" max="10497" width="1.58203125" style="147" customWidth="1"/>
    <col min="10498" max="10498" width="11.58203125" style="147" customWidth="1"/>
    <col min="10499" max="10502" width="12.5" style="147" customWidth="1"/>
    <col min="10503" max="10503" width="5.5" style="147" customWidth="1"/>
    <col min="10504" max="10504" width="1.58203125" style="147" customWidth="1"/>
    <col min="10505" max="10505" width="11.58203125" style="147" customWidth="1"/>
    <col min="10506" max="10508" width="12.5" style="147" customWidth="1"/>
    <col min="10509" max="10751" width="9" style="147"/>
    <col min="10752" max="10752" width="5.5" style="147" customWidth="1"/>
    <col min="10753" max="10753" width="1.58203125" style="147" customWidth="1"/>
    <col min="10754" max="10754" width="11.58203125" style="147" customWidth="1"/>
    <col min="10755" max="10758" width="12.5" style="147" customWidth="1"/>
    <col min="10759" max="10759" width="5.5" style="147" customWidth="1"/>
    <col min="10760" max="10760" width="1.58203125" style="147" customWidth="1"/>
    <col min="10761" max="10761" width="11.58203125" style="147" customWidth="1"/>
    <col min="10762" max="10764" width="12.5" style="147" customWidth="1"/>
    <col min="10765" max="11007" width="9" style="147"/>
    <col min="11008" max="11008" width="5.5" style="147" customWidth="1"/>
    <col min="11009" max="11009" width="1.58203125" style="147" customWidth="1"/>
    <col min="11010" max="11010" width="11.58203125" style="147" customWidth="1"/>
    <col min="11011" max="11014" width="12.5" style="147" customWidth="1"/>
    <col min="11015" max="11015" width="5.5" style="147" customWidth="1"/>
    <col min="11016" max="11016" width="1.58203125" style="147" customWidth="1"/>
    <col min="11017" max="11017" width="11.58203125" style="147" customWidth="1"/>
    <col min="11018" max="11020" width="12.5" style="147" customWidth="1"/>
    <col min="11021" max="11263" width="9" style="147"/>
    <col min="11264" max="11264" width="5.5" style="147" customWidth="1"/>
    <col min="11265" max="11265" width="1.58203125" style="147" customWidth="1"/>
    <col min="11266" max="11266" width="11.58203125" style="147" customWidth="1"/>
    <col min="11267" max="11270" width="12.5" style="147" customWidth="1"/>
    <col min="11271" max="11271" width="5.5" style="147" customWidth="1"/>
    <col min="11272" max="11272" width="1.58203125" style="147" customWidth="1"/>
    <col min="11273" max="11273" width="11.58203125" style="147" customWidth="1"/>
    <col min="11274" max="11276" width="12.5" style="147" customWidth="1"/>
    <col min="11277" max="11519" width="9" style="147"/>
    <col min="11520" max="11520" width="5.5" style="147" customWidth="1"/>
    <col min="11521" max="11521" width="1.58203125" style="147" customWidth="1"/>
    <col min="11522" max="11522" width="11.58203125" style="147" customWidth="1"/>
    <col min="11523" max="11526" width="12.5" style="147" customWidth="1"/>
    <col min="11527" max="11527" width="5.5" style="147" customWidth="1"/>
    <col min="11528" max="11528" width="1.58203125" style="147" customWidth="1"/>
    <col min="11529" max="11529" width="11.58203125" style="147" customWidth="1"/>
    <col min="11530" max="11532" width="12.5" style="147" customWidth="1"/>
    <col min="11533" max="11775" width="9" style="147"/>
    <col min="11776" max="11776" width="5.5" style="147" customWidth="1"/>
    <col min="11777" max="11777" width="1.58203125" style="147" customWidth="1"/>
    <col min="11778" max="11778" width="11.58203125" style="147" customWidth="1"/>
    <col min="11779" max="11782" width="12.5" style="147" customWidth="1"/>
    <col min="11783" max="11783" width="5.5" style="147" customWidth="1"/>
    <col min="11784" max="11784" width="1.58203125" style="147" customWidth="1"/>
    <col min="11785" max="11785" width="11.58203125" style="147" customWidth="1"/>
    <col min="11786" max="11788" width="12.5" style="147" customWidth="1"/>
    <col min="11789" max="12031" width="9" style="147"/>
    <col min="12032" max="12032" width="5.5" style="147" customWidth="1"/>
    <col min="12033" max="12033" width="1.58203125" style="147" customWidth="1"/>
    <col min="12034" max="12034" width="11.58203125" style="147" customWidth="1"/>
    <col min="12035" max="12038" width="12.5" style="147" customWidth="1"/>
    <col min="12039" max="12039" width="5.5" style="147" customWidth="1"/>
    <col min="12040" max="12040" width="1.58203125" style="147" customWidth="1"/>
    <col min="12041" max="12041" width="11.58203125" style="147" customWidth="1"/>
    <col min="12042" max="12044" width="12.5" style="147" customWidth="1"/>
    <col min="12045" max="12287" width="9" style="147"/>
    <col min="12288" max="12288" width="5.5" style="147" customWidth="1"/>
    <col min="12289" max="12289" width="1.58203125" style="147" customWidth="1"/>
    <col min="12290" max="12290" width="11.58203125" style="147" customWidth="1"/>
    <col min="12291" max="12294" width="12.5" style="147" customWidth="1"/>
    <col min="12295" max="12295" width="5.5" style="147" customWidth="1"/>
    <col min="12296" max="12296" width="1.58203125" style="147" customWidth="1"/>
    <col min="12297" max="12297" width="11.58203125" style="147" customWidth="1"/>
    <col min="12298" max="12300" width="12.5" style="147" customWidth="1"/>
    <col min="12301" max="12543" width="9" style="147"/>
    <col min="12544" max="12544" width="5.5" style="147" customWidth="1"/>
    <col min="12545" max="12545" width="1.58203125" style="147" customWidth="1"/>
    <col min="12546" max="12546" width="11.58203125" style="147" customWidth="1"/>
    <col min="12547" max="12550" width="12.5" style="147" customWidth="1"/>
    <col min="12551" max="12551" width="5.5" style="147" customWidth="1"/>
    <col min="12552" max="12552" width="1.58203125" style="147" customWidth="1"/>
    <col min="12553" max="12553" width="11.58203125" style="147" customWidth="1"/>
    <col min="12554" max="12556" width="12.5" style="147" customWidth="1"/>
    <col min="12557" max="12799" width="9" style="147"/>
    <col min="12800" max="12800" width="5.5" style="147" customWidth="1"/>
    <col min="12801" max="12801" width="1.58203125" style="147" customWidth="1"/>
    <col min="12802" max="12802" width="11.58203125" style="147" customWidth="1"/>
    <col min="12803" max="12806" width="12.5" style="147" customWidth="1"/>
    <col min="12807" max="12807" width="5.5" style="147" customWidth="1"/>
    <col min="12808" max="12808" width="1.58203125" style="147" customWidth="1"/>
    <col min="12809" max="12809" width="11.58203125" style="147" customWidth="1"/>
    <col min="12810" max="12812" width="12.5" style="147" customWidth="1"/>
    <col min="12813" max="13055" width="9" style="147"/>
    <col min="13056" max="13056" width="5.5" style="147" customWidth="1"/>
    <col min="13057" max="13057" width="1.58203125" style="147" customWidth="1"/>
    <col min="13058" max="13058" width="11.58203125" style="147" customWidth="1"/>
    <col min="13059" max="13062" width="12.5" style="147" customWidth="1"/>
    <col min="13063" max="13063" width="5.5" style="147" customWidth="1"/>
    <col min="13064" max="13064" width="1.58203125" style="147" customWidth="1"/>
    <col min="13065" max="13065" width="11.58203125" style="147" customWidth="1"/>
    <col min="13066" max="13068" width="12.5" style="147" customWidth="1"/>
    <col min="13069" max="13311" width="9" style="147"/>
    <col min="13312" max="13312" width="5.5" style="147" customWidth="1"/>
    <col min="13313" max="13313" width="1.58203125" style="147" customWidth="1"/>
    <col min="13314" max="13314" width="11.58203125" style="147" customWidth="1"/>
    <col min="13315" max="13318" width="12.5" style="147" customWidth="1"/>
    <col min="13319" max="13319" width="5.5" style="147" customWidth="1"/>
    <col min="13320" max="13320" width="1.58203125" style="147" customWidth="1"/>
    <col min="13321" max="13321" width="11.58203125" style="147" customWidth="1"/>
    <col min="13322" max="13324" width="12.5" style="147" customWidth="1"/>
    <col min="13325" max="13567" width="9" style="147"/>
    <col min="13568" max="13568" width="5.5" style="147" customWidth="1"/>
    <col min="13569" max="13569" width="1.58203125" style="147" customWidth="1"/>
    <col min="13570" max="13570" width="11.58203125" style="147" customWidth="1"/>
    <col min="13571" max="13574" width="12.5" style="147" customWidth="1"/>
    <col min="13575" max="13575" width="5.5" style="147" customWidth="1"/>
    <col min="13576" max="13576" width="1.58203125" style="147" customWidth="1"/>
    <col min="13577" max="13577" width="11.58203125" style="147" customWidth="1"/>
    <col min="13578" max="13580" width="12.5" style="147" customWidth="1"/>
    <col min="13581" max="13823" width="9" style="147"/>
    <col min="13824" max="13824" width="5.5" style="147" customWidth="1"/>
    <col min="13825" max="13825" width="1.58203125" style="147" customWidth="1"/>
    <col min="13826" max="13826" width="11.58203125" style="147" customWidth="1"/>
    <col min="13827" max="13830" width="12.5" style="147" customWidth="1"/>
    <col min="13831" max="13831" width="5.5" style="147" customWidth="1"/>
    <col min="13832" max="13832" width="1.58203125" style="147" customWidth="1"/>
    <col min="13833" max="13833" width="11.58203125" style="147" customWidth="1"/>
    <col min="13834" max="13836" width="12.5" style="147" customWidth="1"/>
    <col min="13837" max="14079" width="9" style="147"/>
    <col min="14080" max="14080" width="5.5" style="147" customWidth="1"/>
    <col min="14081" max="14081" width="1.58203125" style="147" customWidth="1"/>
    <col min="14082" max="14082" width="11.58203125" style="147" customWidth="1"/>
    <col min="14083" max="14086" width="12.5" style="147" customWidth="1"/>
    <col min="14087" max="14087" width="5.5" style="147" customWidth="1"/>
    <col min="14088" max="14088" width="1.58203125" style="147" customWidth="1"/>
    <col min="14089" max="14089" width="11.58203125" style="147" customWidth="1"/>
    <col min="14090" max="14092" width="12.5" style="147" customWidth="1"/>
    <col min="14093" max="14335" width="9" style="147"/>
    <col min="14336" max="14336" width="5.5" style="147" customWidth="1"/>
    <col min="14337" max="14337" width="1.58203125" style="147" customWidth="1"/>
    <col min="14338" max="14338" width="11.58203125" style="147" customWidth="1"/>
    <col min="14339" max="14342" width="12.5" style="147" customWidth="1"/>
    <col min="14343" max="14343" width="5.5" style="147" customWidth="1"/>
    <col min="14344" max="14344" width="1.58203125" style="147" customWidth="1"/>
    <col min="14345" max="14345" width="11.58203125" style="147" customWidth="1"/>
    <col min="14346" max="14348" width="12.5" style="147" customWidth="1"/>
    <col min="14349" max="14591" width="9" style="147"/>
    <col min="14592" max="14592" width="5.5" style="147" customWidth="1"/>
    <col min="14593" max="14593" width="1.58203125" style="147" customWidth="1"/>
    <col min="14594" max="14594" width="11.58203125" style="147" customWidth="1"/>
    <col min="14595" max="14598" width="12.5" style="147" customWidth="1"/>
    <col min="14599" max="14599" width="5.5" style="147" customWidth="1"/>
    <col min="14600" max="14600" width="1.58203125" style="147" customWidth="1"/>
    <col min="14601" max="14601" width="11.58203125" style="147" customWidth="1"/>
    <col min="14602" max="14604" width="12.5" style="147" customWidth="1"/>
    <col min="14605" max="14847" width="9" style="147"/>
    <col min="14848" max="14848" width="5.5" style="147" customWidth="1"/>
    <col min="14849" max="14849" width="1.58203125" style="147" customWidth="1"/>
    <col min="14850" max="14850" width="11.58203125" style="147" customWidth="1"/>
    <col min="14851" max="14854" width="12.5" style="147" customWidth="1"/>
    <col min="14855" max="14855" width="5.5" style="147" customWidth="1"/>
    <col min="14856" max="14856" width="1.58203125" style="147" customWidth="1"/>
    <col min="14857" max="14857" width="11.58203125" style="147" customWidth="1"/>
    <col min="14858" max="14860" width="12.5" style="147" customWidth="1"/>
    <col min="14861" max="15103" width="9" style="147"/>
    <col min="15104" max="15104" width="5.5" style="147" customWidth="1"/>
    <col min="15105" max="15105" width="1.58203125" style="147" customWidth="1"/>
    <col min="15106" max="15106" width="11.58203125" style="147" customWidth="1"/>
    <col min="15107" max="15110" width="12.5" style="147" customWidth="1"/>
    <col min="15111" max="15111" width="5.5" style="147" customWidth="1"/>
    <col min="15112" max="15112" width="1.58203125" style="147" customWidth="1"/>
    <col min="15113" max="15113" width="11.58203125" style="147" customWidth="1"/>
    <col min="15114" max="15116" width="12.5" style="147" customWidth="1"/>
    <col min="15117" max="15359" width="9" style="147"/>
    <col min="15360" max="15360" width="5.5" style="147" customWidth="1"/>
    <col min="15361" max="15361" width="1.58203125" style="147" customWidth="1"/>
    <col min="15362" max="15362" width="11.58203125" style="147" customWidth="1"/>
    <col min="15363" max="15366" width="12.5" style="147" customWidth="1"/>
    <col min="15367" max="15367" width="5.5" style="147" customWidth="1"/>
    <col min="15368" max="15368" width="1.58203125" style="147" customWidth="1"/>
    <col min="15369" max="15369" width="11.58203125" style="147" customWidth="1"/>
    <col min="15370" max="15372" width="12.5" style="147" customWidth="1"/>
    <col min="15373" max="15615" width="9" style="147"/>
    <col min="15616" max="15616" width="5.5" style="147" customWidth="1"/>
    <col min="15617" max="15617" width="1.58203125" style="147" customWidth="1"/>
    <col min="15618" max="15618" width="11.58203125" style="147" customWidth="1"/>
    <col min="15619" max="15622" width="12.5" style="147" customWidth="1"/>
    <col min="15623" max="15623" width="5.5" style="147" customWidth="1"/>
    <col min="15624" max="15624" width="1.58203125" style="147" customWidth="1"/>
    <col min="15625" max="15625" width="11.58203125" style="147" customWidth="1"/>
    <col min="15626" max="15628" width="12.5" style="147" customWidth="1"/>
    <col min="15629" max="15871" width="9" style="147"/>
    <col min="15872" max="15872" width="5.5" style="147" customWidth="1"/>
    <col min="15873" max="15873" width="1.58203125" style="147" customWidth="1"/>
    <col min="15874" max="15874" width="11.58203125" style="147" customWidth="1"/>
    <col min="15875" max="15878" width="12.5" style="147" customWidth="1"/>
    <col min="15879" max="15879" width="5.5" style="147" customWidth="1"/>
    <col min="15880" max="15880" width="1.58203125" style="147" customWidth="1"/>
    <col min="15881" max="15881" width="11.58203125" style="147" customWidth="1"/>
    <col min="15882" max="15884" width="12.5" style="147" customWidth="1"/>
    <col min="15885" max="16127" width="9" style="147"/>
    <col min="16128" max="16128" width="5.5" style="147" customWidth="1"/>
    <col min="16129" max="16129" width="1.58203125" style="147" customWidth="1"/>
    <col min="16130" max="16130" width="11.58203125" style="147" customWidth="1"/>
    <col min="16131" max="16134" width="12.5" style="147" customWidth="1"/>
    <col min="16135" max="16135" width="5.5" style="147" customWidth="1"/>
    <col min="16136" max="16136" width="1.58203125" style="147" customWidth="1"/>
    <col min="16137" max="16137" width="11.58203125" style="147" customWidth="1"/>
    <col min="16138" max="16140" width="12.5" style="147" customWidth="1"/>
    <col min="16141" max="16383" width="9" style="147"/>
    <col min="16384" max="16384" width="9" style="147" customWidth="1"/>
  </cols>
  <sheetData>
    <row r="1" spans="1:14" ht="26.25" customHeight="1">
      <c r="A1" s="821" t="s">
        <v>627</v>
      </c>
      <c r="B1" s="821"/>
      <c r="C1" s="821"/>
      <c r="D1" s="821"/>
      <c r="E1" s="821"/>
      <c r="F1" s="821"/>
      <c r="G1" s="821"/>
      <c r="H1" s="821"/>
      <c r="I1" s="821"/>
      <c r="J1" s="821"/>
      <c r="K1" s="821"/>
      <c r="L1" s="821"/>
      <c r="M1" s="821"/>
    </row>
    <row r="2" spans="1:14" ht="22.5" customHeight="1">
      <c r="A2" s="383"/>
      <c r="B2" s="384"/>
      <c r="C2" s="384"/>
      <c r="D2" s="384"/>
      <c r="E2" s="384"/>
      <c r="F2" s="385"/>
      <c r="G2" s="385" t="s">
        <v>177</v>
      </c>
      <c r="H2" s="822">
        <f>【交付申請】入力シート!K6</f>
        <v>0</v>
      </c>
      <c r="I2" s="822"/>
      <c r="J2" s="822"/>
      <c r="K2" s="822"/>
      <c r="L2" s="386" t="s">
        <v>178</v>
      </c>
      <c r="M2" s="387">
        <f>交付決定!BB1</f>
        <v>0</v>
      </c>
      <c r="N2" s="388"/>
    </row>
    <row r="3" spans="1:14" s="392" customFormat="1" ht="9" customHeight="1">
      <c r="A3" s="389"/>
      <c r="B3" s="390"/>
      <c r="C3" s="291"/>
      <c r="D3" s="291"/>
      <c r="E3" s="291"/>
      <c r="F3" s="291"/>
      <c r="G3" s="291"/>
      <c r="H3" s="291"/>
      <c r="I3" s="291"/>
      <c r="J3" s="291"/>
      <c r="K3" s="291"/>
      <c r="L3" s="291"/>
      <c r="M3" s="390"/>
      <c r="N3" s="391"/>
    </row>
    <row r="4" spans="1:14" s="392" customFormat="1" ht="37.5" customHeight="1">
      <c r="A4" s="823" t="s">
        <v>179</v>
      </c>
      <c r="B4" s="824"/>
      <c r="C4" s="825"/>
      <c r="D4" s="823">
        <f>事業報告書!B5</f>
        <v>0</v>
      </c>
      <c r="E4" s="824"/>
      <c r="F4" s="824"/>
      <c r="G4" s="825"/>
      <c r="H4" s="823" t="s">
        <v>420</v>
      </c>
      <c r="I4" s="824"/>
      <c r="J4" s="824"/>
      <c r="K4" s="826">
        <f>事業報告書!B8</f>
        <v>0</v>
      </c>
      <c r="L4" s="826"/>
      <c r="M4" s="826"/>
      <c r="N4" s="391"/>
    </row>
    <row r="5" spans="1:14" ht="17.149999999999999" customHeight="1">
      <c r="A5" s="827" t="s">
        <v>421</v>
      </c>
      <c r="B5" s="828"/>
      <c r="C5" s="828"/>
      <c r="D5" s="828"/>
      <c r="E5" s="828"/>
      <c r="F5" s="828"/>
      <c r="G5" s="829"/>
      <c r="H5" s="827" t="s">
        <v>422</v>
      </c>
      <c r="I5" s="828"/>
      <c r="J5" s="828"/>
      <c r="K5" s="828"/>
      <c r="L5" s="828"/>
      <c r="M5" s="829"/>
    </row>
    <row r="6" spans="1:14" ht="31" customHeight="1">
      <c r="A6" s="393"/>
      <c r="B6" s="394"/>
      <c r="C6" s="394"/>
      <c r="D6" s="395" t="s">
        <v>636</v>
      </c>
      <c r="E6" s="395" t="s">
        <v>637</v>
      </c>
      <c r="F6" s="396" t="s">
        <v>180</v>
      </c>
      <c r="G6" s="397" t="s">
        <v>181</v>
      </c>
      <c r="H6" s="414"/>
      <c r="I6" s="415"/>
      <c r="J6" s="415"/>
      <c r="K6" s="398" t="s">
        <v>638</v>
      </c>
      <c r="L6" s="399" t="s">
        <v>423</v>
      </c>
      <c r="M6" s="399" t="s">
        <v>424</v>
      </c>
    </row>
    <row r="7" spans="1:14" ht="17.149999999999999" customHeight="1">
      <c r="A7" s="829" t="s">
        <v>646</v>
      </c>
      <c r="B7" s="827" t="s">
        <v>425</v>
      </c>
      <c r="C7" s="838"/>
      <c r="D7" s="400">
        <f>'内訳(変更）'!J68</f>
        <v>0</v>
      </c>
      <c r="E7" s="400">
        <f>'内訳(変更）'!K68</f>
        <v>0</v>
      </c>
      <c r="F7" s="401">
        <f>ROUNDDOWN(E7*0.4,0)</f>
        <v>0</v>
      </c>
      <c r="G7" s="830">
        <f>SUM(F7:F9)</f>
        <v>0</v>
      </c>
      <c r="H7" s="892" t="s">
        <v>646</v>
      </c>
      <c r="I7" s="827" t="s">
        <v>425</v>
      </c>
      <c r="J7" s="838"/>
      <c r="K7" s="402">
        <f>'内訳(変更）'!K75</f>
        <v>0</v>
      </c>
      <c r="L7" s="403">
        <f>ROUNDDOWN(K7*0.2,0)</f>
        <v>0</v>
      </c>
      <c r="M7" s="832">
        <f>SUM(L7:L9)</f>
        <v>0</v>
      </c>
    </row>
    <row r="8" spans="1:14" ht="17.149999999999999" customHeight="1">
      <c r="A8" s="891"/>
      <c r="B8" s="839" t="s">
        <v>426</v>
      </c>
      <c r="C8" s="840"/>
      <c r="D8" s="404">
        <f>'内訳(変更）'!J69</f>
        <v>0</v>
      </c>
      <c r="E8" s="404">
        <f>'内訳(変更）'!K69</f>
        <v>0</v>
      </c>
      <c r="F8" s="405">
        <f>ROUNDDOWN(E8*0.2,0)</f>
        <v>0</v>
      </c>
      <c r="G8" s="830"/>
      <c r="H8" s="893"/>
      <c r="I8" s="839" t="s">
        <v>426</v>
      </c>
      <c r="J8" s="840"/>
      <c r="K8" s="404">
        <f>'内訳(変更）'!K76</f>
        <v>0</v>
      </c>
      <c r="L8" s="405">
        <f>ROUNDDOWN(K8*0.1,0)</f>
        <v>0</v>
      </c>
      <c r="M8" s="830"/>
    </row>
    <row r="9" spans="1:14" ht="17.149999999999999" customHeight="1">
      <c r="A9" s="406" t="s">
        <v>647</v>
      </c>
      <c r="B9" s="834" t="s">
        <v>425</v>
      </c>
      <c r="C9" s="841"/>
      <c r="D9" s="400">
        <f>'内訳(変更）'!J70</f>
        <v>0</v>
      </c>
      <c r="E9" s="400">
        <f>'内訳(変更）'!K70</f>
        <v>0</v>
      </c>
      <c r="F9" s="409">
        <f>ROUNDDOWN(E9*0.4,0)</f>
        <v>0</v>
      </c>
      <c r="G9" s="830"/>
      <c r="H9" s="379" t="s">
        <v>647</v>
      </c>
      <c r="I9" s="834" t="s">
        <v>425</v>
      </c>
      <c r="J9" s="841"/>
      <c r="K9" s="400">
        <f>'内訳(変更）'!K77</f>
        <v>0</v>
      </c>
      <c r="L9" s="409">
        <f>ROUNDDOWN(K9*0.2,0)</f>
        <v>0</v>
      </c>
      <c r="M9" s="830"/>
    </row>
    <row r="10" spans="1:14" ht="17.149999999999999" customHeight="1">
      <c r="A10" s="834" t="s">
        <v>185</v>
      </c>
      <c r="B10" s="835"/>
      <c r="C10" s="836"/>
      <c r="D10" s="407">
        <f>'内訳(変更）'!J71</f>
        <v>0</v>
      </c>
      <c r="E10" s="72"/>
      <c r="F10" s="71"/>
      <c r="G10" s="830"/>
      <c r="H10" s="837" t="s">
        <v>185</v>
      </c>
      <c r="I10" s="837"/>
      <c r="J10" s="837"/>
      <c r="K10" s="72"/>
      <c r="L10" s="71"/>
      <c r="M10" s="830"/>
    </row>
    <row r="11" spans="1:14" ht="17.149999999999999" customHeight="1">
      <c r="A11" s="834" t="s">
        <v>650</v>
      </c>
      <c r="B11" s="842"/>
      <c r="C11" s="843"/>
      <c r="D11" s="380">
        <f>SUM(D7:D10)</f>
        <v>0</v>
      </c>
      <c r="E11" s="408">
        <f>SUM(E7:E9)</f>
        <v>0</v>
      </c>
      <c r="F11" s="71"/>
      <c r="G11" s="831"/>
      <c r="H11" s="837" t="s">
        <v>650</v>
      </c>
      <c r="I11" s="837"/>
      <c r="J11" s="837"/>
      <c r="K11" s="380">
        <f>SUM(K7:K9)</f>
        <v>0</v>
      </c>
      <c r="L11" s="71"/>
      <c r="M11" s="831"/>
    </row>
    <row r="12" spans="1:14" ht="17.149999999999999" customHeight="1">
      <c r="A12" s="283"/>
      <c r="B12" s="284"/>
      <c r="C12" s="284"/>
      <c r="D12" s="285"/>
      <c r="E12" s="285"/>
      <c r="F12" s="285"/>
      <c r="G12" s="286"/>
      <c r="H12" s="290" t="s">
        <v>635</v>
      </c>
      <c r="I12" s="283"/>
      <c r="J12" s="283"/>
      <c r="K12" s="285"/>
      <c r="L12" s="285"/>
      <c r="M12" s="286"/>
    </row>
    <row r="13" spans="1:14" s="73" customFormat="1" ht="17.149999999999999" customHeight="1" thickBot="1">
      <c r="A13" s="287"/>
      <c r="C13" s="288"/>
      <c r="D13" s="382"/>
      <c r="E13" s="382"/>
      <c r="F13" s="70"/>
      <c r="G13" s="289"/>
      <c r="I13" s="289"/>
      <c r="J13" s="290"/>
      <c r="K13" s="290"/>
      <c r="L13" s="289"/>
      <c r="M13" s="289"/>
    </row>
    <row r="14" spans="1:14" ht="17.149999999999999" customHeight="1">
      <c r="B14" s="382"/>
      <c r="C14" s="382"/>
      <c r="D14" s="882" t="s">
        <v>622</v>
      </c>
      <c r="E14" s="814"/>
      <c r="F14" s="884">
        <f>査定表!L16</f>
        <v>0</v>
      </c>
      <c r="G14" s="885"/>
      <c r="I14" s="808" t="s">
        <v>190</v>
      </c>
      <c r="J14" s="809"/>
      <c r="K14" s="810"/>
      <c r="L14" s="814">
        <f>IF(ROUNDDOWN(G7,-3)&lt;5000000,ROUNDDOWN(G7,-3),5000000)</f>
        <v>0</v>
      </c>
      <c r="M14" s="815"/>
    </row>
    <row r="15" spans="1:14" ht="17.149999999999999" customHeight="1">
      <c r="B15" s="382"/>
      <c r="C15" s="382"/>
      <c r="D15" s="883"/>
      <c r="E15" s="816"/>
      <c r="F15" s="886"/>
      <c r="G15" s="887"/>
      <c r="I15" s="811"/>
      <c r="J15" s="812"/>
      <c r="K15" s="813"/>
      <c r="L15" s="816"/>
      <c r="M15" s="817"/>
    </row>
    <row r="16" spans="1:14" ht="17.149999999999999" customHeight="1" thickBot="1">
      <c r="B16" s="382"/>
      <c r="C16" s="382"/>
      <c r="D16" s="888" t="s">
        <v>623</v>
      </c>
      <c r="E16" s="880"/>
      <c r="F16" s="889">
        <f>査定表!L18</f>
        <v>0</v>
      </c>
      <c r="G16" s="890"/>
      <c r="I16" s="410"/>
      <c r="J16" s="818" t="s">
        <v>427</v>
      </c>
      <c r="K16" s="819"/>
      <c r="L16" s="880">
        <f>IF(ROUNDDOWN(M7,-3)&lt;2500000,ROUNDDOWN(M7,-3),2500000)</f>
        <v>0</v>
      </c>
      <c r="M16" s="881"/>
    </row>
    <row r="17" spans="1:5" ht="17.149999999999999" customHeight="1">
      <c r="C17" s="73"/>
      <c r="D17" s="73"/>
      <c r="E17" s="73"/>
    </row>
    <row r="18" spans="1:5" ht="17.149999999999999" customHeight="1">
      <c r="A18" s="392" t="s">
        <v>187</v>
      </c>
      <c r="B18" s="382"/>
      <c r="C18" s="382"/>
      <c r="D18" s="73"/>
      <c r="E18" s="73"/>
    </row>
    <row r="19" spans="1:5" ht="17.149999999999999" customHeight="1">
      <c r="A19" s="803" t="s">
        <v>188</v>
      </c>
      <c r="B19" s="804"/>
      <c r="C19" s="805" t="s">
        <v>644</v>
      </c>
      <c r="D19" s="806"/>
      <c r="E19" s="73"/>
    </row>
    <row r="20" spans="1:5" ht="17.149999999999999" customHeight="1">
      <c r="A20" s="803" t="s">
        <v>643</v>
      </c>
      <c r="B20" s="804"/>
      <c r="C20" s="805" t="s">
        <v>645</v>
      </c>
      <c r="D20" s="806"/>
      <c r="E20" s="73"/>
    </row>
    <row r="21" spans="1:5" ht="17.149999999999999" customHeight="1">
      <c r="A21" s="392" t="s">
        <v>639</v>
      </c>
      <c r="B21" s="392"/>
      <c r="C21" s="392"/>
      <c r="D21" s="392"/>
      <c r="E21" s="392"/>
    </row>
    <row r="22" spans="1:5" ht="17.149999999999999" customHeight="1">
      <c r="A22" s="392" t="s">
        <v>641</v>
      </c>
      <c r="E22" s="392"/>
    </row>
    <row r="23" spans="1:5" ht="17.149999999999999" customHeight="1">
      <c r="A23" s="392" t="s">
        <v>640</v>
      </c>
      <c r="E23" s="392"/>
    </row>
    <row r="24" spans="1:5" ht="17.149999999999999" customHeight="1">
      <c r="A24" s="392" t="s">
        <v>642</v>
      </c>
      <c r="B24" s="392"/>
      <c r="C24" s="392"/>
      <c r="D24" s="392"/>
      <c r="E24" s="392"/>
    </row>
    <row r="25" spans="1:5" ht="17.149999999999999" customHeight="1">
      <c r="A25" s="392" t="s">
        <v>659</v>
      </c>
      <c r="B25" s="392"/>
      <c r="C25" s="392"/>
      <c r="D25" s="392"/>
      <c r="E25" s="392"/>
    </row>
  </sheetData>
  <sheetProtection selectLockedCells="1" selectUnlockedCells="1"/>
  <mergeCells count="34">
    <mergeCell ref="A1:M1"/>
    <mergeCell ref="H2:K2"/>
    <mergeCell ref="A4:C4"/>
    <mergeCell ref="D4:G4"/>
    <mergeCell ref="H4:J4"/>
    <mergeCell ref="K4:M4"/>
    <mergeCell ref="A5:G5"/>
    <mergeCell ref="H5:M5"/>
    <mergeCell ref="G7:G11"/>
    <mergeCell ref="M7:M11"/>
    <mergeCell ref="A7:A8"/>
    <mergeCell ref="H7:H8"/>
    <mergeCell ref="A10:C10"/>
    <mergeCell ref="H10:J10"/>
    <mergeCell ref="A11:C11"/>
    <mergeCell ref="H11:J11"/>
    <mergeCell ref="L14:M15"/>
    <mergeCell ref="J16:K16"/>
    <mergeCell ref="L16:M16"/>
    <mergeCell ref="D14:E15"/>
    <mergeCell ref="F14:G15"/>
    <mergeCell ref="D16:E16"/>
    <mergeCell ref="F16:G16"/>
    <mergeCell ref="C20:D20"/>
    <mergeCell ref="B7:C7"/>
    <mergeCell ref="B8:C8"/>
    <mergeCell ref="B9:C9"/>
    <mergeCell ref="I7:J7"/>
    <mergeCell ref="I8:J8"/>
    <mergeCell ref="I9:J9"/>
    <mergeCell ref="I14:K15"/>
    <mergeCell ref="A19:B19"/>
    <mergeCell ref="C19:D19"/>
    <mergeCell ref="A20:B20"/>
  </mergeCells>
  <phoneticPr fontId="23"/>
  <printOptions horizontalCentered="1"/>
  <pageMargins left="0.78740157480314965" right="0.39370078740157483" top="0.78740157480314965" bottom="0.59055118110236227" header="0.51181102362204722" footer="0.51181102362204722"/>
  <pageSetup paperSize="9" scale="98" fitToWidth="0"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1" tint="0.34998626667073579"/>
    <pageSetUpPr fitToPage="1"/>
  </sheetPr>
  <dimension ref="A1:T94"/>
  <sheetViews>
    <sheetView showZeros="0" view="pageBreakPreview" zoomScaleNormal="100" zoomScaleSheetLayoutView="100" workbookViewId="0">
      <selection activeCell="P18" sqref="P18:Q18"/>
    </sheetView>
  </sheetViews>
  <sheetFormatPr defaultColWidth="9.58203125" defaultRowHeight="11"/>
  <cols>
    <col min="1" max="1" width="5.83203125" style="157" customWidth="1"/>
    <col min="2" max="2" width="10.75" style="158" customWidth="1"/>
    <col min="3" max="3" width="10" style="158" customWidth="1"/>
    <col min="4" max="4" width="10" style="69" customWidth="1"/>
    <col min="5" max="5" width="8.08203125" style="69" customWidth="1"/>
    <col min="6" max="7" width="10" style="69" customWidth="1"/>
    <col min="8" max="8" width="7.5" style="69" customWidth="1"/>
    <col min="9" max="9" width="5.33203125" style="69" customWidth="1"/>
    <col min="10" max="10" width="10" style="69" customWidth="1"/>
    <col min="11" max="11" width="10.75" style="69" customWidth="1"/>
    <col min="12" max="12" width="7.5" style="69" customWidth="1"/>
    <col min="13" max="13" width="11.75" style="69" customWidth="1"/>
    <col min="14" max="14" width="8.5" style="69" customWidth="1"/>
    <col min="15" max="15" width="8.08203125" style="69" customWidth="1"/>
    <col min="16" max="17" width="10" style="69" customWidth="1"/>
    <col min="18" max="18" width="7.5" style="69" customWidth="1"/>
    <col min="19" max="19" width="11.58203125" style="69" customWidth="1"/>
    <col min="20" max="256" width="9.58203125" style="69"/>
    <col min="257" max="257" width="5.83203125" style="69" customWidth="1"/>
    <col min="258" max="258" width="10.75" style="69" customWidth="1"/>
    <col min="259" max="260" width="10" style="69" customWidth="1"/>
    <col min="261" max="261" width="8.08203125" style="69" customWidth="1"/>
    <col min="262" max="263" width="10" style="69" customWidth="1"/>
    <col min="264" max="264" width="7.5" style="69" customWidth="1"/>
    <col min="265" max="265" width="5.33203125" style="69" customWidth="1"/>
    <col min="266" max="266" width="10" style="69" customWidth="1"/>
    <col min="267" max="267" width="10.75" style="69" customWidth="1"/>
    <col min="268" max="268" width="7.5" style="69" customWidth="1"/>
    <col min="269" max="269" width="11.75" style="69" customWidth="1"/>
    <col min="270" max="270" width="8.5" style="69" customWidth="1"/>
    <col min="271" max="271" width="8.08203125" style="69" customWidth="1"/>
    <col min="272" max="273" width="10" style="69" customWidth="1"/>
    <col min="274" max="274" width="7.5" style="69" customWidth="1"/>
    <col min="275" max="275" width="11.58203125" style="69" customWidth="1"/>
    <col min="276" max="512" width="9.58203125" style="69"/>
    <col min="513" max="513" width="5.83203125" style="69" customWidth="1"/>
    <col min="514" max="514" width="10.75" style="69" customWidth="1"/>
    <col min="515" max="516" width="10" style="69" customWidth="1"/>
    <col min="517" max="517" width="8.08203125" style="69" customWidth="1"/>
    <col min="518" max="519" width="10" style="69" customWidth="1"/>
    <col min="520" max="520" width="7.5" style="69" customWidth="1"/>
    <col min="521" max="521" width="5.33203125" style="69" customWidth="1"/>
    <col min="522" max="522" width="10" style="69" customWidth="1"/>
    <col min="523" max="523" width="10.75" style="69" customWidth="1"/>
    <col min="524" max="524" width="7.5" style="69" customWidth="1"/>
    <col min="525" max="525" width="11.75" style="69" customWidth="1"/>
    <col min="526" max="526" width="8.5" style="69" customWidth="1"/>
    <col min="527" max="527" width="8.08203125" style="69" customWidth="1"/>
    <col min="528" max="529" width="10" style="69" customWidth="1"/>
    <col min="530" max="530" width="7.5" style="69" customWidth="1"/>
    <col min="531" max="531" width="11.58203125" style="69" customWidth="1"/>
    <col min="532" max="768" width="9.58203125" style="69"/>
    <col min="769" max="769" width="5.83203125" style="69" customWidth="1"/>
    <col min="770" max="770" width="10.75" style="69" customWidth="1"/>
    <col min="771" max="772" width="10" style="69" customWidth="1"/>
    <col min="773" max="773" width="8.08203125" style="69" customWidth="1"/>
    <col min="774" max="775" width="10" style="69" customWidth="1"/>
    <col min="776" max="776" width="7.5" style="69" customWidth="1"/>
    <col min="777" max="777" width="5.33203125" style="69" customWidth="1"/>
    <col min="778" max="778" width="10" style="69" customWidth="1"/>
    <col min="779" max="779" width="10.75" style="69" customWidth="1"/>
    <col min="780" max="780" width="7.5" style="69" customWidth="1"/>
    <col min="781" max="781" width="11.75" style="69" customWidth="1"/>
    <col min="782" max="782" width="8.5" style="69" customWidth="1"/>
    <col min="783" max="783" width="8.08203125" style="69" customWidth="1"/>
    <col min="784" max="785" width="10" style="69" customWidth="1"/>
    <col min="786" max="786" width="7.5" style="69" customWidth="1"/>
    <col min="787" max="787" width="11.58203125" style="69" customWidth="1"/>
    <col min="788" max="1024" width="9.58203125" style="69"/>
    <col min="1025" max="1025" width="5.83203125" style="69" customWidth="1"/>
    <col min="1026" max="1026" width="10.75" style="69" customWidth="1"/>
    <col min="1027" max="1028" width="10" style="69" customWidth="1"/>
    <col min="1029" max="1029" width="8.08203125" style="69" customWidth="1"/>
    <col min="1030" max="1031" width="10" style="69" customWidth="1"/>
    <col min="1032" max="1032" width="7.5" style="69" customWidth="1"/>
    <col min="1033" max="1033" width="5.33203125" style="69" customWidth="1"/>
    <col min="1034" max="1034" width="10" style="69" customWidth="1"/>
    <col min="1035" max="1035" width="10.75" style="69" customWidth="1"/>
    <col min="1036" max="1036" width="7.5" style="69" customWidth="1"/>
    <col min="1037" max="1037" width="11.75" style="69" customWidth="1"/>
    <col min="1038" max="1038" width="8.5" style="69" customWidth="1"/>
    <col min="1039" max="1039" width="8.08203125" style="69" customWidth="1"/>
    <col min="1040" max="1041" width="10" style="69" customWidth="1"/>
    <col min="1042" max="1042" width="7.5" style="69" customWidth="1"/>
    <col min="1043" max="1043" width="11.58203125" style="69" customWidth="1"/>
    <col min="1044" max="1280" width="9.58203125" style="69"/>
    <col min="1281" max="1281" width="5.83203125" style="69" customWidth="1"/>
    <col min="1282" max="1282" width="10.75" style="69" customWidth="1"/>
    <col min="1283" max="1284" width="10" style="69" customWidth="1"/>
    <col min="1285" max="1285" width="8.08203125" style="69" customWidth="1"/>
    <col min="1286" max="1287" width="10" style="69" customWidth="1"/>
    <col min="1288" max="1288" width="7.5" style="69" customWidth="1"/>
    <col min="1289" max="1289" width="5.33203125" style="69" customWidth="1"/>
    <col min="1290" max="1290" width="10" style="69" customWidth="1"/>
    <col min="1291" max="1291" width="10.75" style="69" customWidth="1"/>
    <col min="1292" max="1292" width="7.5" style="69" customWidth="1"/>
    <col min="1293" max="1293" width="11.75" style="69" customWidth="1"/>
    <col min="1294" max="1294" width="8.5" style="69" customWidth="1"/>
    <col min="1295" max="1295" width="8.08203125" style="69" customWidth="1"/>
    <col min="1296" max="1297" width="10" style="69" customWidth="1"/>
    <col min="1298" max="1298" width="7.5" style="69" customWidth="1"/>
    <col min="1299" max="1299" width="11.58203125" style="69" customWidth="1"/>
    <col min="1300" max="1536" width="9.58203125" style="69"/>
    <col min="1537" max="1537" width="5.83203125" style="69" customWidth="1"/>
    <col min="1538" max="1538" width="10.75" style="69" customWidth="1"/>
    <col min="1539" max="1540" width="10" style="69" customWidth="1"/>
    <col min="1541" max="1541" width="8.08203125" style="69" customWidth="1"/>
    <col min="1542" max="1543" width="10" style="69" customWidth="1"/>
    <col min="1544" max="1544" width="7.5" style="69" customWidth="1"/>
    <col min="1545" max="1545" width="5.33203125" style="69" customWidth="1"/>
    <col min="1546" max="1546" width="10" style="69" customWidth="1"/>
    <col min="1547" max="1547" width="10.75" style="69" customWidth="1"/>
    <col min="1548" max="1548" width="7.5" style="69" customWidth="1"/>
    <col min="1549" max="1549" width="11.75" style="69" customWidth="1"/>
    <col min="1550" max="1550" width="8.5" style="69" customWidth="1"/>
    <col min="1551" max="1551" width="8.08203125" style="69" customWidth="1"/>
    <col min="1552" max="1553" width="10" style="69" customWidth="1"/>
    <col min="1554" max="1554" width="7.5" style="69" customWidth="1"/>
    <col min="1555" max="1555" width="11.58203125" style="69" customWidth="1"/>
    <col min="1556" max="1792" width="9.58203125" style="69"/>
    <col min="1793" max="1793" width="5.83203125" style="69" customWidth="1"/>
    <col min="1794" max="1794" width="10.75" style="69" customWidth="1"/>
    <col min="1795" max="1796" width="10" style="69" customWidth="1"/>
    <col min="1797" max="1797" width="8.08203125" style="69" customWidth="1"/>
    <col min="1798" max="1799" width="10" style="69" customWidth="1"/>
    <col min="1800" max="1800" width="7.5" style="69" customWidth="1"/>
    <col min="1801" max="1801" width="5.33203125" style="69" customWidth="1"/>
    <col min="1802" max="1802" width="10" style="69" customWidth="1"/>
    <col min="1803" max="1803" width="10.75" style="69" customWidth="1"/>
    <col min="1804" max="1804" width="7.5" style="69" customWidth="1"/>
    <col min="1805" max="1805" width="11.75" style="69" customWidth="1"/>
    <col min="1806" max="1806" width="8.5" style="69" customWidth="1"/>
    <col min="1807" max="1807" width="8.08203125" style="69" customWidth="1"/>
    <col min="1808" max="1809" width="10" style="69" customWidth="1"/>
    <col min="1810" max="1810" width="7.5" style="69" customWidth="1"/>
    <col min="1811" max="1811" width="11.58203125" style="69" customWidth="1"/>
    <col min="1812" max="2048" width="9.58203125" style="69"/>
    <col min="2049" max="2049" width="5.83203125" style="69" customWidth="1"/>
    <col min="2050" max="2050" width="10.75" style="69" customWidth="1"/>
    <col min="2051" max="2052" width="10" style="69" customWidth="1"/>
    <col min="2053" max="2053" width="8.08203125" style="69" customWidth="1"/>
    <col min="2054" max="2055" width="10" style="69" customWidth="1"/>
    <col min="2056" max="2056" width="7.5" style="69" customWidth="1"/>
    <col min="2057" max="2057" width="5.33203125" style="69" customWidth="1"/>
    <col min="2058" max="2058" width="10" style="69" customWidth="1"/>
    <col min="2059" max="2059" width="10.75" style="69" customWidth="1"/>
    <col min="2060" max="2060" width="7.5" style="69" customWidth="1"/>
    <col min="2061" max="2061" width="11.75" style="69" customWidth="1"/>
    <col min="2062" max="2062" width="8.5" style="69" customWidth="1"/>
    <col min="2063" max="2063" width="8.08203125" style="69" customWidth="1"/>
    <col min="2064" max="2065" width="10" style="69" customWidth="1"/>
    <col min="2066" max="2066" width="7.5" style="69" customWidth="1"/>
    <col min="2067" max="2067" width="11.58203125" style="69" customWidth="1"/>
    <col min="2068" max="2304" width="9.58203125" style="69"/>
    <col min="2305" max="2305" width="5.83203125" style="69" customWidth="1"/>
    <col min="2306" max="2306" width="10.75" style="69" customWidth="1"/>
    <col min="2307" max="2308" width="10" style="69" customWidth="1"/>
    <col min="2309" max="2309" width="8.08203125" style="69" customWidth="1"/>
    <col min="2310" max="2311" width="10" style="69" customWidth="1"/>
    <col min="2312" max="2312" width="7.5" style="69" customWidth="1"/>
    <col min="2313" max="2313" width="5.33203125" style="69" customWidth="1"/>
    <col min="2314" max="2314" width="10" style="69" customWidth="1"/>
    <col min="2315" max="2315" width="10.75" style="69" customWidth="1"/>
    <col min="2316" max="2316" width="7.5" style="69" customWidth="1"/>
    <col min="2317" max="2317" width="11.75" style="69" customWidth="1"/>
    <col min="2318" max="2318" width="8.5" style="69" customWidth="1"/>
    <col min="2319" max="2319" width="8.08203125" style="69" customWidth="1"/>
    <col min="2320" max="2321" width="10" style="69" customWidth="1"/>
    <col min="2322" max="2322" width="7.5" style="69" customWidth="1"/>
    <col min="2323" max="2323" width="11.58203125" style="69" customWidth="1"/>
    <col min="2324" max="2560" width="9.58203125" style="69"/>
    <col min="2561" max="2561" width="5.83203125" style="69" customWidth="1"/>
    <col min="2562" max="2562" width="10.75" style="69" customWidth="1"/>
    <col min="2563" max="2564" width="10" style="69" customWidth="1"/>
    <col min="2565" max="2565" width="8.08203125" style="69" customWidth="1"/>
    <col min="2566" max="2567" width="10" style="69" customWidth="1"/>
    <col min="2568" max="2568" width="7.5" style="69" customWidth="1"/>
    <col min="2569" max="2569" width="5.33203125" style="69" customWidth="1"/>
    <col min="2570" max="2570" width="10" style="69" customWidth="1"/>
    <col min="2571" max="2571" width="10.75" style="69" customWidth="1"/>
    <col min="2572" max="2572" width="7.5" style="69" customWidth="1"/>
    <col min="2573" max="2573" width="11.75" style="69" customWidth="1"/>
    <col min="2574" max="2574" width="8.5" style="69" customWidth="1"/>
    <col min="2575" max="2575" width="8.08203125" style="69" customWidth="1"/>
    <col min="2576" max="2577" width="10" style="69" customWidth="1"/>
    <col min="2578" max="2578" width="7.5" style="69" customWidth="1"/>
    <col min="2579" max="2579" width="11.58203125" style="69" customWidth="1"/>
    <col min="2580" max="2816" width="9.58203125" style="69"/>
    <col min="2817" max="2817" width="5.83203125" style="69" customWidth="1"/>
    <col min="2818" max="2818" width="10.75" style="69" customWidth="1"/>
    <col min="2819" max="2820" width="10" style="69" customWidth="1"/>
    <col min="2821" max="2821" width="8.08203125" style="69" customWidth="1"/>
    <col min="2822" max="2823" width="10" style="69" customWidth="1"/>
    <col min="2824" max="2824" width="7.5" style="69" customWidth="1"/>
    <col min="2825" max="2825" width="5.33203125" style="69" customWidth="1"/>
    <col min="2826" max="2826" width="10" style="69" customWidth="1"/>
    <col min="2827" max="2827" width="10.75" style="69" customWidth="1"/>
    <col min="2828" max="2828" width="7.5" style="69" customWidth="1"/>
    <col min="2829" max="2829" width="11.75" style="69" customWidth="1"/>
    <col min="2830" max="2830" width="8.5" style="69" customWidth="1"/>
    <col min="2831" max="2831" width="8.08203125" style="69" customWidth="1"/>
    <col min="2832" max="2833" width="10" style="69" customWidth="1"/>
    <col min="2834" max="2834" width="7.5" style="69" customWidth="1"/>
    <col min="2835" max="2835" width="11.58203125" style="69" customWidth="1"/>
    <col min="2836" max="3072" width="9.58203125" style="69"/>
    <col min="3073" max="3073" width="5.83203125" style="69" customWidth="1"/>
    <col min="3074" max="3074" width="10.75" style="69" customWidth="1"/>
    <col min="3075" max="3076" width="10" style="69" customWidth="1"/>
    <col min="3077" max="3077" width="8.08203125" style="69" customWidth="1"/>
    <col min="3078" max="3079" width="10" style="69" customWidth="1"/>
    <col min="3080" max="3080" width="7.5" style="69" customWidth="1"/>
    <col min="3081" max="3081" width="5.33203125" style="69" customWidth="1"/>
    <col min="3082" max="3082" width="10" style="69" customWidth="1"/>
    <col min="3083" max="3083" width="10.75" style="69" customWidth="1"/>
    <col min="3084" max="3084" width="7.5" style="69" customWidth="1"/>
    <col min="3085" max="3085" width="11.75" style="69" customWidth="1"/>
    <col min="3086" max="3086" width="8.5" style="69" customWidth="1"/>
    <col min="3087" max="3087" width="8.08203125" style="69" customWidth="1"/>
    <col min="3088" max="3089" width="10" style="69" customWidth="1"/>
    <col min="3090" max="3090" width="7.5" style="69" customWidth="1"/>
    <col min="3091" max="3091" width="11.58203125" style="69" customWidth="1"/>
    <col min="3092" max="3328" width="9.58203125" style="69"/>
    <col min="3329" max="3329" width="5.83203125" style="69" customWidth="1"/>
    <col min="3330" max="3330" width="10.75" style="69" customWidth="1"/>
    <col min="3331" max="3332" width="10" style="69" customWidth="1"/>
    <col min="3333" max="3333" width="8.08203125" style="69" customWidth="1"/>
    <col min="3334" max="3335" width="10" style="69" customWidth="1"/>
    <col min="3336" max="3336" width="7.5" style="69" customWidth="1"/>
    <col min="3337" max="3337" width="5.33203125" style="69" customWidth="1"/>
    <col min="3338" max="3338" width="10" style="69" customWidth="1"/>
    <col min="3339" max="3339" width="10.75" style="69" customWidth="1"/>
    <col min="3340" max="3340" width="7.5" style="69" customWidth="1"/>
    <col min="3341" max="3341" width="11.75" style="69" customWidth="1"/>
    <col min="3342" max="3342" width="8.5" style="69" customWidth="1"/>
    <col min="3343" max="3343" width="8.08203125" style="69" customWidth="1"/>
    <col min="3344" max="3345" width="10" style="69" customWidth="1"/>
    <col min="3346" max="3346" width="7.5" style="69" customWidth="1"/>
    <col min="3347" max="3347" width="11.58203125" style="69" customWidth="1"/>
    <col min="3348" max="3584" width="9.58203125" style="69"/>
    <col min="3585" max="3585" width="5.83203125" style="69" customWidth="1"/>
    <col min="3586" max="3586" width="10.75" style="69" customWidth="1"/>
    <col min="3587" max="3588" width="10" style="69" customWidth="1"/>
    <col min="3589" max="3589" width="8.08203125" style="69" customWidth="1"/>
    <col min="3590" max="3591" width="10" style="69" customWidth="1"/>
    <col min="3592" max="3592" width="7.5" style="69" customWidth="1"/>
    <col min="3593" max="3593" width="5.33203125" style="69" customWidth="1"/>
    <col min="3594" max="3594" width="10" style="69" customWidth="1"/>
    <col min="3595" max="3595" width="10.75" style="69" customWidth="1"/>
    <col min="3596" max="3596" width="7.5" style="69" customWidth="1"/>
    <col min="3597" max="3597" width="11.75" style="69" customWidth="1"/>
    <col min="3598" max="3598" width="8.5" style="69" customWidth="1"/>
    <col min="3599" max="3599" width="8.08203125" style="69" customWidth="1"/>
    <col min="3600" max="3601" width="10" style="69" customWidth="1"/>
    <col min="3602" max="3602" width="7.5" style="69" customWidth="1"/>
    <col min="3603" max="3603" width="11.58203125" style="69" customWidth="1"/>
    <col min="3604" max="3840" width="9.58203125" style="69"/>
    <col min="3841" max="3841" width="5.83203125" style="69" customWidth="1"/>
    <col min="3842" max="3842" width="10.75" style="69" customWidth="1"/>
    <col min="3843" max="3844" width="10" style="69" customWidth="1"/>
    <col min="3845" max="3845" width="8.08203125" style="69" customWidth="1"/>
    <col min="3846" max="3847" width="10" style="69" customWidth="1"/>
    <col min="3848" max="3848" width="7.5" style="69" customWidth="1"/>
    <col min="3849" max="3849" width="5.33203125" style="69" customWidth="1"/>
    <col min="3850" max="3850" width="10" style="69" customWidth="1"/>
    <col min="3851" max="3851" width="10.75" style="69" customWidth="1"/>
    <col min="3852" max="3852" width="7.5" style="69" customWidth="1"/>
    <col min="3853" max="3853" width="11.75" style="69" customWidth="1"/>
    <col min="3854" max="3854" width="8.5" style="69" customWidth="1"/>
    <col min="3855" max="3855" width="8.08203125" style="69" customWidth="1"/>
    <col min="3856" max="3857" width="10" style="69" customWidth="1"/>
    <col min="3858" max="3858" width="7.5" style="69" customWidth="1"/>
    <col min="3859" max="3859" width="11.58203125" style="69" customWidth="1"/>
    <col min="3860" max="4096" width="9.58203125" style="69"/>
    <col min="4097" max="4097" width="5.83203125" style="69" customWidth="1"/>
    <col min="4098" max="4098" width="10.75" style="69" customWidth="1"/>
    <col min="4099" max="4100" width="10" style="69" customWidth="1"/>
    <col min="4101" max="4101" width="8.08203125" style="69" customWidth="1"/>
    <col min="4102" max="4103" width="10" style="69" customWidth="1"/>
    <col min="4104" max="4104" width="7.5" style="69" customWidth="1"/>
    <col min="4105" max="4105" width="5.33203125" style="69" customWidth="1"/>
    <col min="4106" max="4106" width="10" style="69" customWidth="1"/>
    <col min="4107" max="4107" width="10.75" style="69" customWidth="1"/>
    <col min="4108" max="4108" width="7.5" style="69" customWidth="1"/>
    <col min="4109" max="4109" width="11.75" style="69" customWidth="1"/>
    <col min="4110" max="4110" width="8.5" style="69" customWidth="1"/>
    <col min="4111" max="4111" width="8.08203125" style="69" customWidth="1"/>
    <col min="4112" max="4113" width="10" style="69" customWidth="1"/>
    <col min="4114" max="4114" width="7.5" style="69" customWidth="1"/>
    <col min="4115" max="4115" width="11.58203125" style="69" customWidth="1"/>
    <col min="4116" max="4352" width="9.58203125" style="69"/>
    <col min="4353" max="4353" width="5.83203125" style="69" customWidth="1"/>
    <col min="4354" max="4354" width="10.75" style="69" customWidth="1"/>
    <col min="4355" max="4356" width="10" style="69" customWidth="1"/>
    <col min="4357" max="4357" width="8.08203125" style="69" customWidth="1"/>
    <col min="4358" max="4359" width="10" style="69" customWidth="1"/>
    <col min="4360" max="4360" width="7.5" style="69" customWidth="1"/>
    <col min="4361" max="4361" width="5.33203125" style="69" customWidth="1"/>
    <col min="4362" max="4362" width="10" style="69" customWidth="1"/>
    <col min="4363" max="4363" width="10.75" style="69" customWidth="1"/>
    <col min="4364" max="4364" width="7.5" style="69" customWidth="1"/>
    <col min="4365" max="4365" width="11.75" style="69" customWidth="1"/>
    <col min="4366" max="4366" width="8.5" style="69" customWidth="1"/>
    <col min="4367" max="4367" width="8.08203125" style="69" customWidth="1"/>
    <col min="4368" max="4369" width="10" style="69" customWidth="1"/>
    <col min="4370" max="4370" width="7.5" style="69" customWidth="1"/>
    <col min="4371" max="4371" width="11.58203125" style="69" customWidth="1"/>
    <col min="4372" max="4608" width="9.58203125" style="69"/>
    <col min="4609" max="4609" width="5.83203125" style="69" customWidth="1"/>
    <col min="4610" max="4610" width="10.75" style="69" customWidth="1"/>
    <col min="4611" max="4612" width="10" style="69" customWidth="1"/>
    <col min="4613" max="4613" width="8.08203125" style="69" customWidth="1"/>
    <col min="4614" max="4615" width="10" style="69" customWidth="1"/>
    <col min="4616" max="4616" width="7.5" style="69" customWidth="1"/>
    <col min="4617" max="4617" width="5.33203125" style="69" customWidth="1"/>
    <col min="4618" max="4618" width="10" style="69" customWidth="1"/>
    <col min="4619" max="4619" width="10.75" style="69" customWidth="1"/>
    <col min="4620" max="4620" width="7.5" style="69" customWidth="1"/>
    <col min="4621" max="4621" width="11.75" style="69" customWidth="1"/>
    <col min="4622" max="4622" width="8.5" style="69" customWidth="1"/>
    <col min="4623" max="4623" width="8.08203125" style="69" customWidth="1"/>
    <col min="4624" max="4625" width="10" style="69" customWidth="1"/>
    <col min="4626" max="4626" width="7.5" style="69" customWidth="1"/>
    <col min="4627" max="4627" width="11.58203125" style="69" customWidth="1"/>
    <col min="4628" max="4864" width="9.58203125" style="69"/>
    <col min="4865" max="4865" width="5.83203125" style="69" customWidth="1"/>
    <col min="4866" max="4866" width="10.75" style="69" customWidth="1"/>
    <col min="4867" max="4868" width="10" style="69" customWidth="1"/>
    <col min="4869" max="4869" width="8.08203125" style="69" customWidth="1"/>
    <col min="4870" max="4871" width="10" style="69" customWidth="1"/>
    <col min="4872" max="4872" width="7.5" style="69" customWidth="1"/>
    <col min="4873" max="4873" width="5.33203125" style="69" customWidth="1"/>
    <col min="4874" max="4874" width="10" style="69" customWidth="1"/>
    <col min="4875" max="4875" width="10.75" style="69" customWidth="1"/>
    <col min="4876" max="4876" width="7.5" style="69" customWidth="1"/>
    <col min="4877" max="4877" width="11.75" style="69" customWidth="1"/>
    <col min="4878" max="4878" width="8.5" style="69" customWidth="1"/>
    <col min="4879" max="4879" width="8.08203125" style="69" customWidth="1"/>
    <col min="4880" max="4881" width="10" style="69" customWidth="1"/>
    <col min="4882" max="4882" width="7.5" style="69" customWidth="1"/>
    <col min="4883" max="4883" width="11.58203125" style="69" customWidth="1"/>
    <col min="4884" max="5120" width="9.58203125" style="69"/>
    <col min="5121" max="5121" width="5.83203125" style="69" customWidth="1"/>
    <col min="5122" max="5122" width="10.75" style="69" customWidth="1"/>
    <col min="5123" max="5124" width="10" style="69" customWidth="1"/>
    <col min="5125" max="5125" width="8.08203125" style="69" customWidth="1"/>
    <col min="5126" max="5127" width="10" style="69" customWidth="1"/>
    <col min="5128" max="5128" width="7.5" style="69" customWidth="1"/>
    <col min="5129" max="5129" width="5.33203125" style="69" customWidth="1"/>
    <col min="5130" max="5130" width="10" style="69" customWidth="1"/>
    <col min="5131" max="5131" width="10.75" style="69" customWidth="1"/>
    <col min="5132" max="5132" width="7.5" style="69" customWidth="1"/>
    <col min="5133" max="5133" width="11.75" style="69" customWidth="1"/>
    <col min="5134" max="5134" width="8.5" style="69" customWidth="1"/>
    <col min="5135" max="5135" width="8.08203125" style="69" customWidth="1"/>
    <col min="5136" max="5137" width="10" style="69" customWidth="1"/>
    <col min="5138" max="5138" width="7.5" style="69" customWidth="1"/>
    <col min="5139" max="5139" width="11.58203125" style="69" customWidth="1"/>
    <col min="5140" max="5376" width="9.58203125" style="69"/>
    <col min="5377" max="5377" width="5.83203125" style="69" customWidth="1"/>
    <col min="5378" max="5378" width="10.75" style="69" customWidth="1"/>
    <col min="5379" max="5380" width="10" style="69" customWidth="1"/>
    <col min="5381" max="5381" width="8.08203125" style="69" customWidth="1"/>
    <col min="5382" max="5383" width="10" style="69" customWidth="1"/>
    <col min="5384" max="5384" width="7.5" style="69" customWidth="1"/>
    <col min="5385" max="5385" width="5.33203125" style="69" customWidth="1"/>
    <col min="5386" max="5386" width="10" style="69" customWidth="1"/>
    <col min="5387" max="5387" width="10.75" style="69" customWidth="1"/>
    <col min="5388" max="5388" width="7.5" style="69" customWidth="1"/>
    <col min="5389" max="5389" width="11.75" style="69" customWidth="1"/>
    <col min="5390" max="5390" width="8.5" style="69" customWidth="1"/>
    <col min="5391" max="5391" width="8.08203125" style="69" customWidth="1"/>
    <col min="5392" max="5393" width="10" style="69" customWidth="1"/>
    <col min="5394" max="5394" width="7.5" style="69" customWidth="1"/>
    <col min="5395" max="5395" width="11.58203125" style="69" customWidth="1"/>
    <col min="5396" max="5632" width="9.58203125" style="69"/>
    <col min="5633" max="5633" width="5.83203125" style="69" customWidth="1"/>
    <col min="5634" max="5634" width="10.75" style="69" customWidth="1"/>
    <col min="5635" max="5636" width="10" style="69" customWidth="1"/>
    <col min="5637" max="5637" width="8.08203125" style="69" customWidth="1"/>
    <col min="5638" max="5639" width="10" style="69" customWidth="1"/>
    <col min="5640" max="5640" width="7.5" style="69" customWidth="1"/>
    <col min="5641" max="5641" width="5.33203125" style="69" customWidth="1"/>
    <col min="5642" max="5642" width="10" style="69" customWidth="1"/>
    <col min="5643" max="5643" width="10.75" style="69" customWidth="1"/>
    <col min="5644" max="5644" width="7.5" style="69" customWidth="1"/>
    <col min="5645" max="5645" width="11.75" style="69" customWidth="1"/>
    <col min="5646" max="5646" width="8.5" style="69" customWidth="1"/>
    <col min="5647" max="5647" width="8.08203125" style="69" customWidth="1"/>
    <col min="5648" max="5649" width="10" style="69" customWidth="1"/>
    <col min="5650" max="5650" width="7.5" style="69" customWidth="1"/>
    <col min="5651" max="5651" width="11.58203125" style="69" customWidth="1"/>
    <col min="5652" max="5888" width="9.58203125" style="69"/>
    <col min="5889" max="5889" width="5.83203125" style="69" customWidth="1"/>
    <col min="5890" max="5890" width="10.75" style="69" customWidth="1"/>
    <col min="5891" max="5892" width="10" style="69" customWidth="1"/>
    <col min="5893" max="5893" width="8.08203125" style="69" customWidth="1"/>
    <col min="5894" max="5895" width="10" style="69" customWidth="1"/>
    <col min="5896" max="5896" width="7.5" style="69" customWidth="1"/>
    <col min="5897" max="5897" width="5.33203125" style="69" customWidth="1"/>
    <col min="5898" max="5898" width="10" style="69" customWidth="1"/>
    <col min="5899" max="5899" width="10.75" style="69" customWidth="1"/>
    <col min="5900" max="5900" width="7.5" style="69" customWidth="1"/>
    <col min="5901" max="5901" width="11.75" style="69" customWidth="1"/>
    <col min="5902" max="5902" width="8.5" style="69" customWidth="1"/>
    <col min="5903" max="5903" width="8.08203125" style="69" customWidth="1"/>
    <col min="5904" max="5905" width="10" style="69" customWidth="1"/>
    <col min="5906" max="5906" width="7.5" style="69" customWidth="1"/>
    <col min="5907" max="5907" width="11.58203125" style="69" customWidth="1"/>
    <col min="5908" max="6144" width="9.58203125" style="69"/>
    <col min="6145" max="6145" width="5.83203125" style="69" customWidth="1"/>
    <col min="6146" max="6146" width="10.75" style="69" customWidth="1"/>
    <col min="6147" max="6148" width="10" style="69" customWidth="1"/>
    <col min="6149" max="6149" width="8.08203125" style="69" customWidth="1"/>
    <col min="6150" max="6151" width="10" style="69" customWidth="1"/>
    <col min="6152" max="6152" width="7.5" style="69" customWidth="1"/>
    <col min="6153" max="6153" width="5.33203125" style="69" customWidth="1"/>
    <col min="6154" max="6154" width="10" style="69" customWidth="1"/>
    <col min="6155" max="6155" width="10.75" style="69" customWidth="1"/>
    <col min="6156" max="6156" width="7.5" style="69" customWidth="1"/>
    <col min="6157" max="6157" width="11.75" style="69" customWidth="1"/>
    <col min="6158" max="6158" width="8.5" style="69" customWidth="1"/>
    <col min="6159" max="6159" width="8.08203125" style="69" customWidth="1"/>
    <col min="6160" max="6161" width="10" style="69" customWidth="1"/>
    <col min="6162" max="6162" width="7.5" style="69" customWidth="1"/>
    <col min="6163" max="6163" width="11.58203125" style="69" customWidth="1"/>
    <col min="6164" max="6400" width="9.58203125" style="69"/>
    <col min="6401" max="6401" width="5.83203125" style="69" customWidth="1"/>
    <col min="6402" max="6402" width="10.75" style="69" customWidth="1"/>
    <col min="6403" max="6404" width="10" style="69" customWidth="1"/>
    <col min="6405" max="6405" width="8.08203125" style="69" customWidth="1"/>
    <col min="6406" max="6407" width="10" style="69" customWidth="1"/>
    <col min="6408" max="6408" width="7.5" style="69" customWidth="1"/>
    <col min="6409" max="6409" width="5.33203125" style="69" customWidth="1"/>
    <col min="6410" max="6410" width="10" style="69" customWidth="1"/>
    <col min="6411" max="6411" width="10.75" style="69" customWidth="1"/>
    <col min="6412" max="6412" width="7.5" style="69" customWidth="1"/>
    <col min="6413" max="6413" width="11.75" style="69" customWidth="1"/>
    <col min="6414" max="6414" width="8.5" style="69" customWidth="1"/>
    <col min="6415" max="6415" width="8.08203125" style="69" customWidth="1"/>
    <col min="6416" max="6417" width="10" style="69" customWidth="1"/>
    <col min="6418" max="6418" width="7.5" style="69" customWidth="1"/>
    <col min="6419" max="6419" width="11.58203125" style="69" customWidth="1"/>
    <col min="6420" max="6656" width="9.58203125" style="69"/>
    <col min="6657" max="6657" width="5.83203125" style="69" customWidth="1"/>
    <col min="6658" max="6658" width="10.75" style="69" customWidth="1"/>
    <col min="6659" max="6660" width="10" style="69" customWidth="1"/>
    <col min="6661" max="6661" width="8.08203125" style="69" customWidth="1"/>
    <col min="6662" max="6663" width="10" style="69" customWidth="1"/>
    <col min="6664" max="6664" width="7.5" style="69" customWidth="1"/>
    <col min="6665" max="6665" width="5.33203125" style="69" customWidth="1"/>
    <col min="6666" max="6666" width="10" style="69" customWidth="1"/>
    <col min="6667" max="6667" width="10.75" style="69" customWidth="1"/>
    <col min="6668" max="6668" width="7.5" style="69" customWidth="1"/>
    <col min="6669" max="6669" width="11.75" style="69" customWidth="1"/>
    <col min="6670" max="6670" width="8.5" style="69" customWidth="1"/>
    <col min="6671" max="6671" width="8.08203125" style="69" customWidth="1"/>
    <col min="6672" max="6673" width="10" style="69" customWidth="1"/>
    <col min="6674" max="6674" width="7.5" style="69" customWidth="1"/>
    <col min="6675" max="6675" width="11.58203125" style="69" customWidth="1"/>
    <col min="6676" max="6912" width="9.58203125" style="69"/>
    <col min="6913" max="6913" width="5.83203125" style="69" customWidth="1"/>
    <col min="6914" max="6914" width="10.75" style="69" customWidth="1"/>
    <col min="6915" max="6916" width="10" style="69" customWidth="1"/>
    <col min="6917" max="6917" width="8.08203125" style="69" customWidth="1"/>
    <col min="6918" max="6919" width="10" style="69" customWidth="1"/>
    <col min="6920" max="6920" width="7.5" style="69" customWidth="1"/>
    <col min="6921" max="6921" width="5.33203125" style="69" customWidth="1"/>
    <col min="6922" max="6922" width="10" style="69" customWidth="1"/>
    <col min="6923" max="6923" width="10.75" style="69" customWidth="1"/>
    <col min="6924" max="6924" width="7.5" style="69" customWidth="1"/>
    <col min="6925" max="6925" width="11.75" style="69" customWidth="1"/>
    <col min="6926" max="6926" width="8.5" style="69" customWidth="1"/>
    <col min="6927" max="6927" width="8.08203125" style="69" customWidth="1"/>
    <col min="6928" max="6929" width="10" style="69" customWidth="1"/>
    <col min="6930" max="6930" width="7.5" style="69" customWidth="1"/>
    <col min="6931" max="6931" width="11.58203125" style="69" customWidth="1"/>
    <col min="6932" max="7168" width="9.58203125" style="69"/>
    <col min="7169" max="7169" width="5.83203125" style="69" customWidth="1"/>
    <col min="7170" max="7170" width="10.75" style="69" customWidth="1"/>
    <col min="7171" max="7172" width="10" style="69" customWidth="1"/>
    <col min="7173" max="7173" width="8.08203125" style="69" customWidth="1"/>
    <col min="7174" max="7175" width="10" style="69" customWidth="1"/>
    <col min="7176" max="7176" width="7.5" style="69" customWidth="1"/>
    <col min="7177" max="7177" width="5.33203125" style="69" customWidth="1"/>
    <col min="7178" max="7178" width="10" style="69" customWidth="1"/>
    <col min="7179" max="7179" width="10.75" style="69" customWidth="1"/>
    <col min="7180" max="7180" width="7.5" style="69" customWidth="1"/>
    <col min="7181" max="7181" width="11.75" style="69" customWidth="1"/>
    <col min="7182" max="7182" width="8.5" style="69" customWidth="1"/>
    <col min="7183" max="7183" width="8.08203125" style="69" customWidth="1"/>
    <col min="7184" max="7185" width="10" style="69" customWidth="1"/>
    <col min="7186" max="7186" width="7.5" style="69" customWidth="1"/>
    <col min="7187" max="7187" width="11.58203125" style="69" customWidth="1"/>
    <col min="7188" max="7424" width="9.58203125" style="69"/>
    <col min="7425" max="7425" width="5.83203125" style="69" customWidth="1"/>
    <col min="7426" max="7426" width="10.75" style="69" customWidth="1"/>
    <col min="7427" max="7428" width="10" style="69" customWidth="1"/>
    <col min="7429" max="7429" width="8.08203125" style="69" customWidth="1"/>
    <col min="7430" max="7431" width="10" style="69" customWidth="1"/>
    <col min="7432" max="7432" width="7.5" style="69" customWidth="1"/>
    <col min="7433" max="7433" width="5.33203125" style="69" customWidth="1"/>
    <col min="7434" max="7434" width="10" style="69" customWidth="1"/>
    <col min="7435" max="7435" width="10.75" style="69" customWidth="1"/>
    <col min="7436" max="7436" width="7.5" style="69" customWidth="1"/>
    <col min="7437" max="7437" width="11.75" style="69" customWidth="1"/>
    <col min="7438" max="7438" width="8.5" style="69" customWidth="1"/>
    <col min="7439" max="7439" width="8.08203125" style="69" customWidth="1"/>
    <col min="7440" max="7441" width="10" style="69" customWidth="1"/>
    <col min="7442" max="7442" width="7.5" style="69" customWidth="1"/>
    <col min="7443" max="7443" width="11.58203125" style="69" customWidth="1"/>
    <col min="7444" max="7680" width="9.58203125" style="69"/>
    <col min="7681" max="7681" width="5.83203125" style="69" customWidth="1"/>
    <col min="7682" max="7682" width="10.75" style="69" customWidth="1"/>
    <col min="7683" max="7684" width="10" style="69" customWidth="1"/>
    <col min="7685" max="7685" width="8.08203125" style="69" customWidth="1"/>
    <col min="7686" max="7687" width="10" style="69" customWidth="1"/>
    <col min="7688" max="7688" width="7.5" style="69" customWidth="1"/>
    <col min="7689" max="7689" width="5.33203125" style="69" customWidth="1"/>
    <col min="7690" max="7690" width="10" style="69" customWidth="1"/>
    <col min="7691" max="7691" width="10.75" style="69" customWidth="1"/>
    <col min="7692" max="7692" width="7.5" style="69" customWidth="1"/>
    <col min="7693" max="7693" width="11.75" style="69" customWidth="1"/>
    <col min="7694" max="7694" width="8.5" style="69" customWidth="1"/>
    <col min="7695" max="7695" width="8.08203125" style="69" customWidth="1"/>
    <col min="7696" max="7697" width="10" style="69" customWidth="1"/>
    <col min="7698" max="7698" width="7.5" style="69" customWidth="1"/>
    <col min="7699" max="7699" width="11.58203125" style="69" customWidth="1"/>
    <col min="7700" max="7936" width="9.58203125" style="69"/>
    <col min="7937" max="7937" width="5.83203125" style="69" customWidth="1"/>
    <col min="7938" max="7938" width="10.75" style="69" customWidth="1"/>
    <col min="7939" max="7940" width="10" style="69" customWidth="1"/>
    <col min="7941" max="7941" width="8.08203125" style="69" customWidth="1"/>
    <col min="7942" max="7943" width="10" style="69" customWidth="1"/>
    <col min="7944" max="7944" width="7.5" style="69" customWidth="1"/>
    <col min="7945" max="7945" width="5.33203125" style="69" customWidth="1"/>
    <col min="7946" max="7946" width="10" style="69" customWidth="1"/>
    <col min="7947" max="7947" width="10.75" style="69" customWidth="1"/>
    <col min="7948" max="7948" width="7.5" style="69" customWidth="1"/>
    <col min="7949" max="7949" width="11.75" style="69" customWidth="1"/>
    <col min="7950" max="7950" width="8.5" style="69" customWidth="1"/>
    <col min="7951" max="7951" width="8.08203125" style="69" customWidth="1"/>
    <col min="7952" max="7953" width="10" style="69" customWidth="1"/>
    <col min="7954" max="7954" width="7.5" style="69" customWidth="1"/>
    <col min="7955" max="7955" width="11.58203125" style="69" customWidth="1"/>
    <col min="7956" max="8192" width="9.58203125" style="69"/>
    <col min="8193" max="8193" width="5.83203125" style="69" customWidth="1"/>
    <col min="8194" max="8194" width="10.75" style="69" customWidth="1"/>
    <col min="8195" max="8196" width="10" style="69" customWidth="1"/>
    <col min="8197" max="8197" width="8.08203125" style="69" customWidth="1"/>
    <col min="8198" max="8199" width="10" style="69" customWidth="1"/>
    <col min="8200" max="8200" width="7.5" style="69" customWidth="1"/>
    <col min="8201" max="8201" width="5.33203125" style="69" customWidth="1"/>
    <col min="8202" max="8202" width="10" style="69" customWidth="1"/>
    <col min="8203" max="8203" width="10.75" style="69" customWidth="1"/>
    <col min="8204" max="8204" width="7.5" style="69" customWidth="1"/>
    <col min="8205" max="8205" width="11.75" style="69" customWidth="1"/>
    <col min="8206" max="8206" width="8.5" style="69" customWidth="1"/>
    <col min="8207" max="8207" width="8.08203125" style="69" customWidth="1"/>
    <col min="8208" max="8209" width="10" style="69" customWidth="1"/>
    <col min="8210" max="8210" width="7.5" style="69" customWidth="1"/>
    <col min="8211" max="8211" width="11.58203125" style="69" customWidth="1"/>
    <col min="8212" max="8448" width="9.58203125" style="69"/>
    <col min="8449" max="8449" width="5.83203125" style="69" customWidth="1"/>
    <col min="8450" max="8450" width="10.75" style="69" customWidth="1"/>
    <col min="8451" max="8452" width="10" style="69" customWidth="1"/>
    <col min="8453" max="8453" width="8.08203125" style="69" customWidth="1"/>
    <col min="8454" max="8455" width="10" style="69" customWidth="1"/>
    <col min="8456" max="8456" width="7.5" style="69" customWidth="1"/>
    <col min="8457" max="8457" width="5.33203125" style="69" customWidth="1"/>
    <col min="8458" max="8458" width="10" style="69" customWidth="1"/>
    <col min="8459" max="8459" width="10.75" style="69" customWidth="1"/>
    <col min="8460" max="8460" width="7.5" style="69" customWidth="1"/>
    <col min="8461" max="8461" width="11.75" style="69" customWidth="1"/>
    <col min="8462" max="8462" width="8.5" style="69" customWidth="1"/>
    <col min="8463" max="8463" width="8.08203125" style="69" customWidth="1"/>
    <col min="8464" max="8465" width="10" style="69" customWidth="1"/>
    <col min="8466" max="8466" width="7.5" style="69" customWidth="1"/>
    <col min="8467" max="8467" width="11.58203125" style="69" customWidth="1"/>
    <col min="8468" max="8704" width="9.58203125" style="69"/>
    <col min="8705" max="8705" width="5.83203125" style="69" customWidth="1"/>
    <col min="8706" max="8706" width="10.75" style="69" customWidth="1"/>
    <col min="8707" max="8708" width="10" style="69" customWidth="1"/>
    <col min="8709" max="8709" width="8.08203125" style="69" customWidth="1"/>
    <col min="8710" max="8711" width="10" style="69" customWidth="1"/>
    <col min="8712" max="8712" width="7.5" style="69" customWidth="1"/>
    <col min="8713" max="8713" width="5.33203125" style="69" customWidth="1"/>
    <col min="8714" max="8714" width="10" style="69" customWidth="1"/>
    <col min="8715" max="8715" width="10.75" style="69" customWidth="1"/>
    <col min="8716" max="8716" width="7.5" style="69" customWidth="1"/>
    <col min="8717" max="8717" width="11.75" style="69" customWidth="1"/>
    <col min="8718" max="8718" width="8.5" style="69" customWidth="1"/>
    <col min="8719" max="8719" width="8.08203125" style="69" customWidth="1"/>
    <col min="8720" max="8721" width="10" style="69" customWidth="1"/>
    <col min="8722" max="8722" width="7.5" style="69" customWidth="1"/>
    <col min="8723" max="8723" width="11.58203125" style="69" customWidth="1"/>
    <col min="8724" max="8960" width="9.58203125" style="69"/>
    <col min="8961" max="8961" width="5.83203125" style="69" customWidth="1"/>
    <col min="8962" max="8962" width="10.75" style="69" customWidth="1"/>
    <col min="8963" max="8964" width="10" style="69" customWidth="1"/>
    <col min="8965" max="8965" width="8.08203125" style="69" customWidth="1"/>
    <col min="8966" max="8967" width="10" style="69" customWidth="1"/>
    <col min="8968" max="8968" width="7.5" style="69" customWidth="1"/>
    <col min="8969" max="8969" width="5.33203125" style="69" customWidth="1"/>
    <col min="8970" max="8970" width="10" style="69" customWidth="1"/>
    <col min="8971" max="8971" width="10.75" style="69" customWidth="1"/>
    <col min="8972" max="8972" width="7.5" style="69" customWidth="1"/>
    <col min="8973" max="8973" width="11.75" style="69" customWidth="1"/>
    <col min="8974" max="8974" width="8.5" style="69" customWidth="1"/>
    <col min="8975" max="8975" width="8.08203125" style="69" customWidth="1"/>
    <col min="8976" max="8977" width="10" style="69" customWidth="1"/>
    <col min="8978" max="8978" width="7.5" style="69" customWidth="1"/>
    <col min="8979" max="8979" width="11.58203125" style="69" customWidth="1"/>
    <col min="8980" max="9216" width="9.58203125" style="69"/>
    <col min="9217" max="9217" width="5.83203125" style="69" customWidth="1"/>
    <col min="9218" max="9218" width="10.75" style="69" customWidth="1"/>
    <col min="9219" max="9220" width="10" style="69" customWidth="1"/>
    <col min="9221" max="9221" width="8.08203125" style="69" customWidth="1"/>
    <col min="9222" max="9223" width="10" style="69" customWidth="1"/>
    <col min="9224" max="9224" width="7.5" style="69" customWidth="1"/>
    <col min="9225" max="9225" width="5.33203125" style="69" customWidth="1"/>
    <col min="9226" max="9226" width="10" style="69" customWidth="1"/>
    <col min="9227" max="9227" width="10.75" style="69" customWidth="1"/>
    <col min="9228" max="9228" width="7.5" style="69" customWidth="1"/>
    <col min="9229" max="9229" width="11.75" style="69" customWidth="1"/>
    <col min="9230" max="9230" width="8.5" style="69" customWidth="1"/>
    <col min="9231" max="9231" width="8.08203125" style="69" customWidth="1"/>
    <col min="9232" max="9233" width="10" style="69" customWidth="1"/>
    <col min="9234" max="9234" width="7.5" style="69" customWidth="1"/>
    <col min="9235" max="9235" width="11.58203125" style="69" customWidth="1"/>
    <col min="9236" max="9472" width="9.58203125" style="69"/>
    <col min="9473" max="9473" width="5.83203125" style="69" customWidth="1"/>
    <col min="9474" max="9474" width="10.75" style="69" customWidth="1"/>
    <col min="9475" max="9476" width="10" style="69" customWidth="1"/>
    <col min="9477" max="9477" width="8.08203125" style="69" customWidth="1"/>
    <col min="9478" max="9479" width="10" style="69" customWidth="1"/>
    <col min="9480" max="9480" width="7.5" style="69" customWidth="1"/>
    <col min="9481" max="9481" width="5.33203125" style="69" customWidth="1"/>
    <col min="9482" max="9482" width="10" style="69" customWidth="1"/>
    <col min="9483" max="9483" width="10.75" style="69" customWidth="1"/>
    <col min="9484" max="9484" width="7.5" style="69" customWidth="1"/>
    <col min="9485" max="9485" width="11.75" style="69" customWidth="1"/>
    <col min="9486" max="9486" width="8.5" style="69" customWidth="1"/>
    <col min="9487" max="9487" width="8.08203125" style="69" customWidth="1"/>
    <col min="9488" max="9489" width="10" style="69" customWidth="1"/>
    <col min="9490" max="9490" width="7.5" style="69" customWidth="1"/>
    <col min="9491" max="9491" width="11.58203125" style="69" customWidth="1"/>
    <col min="9492" max="9728" width="9.58203125" style="69"/>
    <col min="9729" max="9729" width="5.83203125" style="69" customWidth="1"/>
    <col min="9730" max="9730" width="10.75" style="69" customWidth="1"/>
    <col min="9731" max="9732" width="10" style="69" customWidth="1"/>
    <col min="9733" max="9733" width="8.08203125" style="69" customWidth="1"/>
    <col min="9734" max="9735" width="10" style="69" customWidth="1"/>
    <col min="9736" max="9736" width="7.5" style="69" customWidth="1"/>
    <col min="9737" max="9737" width="5.33203125" style="69" customWidth="1"/>
    <col min="9738" max="9738" width="10" style="69" customWidth="1"/>
    <col min="9739" max="9739" width="10.75" style="69" customWidth="1"/>
    <col min="9740" max="9740" width="7.5" style="69" customWidth="1"/>
    <col min="9741" max="9741" width="11.75" style="69" customWidth="1"/>
    <col min="9742" max="9742" width="8.5" style="69" customWidth="1"/>
    <col min="9743" max="9743" width="8.08203125" style="69" customWidth="1"/>
    <col min="9744" max="9745" width="10" style="69" customWidth="1"/>
    <col min="9746" max="9746" width="7.5" style="69" customWidth="1"/>
    <col min="9747" max="9747" width="11.58203125" style="69" customWidth="1"/>
    <col min="9748" max="9984" width="9.58203125" style="69"/>
    <col min="9985" max="9985" width="5.83203125" style="69" customWidth="1"/>
    <col min="9986" max="9986" width="10.75" style="69" customWidth="1"/>
    <col min="9987" max="9988" width="10" style="69" customWidth="1"/>
    <col min="9989" max="9989" width="8.08203125" style="69" customWidth="1"/>
    <col min="9990" max="9991" width="10" style="69" customWidth="1"/>
    <col min="9992" max="9992" width="7.5" style="69" customWidth="1"/>
    <col min="9993" max="9993" width="5.33203125" style="69" customWidth="1"/>
    <col min="9994" max="9994" width="10" style="69" customWidth="1"/>
    <col min="9995" max="9995" width="10.75" style="69" customWidth="1"/>
    <col min="9996" max="9996" width="7.5" style="69" customWidth="1"/>
    <col min="9997" max="9997" width="11.75" style="69" customWidth="1"/>
    <col min="9998" max="9998" width="8.5" style="69" customWidth="1"/>
    <col min="9999" max="9999" width="8.08203125" style="69" customWidth="1"/>
    <col min="10000" max="10001" width="10" style="69" customWidth="1"/>
    <col min="10002" max="10002" width="7.5" style="69" customWidth="1"/>
    <col min="10003" max="10003" width="11.58203125" style="69" customWidth="1"/>
    <col min="10004" max="10240" width="9.58203125" style="69"/>
    <col min="10241" max="10241" width="5.83203125" style="69" customWidth="1"/>
    <col min="10242" max="10242" width="10.75" style="69" customWidth="1"/>
    <col min="10243" max="10244" width="10" style="69" customWidth="1"/>
    <col min="10245" max="10245" width="8.08203125" style="69" customWidth="1"/>
    <col min="10246" max="10247" width="10" style="69" customWidth="1"/>
    <col min="10248" max="10248" width="7.5" style="69" customWidth="1"/>
    <col min="10249" max="10249" width="5.33203125" style="69" customWidth="1"/>
    <col min="10250" max="10250" width="10" style="69" customWidth="1"/>
    <col min="10251" max="10251" width="10.75" style="69" customWidth="1"/>
    <col min="10252" max="10252" width="7.5" style="69" customWidth="1"/>
    <col min="10253" max="10253" width="11.75" style="69" customWidth="1"/>
    <col min="10254" max="10254" width="8.5" style="69" customWidth="1"/>
    <col min="10255" max="10255" width="8.08203125" style="69" customWidth="1"/>
    <col min="10256" max="10257" width="10" style="69" customWidth="1"/>
    <col min="10258" max="10258" width="7.5" style="69" customWidth="1"/>
    <col min="10259" max="10259" width="11.58203125" style="69" customWidth="1"/>
    <col min="10260" max="10496" width="9.58203125" style="69"/>
    <col min="10497" max="10497" width="5.83203125" style="69" customWidth="1"/>
    <col min="10498" max="10498" width="10.75" style="69" customWidth="1"/>
    <col min="10499" max="10500" width="10" style="69" customWidth="1"/>
    <col min="10501" max="10501" width="8.08203125" style="69" customWidth="1"/>
    <col min="10502" max="10503" width="10" style="69" customWidth="1"/>
    <col min="10504" max="10504" width="7.5" style="69" customWidth="1"/>
    <col min="10505" max="10505" width="5.33203125" style="69" customWidth="1"/>
    <col min="10506" max="10506" width="10" style="69" customWidth="1"/>
    <col min="10507" max="10507" width="10.75" style="69" customWidth="1"/>
    <col min="10508" max="10508" width="7.5" style="69" customWidth="1"/>
    <col min="10509" max="10509" width="11.75" style="69" customWidth="1"/>
    <col min="10510" max="10510" width="8.5" style="69" customWidth="1"/>
    <col min="10511" max="10511" width="8.08203125" style="69" customWidth="1"/>
    <col min="10512" max="10513" width="10" style="69" customWidth="1"/>
    <col min="10514" max="10514" width="7.5" style="69" customWidth="1"/>
    <col min="10515" max="10515" width="11.58203125" style="69" customWidth="1"/>
    <col min="10516" max="10752" width="9.58203125" style="69"/>
    <col min="10753" max="10753" width="5.83203125" style="69" customWidth="1"/>
    <col min="10754" max="10754" width="10.75" style="69" customWidth="1"/>
    <col min="10755" max="10756" width="10" style="69" customWidth="1"/>
    <col min="10757" max="10757" width="8.08203125" style="69" customWidth="1"/>
    <col min="10758" max="10759" width="10" style="69" customWidth="1"/>
    <col min="10760" max="10760" width="7.5" style="69" customWidth="1"/>
    <col min="10761" max="10761" width="5.33203125" style="69" customWidth="1"/>
    <col min="10762" max="10762" width="10" style="69" customWidth="1"/>
    <col min="10763" max="10763" width="10.75" style="69" customWidth="1"/>
    <col min="10764" max="10764" width="7.5" style="69" customWidth="1"/>
    <col min="10765" max="10765" width="11.75" style="69" customWidth="1"/>
    <col min="10766" max="10766" width="8.5" style="69" customWidth="1"/>
    <col min="10767" max="10767" width="8.08203125" style="69" customWidth="1"/>
    <col min="10768" max="10769" width="10" style="69" customWidth="1"/>
    <col min="10770" max="10770" width="7.5" style="69" customWidth="1"/>
    <col min="10771" max="10771" width="11.58203125" style="69" customWidth="1"/>
    <col min="10772" max="11008" width="9.58203125" style="69"/>
    <col min="11009" max="11009" width="5.83203125" style="69" customWidth="1"/>
    <col min="11010" max="11010" width="10.75" style="69" customWidth="1"/>
    <col min="11011" max="11012" width="10" style="69" customWidth="1"/>
    <col min="11013" max="11013" width="8.08203125" style="69" customWidth="1"/>
    <col min="11014" max="11015" width="10" style="69" customWidth="1"/>
    <col min="11016" max="11016" width="7.5" style="69" customWidth="1"/>
    <col min="11017" max="11017" width="5.33203125" style="69" customWidth="1"/>
    <col min="11018" max="11018" width="10" style="69" customWidth="1"/>
    <col min="11019" max="11019" width="10.75" style="69" customWidth="1"/>
    <col min="11020" max="11020" width="7.5" style="69" customWidth="1"/>
    <col min="11021" max="11021" width="11.75" style="69" customWidth="1"/>
    <col min="11022" max="11022" width="8.5" style="69" customWidth="1"/>
    <col min="11023" max="11023" width="8.08203125" style="69" customWidth="1"/>
    <col min="11024" max="11025" width="10" style="69" customWidth="1"/>
    <col min="11026" max="11026" width="7.5" style="69" customWidth="1"/>
    <col min="11027" max="11027" width="11.58203125" style="69" customWidth="1"/>
    <col min="11028" max="11264" width="9.58203125" style="69"/>
    <col min="11265" max="11265" width="5.83203125" style="69" customWidth="1"/>
    <col min="11266" max="11266" width="10.75" style="69" customWidth="1"/>
    <col min="11267" max="11268" width="10" style="69" customWidth="1"/>
    <col min="11269" max="11269" width="8.08203125" style="69" customWidth="1"/>
    <col min="11270" max="11271" width="10" style="69" customWidth="1"/>
    <col min="11272" max="11272" width="7.5" style="69" customWidth="1"/>
    <col min="11273" max="11273" width="5.33203125" style="69" customWidth="1"/>
    <col min="11274" max="11274" width="10" style="69" customWidth="1"/>
    <col min="11275" max="11275" width="10.75" style="69" customWidth="1"/>
    <col min="11276" max="11276" width="7.5" style="69" customWidth="1"/>
    <col min="11277" max="11277" width="11.75" style="69" customWidth="1"/>
    <col min="11278" max="11278" width="8.5" style="69" customWidth="1"/>
    <col min="11279" max="11279" width="8.08203125" style="69" customWidth="1"/>
    <col min="11280" max="11281" width="10" style="69" customWidth="1"/>
    <col min="11282" max="11282" width="7.5" style="69" customWidth="1"/>
    <col min="11283" max="11283" width="11.58203125" style="69" customWidth="1"/>
    <col min="11284" max="11520" width="9.58203125" style="69"/>
    <col min="11521" max="11521" width="5.83203125" style="69" customWidth="1"/>
    <col min="11522" max="11522" width="10.75" style="69" customWidth="1"/>
    <col min="11523" max="11524" width="10" style="69" customWidth="1"/>
    <col min="11525" max="11525" width="8.08203125" style="69" customWidth="1"/>
    <col min="11526" max="11527" width="10" style="69" customWidth="1"/>
    <col min="11528" max="11528" width="7.5" style="69" customWidth="1"/>
    <col min="11529" max="11529" width="5.33203125" style="69" customWidth="1"/>
    <col min="11530" max="11530" width="10" style="69" customWidth="1"/>
    <col min="11531" max="11531" width="10.75" style="69" customWidth="1"/>
    <col min="11532" max="11532" width="7.5" style="69" customWidth="1"/>
    <col min="11533" max="11533" width="11.75" style="69" customWidth="1"/>
    <col min="11534" max="11534" width="8.5" style="69" customWidth="1"/>
    <col min="11535" max="11535" width="8.08203125" style="69" customWidth="1"/>
    <col min="11536" max="11537" width="10" style="69" customWidth="1"/>
    <col min="11538" max="11538" width="7.5" style="69" customWidth="1"/>
    <col min="11539" max="11539" width="11.58203125" style="69" customWidth="1"/>
    <col min="11540" max="11776" width="9.58203125" style="69"/>
    <col min="11777" max="11777" width="5.83203125" style="69" customWidth="1"/>
    <col min="11778" max="11778" width="10.75" style="69" customWidth="1"/>
    <col min="11779" max="11780" width="10" style="69" customWidth="1"/>
    <col min="11781" max="11781" width="8.08203125" style="69" customWidth="1"/>
    <col min="11782" max="11783" width="10" style="69" customWidth="1"/>
    <col min="11784" max="11784" width="7.5" style="69" customWidth="1"/>
    <col min="11785" max="11785" width="5.33203125" style="69" customWidth="1"/>
    <col min="11786" max="11786" width="10" style="69" customWidth="1"/>
    <col min="11787" max="11787" width="10.75" style="69" customWidth="1"/>
    <col min="11788" max="11788" width="7.5" style="69" customWidth="1"/>
    <col min="11789" max="11789" width="11.75" style="69" customWidth="1"/>
    <col min="11790" max="11790" width="8.5" style="69" customWidth="1"/>
    <col min="11791" max="11791" width="8.08203125" style="69" customWidth="1"/>
    <col min="11792" max="11793" width="10" style="69" customWidth="1"/>
    <col min="11794" max="11794" width="7.5" style="69" customWidth="1"/>
    <col min="11795" max="11795" width="11.58203125" style="69" customWidth="1"/>
    <col min="11796" max="12032" width="9.58203125" style="69"/>
    <col min="12033" max="12033" width="5.83203125" style="69" customWidth="1"/>
    <col min="12034" max="12034" width="10.75" style="69" customWidth="1"/>
    <col min="12035" max="12036" width="10" style="69" customWidth="1"/>
    <col min="12037" max="12037" width="8.08203125" style="69" customWidth="1"/>
    <col min="12038" max="12039" width="10" style="69" customWidth="1"/>
    <col min="12040" max="12040" width="7.5" style="69" customWidth="1"/>
    <col min="12041" max="12041" width="5.33203125" style="69" customWidth="1"/>
    <col min="12042" max="12042" width="10" style="69" customWidth="1"/>
    <col min="12043" max="12043" width="10.75" style="69" customWidth="1"/>
    <col min="12044" max="12044" width="7.5" style="69" customWidth="1"/>
    <col min="12045" max="12045" width="11.75" style="69" customWidth="1"/>
    <col min="12046" max="12046" width="8.5" style="69" customWidth="1"/>
    <col min="12047" max="12047" width="8.08203125" style="69" customWidth="1"/>
    <col min="12048" max="12049" width="10" style="69" customWidth="1"/>
    <col min="12050" max="12050" width="7.5" style="69" customWidth="1"/>
    <col min="12051" max="12051" width="11.58203125" style="69" customWidth="1"/>
    <col min="12052" max="12288" width="9.58203125" style="69"/>
    <col min="12289" max="12289" width="5.83203125" style="69" customWidth="1"/>
    <col min="12290" max="12290" width="10.75" style="69" customWidth="1"/>
    <col min="12291" max="12292" width="10" style="69" customWidth="1"/>
    <col min="12293" max="12293" width="8.08203125" style="69" customWidth="1"/>
    <col min="12294" max="12295" width="10" style="69" customWidth="1"/>
    <col min="12296" max="12296" width="7.5" style="69" customWidth="1"/>
    <col min="12297" max="12297" width="5.33203125" style="69" customWidth="1"/>
    <col min="12298" max="12298" width="10" style="69" customWidth="1"/>
    <col min="12299" max="12299" width="10.75" style="69" customWidth="1"/>
    <col min="12300" max="12300" width="7.5" style="69" customWidth="1"/>
    <col min="12301" max="12301" width="11.75" style="69" customWidth="1"/>
    <col min="12302" max="12302" width="8.5" style="69" customWidth="1"/>
    <col min="12303" max="12303" width="8.08203125" style="69" customWidth="1"/>
    <col min="12304" max="12305" width="10" style="69" customWidth="1"/>
    <col min="12306" max="12306" width="7.5" style="69" customWidth="1"/>
    <col min="12307" max="12307" width="11.58203125" style="69" customWidth="1"/>
    <col min="12308" max="12544" width="9.58203125" style="69"/>
    <col min="12545" max="12545" width="5.83203125" style="69" customWidth="1"/>
    <col min="12546" max="12546" width="10.75" style="69" customWidth="1"/>
    <col min="12547" max="12548" width="10" style="69" customWidth="1"/>
    <col min="12549" max="12549" width="8.08203125" style="69" customWidth="1"/>
    <col min="12550" max="12551" width="10" style="69" customWidth="1"/>
    <col min="12552" max="12552" width="7.5" style="69" customWidth="1"/>
    <col min="12553" max="12553" width="5.33203125" style="69" customWidth="1"/>
    <col min="12554" max="12554" width="10" style="69" customWidth="1"/>
    <col min="12555" max="12555" width="10.75" style="69" customWidth="1"/>
    <col min="12556" max="12556" width="7.5" style="69" customWidth="1"/>
    <col min="12557" max="12557" width="11.75" style="69" customWidth="1"/>
    <col min="12558" max="12558" width="8.5" style="69" customWidth="1"/>
    <col min="12559" max="12559" width="8.08203125" style="69" customWidth="1"/>
    <col min="12560" max="12561" width="10" style="69" customWidth="1"/>
    <col min="12562" max="12562" width="7.5" style="69" customWidth="1"/>
    <col min="12563" max="12563" width="11.58203125" style="69" customWidth="1"/>
    <col min="12564" max="12800" width="9.58203125" style="69"/>
    <col min="12801" max="12801" width="5.83203125" style="69" customWidth="1"/>
    <col min="12802" max="12802" width="10.75" style="69" customWidth="1"/>
    <col min="12803" max="12804" width="10" style="69" customWidth="1"/>
    <col min="12805" max="12805" width="8.08203125" style="69" customWidth="1"/>
    <col min="12806" max="12807" width="10" style="69" customWidth="1"/>
    <col min="12808" max="12808" width="7.5" style="69" customWidth="1"/>
    <col min="12809" max="12809" width="5.33203125" style="69" customWidth="1"/>
    <col min="12810" max="12810" width="10" style="69" customWidth="1"/>
    <col min="12811" max="12811" width="10.75" style="69" customWidth="1"/>
    <col min="12812" max="12812" width="7.5" style="69" customWidth="1"/>
    <col min="12813" max="12813" width="11.75" style="69" customWidth="1"/>
    <col min="12814" max="12814" width="8.5" style="69" customWidth="1"/>
    <col min="12815" max="12815" width="8.08203125" style="69" customWidth="1"/>
    <col min="12816" max="12817" width="10" style="69" customWidth="1"/>
    <col min="12818" max="12818" width="7.5" style="69" customWidth="1"/>
    <col min="12819" max="12819" width="11.58203125" style="69" customWidth="1"/>
    <col min="12820" max="13056" width="9.58203125" style="69"/>
    <col min="13057" max="13057" width="5.83203125" style="69" customWidth="1"/>
    <col min="13058" max="13058" width="10.75" style="69" customWidth="1"/>
    <col min="13059" max="13060" width="10" style="69" customWidth="1"/>
    <col min="13061" max="13061" width="8.08203125" style="69" customWidth="1"/>
    <col min="13062" max="13063" width="10" style="69" customWidth="1"/>
    <col min="13064" max="13064" width="7.5" style="69" customWidth="1"/>
    <col min="13065" max="13065" width="5.33203125" style="69" customWidth="1"/>
    <col min="13066" max="13066" width="10" style="69" customWidth="1"/>
    <col min="13067" max="13067" width="10.75" style="69" customWidth="1"/>
    <col min="13068" max="13068" width="7.5" style="69" customWidth="1"/>
    <col min="13069" max="13069" width="11.75" style="69" customWidth="1"/>
    <col min="13070" max="13070" width="8.5" style="69" customWidth="1"/>
    <col min="13071" max="13071" width="8.08203125" style="69" customWidth="1"/>
    <col min="13072" max="13073" width="10" style="69" customWidth="1"/>
    <col min="13074" max="13074" width="7.5" style="69" customWidth="1"/>
    <col min="13075" max="13075" width="11.58203125" style="69" customWidth="1"/>
    <col min="13076" max="13312" width="9.58203125" style="69"/>
    <col min="13313" max="13313" width="5.83203125" style="69" customWidth="1"/>
    <col min="13314" max="13314" width="10.75" style="69" customWidth="1"/>
    <col min="13315" max="13316" width="10" style="69" customWidth="1"/>
    <col min="13317" max="13317" width="8.08203125" style="69" customWidth="1"/>
    <col min="13318" max="13319" width="10" style="69" customWidth="1"/>
    <col min="13320" max="13320" width="7.5" style="69" customWidth="1"/>
    <col min="13321" max="13321" width="5.33203125" style="69" customWidth="1"/>
    <col min="13322" max="13322" width="10" style="69" customWidth="1"/>
    <col min="13323" max="13323" width="10.75" style="69" customWidth="1"/>
    <col min="13324" max="13324" width="7.5" style="69" customWidth="1"/>
    <col min="13325" max="13325" width="11.75" style="69" customWidth="1"/>
    <col min="13326" max="13326" width="8.5" style="69" customWidth="1"/>
    <col min="13327" max="13327" width="8.08203125" style="69" customWidth="1"/>
    <col min="13328" max="13329" width="10" style="69" customWidth="1"/>
    <col min="13330" max="13330" width="7.5" style="69" customWidth="1"/>
    <col min="13331" max="13331" width="11.58203125" style="69" customWidth="1"/>
    <col min="13332" max="13568" width="9.58203125" style="69"/>
    <col min="13569" max="13569" width="5.83203125" style="69" customWidth="1"/>
    <col min="13570" max="13570" width="10.75" style="69" customWidth="1"/>
    <col min="13571" max="13572" width="10" style="69" customWidth="1"/>
    <col min="13573" max="13573" width="8.08203125" style="69" customWidth="1"/>
    <col min="13574" max="13575" width="10" style="69" customWidth="1"/>
    <col min="13576" max="13576" width="7.5" style="69" customWidth="1"/>
    <col min="13577" max="13577" width="5.33203125" style="69" customWidth="1"/>
    <col min="13578" max="13578" width="10" style="69" customWidth="1"/>
    <col min="13579" max="13579" width="10.75" style="69" customWidth="1"/>
    <col min="13580" max="13580" width="7.5" style="69" customWidth="1"/>
    <col min="13581" max="13581" width="11.75" style="69" customWidth="1"/>
    <col min="13582" max="13582" width="8.5" style="69" customWidth="1"/>
    <col min="13583" max="13583" width="8.08203125" style="69" customWidth="1"/>
    <col min="13584" max="13585" width="10" style="69" customWidth="1"/>
    <col min="13586" max="13586" width="7.5" style="69" customWidth="1"/>
    <col min="13587" max="13587" width="11.58203125" style="69" customWidth="1"/>
    <col min="13588" max="13824" width="9.58203125" style="69"/>
    <col min="13825" max="13825" width="5.83203125" style="69" customWidth="1"/>
    <col min="13826" max="13826" width="10.75" style="69" customWidth="1"/>
    <col min="13827" max="13828" width="10" style="69" customWidth="1"/>
    <col min="13829" max="13829" width="8.08203125" style="69" customWidth="1"/>
    <col min="13830" max="13831" width="10" style="69" customWidth="1"/>
    <col min="13832" max="13832" width="7.5" style="69" customWidth="1"/>
    <col min="13833" max="13833" width="5.33203125" style="69" customWidth="1"/>
    <col min="13834" max="13834" width="10" style="69" customWidth="1"/>
    <col min="13835" max="13835" width="10.75" style="69" customWidth="1"/>
    <col min="13836" max="13836" width="7.5" style="69" customWidth="1"/>
    <col min="13837" max="13837" width="11.75" style="69" customWidth="1"/>
    <col min="13838" max="13838" width="8.5" style="69" customWidth="1"/>
    <col min="13839" max="13839" width="8.08203125" style="69" customWidth="1"/>
    <col min="13840" max="13841" width="10" style="69" customWidth="1"/>
    <col min="13842" max="13842" width="7.5" style="69" customWidth="1"/>
    <col min="13843" max="13843" width="11.58203125" style="69" customWidth="1"/>
    <col min="13844" max="14080" width="9.58203125" style="69"/>
    <col min="14081" max="14081" width="5.83203125" style="69" customWidth="1"/>
    <col min="14082" max="14082" width="10.75" style="69" customWidth="1"/>
    <col min="14083" max="14084" width="10" style="69" customWidth="1"/>
    <col min="14085" max="14085" width="8.08203125" style="69" customWidth="1"/>
    <col min="14086" max="14087" width="10" style="69" customWidth="1"/>
    <col min="14088" max="14088" width="7.5" style="69" customWidth="1"/>
    <col min="14089" max="14089" width="5.33203125" style="69" customWidth="1"/>
    <col min="14090" max="14090" width="10" style="69" customWidth="1"/>
    <col min="14091" max="14091" width="10.75" style="69" customWidth="1"/>
    <col min="14092" max="14092" width="7.5" style="69" customWidth="1"/>
    <col min="14093" max="14093" width="11.75" style="69" customWidth="1"/>
    <col min="14094" max="14094" width="8.5" style="69" customWidth="1"/>
    <col min="14095" max="14095" width="8.08203125" style="69" customWidth="1"/>
    <col min="14096" max="14097" width="10" style="69" customWidth="1"/>
    <col min="14098" max="14098" width="7.5" style="69" customWidth="1"/>
    <col min="14099" max="14099" width="11.58203125" style="69" customWidth="1"/>
    <col min="14100" max="14336" width="9.58203125" style="69"/>
    <col min="14337" max="14337" width="5.83203125" style="69" customWidth="1"/>
    <col min="14338" max="14338" width="10.75" style="69" customWidth="1"/>
    <col min="14339" max="14340" width="10" style="69" customWidth="1"/>
    <col min="14341" max="14341" width="8.08203125" style="69" customWidth="1"/>
    <col min="14342" max="14343" width="10" style="69" customWidth="1"/>
    <col min="14344" max="14344" width="7.5" style="69" customWidth="1"/>
    <col min="14345" max="14345" width="5.33203125" style="69" customWidth="1"/>
    <col min="14346" max="14346" width="10" style="69" customWidth="1"/>
    <col min="14347" max="14347" width="10.75" style="69" customWidth="1"/>
    <col min="14348" max="14348" width="7.5" style="69" customWidth="1"/>
    <col min="14349" max="14349" width="11.75" style="69" customWidth="1"/>
    <col min="14350" max="14350" width="8.5" style="69" customWidth="1"/>
    <col min="14351" max="14351" width="8.08203125" style="69" customWidth="1"/>
    <col min="14352" max="14353" width="10" style="69" customWidth="1"/>
    <col min="14354" max="14354" width="7.5" style="69" customWidth="1"/>
    <col min="14355" max="14355" width="11.58203125" style="69" customWidth="1"/>
    <col min="14356" max="14592" width="9.58203125" style="69"/>
    <col min="14593" max="14593" width="5.83203125" style="69" customWidth="1"/>
    <col min="14594" max="14594" width="10.75" style="69" customWidth="1"/>
    <col min="14595" max="14596" width="10" style="69" customWidth="1"/>
    <col min="14597" max="14597" width="8.08203125" style="69" customWidth="1"/>
    <col min="14598" max="14599" width="10" style="69" customWidth="1"/>
    <col min="14600" max="14600" width="7.5" style="69" customWidth="1"/>
    <col min="14601" max="14601" width="5.33203125" style="69" customWidth="1"/>
    <col min="14602" max="14602" width="10" style="69" customWidth="1"/>
    <col min="14603" max="14603" width="10.75" style="69" customWidth="1"/>
    <col min="14604" max="14604" width="7.5" style="69" customWidth="1"/>
    <col min="14605" max="14605" width="11.75" style="69" customWidth="1"/>
    <col min="14606" max="14606" width="8.5" style="69" customWidth="1"/>
    <col min="14607" max="14607" width="8.08203125" style="69" customWidth="1"/>
    <col min="14608" max="14609" width="10" style="69" customWidth="1"/>
    <col min="14610" max="14610" width="7.5" style="69" customWidth="1"/>
    <col min="14611" max="14611" width="11.58203125" style="69" customWidth="1"/>
    <col min="14612" max="14848" width="9.58203125" style="69"/>
    <col min="14849" max="14849" width="5.83203125" style="69" customWidth="1"/>
    <col min="14850" max="14850" width="10.75" style="69" customWidth="1"/>
    <col min="14851" max="14852" width="10" style="69" customWidth="1"/>
    <col min="14853" max="14853" width="8.08203125" style="69" customWidth="1"/>
    <col min="14854" max="14855" width="10" style="69" customWidth="1"/>
    <col min="14856" max="14856" width="7.5" style="69" customWidth="1"/>
    <col min="14857" max="14857" width="5.33203125" style="69" customWidth="1"/>
    <col min="14858" max="14858" width="10" style="69" customWidth="1"/>
    <col min="14859" max="14859" width="10.75" style="69" customWidth="1"/>
    <col min="14860" max="14860" width="7.5" style="69" customWidth="1"/>
    <col min="14861" max="14861" width="11.75" style="69" customWidth="1"/>
    <col min="14862" max="14862" width="8.5" style="69" customWidth="1"/>
    <col min="14863" max="14863" width="8.08203125" style="69" customWidth="1"/>
    <col min="14864" max="14865" width="10" style="69" customWidth="1"/>
    <col min="14866" max="14866" width="7.5" style="69" customWidth="1"/>
    <col min="14867" max="14867" width="11.58203125" style="69" customWidth="1"/>
    <col min="14868" max="15104" width="9.58203125" style="69"/>
    <col min="15105" max="15105" width="5.83203125" style="69" customWidth="1"/>
    <col min="15106" max="15106" width="10.75" style="69" customWidth="1"/>
    <col min="15107" max="15108" width="10" style="69" customWidth="1"/>
    <col min="15109" max="15109" width="8.08203125" style="69" customWidth="1"/>
    <col min="15110" max="15111" width="10" style="69" customWidth="1"/>
    <col min="15112" max="15112" width="7.5" style="69" customWidth="1"/>
    <col min="15113" max="15113" width="5.33203125" style="69" customWidth="1"/>
    <col min="15114" max="15114" width="10" style="69" customWidth="1"/>
    <col min="15115" max="15115" width="10.75" style="69" customWidth="1"/>
    <col min="15116" max="15116" width="7.5" style="69" customWidth="1"/>
    <col min="15117" max="15117" width="11.75" style="69" customWidth="1"/>
    <col min="15118" max="15118" width="8.5" style="69" customWidth="1"/>
    <col min="15119" max="15119" width="8.08203125" style="69" customWidth="1"/>
    <col min="15120" max="15121" width="10" style="69" customWidth="1"/>
    <col min="15122" max="15122" width="7.5" style="69" customWidth="1"/>
    <col min="15123" max="15123" width="11.58203125" style="69" customWidth="1"/>
    <col min="15124" max="15360" width="9.58203125" style="69"/>
    <col min="15361" max="15361" width="5.83203125" style="69" customWidth="1"/>
    <col min="15362" max="15362" width="10.75" style="69" customWidth="1"/>
    <col min="15363" max="15364" width="10" style="69" customWidth="1"/>
    <col min="15365" max="15365" width="8.08203125" style="69" customWidth="1"/>
    <col min="15366" max="15367" width="10" style="69" customWidth="1"/>
    <col min="15368" max="15368" width="7.5" style="69" customWidth="1"/>
    <col min="15369" max="15369" width="5.33203125" style="69" customWidth="1"/>
    <col min="15370" max="15370" width="10" style="69" customWidth="1"/>
    <col min="15371" max="15371" width="10.75" style="69" customWidth="1"/>
    <col min="15372" max="15372" width="7.5" style="69" customWidth="1"/>
    <col min="15373" max="15373" width="11.75" style="69" customWidth="1"/>
    <col min="15374" max="15374" width="8.5" style="69" customWidth="1"/>
    <col min="15375" max="15375" width="8.08203125" style="69" customWidth="1"/>
    <col min="15376" max="15377" width="10" style="69" customWidth="1"/>
    <col min="15378" max="15378" width="7.5" style="69" customWidth="1"/>
    <col min="15379" max="15379" width="11.58203125" style="69" customWidth="1"/>
    <col min="15380" max="15616" width="9.58203125" style="69"/>
    <col min="15617" max="15617" width="5.83203125" style="69" customWidth="1"/>
    <col min="15618" max="15618" width="10.75" style="69" customWidth="1"/>
    <col min="15619" max="15620" width="10" style="69" customWidth="1"/>
    <col min="15621" max="15621" width="8.08203125" style="69" customWidth="1"/>
    <col min="15622" max="15623" width="10" style="69" customWidth="1"/>
    <col min="15624" max="15624" width="7.5" style="69" customWidth="1"/>
    <col min="15625" max="15625" width="5.33203125" style="69" customWidth="1"/>
    <col min="15626" max="15626" width="10" style="69" customWidth="1"/>
    <col min="15627" max="15627" width="10.75" style="69" customWidth="1"/>
    <col min="15628" max="15628" width="7.5" style="69" customWidth="1"/>
    <col min="15629" max="15629" width="11.75" style="69" customWidth="1"/>
    <col min="15630" max="15630" width="8.5" style="69" customWidth="1"/>
    <col min="15631" max="15631" width="8.08203125" style="69" customWidth="1"/>
    <col min="15632" max="15633" width="10" style="69" customWidth="1"/>
    <col min="15634" max="15634" width="7.5" style="69" customWidth="1"/>
    <col min="15635" max="15635" width="11.58203125" style="69" customWidth="1"/>
    <col min="15636" max="15872" width="9.58203125" style="69"/>
    <col min="15873" max="15873" width="5.83203125" style="69" customWidth="1"/>
    <col min="15874" max="15874" width="10.75" style="69" customWidth="1"/>
    <col min="15875" max="15876" width="10" style="69" customWidth="1"/>
    <col min="15877" max="15877" width="8.08203125" style="69" customWidth="1"/>
    <col min="15878" max="15879" width="10" style="69" customWidth="1"/>
    <col min="15880" max="15880" width="7.5" style="69" customWidth="1"/>
    <col min="15881" max="15881" width="5.33203125" style="69" customWidth="1"/>
    <col min="15882" max="15882" width="10" style="69" customWidth="1"/>
    <col min="15883" max="15883" width="10.75" style="69" customWidth="1"/>
    <col min="15884" max="15884" width="7.5" style="69" customWidth="1"/>
    <col min="15885" max="15885" width="11.75" style="69" customWidth="1"/>
    <col min="15886" max="15886" width="8.5" style="69" customWidth="1"/>
    <col min="15887" max="15887" width="8.08203125" style="69" customWidth="1"/>
    <col min="15888" max="15889" width="10" style="69" customWidth="1"/>
    <col min="15890" max="15890" width="7.5" style="69" customWidth="1"/>
    <col min="15891" max="15891" width="11.58203125" style="69" customWidth="1"/>
    <col min="15892" max="16128" width="9.58203125" style="69"/>
    <col min="16129" max="16129" width="5.83203125" style="69" customWidth="1"/>
    <col min="16130" max="16130" width="10.75" style="69" customWidth="1"/>
    <col min="16131" max="16132" width="10" style="69" customWidth="1"/>
    <col min="16133" max="16133" width="8.08203125" style="69" customWidth="1"/>
    <col min="16134" max="16135" width="10" style="69" customWidth="1"/>
    <col min="16136" max="16136" width="7.5" style="69" customWidth="1"/>
    <col min="16137" max="16137" width="5.33203125" style="69" customWidth="1"/>
    <col min="16138" max="16138" width="10" style="69" customWidth="1"/>
    <col min="16139" max="16139" width="10.75" style="69" customWidth="1"/>
    <col min="16140" max="16140" width="7.5" style="69" customWidth="1"/>
    <col min="16141" max="16141" width="11.75" style="69" customWidth="1"/>
    <col min="16142" max="16142" width="8.5" style="69" customWidth="1"/>
    <col min="16143" max="16143" width="8.08203125" style="69" customWidth="1"/>
    <col min="16144" max="16145" width="10" style="69" customWidth="1"/>
    <col min="16146" max="16146" width="7.5" style="69" customWidth="1"/>
    <col min="16147" max="16147" width="11.58203125" style="69" customWidth="1"/>
    <col min="16148" max="16384" width="9.58203125" style="69"/>
  </cols>
  <sheetData>
    <row r="1" spans="1:19" s="74" customFormat="1" ht="20.149999999999999" customHeight="1">
      <c r="A1" s="121" t="s">
        <v>265</v>
      </c>
      <c r="B1" s="122"/>
      <c r="C1" s="122"/>
      <c r="D1" s="123"/>
      <c r="E1" s="123"/>
      <c r="F1" s="123"/>
      <c r="G1" s="123"/>
      <c r="H1" s="123"/>
      <c r="I1" s="123"/>
      <c r="J1" s="718" t="s">
        <v>274</v>
      </c>
      <c r="K1" s="718"/>
      <c r="L1" s="208">
        <f>交付決定!BB1</f>
        <v>0</v>
      </c>
      <c r="M1" s="124"/>
      <c r="N1" s="124"/>
      <c r="O1" s="124"/>
      <c r="P1" s="124"/>
      <c r="Q1" s="124"/>
      <c r="R1" s="124"/>
      <c r="S1" s="123"/>
    </row>
    <row r="2" spans="1:19" s="125" customFormat="1" ht="18" customHeight="1">
      <c r="A2" s="209" t="s">
        <v>275</v>
      </c>
      <c r="B2" s="844">
        <f>【交付申請】入力シート!K6</f>
        <v>0</v>
      </c>
      <c r="C2" s="844"/>
      <c r="D2" s="210" t="s">
        <v>276</v>
      </c>
      <c r="E2" s="845">
        <f>事業報告書!B5</f>
        <v>0</v>
      </c>
      <c r="F2" s="845"/>
      <c r="G2" s="845"/>
      <c r="H2" s="845"/>
      <c r="I2" s="211"/>
      <c r="J2" s="211" t="s">
        <v>277</v>
      </c>
      <c r="K2" s="845">
        <f>事業報告書!B8</f>
        <v>0</v>
      </c>
      <c r="L2" s="845"/>
      <c r="M2" s="212"/>
      <c r="N2" s="212"/>
      <c r="O2" s="212"/>
      <c r="P2" s="846"/>
      <c r="Q2" s="846"/>
      <c r="R2" s="213"/>
      <c r="S2" s="213"/>
    </row>
    <row r="3" spans="1:19" s="125" customFormat="1" ht="14.15" customHeight="1">
      <c r="A3" s="126"/>
      <c r="B3" s="127"/>
      <c r="C3" s="127"/>
      <c r="D3" s="128"/>
      <c r="E3" s="128"/>
      <c r="F3" s="128"/>
      <c r="G3" s="128"/>
      <c r="H3" s="128"/>
      <c r="I3" s="128"/>
      <c r="J3" s="128"/>
      <c r="K3" s="128"/>
      <c r="L3" s="128"/>
      <c r="M3" s="129"/>
      <c r="N3" s="129"/>
      <c r="O3" s="129"/>
      <c r="P3" s="129"/>
      <c r="Q3" s="129"/>
      <c r="R3" s="129"/>
      <c r="S3" s="128"/>
    </row>
    <row r="4" spans="1:19" s="125" customFormat="1" ht="22.5" customHeight="1">
      <c r="A4" s="130" t="s">
        <v>247</v>
      </c>
      <c r="B4" s="719" t="s">
        <v>248</v>
      </c>
      <c r="C4" s="720"/>
      <c r="D4" s="131" t="s">
        <v>249</v>
      </c>
      <c r="E4" s="272" t="s">
        <v>250</v>
      </c>
      <c r="F4" s="133" t="s">
        <v>251</v>
      </c>
      <c r="G4" s="134" t="s">
        <v>252</v>
      </c>
      <c r="H4" s="267" t="s">
        <v>253</v>
      </c>
      <c r="I4" s="721" t="s">
        <v>254</v>
      </c>
      <c r="J4" s="722"/>
      <c r="K4" s="267" t="s">
        <v>255</v>
      </c>
      <c r="L4" s="214"/>
      <c r="M4" s="136"/>
      <c r="N4" s="275"/>
      <c r="O4" s="275"/>
      <c r="P4" s="275"/>
      <c r="Q4" s="275"/>
      <c r="R4" s="138"/>
    </row>
    <row r="5" spans="1:19" s="125" customFormat="1" ht="16.5" customHeight="1">
      <c r="A5" s="130" t="s">
        <v>279</v>
      </c>
      <c r="B5" s="776">
        <f>'精算内訳 '!B4</f>
        <v>0</v>
      </c>
      <c r="C5" s="777"/>
      <c r="D5" s="219">
        <f>'精算内訳 '!D4</f>
        <v>0</v>
      </c>
      <c r="E5" s="220">
        <f>'精算内訳 '!E4</f>
        <v>0</v>
      </c>
      <c r="F5" s="221">
        <f>'精算内訳 '!F4</f>
        <v>0</v>
      </c>
      <c r="G5" s="139">
        <f>IF(E5=10%,ROUNDUP(F5*100/110,0),IF(E5=8%,ROUNDUP(F5*100/108,0),IF(E5="非課税",F5,0)))</f>
        <v>0</v>
      </c>
      <c r="H5" s="139">
        <f>F5-G5</f>
        <v>0</v>
      </c>
      <c r="I5" s="776">
        <f>'精算内訳 '!I4</f>
        <v>0</v>
      </c>
      <c r="J5" s="777"/>
      <c r="K5" s="224">
        <f>'精算内訳 '!K4</f>
        <v>0</v>
      </c>
      <c r="L5" s="165"/>
      <c r="M5" s="273"/>
      <c r="N5" s="141"/>
      <c r="O5" s="275"/>
      <c r="P5" s="216"/>
      <c r="Q5" s="275"/>
      <c r="R5" s="138"/>
    </row>
    <row r="6" spans="1:19" s="125" customFormat="1" ht="16.5" customHeight="1">
      <c r="A6" s="130" t="s">
        <v>280</v>
      </c>
      <c r="B6" s="776">
        <f>'精算内訳 '!B5</f>
        <v>0</v>
      </c>
      <c r="C6" s="777"/>
      <c r="D6" s="219">
        <f>'精算内訳 '!D5</f>
        <v>0</v>
      </c>
      <c r="E6" s="220">
        <f>'精算内訳 '!E5</f>
        <v>0</v>
      </c>
      <c r="F6" s="221">
        <f>'精算内訳 '!F5</f>
        <v>0</v>
      </c>
      <c r="G6" s="139">
        <f t="shared" ref="G6:G34" si="0">IF(E6=10%,ROUNDUP(F6*100/110,0),IF(E6=8%,ROUNDUP(F6*100/108,0),IF(E6="非課税",F6,0)))</f>
        <v>0</v>
      </c>
      <c r="H6" s="139">
        <f t="shared" ref="H6:H34" si="1">F6-G6</f>
        <v>0</v>
      </c>
      <c r="I6" s="776">
        <f>'精算内訳 '!I5</f>
        <v>0</v>
      </c>
      <c r="J6" s="777"/>
      <c r="K6" s="224">
        <f>'精算内訳 '!K5</f>
        <v>0</v>
      </c>
      <c r="L6" s="165"/>
      <c r="M6" s="273"/>
      <c r="N6" s="141"/>
      <c r="O6" s="275"/>
      <c r="P6" s="216"/>
      <c r="Q6" s="275"/>
      <c r="R6" s="138"/>
    </row>
    <row r="7" spans="1:19" s="125" customFormat="1" ht="16.5" customHeight="1">
      <c r="A7" s="130" t="s">
        <v>281</v>
      </c>
      <c r="B7" s="776">
        <f>'精算内訳 '!B6</f>
        <v>0</v>
      </c>
      <c r="C7" s="777"/>
      <c r="D7" s="219">
        <f>'精算内訳 '!D6</f>
        <v>0</v>
      </c>
      <c r="E7" s="220">
        <f>'精算内訳 '!E6</f>
        <v>0</v>
      </c>
      <c r="F7" s="221">
        <f>'精算内訳 '!F6</f>
        <v>0</v>
      </c>
      <c r="G7" s="139">
        <f t="shared" si="0"/>
        <v>0</v>
      </c>
      <c r="H7" s="139">
        <f t="shared" si="1"/>
        <v>0</v>
      </c>
      <c r="I7" s="776">
        <f>'精算内訳 '!I6</f>
        <v>0</v>
      </c>
      <c r="J7" s="777"/>
      <c r="K7" s="224">
        <f>'精算内訳 '!K6</f>
        <v>0</v>
      </c>
      <c r="L7" s="165"/>
      <c r="M7" s="273"/>
      <c r="N7" s="141"/>
      <c r="O7" s="275"/>
      <c r="P7" s="216"/>
      <c r="Q7" s="275"/>
      <c r="R7" s="138"/>
    </row>
    <row r="8" spans="1:19" s="125" customFormat="1" ht="16.5" customHeight="1">
      <c r="A8" s="130" t="s">
        <v>282</v>
      </c>
      <c r="B8" s="776">
        <f>'精算内訳 '!B7</f>
        <v>0</v>
      </c>
      <c r="C8" s="777"/>
      <c r="D8" s="219">
        <f>'精算内訳 '!D7</f>
        <v>0</v>
      </c>
      <c r="E8" s="220">
        <f>'精算内訳 '!E7</f>
        <v>0</v>
      </c>
      <c r="F8" s="221">
        <f>'精算内訳 '!F7</f>
        <v>0</v>
      </c>
      <c r="G8" s="139">
        <f t="shared" si="0"/>
        <v>0</v>
      </c>
      <c r="H8" s="139">
        <f t="shared" si="1"/>
        <v>0</v>
      </c>
      <c r="I8" s="776">
        <f>'精算内訳 '!I7</f>
        <v>0</v>
      </c>
      <c r="J8" s="777"/>
      <c r="K8" s="224">
        <f>'精算内訳 '!K7</f>
        <v>0</v>
      </c>
      <c r="L8" s="165"/>
      <c r="M8" s="273"/>
      <c r="N8" s="141"/>
      <c r="O8" s="275"/>
      <c r="P8" s="275"/>
      <c r="Q8" s="275"/>
      <c r="R8" s="138"/>
    </row>
    <row r="9" spans="1:19" s="125" customFormat="1" ht="16.5" customHeight="1">
      <c r="A9" s="130" t="s">
        <v>283</v>
      </c>
      <c r="B9" s="776">
        <f>'精算内訳 '!B8</f>
        <v>0</v>
      </c>
      <c r="C9" s="777"/>
      <c r="D9" s="219">
        <f>'精算内訳 '!D8</f>
        <v>0</v>
      </c>
      <c r="E9" s="220">
        <f>'精算内訳 '!E8</f>
        <v>0</v>
      </c>
      <c r="F9" s="221">
        <f>'精算内訳 '!F8</f>
        <v>0</v>
      </c>
      <c r="G9" s="139">
        <f t="shared" si="0"/>
        <v>0</v>
      </c>
      <c r="H9" s="139">
        <f t="shared" si="1"/>
        <v>0</v>
      </c>
      <c r="I9" s="776">
        <f>'精算内訳 '!I8</f>
        <v>0</v>
      </c>
      <c r="J9" s="777"/>
      <c r="K9" s="224">
        <f>'精算内訳 '!K8</f>
        <v>0</v>
      </c>
      <c r="L9" s="165"/>
      <c r="M9" s="273"/>
      <c r="N9" s="141"/>
      <c r="O9" s="275"/>
      <c r="P9" s="275"/>
      <c r="Q9" s="275"/>
      <c r="R9" s="138"/>
    </row>
    <row r="10" spans="1:19" s="125" customFormat="1" ht="16.5" customHeight="1">
      <c r="A10" s="130" t="s">
        <v>284</v>
      </c>
      <c r="B10" s="776">
        <f>'精算内訳 '!B9</f>
        <v>0</v>
      </c>
      <c r="C10" s="777"/>
      <c r="D10" s="219">
        <f>'精算内訳 '!D9</f>
        <v>0</v>
      </c>
      <c r="E10" s="220">
        <f>'精算内訳 '!E9</f>
        <v>0</v>
      </c>
      <c r="F10" s="221">
        <f>'精算内訳 '!F9</f>
        <v>0</v>
      </c>
      <c r="G10" s="139">
        <f t="shared" si="0"/>
        <v>0</v>
      </c>
      <c r="H10" s="139">
        <f t="shared" si="1"/>
        <v>0</v>
      </c>
      <c r="I10" s="776">
        <f>'精算内訳 '!I9</f>
        <v>0</v>
      </c>
      <c r="J10" s="777"/>
      <c r="K10" s="224">
        <f>'精算内訳 '!K9</f>
        <v>0</v>
      </c>
      <c r="L10" s="165"/>
      <c r="M10" s="273"/>
      <c r="N10" s="141"/>
      <c r="O10" s="275"/>
      <c r="P10" s="275"/>
      <c r="Q10" s="275"/>
      <c r="R10" s="138"/>
    </row>
    <row r="11" spans="1:19" s="125" customFormat="1" ht="16.5" customHeight="1">
      <c r="A11" s="130" t="s">
        <v>285</v>
      </c>
      <c r="B11" s="776">
        <f>'精算内訳 '!B10</f>
        <v>0</v>
      </c>
      <c r="C11" s="777"/>
      <c r="D11" s="219">
        <f>'精算内訳 '!D10</f>
        <v>0</v>
      </c>
      <c r="E11" s="220">
        <f>'精算内訳 '!E10</f>
        <v>0</v>
      </c>
      <c r="F11" s="221">
        <f>'精算内訳 '!F10</f>
        <v>0</v>
      </c>
      <c r="G11" s="139">
        <f t="shared" si="0"/>
        <v>0</v>
      </c>
      <c r="H11" s="139">
        <f t="shared" si="1"/>
        <v>0</v>
      </c>
      <c r="I11" s="776">
        <f>'精算内訳 '!I10</f>
        <v>0</v>
      </c>
      <c r="J11" s="777"/>
      <c r="K11" s="224">
        <f>'精算内訳 '!K10</f>
        <v>0</v>
      </c>
      <c r="L11" s="165"/>
      <c r="M11" s="273"/>
      <c r="N11" s="141"/>
      <c r="O11" s="275"/>
      <c r="P11" s="275"/>
      <c r="Q11" s="275"/>
      <c r="R11" s="138"/>
    </row>
    <row r="12" spans="1:19" s="125" customFormat="1" ht="16.5" customHeight="1">
      <c r="A12" s="130" t="s">
        <v>286</v>
      </c>
      <c r="B12" s="776">
        <f>'精算内訳 '!B11</f>
        <v>0</v>
      </c>
      <c r="C12" s="777"/>
      <c r="D12" s="219">
        <f>'精算内訳 '!D11</f>
        <v>0</v>
      </c>
      <c r="E12" s="220">
        <f>'精算内訳 '!E11</f>
        <v>0</v>
      </c>
      <c r="F12" s="221">
        <f>'精算内訳 '!F11</f>
        <v>0</v>
      </c>
      <c r="G12" s="139">
        <f t="shared" si="0"/>
        <v>0</v>
      </c>
      <c r="H12" s="139">
        <f t="shared" si="1"/>
        <v>0</v>
      </c>
      <c r="I12" s="776">
        <f>'精算内訳 '!I11</f>
        <v>0</v>
      </c>
      <c r="J12" s="777"/>
      <c r="K12" s="224">
        <f>'精算内訳 '!K11</f>
        <v>0</v>
      </c>
      <c r="L12" s="165"/>
      <c r="M12" s="273"/>
      <c r="N12" s="141"/>
      <c r="O12" s="275"/>
      <c r="P12" s="275"/>
      <c r="Q12" s="275"/>
      <c r="R12" s="138"/>
    </row>
    <row r="13" spans="1:19" s="125" customFormat="1" ht="16.5" customHeight="1">
      <c r="A13" s="130" t="s">
        <v>287</v>
      </c>
      <c r="B13" s="776">
        <f>'精算内訳 '!B12</f>
        <v>0</v>
      </c>
      <c r="C13" s="777"/>
      <c r="D13" s="219">
        <f>'精算内訳 '!D12</f>
        <v>0</v>
      </c>
      <c r="E13" s="220">
        <f>'精算内訳 '!E12</f>
        <v>0</v>
      </c>
      <c r="F13" s="221">
        <f>'精算内訳 '!F12</f>
        <v>0</v>
      </c>
      <c r="G13" s="139">
        <f t="shared" si="0"/>
        <v>0</v>
      </c>
      <c r="H13" s="139">
        <f t="shared" si="1"/>
        <v>0</v>
      </c>
      <c r="I13" s="776">
        <f>'精算内訳 '!I12</f>
        <v>0</v>
      </c>
      <c r="J13" s="777"/>
      <c r="K13" s="224">
        <f>'精算内訳 '!K12</f>
        <v>0</v>
      </c>
      <c r="L13" s="165"/>
      <c r="M13" s="273"/>
      <c r="N13" s="141"/>
      <c r="O13" s="275"/>
      <c r="P13" s="275"/>
      <c r="Q13" s="275"/>
      <c r="R13" s="138"/>
    </row>
    <row r="14" spans="1:19" s="125" customFormat="1" ht="16.5" customHeight="1">
      <c r="A14" s="130" t="s">
        <v>288</v>
      </c>
      <c r="B14" s="776">
        <f>'精算内訳 '!B13</f>
        <v>0</v>
      </c>
      <c r="C14" s="777"/>
      <c r="D14" s="219">
        <f>'精算内訳 '!D13</f>
        <v>0</v>
      </c>
      <c r="E14" s="220">
        <f>'精算内訳 '!E13</f>
        <v>0</v>
      </c>
      <c r="F14" s="221">
        <f>'精算内訳 '!F13</f>
        <v>0</v>
      </c>
      <c r="G14" s="139">
        <f t="shared" si="0"/>
        <v>0</v>
      </c>
      <c r="H14" s="139">
        <f t="shared" si="1"/>
        <v>0</v>
      </c>
      <c r="I14" s="776">
        <f>'精算内訳 '!I13</f>
        <v>0</v>
      </c>
      <c r="J14" s="777"/>
      <c r="K14" s="224">
        <f>'精算内訳 '!K13</f>
        <v>0</v>
      </c>
      <c r="L14" s="165"/>
      <c r="M14" s="273"/>
      <c r="N14" s="141"/>
      <c r="O14" s="275"/>
      <c r="P14" s="275"/>
      <c r="Q14" s="275"/>
      <c r="R14" s="138"/>
    </row>
    <row r="15" spans="1:19" s="125" customFormat="1" ht="16.5" customHeight="1">
      <c r="A15" s="130" t="s">
        <v>289</v>
      </c>
      <c r="B15" s="776">
        <f>'精算内訳 '!B14</f>
        <v>0</v>
      </c>
      <c r="C15" s="777"/>
      <c r="D15" s="219">
        <f>'精算内訳 '!D14</f>
        <v>0</v>
      </c>
      <c r="E15" s="220">
        <f>'精算内訳 '!E14</f>
        <v>0</v>
      </c>
      <c r="F15" s="221">
        <f>'精算内訳 '!F14</f>
        <v>0</v>
      </c>
      <c r="G15" s="139">
        <f t="shared" si="0"/>
        <v>0</v>
      </c>
      <c r="H15" s="139">
        <f t="shared" si="1"/>
        <v>0</v>
      </c>
      <c r="I15" s="776">
        <f>'精算内訳 '!I14</f>
        <v>0</v>
      </c>
      <c r="J15" s="777"/>
      <c r="K15" s="224">
        <f>'精算内訳 '!K14</f>
        <v>0</v>
      </c>
      <c r="L15" s="165"/>
      <c r="M15" s="273"/>
      <c r="N15" s="275"/>
      <c r="O15" s="275"/>
      <c r="P15" s="275"/>
      <c r="Q15" s="275"/>
      <c r="R15" s="138"/>
    </row>
    <row r="16" spans="1:19" s="125" customFormat="1" ht="16.5" customHeight="1">
      <c r="A16" s="130" t="s">
        <v>290</v>
      </c>
      <c r="B16" s="776">
        <f>'精算内訳 '!B15</f>
        <v>0</v>
      </c>
      <c r="C16" s="777"/>
      <c r="D16" s="219">
        <f>'精算内訳 '!D15</f>
        <v>0</v>
      </c>
      <c r="E16" s="220">
        <f>'精算内訳 '!E15</f>
        <v>0</v>
      </c>
      <c r="F16" s="221">
        <f>'精算内訳 '!F15</f>
        <v>0</v>
      </c>
      <c r="G16" s="139">
        <f t="shared" si="0"/>
        <v>0</v>
      </c>
      <c r="H16" s="139">
        <f t="shared" si="1"/>
        <v>0</v>
      </c>
      <c r="I16" s="776">
        <f>'精算内訳 '!I15</f>
        <v>0</v>
      </c>
      <c r="J16" s="777"/>
      <c r="K16" s="224">
        <f>'精算内訳 '!K15</f>
        <v>0</v>
      </c>
      <c r="L16" s="165"/>
      <c r="M16" s="273"/>
      <c r="N16" s="275"/>
      <c r="O16" s="275"/>
      <c r="P16" s="275"/>
      <c r="Q16" s="275"/>
      <c r="R16" s="138"/>
    </row>
    <row r="17" spans="1:19" s="125" customFormat="1" ht="16.5" customHeight="1">
      <c r="A17" s="130" t="s">
        <v>291</v>
      </c>
      <c r="B17" s="776">
        <f>'精算内訳 '!B16</f>
        <v>0</v>
      </c>
      <c r="C17" s="777"/>
      <c r="D17" s="219">
        <f>'精算内訳 '!D16</f>
        <v>0</v>
      </c>
      <c r="E17" s="220">
        <f>'精算内訳 '!E16</f>
        <v>0</v>
      </c>
      <c r="F17" s="221">
        <f>'精算内訳 '!F16</f>
        <v>0</v>
      </c>
      <c r="G17" s="139">
        <f t="shared" si="0"/>
        <v>0</v>
      </c>
      <c r="H17" s="139">
        <f t="shared" si="1"/>
        <v>0</v>
      </c>
      <c r="I17" s="776">
        <f>'精算内訳 '!I16</f>
        <v>0</v>
      </c>
      <c r="J17" s="777"/>
      <c r="K17" s="224">
        <f>'精算内訳 '!K16</f>
        <v>0</v>
      </c>
      <c r="L17" s="165"/>
      <c r="M17" s="273"/>
      <c r="N17" s="275"/>
      <c r="O17" s="275"/>
      <c r="P17" s="275"/>
      <c r="Q17" s="275"/>
      <c r="R17" s="138"/>
    </row>
    <row r="18" spans="1:19" s="125" customFormat="1" ht="16.5" customHeight="1">
      <c r="A18" s="130" t="s">
        <v>292</v>
      </c>
      <c r="B18" s="776">
        <f>'精算内訳 '!B17</f>
        <v>0</v>
      </c>
      <c r="C18" s="777"/>
      <c r="D18" s="219">
        <f>'精算内訳 '!D17</f>
        <v>0</v>
      </c>
      <c r="E18" s="220">
        <f>'精算内訳 '!E17</f>
        <v>0</v>
      </c>
      <c r="F18" s="221">
        <f>'精算内訳 '!F17</f>
        <v>0</v>
      </c>
      <c r="G18" s="139">
        <f t="shared" si="0"/>
        <v>0</v>
      </c>
      <c r="H18" s="139">
        <f t="shared" si="1"/>
        <v>0</v>
      </c>
      <c r="I18" s="776">
        <f>'精算内訳 '!I17</f>
        <v>0</v>
      </c>
      <c r="J18" s="777"/>
      <c r="K18" s="224">
        <f>'精算内訳 '!K17</f>
        <v>0</v>
      </c>
      <c r="L18" s="165"/>
      <c r="M18" s="273"/>
      <c r="N18" s="275"/>
      <c r="O18" s="275"/>
      <c r="P18" s="275"/>
      <c r="Q18" s="275"/>
      <c r="R18" s="138"/>
    </row>
    <row r="19" spans="1:19" s="125" customFormat="1" ht="16.5" customHeight="1">
      <c r="A19" s="130" t="s">
        <v>293</v>
      </c>
      <c r="B19" s="776">
        <f>'精算内訳 '!B18</f>
        <v>0</v>
      </c>
      <c r="C19" s="777"/>
      <c r="D19" s="219">
        <f>'精算内訳 '!D18</f>
        <v>0</v>
      </c>
      <c r="E19" s="220">
        <f>'精算内訳 '!E18</f>
        <v>0</v>
      </c>
      <c r="F19" s="221">
        <f>'精算内訳 '!F18</f>
        <v>0</v>
      </c>
      <c r="G19" s="139">
        <f t="shared" si="0"/>
        <v>0</v>
      </c>
      <c r="H19" s="139">
        <f t="shared" si="1"/>
        <v>0</v>
      </c>
      <c r="I19" s="776">
        <f>'精算内訳 '!I18</f>
        <v>0</v>
      </c>
      <c r="J19" s="777"/>
      <c r="K19" s="224">
        <f>'精算内訳 '!K18</f>
        <v>0</v>
      </c>
      <c r="L19" s="165"/>
      <c r="M19" s="273"/>
      <c r="N19" s="275"/>
      <c r="O19" s="275"/>
      <c r="P19" s="275"/>
      <c r="Q19" s="275"/>
      <c r="R19" s="138"/>
    </row>
    <row r="20" spans="1:19" s="125" customFormat="1" ht="16.5" customHeight="1">
      <c r="A20" s="130" t="s">
        <v>294</v>
      </c>
      <c r="B20" s="776">
        <f>'精算内訳 '!B19</f>
        <v>0</v>
      </c>
      <c r="C20" s="777"/>
      <c r="D20" s="219">
        <f>'精算内訳 '!D19</f>
        <v>0</v>
      </c>
      <c r="E20" s="220">
        <f>'精算内訳 '!E19</f>
        <v>0</v>
      </c>
      <c r="F20" s="221">
        <f>'精算内訳 '!F19</f>
        <v>0</v>
      </c>
      <c r="G20" s="139">
        <f t="shared" si="0"/>
        <v>0</v>
      </c>
      <c r="H20" s="139">
        <f t="shared" si="1"/>
        <v>0</v>
      </c>
      <c r="I20" s="776">
        <f>'精算内訳 '!I19</f>
        <v>0</v>
      </c>
      <c r="J20" s="777"/>
      <c r="K20" s="224">
        <f>'精算内訳 '!K19</f>
        <v>0</v>
      </c>
      <c r="L20" s="165"/>
      <c r="M20" s="273"/>
      <c r="N20" s="275"/>
      <c r="O20" s="275"/>
      <c r="P20" s="275"/>
      <c r="Q20" s="275"/>
      <c r="R20" s="138"/>
    </row>
    <row r="21" spans="1:19" s="125" customFormat="1" ht="16.5" customHeight="1">
      <c r="A21" s="130" t="s">
        <v>295</v>
      </c>
      <c r="B21" s="776">
        <f>'精算内訳 '!B20</f>
        <v>0</v>
      </c>
      <c r="C21" s="777"/>
      <c r="D21" s="219">
        <f>'精算内訳 '!D20</f>
        <v>0</v>
      </c>
      <c r="E21" s="220">
        <f>'精算内訳 '!E20</f>
        <v>0</v>
      </c>
      <c r="F21" s="221">
        <f>'精算内訳 '!F20</f>
        <v>0</v>
      </c>
      <c r="G21" s="139">
        <f t="shared" si="0"/>
        <v>0</v>
      </c>
      <c r="H21" s="139">
        <f t="shared" si="1"/>
        <v>0</v>
      </c>
      <c r="I21" s="776">
        <f>'精算内訳 '!I20</f>
        <v>0</v>
      </c>
      <c r="J21" s="777"/>
      <c r="K21" s="224">
        <f>'精算内訳 '!K20</f>
        <v>0</v>
      </c>
      <c r="L21" s="165"/>
      <c r="M21" s="273"/>
      <c r="N21" s="142"/>
      <c r="O21" s="142"/>
      <c r="P21" s="142"/>
      <c r="Q21" s="142"/>
    </row>
    <row r="22" spans="1:19" s="125" customFormat="1" ht="16.5" customHeight="1">
      <c r="A22" s="130" t="s">
        <v>296</v>
      </c>
      <c r="B22" s="776">
        <f>'精算内訳 '!B21</f>
        <v>0</v>
      </c>
      <c r="C22" s="777"/>
      <c r="D22" s="219">
        <f>'精算内訳 '!D21</f>
        <v>0</v>
      </c>
      <c r="E22" s="220">
        <f>'精算内訳 '!E21</f>
        <v>0</v>
      </c>
      <c r="F22" s="221">
        <f>'精算内訳 '!F21</f>
        <v>0</v>
      </c>
      <c r="G22" s="139">
        <f t="shared" si="0"/>
        <v>0</v>
      </c>
      <c r="H22" s="139">
        <f t="shared" si="1"/>
        <v>0</v>
      </c>
      <c r="I22" s="776">
        <f>'精算内訳 '!I21</f>
        <v>0</v>
      </c>
      <c r="J22" s="777"/>
      <c r="K22" s="224">
        <f>'精算内訳 '!K21</f>
        <v>0</v>
      </c>
      <c r="L22" s="165"/>
      <c r="M22" s="273"/>
      <c r="N22" s="142"/>
      <c r="O22" s="142"/>
      <c r="P22" s="142"/>
      <c r="Q22" s="142"/>
    </row>
    <row r="23" spans="1:19" s="125" customFormat="1" ht="16.5" customHeight="1">
      <c r="A23" s="130" t="s">
        <v>297</v>
      </c>
      <c r="B23" s="776">
        <f>'精算内訳 '!B22</f>
        <v>0</v>
      </c>
      <c r="C23" s="777"/>
      <c r="D23" s="219">
        <f>'精算内訳 '!D22</f>
        <v>0</v>
      </c>
      <c r="E23" s="220">
        <f>'精算内訳 '!E22</f>
        <v>0</v>
      </c>
      <c r="F23" s="221">
        <f>'精算内訳 '!F22</f>
        <v>0</v>
      </c>
      <c r="G23" s="139">
        <f t="shared" si="0"/>
        <v>0</v>
      </c>
      <c r="H23" s="139">
        <f t="shared" si="1"/>
        <v>0</v>
      </c>
      <c r="I23" s="776">
        <f>'精算内訳 '!I22</f>
        <v>0</v>
      </c>
      <c r="J23" s="777"/>
      <c r="K23" s="224">
        <f>'精算内訳 '!K22</f>
        <v>0</v>
      </c>
      <c r="L23" s="165"/>
      <c r="M23" s="273"/>
      <c r="N23" s="142"/>
      <c r="O23" s="142"/>
      <c r="P23" s="142"/>
      <c r="Q23" s="142"/>
    </row>
    <row r="24" spans="1:19" s="125" customFormat="1" ht="16.5" customHeight="1">
      <c r="A24" s="130" t="s">
        <v>298</v>
      </c>
      <c r="B24" s="776">
        <f>'精算内訳 '!B23</f>
        <v>0</v>
      </c>
      <c r="C24" s="777"/>
      <c r="D24" s="219">
        <f>'精算内訳 '!D23</f>
        <v>0</v>
      </c>
      <c r="E24" s="220">
        <f>'精算内訳 '!E23</f>
        <v>0</v>
      </c>
      <c r="F24" s="221">
        <f>'精算内訳 '!F23</f>
        <v>0</v>
      </c>
      <c r="G24" s="139">
        <f t="shared" si="0"/>
        <v>0</v>
      </c>
      <c r="H24" s="139">
        <f t="shared" si="1"/>
        <v>0</v>
      </c>
      <c r="I24" s="776">
        <f>'精算内訳 '!I23</f>
        <v>0</v>
      </c>
      <c r="J24" s="777"/>
      <c r="K24" s="224">
        <f>'精算内訳 '!K23</f>
        <v>0</v>
      </c>
      <c r="L24" s="165"/>
      <c r="M24" s="273"/>
      <c r="N24" s="273"/>
      <c r="O24" s="273"/>
      <c r="P24" s="273"/>
      <c r="Q24" s="142"/>
      <c r="R24" s="273"/>
      <c r="S24" s="273"/>
    </row>
    <row r="25" spans="1:19" s="125" customFormat="1" ht="16.5" customHeight="1">
      <c r="A25" s="130" t="s">
        <v>299</v>
      </c>
      <c r="B25" s="776">
        <f>'精算内訳 '!B24</f>
        <v>0</v>
      </c>
      <c r="C25" s="777"/>
      <c r="D25" s="219">
        <f>'精算内訳 '!D24</f>
        <v>0</v>
      </c>
      <c r="E25" s="220">
        <f>'精算内訳 '!E24</f>
        <v>0</v>
      </c>
      <c r="F25" s="221">
        <f>'精算内訳 '!F24</f>
        <v>0</v>
      </c>
      <c r="G25" s="139">
        <f t="shared" si="0"/>
        <v>0</v>
      </c>
      <c r="H25" s="139">
        <f t="shared" si="1"/>
        <v>0</v>
      </c>
      <c r="I25" s="776">
        <f>'精算内訳 '!I24</f>
        <v>0</v>
      </c>
      <c r="J25" s="777"/>
      <c r="K25" s="224">
        <f>'精算内訳 '!K24</f>
        <v>0</v>
      </c>
      <c r="L25" s="165"/>
      <c r="M25" s="273"/>
      <c r="N25" s="273"/>
      <c r="O25" s="273"/>
      <c r="P25" s="273"/>
      <c r="Q25" s="142"/>
      <c r="R25" s="273"/>
      <c r="S25" s="273"/>
    </row>
    <row r="26" spans="1:19" s="125" customFormat="1" ht="16.5" customHeight="1">
      <c r="A26" s="130" t="s">
        <v>300</v>
      </c>
      <c r="B26" s="776">
        <f>'精算内訳 '!B25</f>
        <v>0</v>
      </c>
      <c r="C26" s="777"/>
      <c r="D26" s="219">
        <f>'精算内訳 '!D25</f>
        <v>0</v>
      </c>
      <c r="E26" s="220">
        <f>'精算内訳 '!E25</f>
        <v>0</v>
      </c>
      <c r="F26" s="221">
        <f>'精算内訳 '!F25</f>
        <v>0</v>
      </c>
      <c r="G26" s="139">
        <f t="shared" si="0"/>
        <v>0</v>
      </c>
      <c r="H26" s="139">
        <f t="shared" si="1"/>
        <v>0</v>
      </c>
      <c r="I26" s="776">
        <f>'精算内訳 '!I25</f>
        <v>0</v>
      </c>
      <c r="J26" s="777"/>
      <c r="K26" s="224">
        <f>'精算内訳 '!K25</f>
        <v>0</v>
      </c>
      <c r="L26" s="165"/>
      <c r="M26" s="273"/>
      <c r="N26" s="273"/>
      <c r="O26" s="273"/>
      <c r="P26" s="273"/>
      <c r="Q26" s="142"/>
      <c r="R26" s="273"/>
      <c r="S26" s="273"/>
    </row>
    <row r="27" spans="1:19" s="125" customFormat="1" ht="16.5" customHeight="1">
      <c r="A27" s="130" t="s">
        <v>301</v>
      </c>
      <c r="B27" s="776">
        <f>'精算内訳 '!B26</f>
        <v>0</v>
      </c>
      <c r="C27" s="777"/>
      <c r="D27" s="219">
        <f>'精算内訳 '!D26</f>
        <v>0</v>
      </c>
      <c r="E27" s="220">
        <f>'精算内訳 '!E26</f>
        <v>0</v>
      </c>
      <c r="F27" s="221">
        <f>'精算内訳 '!F26</f>
        <v>0</v>
      </c>
      <c r="G27" s="139">
        <f t="shared" si="0"/>
        <v>0</v>
      </c>
      <c r="H27" s="139">
        <f t="shared" si="1"/>
        <v>0</v>
      </c>
      <c r="I27" s="776">
        <f>'精算内訳 '!I26</f>
        <v>0</v>
      </c>
      <c r="J27" s="777"/>
      <c r="K27" s="224">
        <f>'精算内訳 '!K26</f>
        <v>0</v>
      </c>
      <c r="L27" s="165"/>
      <c r="M27" s="273"/>
      <c r="N27" s="273"/>
      <c r="O27" s="273"/>
      <c r="P27" s="273"/>
      <c r="Q27" s="142"/>
      <c r="R27" s="273"/>
      <c r="S27" s="273"/>
    </row>
    <row r="28" spans="1:19" s="125" customFormat="1" ht="16.5" customHeight="1">
      <c r="A28" s="130" t="s">
        <v>302</v>
      </c>
      <c r="B28" s="776">
        <f>'精算内訳 '!B27</f>
        <v>0</v>
      </c>
      <c r="C28" s="777"/>
      <c r="D28" s="219">
        <f>'精算内訳 '!D27</f>
        <v>0</v>
      </c>
      <c r="E28" s="220">
        <f>'精算内訳 '!E27</f>
        <v>0</v>
      </c>
      <c r="F28" s="221">
        <f>'精算内訳 '!F27</f>
        <v>0</v>
      </c>
      <c r="G28" s="139">
        <f t="shared" si="0"/>
        <v>0</v>
      </c>
      <c r="H28" s="139">
        <f t="shared" si="1"/>
        <v>0</v>
      </c>
      <c r="I28" s="776">
        <f>'精算内訳 '!I27</f>
        <v>0</v>
      </c>
      <c r="J28" s="777"/>
      <c r="K28" s="224">
        <f>'精算内訳 '!K27</f>
        <v>0</v>
      </c>
      <c r="L28" s="165"/>
      <c r="M28" s="273"/>
      <c r="N28" s="273"/>
      <c r="O28" s="273"/>
      <c r="P28" s="273"/>
      <c r="Q28" s="142"/>
      <c r="R28" s="273"/>
      <c r="S28" s="273"/>
    </row>
    <row r="29" spans="1:19" s="125" customFormat="1" ht="16.5" customHeight="1">
      <c r="A29" s="130" t="s">
        <v>303</v>
      </c>
      <c r="B29" s="776">
        <f>'精算内訳 '!B28</f>
        <v>0</v>
      </c>
      <c r="C29" s="777"/>
      <c r="D29" s="219">
        <f>'精算内訳 '!D28</f>
        <v>0</v>
      </c>
      <c r="E29" s="220">
        <f>'精算内訳 '!E28</f>
        <v>0</v>
      </c>
      <c r="F29" s="221">
        <f>'精算内訳 '!F28</f>
        <v>0</v>
      </c>
      <c r="G29" s="139">
        <f t="shared" si="0"/>
        <v>0</v>
      </c>
      <c r="H29" s="139">
        <f t="shared" si="1"/>
        <v>0</v>
      </c>
      <c r="I29" s="776">
        <f>'精算内訳 '!I28</f>
        <v>0</v>
      </c>
      <c r="J29" s="777"/>
      <c r="K29" s="224">
        <f>'精算内訳 '!K28</f>
        <v>0</v>
      </c>
      <c r="L29" s="165"/>
      <c r="M29" s="273"/>
      <c r="N29" s="273"/>
      <c r="O29" s="273"/>
      <c r="P29" s="273"/>
      <c r="Q29" s="142"/>
      <c r="R29" s="273"/>
      <c r="S29" s="273"/>
    </row>
    <row r="30" spans="1:19" s="125" customFormat="1" ht="16.5" customHeight="1">
      <c r="A30" s="130" t="s">
        <v>304</v>
      </c>
      <c r="B30" s="776">
        <f>'精算内訳 '!B29</f>
        <v>0</v>
      </c>
      <c r="C30" s="777"/>
      <c r="D30" s="219">
        <f>'精算内訳 '!D29</f>
        <v>0</v>
      </c>
      <c r="E30" s="220">
        <f>'精算内訳 '!E29</f>
        <v>0</v>
      </c>
      <c r="F30" s="221">
        <f>'精算内訳 '!F29</f>
        <v>0</v>
      </c>
      <c r="G30" s="139">
        <f t="shared" si="0"/>
        <v>0</v>
      </c>
      <c r="H30" s="139">
        <f t="shared" si="1"/>
        <v>0</v>
      </c>
      <c r="I30" s="776">
        <f>'精算内訳 '!I29</f>
        <v>0</v>
      </c>
      <c r="J30" s="777"/>
      <c r="K30" s="224">
        <f>'精算内訳 '!K29</f>
        <v>0</v>
      </c>
      <c r="L30" s="165"/>
      <c r="M30" s="273"/>
      <c r="N30" s="273"/>
      <c r="O30" s="273"/>
      <c r="P30" s="273"/>
      <c r="Q30" s="142"/>
      <c r="R30" s="273"/>
      <c r="S30" s="273"/>
    </row>
    <row r="31" spans="1:19" s="125" customFormat="1" ht="16.5" customHeight="1">
      <c r="A31" s="130" t="s">
        <v>305</v>
      </c>
      <c r="B31" s="776">
        <f>'精算内訳 '!B30</f>
        <v>0</v>
      </c>
      <c r="C31" s="777"/>
      <c r="D31" s="219">
        <f>'精算内訳 '!D30</f>
        <v>0</v>
      </c>
      <c r="E31" s="220">
        <f>'精算内訳 '!E30</f>
        <v>0</v>
      </c>
      <c r="F31" s="221">
        <f>'精算内訳 '!F30</f>
        <v>0</v>
      </c>
      <c r="G31" s="139">
        <f t="shared" si="0"/>
        <v>0</v>
      </c>
      <c r="H31" s="139">
        <f t="shared" si="1"/>
        <v>0</v>
      </c>
      <c r="I31" s="776">
        <f>'精算内訳 '!I30</f>
        <v>0</v>
      </c>
      <c r="J31" s="777"/>
      <c r="K31" s="224">
        <f>'精算内訳 '!K30</f>
        <v>0</v>
      </c>
      <c r="L31" s="165"/>
      <c r="M31" s="273"/>
      <c r="N31" s="273"/>
      <c r="O31" s="273"/>
      <c r="P31" s="273"/>
      <c r="Q31" s="142"/>
      <c r="R31" s="273"/>
      <c r="S31" s="273"/>
    </row>
    <row r="32" spans="1:19" s="125" customFormat="1" ht="16.5" customHeight="1">
      <c r="A32" s="130" t="s">
        <v>306</v>
      </c>
      <c r="B32" s="776">
        <f>'精算内訳 '!B31</f>
        <v>0</v>
      </c>
      <c r="C32" s="777"/>
      <c r="D32" s="219">
        <f>'精算内訳 '!D31</f>
        <v>0</v>
      </c>
      <c r="E32" s="220">
        <f>'精算内訳 '!E31</f>
        <v>0</v>
      </c>
      <c r="F32" s="221">
        <f>'精算内訳 '!F31</f>
        <v>0</v>
      </c>
      <c r="G32" s="139">
        <f t="shared" si="0"/>
        <v>0</v>
      </c>
      <c r="H32" s="139">
        <f t="shared" si="1"/>
        <v>0</v>
      </c>
      <c r="I32" s="776">
        <f>'精算内訳 '!I31</f>
        <v>0</v>
      </c>
      <c r="J32" s="777"/>
      <c r="K32" s="224">
        <f>'精算内訳 '!K31</f>
        <v>0</v>
      </c>
      <c r="L32" s="165"/>
      <c r="M32" s="273"/>
      <c r="N32" s="273"/>
      <c r="O32" s="273"/>
      <c r="P32" s="273"/>
      <c r="Q32" s="142"/>
      <c r="R32" s="273"/>
      <c r="S32" s="273"/>
    </row>
    <row r="33" spans="1:19" s="125" customFormat="1" ht="16.5" customHeight="1">
      <c r="A33" s="130" t="s">
        <v>307</v>
      </c>
      <c r="B33" s="776">
        <f>'精算内訳 '!B32</f>
        <v>0</v>
      </c>
      <c r="C33" s="777"/>
      <c r="D33" s="219">
        <f>'精算内訳 '!D32</f>
        <v>0</v>
      </c>
      <c r="E33" s="220">
        <f>'精算内訳 '!E32</f>
        <v>0</v>
      </c>
      <c r="F33" s="221">
        <f>'精算内訳 '!F32</f>
        <v>0</v>
      </c>
      <c r="G33" s="139">
        <f t="shared" si="0"/>
        <v>0</v>
      </c>
      <c r="H33" s="139">
        <f t="shared" si="1"/>
        <v>0</v>
      </c>
      <c r="I33" s="776">
        <f>'精算内訳 '!I32</f>
        <v>0</v>
      </c>
      <c r="J33" s="777"/>
      <c r="K33" s="224">
        <f>'精算内訳 '!K32</f>
        <v>0</v>
      </c>
      <c r="L33" s="165"/>
      <c r="M33" s="273"/>
      <c r="N33" s="273"/>
      <c r="O33" s="273"/>
      <c r="P33" s="273"/>
      <c r="Q33" s="142"/>
      <c r="R33" s="273"/>
      <c r="S33" s="273"/>
    </row>
    <row r="34" spans="1:19" s="125" customFormat="1" ht="16.5" customHeight="1">
      <c r="A34" s="130" t="s">
        <v>308</v>
      </c>
      <c r="B34" s="776">
        <f>'精算内訳 '!B33</f>
        <v>0</v>
      </c>
      <c r="C34" s="777"/>
      <c r="D34" s="219">
        <f>'精算内訳 '!D33</f>
        <v>0</v>
      </c>
      <c r="E34" s="220">
        <f>'精算内訳 '!E33</f>
        <v>0</v>
      </c>
      <c r="F34" s="221">
        <f>'精算内訳 '!F33</f>
        <v>0</v>
      </c>
      <c r="G34" s="139">
        <f t="shared" si="0"/>
        <v>0</v>
      </c>
      <c r="H34" s="139">
        <f t="shared" si="1"/>
        <v>0</v>
      </c>
      <c r="I34" s="776">
        <f>'精算内訳 '!I33</f>
        <v>0</v>
      </c>
      <c r="J34" s="777"/>
      <c r="K34" s="224">
        <f>'精算内訳 '!K33</f>
        <v>0</v>
      </c>
      <c r="L34" s="165"/>
      <c r="M34" s="273"/>
      <c r="N34" s="273"/>
      <c r="O34" s="273"/>
      <c r="P34" s="273"/>
      <c r="Q34" s="142"/>
      <c r="R34" s="273"/>
      <c r="S34" s="273"/>
    </row>
    <row r="35" spans="1:19" s="125" customFormat="1" ht="16.5" customHeight="1">
      <c r="A35" s="130" t="s">
        <v>382</v>
      </c>
      <c r="B35" s="776">
        <f>'精算内訳 '!B34</f>
        <v>0</v>
      </c>
      <c r="C35" s="777"/>
      <c r="D35" s="219">
        <f>'精算内訳 '!D34</f>
        <v>0</v>
      </c>
      <c r="E35" s="220">
        <f>'精算内訳 '!E34</f>
        <v>0</v>
      </c>
      <c r="F35" s="221">
        <f>'精算内訳 '!F34</f>
        <v>0</v>
      </c>
      <c r="G35" s="139">
        <f>IF(E35=10%,ROUNDUP(F35*100/110,0),IF(E35=8%,ROUNDUP(F35*100/108,0),IF(E35="非課税",F35,0)))</f>
        <v>0</v>
      </c>
      <c r="H35" s="139">
        <f>F35-G35</f>
        <v>0</v>
      </c>
      <c r="I35" s="776">
        <f>'精算内訳 '!I34</f>
        <v>0</v>
      </c>
      <c r="J35" s="777"/>
      <c r="K35" s="224">
        <f>'精算内訳 '!K34</f>
        <v>0</v>
      </c>
      <c r="L35" s="165"/>
      <c r="M35" s="273"/>
      <c r="N35" s="141"/>
      <c r="O35" s="275"/>
      <c r="P35" s="216"/>
      <c r="Q35" s="275"/>
      <c r="R35" s="138"/>
    </row>
    <row r="36" spans="1:19" s="125" customFormat="1" ht="16.5" customHeight="1">
      <c r="A36" s="130" t="s">
        <v>383</v>
      </c>
      <c r="B36" s="776">
        <f>'精算内訳 '!B35</f>
        <v>0</v>
      </c>
      <c r="C36" s="777"/>
      <c r="D36" s="219">
        <f>'精算内訳 '!D35</f>
        <v>0</v>
      </c>
      <c r="E36" s="220">
        <f>'精算内訳 '!E35</f>
        <v>0</v>
      </c>
      <c r="F36" s="221">
        <f>'精算内訳 '!F35</f>
        <v>0</v>
      </c>
      <c r="G36" s="139">
        <f t="shared" ref="G36:G64" si="2">IF(E36=10%,ROUNDUP(F36*100/110,0),IF(E36=8%,ROUNDUP(F36*100/108,0),IF(E36="非課税",F36,0)))</f>
        <v>0</v>
      </c>
      <c r="H36" s="139">
        <f t="shared" ref="H36:H63" si="3">F36-G36</f>
        <v>0</v>
      </c>
      <c r="I36" s="776">
        <f>'精算内訳 '!I35</f>
        <v>0</v>
      </c>
      <c r="J36" s="777"/>
      <c r="K36" s="224">
        <f>'精算内訳 '!K35</f>
        <v>0</v>
      </c>
      <c r="L36" s="165"/>
      <c r="M36" s="273"/>
      <c r="N36" s="141"/>
      <c r="O36" s="275"/>
      <c r="P36" s="216"/>
      <c r="Q36" s="275"/>
      <c r="R36" s="138"/>
    </row>
    <row r="37" spans="1:19" s="125" customFormat="1" ht="16.5" customHeight="1">
      <c r="A37" s="130" t="s">
        <v>384</v>
      </c>
      <c r="B37" s="776">
        <f>'精算内訳 '!B36</f>
        <v>0</v>
      </c>
      <c r="C37" s="777"/>
      <c r="D37" s="219">
        <f>'精算内訳 '!D36</f>
        <v>0</v>
      </c>
      <c r="E37" s="220">
        <f>'精算内訳 '!E36</f>
        <v>0</v>
      </c>
      <c r="F37" s="221">
        <f>'精算内訳 '!F36</f>
        <v>0</v>
      </c>
      <c r="G37" s="139">
        <f t="shared" si="2"/>
        <v>0</v>
      </c>
      <c r="H37" s="139">
        <f t="shared" si="3"/>
        <v>0</v>
      </c>
      <c r="I37" s="776">
        <f>'精算内訳 '!I36</f>
        <v>0</v>
      </c>
      <c r="J37" s="777"/>
      <c r="K37" s="224">
        <f>'精算内訳 '!K36</f>
        <v>0</v>
      </c>
      <c r="L37" s="165"/>
      <c r="M37" s="273"/>
      <c r="N37" s="141"/>
      <c r="O37" s="275"/>
      <c r="P37" s="216"/>
      <c r="Q37" s="275"/>
      <c r="R37" s="138"/>
    </row>
    <row r="38" spans="1:19" s="125" customFormat="1" ht="16.5" customHeight="1">
      <c r="A38" s="130" t="s">
        <v>385</v>
      </c>
      <c r="B38" s="776">
        <f>'精算内訳 '!B37</f>
        <v>0</v>
      </c>
      <c r="C38" s="777"/>
      <c r="D38" s="219">
        <f>'精算内訳 '!D37</f>
        <v>0</v>
      </c>
      <c r="E38" s="220">
        <f>'精算内訳 '!E37</f>
        <v>0</v>
      </c>
      <c r="F38" s="221">
        <f>'精算内訳 '!F37</f>
        <v>0</v>
      </c>
      <c r="G38" s="139">
        <f t="shared" si="2"/>
        <v>0</v>
      </c>
      <c r="H38" s="139">
        <f t="shared" si="3"/>
        <v>0</v>
      </c>
      <c r="I38" s="776">
        <f>'精算内訳 '!I37</f>
        <v>0</v>
      </c>
      <c r="J38" s="777"/>
      <c r="K38" s="224">
        <f>'精算内訳 '!K37</f>
        <v>0</v>
      </c>
      <c r="L38" s="165"/>
      <c r="M38" s="273"/>
      <c r="N38" s="141"/>
      <c r="O38" s="275"/>
      <c r="P38" s="275"/>
      <c r="Q38" s="275"/>
      <c r="R38" s="138"/>
    </row>
    <row r="39" spans="1:19" s="125" customFormat="1" ht="16.5" customHeight="1">
      <c r="A39" s="130" t="s">
        <v>386</v>
      </c>
      <c r="B39" s="776">
        <f>'精算内訳 '!B38</f>
        <v>0</v>
      </c>
      <c r="C39" s="777"/>
      <c r="D39" s="219">
        <f>'精算内訳 '!D38</f>
        <v>0</v>
      </c>
      <c r="E39" s="220">
        <f>'精算内訳 '!E38</f>
        <v>0</v>
      </c>
      <c r="F39" s="221">
        <f>'精算内訳 '!F38</f>
        <v>0</v>
      </c>
      <c r="G39" s="139">
        <f t="shared" si="2"/>
        <v>0</v>
      </c>
      <c r="H39" s="139">
        <f t="shared" si="3"/>
        <v>0</v>
      </c>
      <c r="I39" s="776">
        <f>'精算内訳 '!I38</f>
        <v>0</v>
      </c>
      <c r="J39" s="777"/>
      <c r="K39" s="224">
        <f>'精算内訳 '!K38</f>
        <v>0</v>
      </c>
      <c r="L39" s="165"/>
      <c r="M39" s="273"/>
      <c r="N39" s="141"/>
      <c r="O39" s="275"/>
      <c r="P39" s="275"/>
      <c r="Q39" s="275"/>
      <c r="R39" s="138"/>
    </row>
    <row r="40" spans="1:19" s="125" customFormat="1" ht="16.5" customHeight="1">
      <c r="A40" s="130" t="s">
        <v>387</v>
      </c>
      <c r="B40" s="776">
        <f>'精算内訳 '!B39</f>
        <v>0</v>
      </c>
      <c r="C40" s="777"/>
      <c r="D40" s="219">
        <f>'精算内訳 '!D39</f>
        <v>0</v>
      </c>
      <c r="E40" s="220">
        <f>'精算内訳 '!E39</f>
        <v>0</v>
      </c>
      <c r="F40" s="221">
        <f>'精算内訳 '!F39</f>
        <v>0</v>
      </c>
      <c r="G40" s="139">
        <f t="shared" si="2"/>
        <v>0</v>
      </c>
      <c r="H40" s="139">
        <f t="shared" si="3"/>
        <v>0</v>
      </c>
      <c r="I40" s="776">
        <f>'精算内訳 '!I39</f>
        <v>0</v>
      </c>
      <c r="J40" s="777"/>
      <c r="K40" s="224">
        <f>'精算内訳 '!K39</f>
        <v>0</v>
      </c>
      <c r="L40" s="165"/>
      <c r="M40" s="273"/>
      <c r="N40" s="141"/>
      <c r="O40" s="275"/>
      <c r="P40" s="275"/>
      <c r="Q40" s="275"/>
      <c r="R40" s="138"/>
    </row>
    <row r="41" spans="1:19" s="125" customFormat="1" ht="16.5" customHeight="1">
      <c r="A41" s="130" t="s">
        <v>388</v>
      </c>
      <c r="B41" s="776">
        <f>'精算内訳 '!B40</f>
        <v>0</v>
      </c>
      <c r="C41" s="777"/>
      <c r="D41" s="219">
        <f>'精算内訳 '!D40</f>
        <v>0</v>
      </c>
      <c r="E41" s="220">
        <f>'精算内訳 '!E40</f>
        <v>0</v>
      </c>
      <c r="F41" s="221">
        <f>'精算内訳 '!F40</f>
        <v>0</v>
      </c>
      <c r="G41" s="139">
        <f t="shared" si="2"/>
        <v>0</v>
      </c>
      <c r="H41" s="139">
        <f t="shared" si="3"/>
        <v>0</v>
      </c>
      <c r="I41" s="776">
        <f>'精算内訳 '!I40</f>
        <v>0</v>
      </c>
      <c r="J41" s="777"/>
      <c r="K41" s="224">
        <f>'精算内訳 '!K40</f>
        <v>0</v>
      </c>
      <c r="L41" s="165"/>
      <c r="M41" s="273"/>
      <c r="N41" s="141"/>
      <c r="O41" s="275"/>
      <c r="P41" s="275"/>
      <c r="Q41" s="275"/>
      <c r="R41" s="138"/>
    </row>
    <row r="42" spans="1:19" s="125" customFormat="1" ht="16.5" customHeight="1">
      <c r="A42" s="130" t="s">
        <v>389</v>
      </c>
      <c r="B42" s="776">
        <f>'精算内訳 '!B41</f>
        <v>0</v>
      </c>
      <c r="C42" s="777"/>
      <c r="D42" s="219">
        <f>'精算内訳 '!D41</f>
        <v>0</v>
      </c>
      <c r="E42" s="220">
        <f>'精算内訳 '!E41</f>
        <v>0</v>
      </c>
      <c r="F42" s="221">
        <f>'精算内訳 '!F41</f>
        <v>0</v>
      </c>
      <c r="G42" s="139">
        <f t="shared" si="2"/>
        <v>0</v>
      </c>
      <c r="H42" s="139">
        <f t="shared" si="3"/>
        <v>0</v>
      </c>
      <c r="I42" s="776">
        <f>'精算内訳 '!I41</f>
        <v>0</v>
      </c>
      <c r="J42" s="777"/>
      <c r="K42" s="224">
        <f>'精算内訳 '!K41</f>
        <v>0</v>
      </c>
      <c r="L42" s="165"/>
      <c r="M42" s="273"/>
      <c r="N42" s="141"/>
      <c r="O42" s="275"/>
      <c r="P42" s="275"/>
      <c r="Q42" s="275"/>
      <c r="R42" s="138"/>
    </row>
    <row r="43" spans="1:19" s="125" customFormat="1" ht="16.5" customHeight="1">
      <c r="A43" s="130" t="s">
        <v>390</v>
      </c>
      <c r="B43" s="776">
        <f>'精算内訳 '!B42</f>
        <v>0</v>
      </c>
      <c r="C43" s="777"/>
      <c r="D43" s="219">
        <f>'精算内訳 '!D42</f>
        <v>0</v>
      </c>
      <c r="E43" s="220">
        <f>'精算内訳 '!E42</f>
        <v>0</v>
      </c>
      <c r="F43" s="221">
        <f>'精算内訳 '!F42</f>
        <v>0</v>
      </c>
      <c r="G43" s="139">
        <f t="shared" si="2"/>
        <v>0</v>
      </c>
      <c r="H43" s="139">
        <f t="shared" si="3"/>
        <v>0</v>
      </c>
      <c r="I43" s="776">
        <f>'精算内訳 '!I42</f>
        <v>0</v>
      </c>
      <c r="J43" s="777"/>
      <c r="K43" s="224">
        <f>'精算内訳 '!K42</f>
        <v>0</v>
      </c>
      <c r="L43" s="165"/>
      <c r="M43" s="273"/>
      <c r="N43" s="141"/>
      <c r="O43" s="275"/>
      <c r="P43" s="275"/>
      <c r="Q43" s="275"/>
      <c r="R43" s="138"/>
    </row>
    <row r="44" spans="1:19" s="125" customFormat="1" ht="16.5" customHeight="1">
      <c r="A44" s="130" t="s">
        <v>391</v>
      </c>
      <c r="B44" s="776">
        <f>'精算内訳 '!B43</f>
        <v>0</v>
      </c>
      <c r="C44" s="777"/>
      <c r="D44" s="219">
        <f>'精算内訳 '!D43</f>
        <v>0</v>
      </c>
      <c r="E44" s="220">
        <f>'精算内訳 '!E43</f>
        <v>0</v>
      </c>
      <c r="F44" s="221">
        <f>'精算内訳 '!F43</f>
        <v>0</v>
      </c>
      <c r="G44" s="139">
        <f t="shared" si="2"/>
        <v>0</v>
      </c>
      <c r="H44" s="139">
        <f t="shared" si="3"/>
        <v>0</v>
      </c>
      <c r="I44" s="776">
        <f>'精算内訳 '!I43</f>
        <v>0</v>
      </c>
      <c r="J44" s="777"/>
      <c r="K44" s="224">
        <f>'精算内訳 '!K43</f>
        <v>0</v>
      </c>
      <c r="L44" s="165"/>
      <c r="M44" s="273"/>
      <c r="N44" s="141"/>
      <c r="O44" s="275"/>
      <c r="P44" s="275"/>
      <c r="Q44" s="275"/>
      <c r="R44" s="138"/>
    </row>
    <row r="45" spans="1:19" s="125" customFormat="1" ht="16.5" customHeight="1">
      <c r="A45" s="130" t="s">
        <v>392</v>
      </c>
      <c r="B45" s="776">
        <f>'精算内訳 '!B44</f>
        <v>0</v>
      </c>
      <c r="C45" s="777"/>
      <c r="D45" s="219">
        <f>'精算内訳 '!D44</f>
        <v>0</v>
      </c>
      <c r="E45" s="220">
        <f>'精算内訳 '!E44</f>
        <v>0</v>
      </c>
      <c r="F45" s="221">
        <f>'精算内訳 '!F44</f>
        <v>0</v>
      </c>
      <c r="G45" s="139">
        <f t="shared" si="2"/>
        <v>0</v>
      </c>
      <c r="H45" s="139">
        <f t="shared" si="3"/>
        <v>0</v>
      </c>
      <c r="I45" s="776">
        <f>'精算内訳 '!I44</f>
        <v>0</v>
      </c>
      <c r="J45" s="777"/>
      <c r="K45" s="224">
        <f>'精算内訳 '!K44</f>
        <v>0</v>
      </c>
      <c r="L45" s="165"/>
      <c r="M45" s="273"/>
      <c r="N45" s="275"/>
      <c r="O45" s="275"/>
      <c r="P45" s="275"/>
      <c r="Q45" s="275"/>
      <c r="R45" s="138"/>
    </row>
    <row r="46" spans="1:19" s="125" customFormat="1" ht="16.5" customHeight="1">
      <c r="A46" s="130" t="s">
        <v>393</v>
      </c>
      <c r="B46" s="776">
        <f>'精算内訳 '!B45</f>
        <v>0</v>
      </c>
      <c r="C46" s="777"/>
      <c r="D46" s="219">
        <f>'精算内訳 '!D45</f>
        <v>0</v>
      </c>
      <c r="E46" s="220">
        <f>'精算内訳 '!E45</f>
        <v>0</v>
      </c>
      <c r="F46" s="221">
        <f>'精算内訳 '!F45</f>
        <v>0</v>
      </c>
      <c r="G46" s="139">
        <f t="shared" si="2"/>
        <v>0</v>
      </c>
      <c r="H46" s="139">
        <f t="shared" si="3"/>
        <v>0</v>
      </c>
      <c r="I46" s="776">
        <f>'精算内訳 '!I45</f>
        <v>0</v>
      </c>
      <c r="J46" s="777"/>
      <c r="K46" s="224">
        <f>'精算内訳 '!K45</f>
        <v>0</v>
      </c>
      <c r="L46" s="165"/>
      <c r="M46" s="273"/>
      <c r="N46" s="275"/>
      <c r="O46" s="275"/>
      <c r="P46" s="275"/>
      <c r="Q46" s="275"/>
      <c r="R46" s="138"/>
    </row>
    <row r="47" spans="1:19" s="125" customFormat="1" ht="16.5" customHeight="1">
      <c r="A47" s="130" t="s">
        <v>394</v>
      </c>
      <c r="B47" s="776">
        <f>'精算内訳 '!B46</f>
        <v>0</v>
      </c>
      <c r="C47" s="777"/>
      <c r="D47" s="219">
        <f>'精算内訳 '!D46</f>
        <v>0</v>
      </c>
      <c r="E47" s="220">
        <f>'精算内訳 '!E46</f>
        <v>0</v>
      </c>
      <c r="F47" s="221">
        <f>'精算内訳 '!F46</f>
        <v>0</v>
      </c>
      <c r="G47" s="139">
        <f t="shared" si="2"/>
        <v>0</v>
      </c>
      <c r="H47" s="139">
        <f t="shared" si="3"/>
        <v>0</v>
      </c>
      <c r="I47" s="776">
        <f>'精算内訳 '!I46</f>
        <v>0</v>
      </c>
      <c r="J47" s="777"/>
      <c r="K47" s="224">
        <f>'精算内訳 '!K46</f>
        <v>0</v>
      </c>
      <c r="L47" s="165"/>
      <c r="M47" s="273"/>
      <c r="N47" s="275"/>
      <c r="O47" s="275"/>
      <c r="P47" s="275"/>
      <c r="Q47" s="275"/>
      <c r="R47" s="138"/>
    </row>
    <row r="48" spans="1:19" s="125" customFormat="1" ht="16.5" customHeight="1">
      <c r="A48" s="130" t="s">
        <v>395</v>
      </c>
      <c r="B48" s="776">
        <f>'精算内訳 '!B47</f>
        <v>0</v>
      </c>
      <c r="C48" s="777"/>
      <c r="D48" s="219">
        <f>'精算内訳 '!D47</f>
        <v>0</v>
      </c>
      <c r="E48" s="220">
        <f>'精算内訳 '!E47</f>
        <v>0</v>
      </c>
      <c r="F48" s="221">
        <f>'精算内訳 '!F47</f>
        <v>0</v>
      </c>
      <c r="G48" s="139">
        <f t="shared" si="2"/>
        <v>0</v>
      </c>
      <c r="H48" s="139">
        <f t="shared" si="3"/>
        <v>0</v>
      </c>
      <c r="I48" s="776">
        <f>'精算内訳 '!I47</f>
        <v>0</v>
      </c>
      <c r="J48" s="777"/>
      <c r="K48" s="224">
        <f>'精算内訳 '!K47</f>
        <v>0</v>
      </c>
      <c r="L48" s="165"/>
      <c r="M48" s="273"/>
      <c r="N48" s="275"/>
      <c r="O48" s="275"/>
      <c r="P48" s="275"/>
      <c r="Q48" s="275"/>
      <c r="R48" s="138"/>
    </row>
    <row r="49" spans="1:19" s="125" customFormat="1" ht="16.5" customHeight="1">
      <c r="A49" s="130" t="s">
        <v>396</v>
      </c>
      <c r="B49" s="776">
        <f>'精算内訳 '!B48</f>
        <v>0</v>
      </c>
      <c r="C49" s="777"/>
      <c r="D49" s="219">
        <f>'精算内訳 '!D48</f>
        <v>0</v>
      </c>
      <c r="E49" s="220">
        <f>'精算内訳 '!E48</f>
        <v>0</v>
      </c>
      <c r="F49" s="221">
        <f>'精算内訳 '!F48</f>
        <v>0</v>
      </c>
      <c r="G49" s="139">
        <f t="shared" si="2"/>
        <v>0</v>
      </c>
      <c r="H49" s="139">
        <f t="shared" si="3"/>
        <v>0</v>
      </c>
      <c r="I49" s="776">
        <f>'精算内訳 '!I48</f>
        <v>0</v>
      </c>
      <c r="J49" s="777"/>
      <c r="K49" s="224">
        <f>'精算内訳 '!K48</f>
        <v>0</v>
      </c>
      <c r="L49" s="165"/>
      <c r="M49" s="273"/>
      <c r="N49" s="275"/>
      <c r="O49" s="275"/>
      <c r="P49" s="275"/>
      <c r="Q49" s="275"/>
      <c r="R49" s="138"/>
    </row>
    <row r="50" spans="1:19" s="125" customFormat="1" ht="16.5" customHeight="1">
      <c r="A50" s="130" t="s">
        <v>397</v>
      </c>
      <c r="B50" s="776">
        <f>'精算内訳 '!B49</f>
        <v>0</v>
      </c>
      <c r="C50" s="777"/>
      <c r="D50" s="219">
        <f>'精算内訳 '!D49</f>
        <v>0</v>
      </c>
      <c r="E50" s="220">
        <f>'精算内訳 '!E49</f>
        <v>0</v>
      </c>
      <c r="F50" s="221">
        <f>'精算内訳 '!F49</f>
        <v>0</v>
      </c>
      <c r="G50" s="139">
        <f t="shared" si="2"/>
        <v>0</v>
      </c>
      <c r="H50" s="139">
        <f t="shared" si="3"/>
        <v>0</v>
      </c>
      <c r="I50" s="776">
        <f>'精算内訳 '!I49</f>
        <v>0</v>
      </c>
      <c r="J50" s="777"/>
      <c r="K50" s="224">
        <f>'精算内訳 '!K49</f>
        <v>0</v>
      </c>
      <c r="L50" s="165"/>
      <c r="M50" s="273"/>
      <c r="N50" s="275"/>
      <c r="O50" s="275"/>
      <c r="P50" s="275"/>
      <c r="Q50" s="275"/>
      <c r="R50" s="138"/>
    </row>
    <row r="51" spans="1:19" s="125" customFormat="1" ht="16.5" customHeight="1">
      <c r="A51" s="130" t="s">
        <v>398</v>
      </c>
      <c r="B51" s="776">
        <f>'精算内訳 '!B50</f>
        <v>0</v>
      </c>
      <c r="C51" s="777"/>
      <c r="D51" s="219">
        <f>'精算内訳 '!D50</f>
        <v>0</v>
      </c>
      <c r="E51" s="220">
        <f>'精算内訳 '!E50</f>
        <v>0</v>
      </c>
      <c r="F51" s="221">
        <f>'精算内訳 '!F50</f>
        <v>0</v>
      </c>
      <c r="G51" s="139">
        <f t="shared" si="2"/>
        <v>0</v>
      </c>
      <c r="H51" s="139">
        <f t="shared" si="3"/>
        <v>0</v>
      </c>
      <c r="I51" s="776">
        <f>'精算内訳 '!I50</f>
        <v>0</v>
      </c>
      <c r="J51" s="777"/>
      <c r="K51" s="224">
        <f>'精算内訳 '!K50</f>
        <v>0</v>
      </c>
      <c r="L51" s="165"/>
      <c r="M51" s="273"/>
      <c r="N51" s="142"/>
      <c r="O51" s="142"/>
      <c r="P51" s="142"/>
      <c r="Q51" s="142"/>
    </row>
    <row r="52" spans="1:19" s="125" customFormat="1" ht="16.5" customHeight="1">
      <c r="A52" s="130" t="s">
        <v>399</v>
      </c>
      <c r="B52" s="776">
        <f>'精算内訳 '!B51</f>
        <v>0</v>
      </c>
      <c r="C52" s="777"/>
      <c r="D52" s="219">
        <f>'精算内訳 '!D51</f>
        <v>0</v>
      </c>
      <c r="E52" s="220">
        <f>'精算内訳 '!E51</f>
        <v>0</v>
      </c>
      <c r="F52" s="221">
        <f>'精算内訳 '!F51</f>
        <v>0</v>
      </c>
      <c r="G52" s="139">
        <f t="shared" si="2"/>
        <v>0</v>
      </c>
      <c r="H52" s="139">
        <f t="shared" si="3"/>
        <v>0</v>
      </c>
      <c r="I52" s="776">
        <f>'精算内訳 '!I51</f>
        <v>0</v>
      </c>
      <c r="J52" s="777"/>
      <c r="K52" s="224">
        <f>'精算内訳 '!K51</f>
        <v>0</v>
      </c>
      <c r="L52" s="165"/>
      <c r="M52" s="273"/>
      <c r="N52" s="142"/>
      <c r="O52" s="142"/>
      <c r="P52" s="142"/>
      <c r="Q52" s="142"/>
    </row>
    <row r="53" spans="1:19" s="125" customFormat="1" ht="16.5" customHeight="1">
      <c r="A53" s="130" t="s">
        <v>400</v>
      </c>
      <c r="B53" s="776">
        <f>'精算内訳 '!B52</f>
        <v>0</v>
      </c>
      <c r="C53" s="777"/>
      <c r="D53" s="219">
        <f>'精算内訳 '!D52</f>
        <v>0</v>
      </c>
      <c r="E53" s="220">
        <f>'精算内訳 '!E52</f>
        <v>0</v>
      </c>
      <c r="F53" s="221">
        <f>'精算内訳 '!F52</f>
        <v>0</v>
      </c>
      <c r="G53" s="139">
        <f t="shared" si="2"/>
        <v>0</v>
      </c>
      <c r="H53" s="139">
        <f t="shared" si="3"/>
        <v>0</v>
      </c>
      <c r="I53" s="776">
        <f>'精算内訳 '!I52</f>
        <v>0</v>
      </c>
      <c r="J53" s="777"/>
      <c r="K53" s="224">
        <f>'精算内訳 '!K52</f>
        <v>0</v>
      </c>
      <c r="L53" s="165"/>
      <c r="M53" s="273"/>
      <c r="N53" s="142"/>
      <c r="O53" s="142"/>
      <c r="P53" s="142"/>
      <c r="Q53" s="142"/>
    </row>
    <row r="54" spans="1:19" s="125" customFormat="1" ht="16.5" customHeight="1">
      <c r="A54" s="130" t="s">
        <v>401</v>
      </c>
      <c r="B54" s="776">
        <f>'精算内訳 '!B53</f>
        <v>0</v>
      </c>
      <c r="C54" s="777"/>
      <c r="D54" s="219">
        <f>'精算内訳 '!D53</f>
        <v>0</v>
      </c>
      <c r="E54" s="220">
        <f>'精算内訳 '!E53</f>
        <v>0</v>
      </c>
      <c r="F54" s="221">
        <f>'精算内訳 '!F53</f>
        <v>0</v>
      </c>
      <c r="G54" s="139">
        <f t="shared" si="2"/>
        <v>0</v>
      </c>
      <c r="H54" s="139">
        <f t="shared" si="3"/>
        <v>0</v>
      </c>
      <c r="I54" s="776">
        <f>'精算内訳 '!I53</f>
        <v>0</v>
      </c>
      <c r="J54" s="777"/>
      <c r="K54" s="224">
        <f>'精算内訳 '!K53</f>
        <v>0</v>
      </c>
      <c r="L54" s="165"/>
      <c r="M54" s="273"/>
      <c r="N54" s="273"/>
      <c r="O54" s="273"/>
      <c r="P54" s="273"/>
      <c r="Q54" s="142"/>
      <c r="R54" s="273"/>
      <c r="S54" s="273"/>
    </row>
    <row r="55" spans="1:19" s="125" customFormat="1" ht="16.5" customHeight="1">
      <c r="A55" s="130" t="s">
        <v>402</v>
      </c>
      <c r="B55" s="776">
        <f>'精算内訳 '!B54</f>
        <v>0</v>
      </c>
      <c r="C55" s="777"/>
      <c r="D55" s="219">
        <f>'精算内訳 '!D54</f>
        <v>0</v>
      </c>
      <c r="E55" s="220">
        <f>'精算内訳 '!E54</f>
        <v>0</v>
      </c>
      <c r="F55" s="221">
        <f>'精算内訳 '!F54</f>
        <v>0</v>
      </c>
      <c r="G55" s="139">
        <f t="shared" si="2"/>
        <v>0</v>
      </c>
      <c r="H55" s="139">
        <f t="shared" si="3"/>
        <v>0</v>
      </c>
      <c r="I55" s="776">
        <f>'精算内訳 '!I54</f>
        <v>0</v>
      </c>
      <c r="J55" s="777"/>
      <c r="K55" s="224">
        <f>'精算内訳 '!K54</f>
        <v>0</v>
      </c>
      <c r="L55" s="165"/>
      <c r="M55" s="273"/>
      <c r="N55" s="273"/>
      <c r="O55" s="273"/>
      <c r="P55" s="273"/>
      <c r="Q55" s="142"/>
      <c r="R55" s="273"/>
      <c r="S55" s="273"/>
    </row>
    <row r="56" spans="1:19" s="125" customFormat="1" ht="16.5" customHeight="1">
      <c r="A56" s="130" t="s">
        <v>403</v>
      </c>
      <c r="B56" s="776">
        <f>'精算内訳 '!B55</f>
        <v>0</v>
      </c>
      <c r="C56" s="777"/>
      <c r="D56" s="219">
        <f>'精算内訳 '!D55</f>
        <v>0</v>
      </c>
      <c r="E56" s="220">
        <f>'精算内訳 '!E55</f>
        <v>0</v>
      </c>
      <c r="F56" s="221">
        <f>'精算内訳 '!F55</f>
        <v>0</v>
      </c>
      <c r="G56" s="139">
        <f t="shared" si="2"/>
        <v>0</v>
      </c>
      <c r="H56" s="139">
        <f t="shared" si="3"/>
        <v>0</v>
      </c>
      <c r="I56" s="776">
        <f>'精算内訳 '!I55</f>
        <v>0</v>
      </c>
      <c r="J56" s="777"/>
      <c r="K56" s="224">
        <f>'精算内訳 '!K55</f>
        <v>0</v>
      </c>
      <c r="L56" s="165"/>
      <c r="M56" s="273"/>
      <c r="N56" s="273"/>
      <c r="O56" s="273"/>
      <c r="P56" s="273"/>
      <c r="Q56" s="142"/>
      <c r="R56" s="273"/>
      <c r="S56" s="273"/>
    </row>
    <row r="57" spans="1:19" s="125" customFormat="1" ht="16.5" customHeight="1">
      <c r="A57" s="130" t="s">
        <v>404</v>
      </c>
      <c r="B57" s="776">
        <f>'精算内訳 '!B56</f>
        <v>0</v>
      </c>
      <c r="C57" s="777"/>
      <c r="D57" s="219">
        <f>'精算内訳 '!D56</f>
        <v>0</v>
      </c>
      <c r="E57" s="220">
        <f>'精算内訳 '!E56</f>
        <v>0</v>
      </c>
      <c r="F57" s="221">
        <f>'精算内訳 '!F56</f>
        <v>0</v>
      </c>
      <c r="G57" s="139">
        <f t="shared" si="2"/>
        <v>0</v>
      </c>
      <c r="H57" s="139">
        <f t="shared" si="3"/>
        <v>0</v>
      </c>
      <c r="I57" s="776">
        <f>'精算内訳 '!I56</f>
        <v>0</v>
      </c>
      <c r="J57" s="777"/>
      <c r="K57" s="224">
        <f>'精算内訳 '!K56</f>
        <v>0</v>
      </c>
      <c r="L57" s="165"/>
      <c r="M57" s="273"/>
      <c r="N57" s="273"/>
      <c r="O57" s="273"/>
      <c r="P57" s="273"/>
      <c r="Q57" s="142"/>
      <c r="R57" s="273"/>
      <c r="S57" s="273"/>
    </row>
    <row r="58" spans="1:19" s="125" customFormat="1" ht="16.5" customHeight="1">
      <c r="A58" s="130" t="s">
        <v>405</v>
      </c>
      <c r="B58" s="776">
        <f>'精算内訳 '!B57</f>
        <v>0</v>
      </c>
      <c r="C58" s="777"/>
      <c r="D58" s="219">
        <f>'精算内訳 '!D57</f>
        <v>0</v>
      </c>
      <c r="E58" s="220">
        <f>'精算内訳 '!E57</f>
        <v>0</v>
      </c>
      <c r="F58" s="221">
        <f>'精算内訳 '!F57</f>
        <v>0</v>
      </c>
      <c r="G58" s="139">
        <f t="shared" si="2"/>
        <v>0</v>
      </c>
      <c r="H58" s="139">
        <f t="shared" si="3"/>
        <v>0</v>
      </c>
      <c r="I58" s="776">
        <f>'精算内訳 '!I57</f>
        <v>0</v>
      </c>
      <c r="J58" s="777"/>
      <c r="K58" s="224">
        <f>'精算内訳 '!K57</f>
        <v>0</v>
      </c>
      <c r="L58" s="165"/>
      <c r="M58" s="273"/>
      <c r="N58" s="273"/>
      <c r="O58" s="273"/>
      <c r="P58" s="273"/>
      <c r="Q58" s="142"/>
      <c r="R58" s="273"/>
      <c r="S58" s="273"/>
    </row>
    <row r="59" spans="1:19" s="125" customFormat="1" ht="16.5" customHeight="1">
      <c r="A59" s="130" t="s">
        <v>406</v>
      </c>
      <c r="B59" s="776">
        <f>'精算内訳 '!B58</f>
        <v>0</v>
      </c>
      <c r="C59" s="777"/>
      <c r="D59" s="219">
        <f>'精算内訳 '!D58</f>
        <v>0</v>
      </c>
      <c r="E59" s="220">
        <f>'精算内訳 '!E58</f>
        <v>0</v>
      </c>
      <c r="F59" s="221">
        <f>'精算内訳 '!F58</f>
        <v>0</v>
      </c>
      <c r="G59" s="139">
        <f t="shared" si="2"/>
        <v>0</v>
      </c>
      <c r="H59" s="139">
        <f t="shared" si="3"/>
        <v>0</v>
      </c>
      <c r="I59" s="776">
        <f>'精算内訳 '!I58</f>
        <v>0</v>
      </c>
      <c r="J59" s="777"/>
      <c r="K59" s="224">
        <f>'精算内訳 '!K58</f>
        <v>0</v>
      </c>
      <c r="L59" s="165"/>
      <c r="M59" s="273"/>
      <c r="N59" s="273"/>
      <c r="O59" s="273"/>
      <c r="P59" s="273"/>
      <c r="Q59" s="142"/>
      <c r="R59" s="273"/>
      <c r="S59" s="273"/>
    </row>
    <row r="60" spans="1:19" s="125" customFormat="1" ht="16.5" customHeight="1">
      <c r="A60" s="130" t="s">
        <v>407</v>
      </c>
      <c r="B60" s="776">
        <f>'精算内訳 '!B59</f>
        <v>0</v>
      </c>
      <c r="C60" s="777"/>
      <c r="D60" s="219">
        <f>'精算内訳 '!D59</f>
        <v>0</v>
      </c>
      <c r="E60" s="220">
        <f>'精算内訳 '!E59</f>
        <v>0</v>
      </c>
      <c r="F60" s="221">
        <f>'精算内訳 '!F59</f>
        <v>0</v>
      </c>
      <c r="G60" s="139">
        <f t="shared" si="2"/>
        <v>0</v>
      </c>
      <c r="H60" s="139">
        <f t="shared" si="3"/>
        <v>0</v>
      </c>
      <c r="I60" s="776">
        <f>'精算内訳 '!I59</f>
        <v>0</v>
      </c>
      <c r="J60" s="777"/>
      <c r="K60" s="224">
        <f>'精算内訳 '!K59</f>
        <v>0</v>
      </c>
      <c r="L60" s="165"/>
      <c r="M60" s="273"/>
      <c r="N60" s="273"/>
      <c r="O60" s="273"/>
      <c r="P60" s="273"/>
      <c r="Q60" s="142"/>
      <c r="R60" s="273"/>
      <c r="S60" s="273"/>
    </row>
    <row r="61" spans="1:19" s="125" customFormat="1" ht="16.5" customHeight="1">
      <c r="A61" s="130" t="s">
        <v>408</v>
      </c>
      <c r="B61" s="776">
        <f>'精算内訳 '!B60</f>
        <v>0</v>
      </c>
      <c r="C61" s="777"/>
      <c r="D61" s="219">
        <f>'精算内訳 '!D60</f>
        <v>0</v>
      </c>
      <c r="E61" s="220">
        <f>'精算内訳 '!E60</f>
        <v>0</v>
      </c>
      <c r="F61" s="221">
        <f>'精算内訳 '!F60</f>
        <v>0</v>
      </c>
      <c r="G61" s="139">
        <f t="shared" si="2"/>
        <v>0</v>
      </c>
      <c r="H61" s="139">
        <f t="shared" si="3"/>
        <v>0</v>
      </c>
      <c r="I61" s="776">
        <f>'精算内訳 '!I60</f>
        <v>0</v>
      </c>
      <c r="J61" s="777"/>
      <c r="K61" s="224">
        <f>'精算内訳 '!K60</f>
        <v>0</v>
      </c>
      <c r="L61" s="165"/>
      <c r="M61" s="273"/>
      <c r="N61" s="273"/>
      <c r="O61" s="273"/>
      <c r="P61" s="273"/>
      <c r="Q61" s="142"/>
      <c r="R61" s="273"/>
      <c r="S61" s="273"/>
    </row>
    <row r="62" spans="1:19" s="125" customFormat="1" ht="16.5" customHeight="1">
      <c r="A62" s="130" t="s">
        <v>409</v>
      </c>
      <c r="B62" s="776">
        <f>'精算内訳 '!B61</f>
        <v>0</v>
      </c>
      <c r="C62" s="777"/>
      <c r="D62" s="219">
        <f>'精算内訳 '!D61</f>
        <v>0</v>
      </c>
      <c r="E62" s="220">
        <f>'精算内訳 '!E61</f>
        <v>0</v>
      </c>
      <c r="F62" s="221">
        <f>'精算内訳 '!F61</f>
        <v>0</v>
      </c>
      <c r="G62" s="139">
        <f t="shared" si="2"/>
        <v>0</v>
      </c>
      <c r="H62" s="139">
        <f t="shared" si="3"/>
        <v>0</v>
      </c>
      <c r="I62" s="776">
        <f>'精算内訳 '!I61</f>
        <v>0</v>
      </c>
      <c r="J62" s="777"/>
      <c r="K62" s="224">
        <f>'精算内訳 '!K61</f>
        <v>0</v>
      </c>
      <c r="L62" s="165"/>
      <c r="M62" s="273"/>
      <c r="N62" s="273"/>
      <c r="O62" s="273"/>
      <c r="P62" s="273"/>
      <c r="Q62" s="142"/>
      <c r="R62" s="273"/>
      <c r="S62" s="273"/>
    </row>
    <row r="63" spans="1:19" s="125" customFormat="1" ht="16.5" customHeight="1">
      <c r="A63" s="130" t="s">
        <v>410</v>
      </c>
      <c r="B63" s="776">
        <f>'精算内訳 '!B62</f>
        <v>0</v>
      </c>
      <c r="C63" s="777"/>
      <c r="D63" s="219">
        <f>'精算内訳 '!D62</f>
        <v>0</v>
      </c>
      <c r="E63" s="220">
        <f>'精算内訳 '!E62</f>
        <v>0</v>
      </c>
      <c r="F63" s="221">
        <f>'精算内訳 '!F62</f>
        <v>0</v>
      </c>
      <c r="G63" s="139">
        <f t="shared" si="2"/>
        <v>0</v>
      </c>
      <c r="H63" s="139">
        <f t="shared" si="3"/>
        <v>0</v>
      </c>
      <c r="I63" s="776">
        <f>'精算内訳 '!I62</f>
        <v>0</v>
      </c>
      <c r="J63" s="777"/>
      <c r="K63" s="224">
        <f>'精算内訳 '!K62</f>
        <v>0</v>
      </c>
      <c r="L63" s="165"/>
      <c r="M63" s="273"/>
      <c r="N63" s="273"/>
      <c r="O63" s="273"/>
      <c r="P63" s="273"/>
      <c r="Q63" s="142"/>
      <c r="R63" s="273"/>
      <c r="S63" s="273"/>
    </row>
    <row r="64" spans="1:19" s="125" customFormat="1" ht="16.5" customHeight="1">
      <c r="A64" s="130" t="s">
        <v>411</v>
      </c>
      <c r="B64" s="776">
        <f>'精算内訳 '!B63</f>
        <v>0</v>
      </c>
      <c r="C64" s="777"/>
      <c r="D64" s="219">
        <f>'精算内訳 '!D63</f>
        <v>0</v>
      </c>
      <c r="E64" s="220">
        <f>'精算内訳 '!E63</f>
        <v>0</v>
      </c>
      <c r="F64" s="221">
        <f>'精算内訳 '!F63</f>
        <v>0</v>
      </c>
      <c r="G64" s="139">
        <f t="shared" si="2"/>
        <v>0</v>
      </c>
      <c r="H64" s="139">
        <f>F64-G64</f>
        <v>0</v>
      </c>
      <c r="I64" s="776">
        <f>'精算内訳 '!I63</f>
        <v>0</v>
      </c>
      <c r="J64" s="777"/>
      <c r="K64" s="224">
        <f>'精算内訳 '!K63</f>
        <v>0</v>
      </c>
      <c r="L64" s="165"/>
      <c r="M64" s="273"/>
      <c r="N64" s="273"/>
      <c r="O64" s="273"/>
      <c r="P64" s="273"/>
      <c r="Q64" s="142"/>
      <c r="R64" s="273"/>
      <c r="S64" s="273"/>
    </row>
    <row r="65" spans="1:20" s="125" customFormat="1" ht="16.5" customHeight="1">
      <c r="A65" s="724" t="s">
        <v>258</v>
      </c>
      <c r="B65" s="725"/>
      <c r="C65" s="725"/>
      <c r="D65" s="725"/>
      <c r="E65" s="726"/>
      <c r="F65" s="144">
        <f>SUM(F5:F64)</f>
        <v>0</v>
      </c>
      <c r="G65" s="139">
        <f>SUM(G5:G64)</f>
        <v>0</v>
      </c>
      <c r="H65" s="139">
        <f>SUM(H5:H64)</f>
        <v>0</v>
      </c>
      <c r="I65" s="727"/>
      <c r="J65" s="728"/>
      <c r="K65" s="215"/>
      <c r="L65" s="165"/>
      <c r="M65" s="273"/>
      <c r="N65" s="273"/>
      <c r="O65" s="273"/>
      <c r="P65" s="273"/>
      <c r="Q65" s="273"/>
      <c r="R65" s="273"/>
      <c r="S65" s="273"/>
      <c r="T65" s="273"/>
    </row>
    <row r="66" spans="1:20" s="138" customFormat="1" ht="16.5" customHeight="1">
      <c r="A66" s="166"/>
      <c r="B66" s="271"/>
      <c r="C66" s="271"/>
      <c r="D66" s="273"/>
      <c r="E66" s="273"/>
      <c r="F66" s="273"/>
      <c r="G66" s="273"/>
      <c r="H66" s="273"/>
      <c r="I66" s="273"/>
      <c r="J66" s="273"/>
      <c r="K66" s="273"/>
      <c r="L66" s="273"/>
      <c r="M66" s="273"/>
      <c r="N66" s="273"/>
      <c r="O66" s="273"/>
      <c r="P66" s="273"/>
      <c r="Q66" s="273"/>
      <c r="R66" s="273"/>
      <c r="S66" s="273"/>
    </row>
    <row r="67" spans="1:20" s="147" customFormat="1" ht="22.5" customHeight="1">
      <c r="A67" s="723" t="s">
        <v>249</v>
      </c>
      <c r="B67" s="723"/>
      <c r="C67" s="134" t="s">
        <v>251</v>
      </c>
      <c r="D67" s="134" t="s">
        <v>252</v>
      </c>
      <c r="E67" s="134" t="s">
        <v>253</v>
      </c>
      <c r="G67" s="143"/>
      <c r="H67" s="217"/>
      <c r="I67" s="274" t="s">
        <v>188</v>
      </c>
      <c r="J67" s="274" t="s">
        <v>259</v>
      </c>
      <c r="K67" s="266" t="s">
        <v>189</v>
      </c>
      <c r="L67" s="274" t="s">
        <v>253</v>
      </c>
      <c r="M67" s="273"/>
      <c r="N67" s="273"/>
      <c r="O67" s="273"/>
      <c r="P67" s="273"/>
      <c r="Q67" s="273"/>
    </row>
    <row r="68" spans="1:20" s="147" customFormat="1" ht="16.5" customHeight="1">
      <c r="A68" s="730" t="s">
        <v>183</v>
      </c>
      <c r="B68" s="270" t="s">
        <v>87</v>
      </c>
      <c r="C68" s="139">
        <f>SUMIF($D$5:$D$64,"会場借上料",F$5:F$64)</f>
        <v>0</v>
      </c>
      <c r="D68" s="139">
        <f>SUMIF($D$5:$D$64,"会場借上料",G$5:G$64)</f>
        <v>0</v>
      </c>
      <c r="E68" s="139">
        <f>SUMIF($D$5:$D$64,"会場借上料",H$5:H$64)</f>
        <v>0</v>
      </c>
      <c r="G68" s="735" t="s">
        <v>260</v>
      </c>
      <c r="H68" s="735"/>
      <c r="I68" s="279" t="s">
        <v>416</v>
      </c>
      <c r="J68" s="151">
        <f>SUM(C68:C71,C73)</f>
        <v>0</v>
      </c>
      <c r="K68" s="269">
        <f>SUM(D68:D71,D73)</f>
        <v>0</v>
      </c>
      <c r="L68" s="151">
        <f>SUM(E68:E71,E73)</f>
        <v>0</v>
      </c>
      <c r="M68" s="273"/>
      <c r="N68" s="273"/>
      <c r="O68" s="273"/>
      <c r="P68" s="273"/>
    </row>
    <row r="69" spans="1:20" s="147" customFormat="1" ht="16.5" customHeight="1">
      <c r="A69" s="731"/>
      <c r="B69" s="270" t="s">
        <v>86</v>
      </c>
      <c r="C69" s="139">
        <f>SUMIF($D$5:$D$64,"装飾設備費",F$5:F$64)</f>
        <v>0</v>
      </c>
      <c r="D69" s="139">
        <f>SUMIF($D$5:$D$64,"装飾設備費",G$5:G$64)</f>
        <v>0</v>
      </c>
      <c r="E69" s="139">
        <f>SUMIF($D$5:$D$64,"装飾設備費",H$5:H$64)</f>
        <v>0</v>
      </c>
      <c r="G69" s="735"/>
      <c r="H69" s="735"/>
      <c r="I69" s="279" t="s">
        <v>415</v>
      </c>
      <c r="J69" s="151">
        <f>SUM(C72)</f>
        <v>0</v>
      </c>
      <c r="K69" s="269">
        <f>SUM(D72)</f>
        <v>0</v>
      </c>
      <c r="L69" s="151">
        <f>SUM(E72)</f>
        <v>0</v>
      </c>
    </row>
    <row r="70" spans="1:20" s="147" customFormat="1" ht="16.5" customHeight="1">
      <c r="A70" s="731"/>
      <c r="B70" s="270" t="s">
        <v>85</v>
      </c>
      <c r="C70" s="139">
        <f>SUMIF($D$5:$D$64,"委託料",F$5:F$64)</f>
        <v>0</v>
      </c>
      <c r="D70" s="139">
        <f>SUMIF($D$5:$D$64,"委託料",G$5:G$64)</f>
        <v>0</v>
      </c>
      <c r="E70" s="139">
        <f>SUMIF($D$5:$D$64,"委託料",H$5:H$64)</f>
        <v>0</v>
      </c>
      <c r="G70" s="729" t="s">
        <v>261</v>
      </c>
      <c r="H70" s="729"/>
      <c r="I70" s="279" t="s">
        <v>416</v>
      </c>
      <c r="J70" s="151">
        <f>SUM(C74:C76)</f>
        <v>0</v>
      </c>
      <c r="K70" s="269">
        <f>SUM(D74:D76)</f>
        <v>0</v>
      </c>
      <c r="L70" s="151">
        <f>SUM(E74:E76)</f>
        <v>0</v>
      </c>
    </row>
    <row r="71" spans="1:20" s="147" customFormat="1" ht="16.5" customHeight="1">
      <c r="A71" s="731"/>
      <c r="B71" s="270" t="s">
        <v>83</v>
      </c>
      <c r="C71" s="139">
        <f>SUMIF($D$5:$D$64,"印刷製本費",F$5:F$64)</f>
        <v>0</v>
      </c>
      <c r="D71" s="139">
        <f>SUMIF($D$5:$D$64,"印刷製本費",G$5:G$64)</f>
        <v>0</v>
      </c>
      <c r="E71" s="139">
        <f>SUMIF($D$5:$D$64,"印刷製本費",H$5:H$64)</f>
        <v>0</v>
      </c>
      <c r="G71" s="729" t="s">
        <v>262</v>
      </c>
      <c r="H71" s="729"/>
      <c r="I71" s="152"/>
      <c r="J71" s="151">
        <f>SUM(C77)</f>
        <v>0</v>
      </c>
      <c r="K71" s="269">
        <f>SUM(D77)</f>
        <v>0</v>
      </c>
      <c r="L71" s="151">
        <f>SUM(E77)</f>
        <v>0</v>
      </c>
    </row>
    <row r="72" spans="1:20" s="147" customFormat="1" ht="16.5" customHeight="1">
      <c r="A72" s="731"/>
      <c r="B72" s="270" t="s">
        <v>278</v>
      </c>
      <c r="C72" s="139">
        <f>SUMIF($D$5:$D$64,"人件費",F$5:F$64)</f>
        <v>0</v>
      </c>
      <c r="D72" s="139">
        <f>SUMIF($D$5:$D$64,"人件費",G$5:G$64)</f>
        <v>0</v>
      </c>
      <c r="E72" s="139">
        <f>SUMIF($D$5:$D$64,"人件費",H$5:H$64)</f>
        <v>0</v>
      </c>
      <c r="G72" s="729" t="s">
        <v>186</v>
      </c>
      <c r="H72" s="729"/>
      <c r="I72" s="153"/>
      <c r="J72" s="139">
        <f>SUM(J68:J71)</f>
        <v>0</v>
      </c>
      <c r="K72" s="218"/>
      <c r="L72" s="153"/>
    </row>
    <row r="73" spans="1:20" s="147" customFormat="1" ht="16.5" customHeight="1">
      <c r="A73" s="732"/>
      <c r="B73" s="270" t="s">
        <v>81</v>
      </c>
      <c r="C73" s="139">
        <f>SUMIF($D$5:$D$64,"海外通信費",F$5:F$64)</f>
        <v>0</v>
      </c>
      <c r="D73" s="139">
        <f>SUMIF($D$5:$D$64,"海外通信費",G$5:G$64)</f>
        <v>0</v>
      </c>
      <c r="E73" s="139">
        <f>SUMIF($D$5:$D$64,"海外通信費",H$5:H$64)</f>
        <v>0</v>
      </c>
      <c r="L73" s="273"/>
      <c r="M73" s="273"/>
    </row>
    <row r="74" spans="1:20" s="147" customFormat="1" ht="16.5" customHeight="1">
      <c r="A74" s="734" t="s">
        <v>184</v>
      </c>
      <c r="B74" s="270" t="s">
        <v>256</v>
      </c>
      <c r="C74" s="139">
        <f>SUMIF($D$5:$D$64,"施設整備費",F$5:F$64)</f>
        <v>0</v>
      </c>
      <c r="D74" s="139">
        <f>SUMIF($D$5:$D$64,"施設整備費",G$5:G$64)</f>
        <v>0</v>
      </c>
      <c r="E74" s="139">
        <f>SUMIF($D$5:$D$64,"施設整備費",H$5:H$64)</f>
        <v>0</v>
      </c>
      <c r="G74" s="719" t="s">
        <v>417</v>
      </c>
      <c r="H74" s="720"/>
      <c r="I74" s="312" t="s">
        <v>188</v>
      </c>
      <c r="J74" s="312" t="s">
        <v>259</v>
      </c>
      <c r="K74" s="309" t="s">
        <v>189</v>
      </c>
      <c r="L74" s="312" t="s">
        <v>253</v>
      </c>
      <c r="M74" s="273"/>
    </row>
    <row r="75" spans="1:20" s="147" customFormat="1" ht="16.5" customHeight="1">
      <c r="A75" s="734"/>
      <c r="B75" s="270" t="s">
        <v>78</v>
      </c>
      <c r="C75" s="139">
        <f>SUMIF($D$5:$D$64,"内外装整備費",F$5:F$64)</f>
        <v>0</v>
      </c>
      <c r="D75" s="139">
        <f>SUMIF($D$5:$D$64,"内外装整備費",G$5:G$64)</f>
        <v>0</v>
      </c>
      <c r="E75" s="139">
        <f>SUMIF($D$5:$D$64,"内外装整備費",H$5:H$64)</f>
        <v>0</v>
      </c>
      <c r="G75" s="736" t="s">
        <v>418</v>
      </c>
      <c r="H75" s="735"/>
      <c r="I75" s="279" t="s">
        <v>412</v>
      </c>
      <c r="J75" s="280">
        <f>SUM(C68:C71,C73)</f>
        <v>0</v>
      </c>
      <c r="K75" s="308">
        <f>SUM(D68:D71,D73)</f>
        <v>0</v>
      </c>
      <c r="L75" s="280">
        <f>SUM(E68:E71,E73)</f>
        <v>0</v>
      </c>
    </row>
    <row r="76" spans="1:20" s="147" customFormat="1" ht="16.5" customHeight="1">
      <c r="A76" s="734"/>
      <c r="B76" s="270" t="s">
        <v>77</v>
      </c>
      <c r="C76" s="139">
        <f>SUMIF($D$5:$D$64,"家賃賃借料",F$5:F$64)</f>
        <v>0</v>
      </c>
      <c r="D76" s="139">
        <f>SUMIF($D$5:$D$64,"家賃賃借料",G$5:G$64)</f>
        <v>0</v>
      </c>
      <c r="E76" s="139">
        <f>SUMIF($D$5:$D$64,"家賃賃借料",H$5:H$64)</f>
        <v>0</v>
      </c>
      <c r="G76" s="735"/>
      <c r="H76" s="735"/>
      <c r="I76" s="279" t="s">
        <v>414</v>
      </c>
      <c r="J76" s="280">
        <f>SUM(C72)</f>
        <v>0</v>
      </c>
      <c r="K76" s="308">
        <f>SUM(D72)</f>
        <v>0</v>
      </c>
      <c r="L76" s="280">
        <f>SUM(E72)</f>
        <v>0</v>
      </c>
    </row>
    <row r="77" spans="1:20" s="147" customFormat="1" ht="16.5" customHeight="1">
      <c r="A77" s="719" t="s">
        <v>257</v>
      </c>
      <c r="B77" s="720"/>
      <c r="C77" s="139">
        <f>SUMIF($D$5:$D$64,"補助対象外",F$5:F$64)</f>
        <v>0</v>
      </c>
      <c r="D77" s="139">
        <f>SUMIF($D$5:$D$64,"補助対象外",G$5:G$64)</f>
        <v>0</v>
      </c>
      <c r="E77" s="139">
        <f>SUMIF($D$5:$D$64,"補助対象外",H$5:H$64)</f>
        <v>0</v>
      </c>
      <c r="G77" s="729" t="s">
        <v>261</v>
      </c>
      <c r="H77" s="729"/>
      <c r="I77" s="279" t="s">
        <v>412</v>
      </c>
      <c r="J77" s="280">
        <f>SUM(C74:C76)</f>
        <v>0</v>
      </c>
      <c r="K77" s="308">
        <f>SUM(D74:D76)</f>
        <v>0</v>
      </c>
      <c r="L77" s="280">
        <f>SUM(E74:E76)</f>
        <v>0</v>
      </c>
    </row>
    <row r="78" spans="1:20" s="147" customFormat="1" ht="16.5" customHeight="1">
      <c r="A78" s="733" t="s">
        <v>258</v>
      </c>
      <c r="B78" s="733"/>
      <c r="C78" s="139">
        <f>SUM(C68:C77)</f>
        <v>0</v>
      </c>
      <c r="D78" s="139">
        <f>SUM(D68:D77)</f>
        <v>0</v>
      </c>
      <c r="E78" s="139">
        <f>SUM(E68:E77)</f>
        <v>0</v>
      </c>
      <c r="G78" s="729" t="s">
        <v>262</v>
      </c>
      <c r="H78" s="729"/>
      <c r="I78" s="281"/>
      <c r="J78" s="280">
        <f>C77</f>
        <v>0</v>
      </c>
      <c r="K78" s="308">
        <f>D77</f>
        <v>0</v>
      </c>
      <c r="L78" s="280">
        <f>E77</f>
        <v>0</v>
      </c>
    </row>
    <row r="79" spans="1:20" s="147" customFormat="1" ht="16.5" customHeight="1">
      <c r="A79" s="155"/>
      <c r="B79" s="156"/>
      <c r="C79" s="156"/>
      <c r="G79" s="729" t="s">
        <v>186</v>
      </c>
      <c r="H79" s="729"/>
      <c r="I79" s="282"/>
      <c r="J79" s="277">
        <f>SUM(J75:J78)</f>
        <v>0</v>
      </c>
      <c r="K79" s="218"/>
      <c r="L79" s="282"/>
    </row>
    <row r="80" spans="1:20" s="147" customFormat="1" ht="18.75" customHeight="1">
      <c r="A80" s="155"/>
      <c r="B80" s="156"/>
      <c r="C80" s="156"/>
    </row>
    <row r="81" spans="1:14" s="147" customFormat="1" ht="18.75" customHeight="1">
      <c r="A81" s="155"/>
      <c r="B81" s="156"/>
      <c r="C81" s="156"/>
      <c r="G81" s="147" t="s">
        <v>655</v>
      </c>
    </row>
    <row r="82" spans="1:14" s="125" customFormat="1" ht="18.75" customHeight="1">
      <c r="A82" s="427"/>
      <c r="B82" s="428"/>
      <c r="C82" s="428"/>
      <c r="D82" s="138"/>
      <c r="E82" s="138"/>
      <c r="F82" s="138"/>
      <c r="G82" s="875" t="s">
        <v>656</v>
      </c>
      <c r="H82" s="875"/>
      <c r="I82" s="876" t="s">
        <v>657</v>
      </c>
      <c r="J82" s="876"/>
      <c r="K82" s="733" t="s">
        <v>658</v>
      </c>
      <c r="L82" s="733"/>
      <c r="M82" s="138"/>
      <c r="N82" s="138"/>
    </row>
    <row r="83" spans="1:14" s="125" customFormat="1" ht="18.75" customHeight="1">
      <c r="A83" s="427"/>
      <c r="B83" s="428"/>
      <c r="C83" s="428"/>
      <c r="D83" s="138"/>
      <c r="E83" s="138"/>
      <c r="F83" s="138"/>
      <c r="G83" s="745">
        <f>C78</f>
        <v>0</v>
      </c>
      <c r="H83" s="746"/>
      <c r="I83" s="745">
        <f>SUM(D68:D76)</f>
        <v>0</v>
      </c>
      <c r="J83" s="746"/>
      <c r="K83" s="745">
        <f>E78+D77</f>
        <v>0</v>
      </c>
      <c r="L83" s="746"/>
      <c r="M83" s="138"/>
      <c r="N83" s="138"/>
    </row>
    <row r="84" spans="1:14" ht="18.75" customHeight="1">
      <c r="A84" s="155"/>
      <c r="B84" s="156"/>
      <c r="C84" s="156"/>
      <c r="D84" s="147"/>
      <c r="E84" s="147"/>
      <c r="F84" s="147"/>
      <c r="H84" s="147"/>
      <c r="I84" s="147"/>
      <c r="J84" s="147"/>
      <c r="K84" s="147"/>
      <c r="L84" s="147"/>
      <c r="M84" s="147"/>
      <c r="N84" s="147"/>
    </row>
    <row r="85" spans="1:14" ht="18.75" customHeight="1">
      <c r="A85" s="155"/>
      <c r="B85" s="156"/>
      <c r="C85" s="156"/>
      <c r="D85" s="147"/>
      <c r="E85" s="147"/>
      <c r="F85" s="147"/>
      <c r="H85" s="147"/>
      <c r="I85" s="147"/>
      <c r="J85" s="147"/>
      <c r="K85" s="147"/>
      <c r="L85" s="147"/>
      <c r="M85" s="147"/>
      <c r="N85" s="147"/>
    </row>
    <row r="86" spans="1:14" ht="18.75" customHeight="1">
      <c r="A86" s="155"/>
      <c r="B86" s="156"/>
      <c r="C86" s="156"/>
      <c r="D86" s="147"/>
      <c r="E86" s="147"/>
      <c r="F86" s="147"/>
      <c r="H86" s="147"/>
      <c r="I86" s="147"/>
      <c r="J86" s="147"/>
      <c r="K86" s="147"/>
      <c r="L86" s="147"/>
      <c r="M86" s="147"/>
      <c r="N86" s="147"/>
    </row>
    <row r="87" spans="1:14" ht="18.75" customHeight="1">
      <c r="A87" s="155"/>
      <c r="B87" s="156"/>
      <c r="C87" s="156"/>
      <c r="D87" s="147"/>
      <c r="E87" s="147"/>
      <c r="F87" s="147"/>
      <c r="H87" s="147"/>
      <c r="I87" s="147"/>
      <c r="J87" s="147"/>
      <c r="K87" s="147"/>
      <c r="L87" s="147"/>
      <c r="M87" s="147"/>
      <c r="N87" s="147"/>
    </row>
    <row r="88" spans="1:14">
      <c r="A88" s="155"/>
      <c r="B88" s="156"/>
      <c r="C88" s="156"/>
      <c r="D88" s="147"/>
      <c r="E88" s="147"/>
      <c r="F88" s="147"/>
    </row>
    <row r="89" spans="1:14">
      <c r="A89" s="155"/>
      <c r="B89" s="156"/>
      <c r="C89" s="156"/>
      <c r="D89" s="147"/>
      <c r="E89" s="147"/>
      <c r="F89" s="147"/>
    </row>
    <row r="90" spans="1:14">
      <c r="A90" s="155"/>
      <c r="B90" s="156"/>
      <c r="C90" s="156"/>
      <c r="D90" s="147"/>
      <c r="E90" s="147"/>
      <c r="F90" s="147"/>
    </row>
    <row r="91" spans="1:14">
      <c r="A91" s="155"/>
      <c r="B91" s="156"/>
      <c r="C91" s="156"/>
      <c r="D91" s="147"/>
      <c r="E91" s="147"/>
      <c r="F91" s="147"/>
    </row>
    <row r="92" spans="1:14">
      <c r="A92" s="155"/>
      <c r="B92" s="156"/>
      <c r="C92" s="156"/>
      <c r="D92" s="147"/>
      <c r="E92" s="147"/>
      <c r="F92" s="147"/>
    </row>
    <row r="93" spans="1:14">
      <c r="A93" s="155"/>
      <c r="B93" s="156"/>
      <c r="C93" s="156"/>
      <c r="D93" s="147"/>
      <c r="E93" s="147"/>
      <c r="F93" s="147"/>
    </row>
    <row r="94" spans="1:14">
      <c r="F94" s="147"/>
    </row>
  </sheetData>
  <mergeCells count="149">
    <mergeCell ref="P2:Q2"/>
    <mergeCell ref="B4:C4"/>
    <mergeCell ref="I4:J4"/>
    <mergeCell ref="B8:C8"/>
    <mergeCell ref="I8:J8"/>
    <mergeCell ref="B5:C5"/>
    <mergeCell ref="I5:J5"/>
    <mergeCell ref="B6:C6"/>
    <mergeCell ref="I6:J6"/>
    <mergeCell ref="B7:C7"/>
    <mergeCell ref="I7:J7"/>
    <mergeCell ref="B14:C14"/>
    <mergeCell ref="I14:J14"/>
    <mergeCell ref="B15:C15"/>
    <mergeCell ref="I15:J15"/>
    <mergeCell ref="B16:C16"/>
    <mergeCell ref="I16:J16"/>
    <mergeCell ref="J1:K1"/>
    <mergeCell ref="B2:C2"/>
    <mergeCell ref="E2:H2"/>
    <mergeCell ref="K2:L2"/>
    <mergeCell ref="B11:C11"/>
    <mergeCell ref="I11:J11"/>
    <mergeCell ref="B12:C12"/>
    <mergeCell ref="I12:J12"/>
    <mergeCell ref="B13:C13"/>
    <mergeCell ref="I13:J13"/>
    <mergeCell ref="B9:C9"/>
    <mergeCell ref="I9:J9"/>
    <mergeCell ref="B10:C10"/>
    <mergeCell ref="I10:J10"/>
    <mergeCell ref="B20:C20"/>
    <mergeCell ref="I20:J20"/>
    <mergeCell ref="B21:C21"/>
    <mergeCell ref="I21:J21"/>
    <mergeCell ref="B22:C22"/>
    <mergeCell ref="I22:J22"/>
    <mergeCell ref="B17:C17"/>
    <mergeCell ref="I17:J17"/>
    <mergeCell ref="B18:C18"/>
    <mergeCell ref="I18:J18"/>
    <mergeCell ref="B19:C19"/>
    <mergeCell ref="I19:J19"/>
    <mergeCell ref="B26:C26"/>
    <mergeCell ref="I26:J26"/>
    <mergeCell ref="B27:C27"/>
    <mergeCell ref="I27:J27"/>
    <mergeCell ref="B28:C28"/>
    <mergeCell ref="I28:J28"/>
    <mergeCell ref="B23:C23"/>
    <mergeCell ref="I23:J23"/>
    <mergeCell ref="B24:C24"/>
    <mergeCell ref="I24:J24"/>
    <mergeCell ref="B25:C25"/>
    <mergeCell ref="I25:J25"/>
    <mergeCell ref="B32:C32"/>
    <mergeCell ref="I32:J32"/>
    <mergeCell ref="B33:C33"/>
    <mergeCell ref="I33:J33"/>
    <mergeCell ref="B34:C34"/>
    <mergeCell ref="I34:J34"/>
    <mergeCell ref="B29:C29"/>
    <mergeCell ref="I29:J29"/>
    <mergeCell ref="B30:C30"/>
    <mergeCell ref="I30:J30"/>
    <mergeCell ref="B31:C31"/>
    <mergeCell ref="I31:J31"/>
    <mergeCell ref="B38:C38"/>
    <mergeCell ref="I38:J38"/>
    <mergeCell ref="B39:C39"/>
    <mergeCell ref="I39:J39"/>
    <mergeCell ref="B40:C40"/>
    <mergeCell ref="I40:J40"/>
    <mergeCell ref="B35:C35"/>
    <mergeCell ref="I35:J35"/>
    <mergeCell ref="B36:C36"/>
    <mergeCell ref="I36:J36"/>
    <mergeCell ref="B37:C37"/>
    <mergeCell ref="I37:J37"/>
    <mergeCell ref="B44:C44"/>
    <mergeCell ref="I44:J44"/>
    <mergeCell ref="B45:C45"/>
    <mergeCell ref="I45:J45"/>
    <mergeCell ref="B46:C46"/>
    <mergeCell ref="I46:J46"/>
    <mergeCell ref="B41:C41"/>
    <mergeCell ref="I41:J41"/>
    <mergeCell ref="B42:C42"/>
    <mergeCell ref="I42:J42"/>
    <mergeCell ref="B43:C43"/>
    <mergeCell ref="I43:J43"/>
    <mergeCell ref="B50:C50"/>
    <mergeCell ref="I50:J50"/>
    <mergeCell ref="B51:C51"/>
    <mergeCell ref="I51:J51"/>
    <mergeCell ref="B52:C52"/>
    <mergeCell ref="I52:J52"/>
    <mergeCell ref="B47:C47"/>
    <mergeCell ref="I47:J47"/>
    <mergeCell ref="B48:C48"/>
    <mergeCell ref="I48:J48"/>
    <mergeCell ref="B49:C49"/>
    <mergeCell ref="I49:J49"/>
    <mergeCell ref="B56:C56"/>
    <mergeCell ref="I56:J56"/>
    <mergeCell ref="B57:C57"/>
    <mergeCell ref="I57:J57"/>
    <mergeCell ref="B58:C58"/>
    <mergeCell ref="I58:J58"/>
    <mergeCell ref="B53:C53"/>
    <mergeCell ref="I53:J53"/>
    <mergeCell ref="B54:C54"/>
    <mergeCell ref="I54:J54"/>
    <mergeCell ref="B55:C55"/>
    <mergeCell ref="I55:J55"/>
    <mergeCell ref="B59:C59"/>
    <mergeCell ref="I59:J59"/>
    <mergeCell ref="B60:C60"/>
    <mergeCell ref="I60:J60"/>
    <mergeCell ref="B61:C61"/>
    <mergeCell ref="I61:J61"/>
    <mergeCell ref="A74:A76"/>
    <mergeCell ref="A77:B77"/>
    <mergeCell ref="A78:B78"/>
    <mergeCell ref="A65:E65"/>
    <mergeCell ref="I65:J65"/>
    <mergeCell ref="A67:B67"/>
    <mergeCell ref="G68:H69"/>
    <mergeCell ref="G70:H70"/>
    <mergeCell ref="G71:H71"/>
    <mergeCell ref="G72:H72"/>
    <mergeCell ref="G74:H74"/>
    <mergeCell ref="G75:H76"/>
    <mergeCell ref="G77:H77"/>
    <mergeCell ref="G78:H78"/>
    <mergeCell ref="G82:H82"/>
    <mergeCell ref="I82:J82"/>
    <mergeCell ref="K82:L82"/>
    <mergeCell ref="G83:H83"/>
    <mergeCell ref="I83:J83"/>
    <mergeCell ref="K83:L83"/>
    <mergeCell ref="G79:H79"/>
    <mergeCell ref="A68:A73"/>
    <mergeCell ref="B62:C62"/>
    <mergeCell ref="I62:J62"/>
    <mergeCell ref="B63:C63"/>
    <mergeCell ref="I63:J63"/>
    <mergeCell ref="B64:C64"/>
    <mergeCell ref="I64:J64"/>
  </mergeCells>
  <phoneticPr fontId="23"/>
  <conditionalFormatting sqref="D5:D64">
    <cfRule type="expression" dxfId="0" priority="1" stopIfTrue="1">
      <formula>$D5="人件費"</formula>
    </cfRule>
  </conditionalFormatting>
  <dataValidations count="2">
    <dataValidation type="list" allowBlank="1" showInputMessage="1" showErrorMessage="1" sqref="WVL983067:WVL983104 SV5:SV64 ACR5:ACR64 AMN5:AMN64 AWJ5:AWJ64 BGF5:BGF64 BQB5:BQB64 BZX5:BZX64 CJT5:CJT64 CTP5:CTP64 DDL5:DDL64 DNH5:DNH64 DXD5:DXD64 EGZ5:EGZ64 EQV5:EQV64 FAR5:FAR64 FKN5:FKN64 FUJ5:FUJ64 GEF5:GEF64 GOB5:GOB64 GXX5:GXX64 HHT5:HHT64 HRP5:HRP64 IBL5:IBL64 ILH5:ILH64 IVD5:IVD64 JEZ5:JEZ64 JOV5:JOV64 JYR5:JYR64 KIN5:KIN64 KSJ5:KSJ64 LCF5:LCF64 LMB5:LMB64 LVX5:LVX64 MFT5:MFT64 MPP5:MPP64 MZL5:MZL64 NJH5:NJH64 NTD5:NTD64 OCZ5:OCZ64 OMV5:OMV64 OWR5:OWR64 PGN5:PGN64 PQJ5:PQJ64 QAF5:QAF64 QKB5:QKB64 QTX5:QTX64 RDT5:RDT64 RNP5:RNP64 RXL5:RXL64 SHH5:SHH64 SRD5:SRD64 TAZ5:TAZ64 TKV5:TKV64 TUR5:TUR64 UEN5:UEN64 UOJ5:UOJ64 UYF5:UYF64 VIB5:VIB64 VRX5:VRX64 WBT5:WBT64 WLP5:WLP64 WVL5:WVL64 WLP983067:WLP983104 D65562:D65599 IZ65563:IZ65600 SV65563:SV65600 ACR65563:ACR65600 AMN65563:AMN65600 AWJ65563:AWJ65600 BGF65563:BGF65600 BQB65563:BQB65600 BZX65563:BZX65600 CJT65563:CJT65600 CTP65563:CTP65600 DDL65563:DDL65600 DNH65563:DNH65600 DXD65563:DXD65600 EGZ65563:EGZ65600 EQV65563:EQV65600 FAR65563:FAR65600 FKN65563:FKN65600 FUJ65563:FUJ65600 GEF65563:GEF65600 GOB65563:GOB65600 GXX65563:GXX65600 HHT65563:HHT65600 HRP65563:HRP65600 IBL65563:IBL65600 ILH65563:ILH65600 IVD65563:IVD65600 JEZ65563:JEZ65600 JOV65563:JOV65600 JYR65563:JYR65600 KIN65563:KIN65600 KSJ65563:KSJ65600 LCF65563:LCF65600 LMB65563:LMB65600 LVX65563:LVX65600 MFT65563:MFT65600 MPP65563:MPP65600 MZL65563:MZL65600 NJH65563:NJH65600 NTD65563:NTD65600 OCZ65563:OCZ65600 OMV65563:OMV65600 OWR65563:OWR65600 PGN65563:PGN65600 PQJ65563:PQJ65600 QAF65563:QAF65600 QKB65563:QKB65600 QTX65563:QTX65600 RDT65563:RDT65600 RNP65563:RNP65600 RXL65563:RXL65600 SHH65563:SHH65600 SRD65563:SRD65600 TAZ65563:TAZ65600 TKV65563:TKV65600 TUR65563:TUR65600 UEN65563:UEN65600 UOJ65563:UOJ65600 UYF65563:UYF65600 VIB65563:VIB65600 VRX65563:VRX65600 WBT65563:WBT65600 WLP65563:WLP65600 WVL65563:WVL65600 D131098:D131135 IZ131099:IZ131136 SV131099:SV131136 ACR131099:ACR131136 AMN131099:AMN131136 AWJ131099:AWJ131136 BGF131099:BGF131136 BQB131099:BQB131136 BZX131099:BZX131136 CJT131099:CJT131136 CTP131099:CTP131136 DDL131099:DDL131136 DNH131099:DNH131136 DXD131099:DXD131136 EGZ131099:EGZ131136 EQV131099:EQV131136 FAR131099:FAR131136 FKN131099:FKN131136 FUJ131099:FUJ131136 GEF131099:GEF131136 GOB131099:GOB131136 GXX131099:GXX131136 HHT131099:HHT131136 HRP131099:HRP131136 IBL131099:IBL131136 ILH131099:ILH131136 IVD131099:IVD131136 JEZ131099:JEZ131136 JOV131099:JOV131136 JYR131099:JYR131136 KIN131099:KIN131136 KSJ131099:KSJ131136 LCF131099:LCF131136 LMB131099:LMB131136 LVX131099:LVX131136 MFT131099:MFT131136 MPP131099:MPP131136 MZL131099:MZL131136 NJH131099:NJH131136 NTD131099:NTD131136 OCZ131099:OCZ131136 OMV131099:OMV131136 OWR131099:OWR131136 PGN131099:PGN131136 PQJ131099:PQJ131136 QAF131099:QAF131136 QKB131099:QKB131136 QTX131099:QTX131136 RDT131099:RDT131136 RNP131099:RNP131136 RXL131099:RXL131136 SHH131099:SHH131136 SRD131099:SRD131136 TAZ131099:TAZ131136 TKV131099:TKV131136 TUR131099:TUR131136 UEN131099:UEN131136 UOJ131099:UOJ131136 UYF131099:UYF131136 VIB131099:VIB131136 VRX131099:VRX131136 WBT131099:WBT131136 WLP131099:WLP131136 WVL131099:WVL131136 D196634:D196671 IZ196635:IZ196672 SV196635:SV196672 ACR196635:ACR196672 AMN196635:AMN196672 AWJ196635:AWJ196672 BGF196635:BGF196672 BQB196635:BQB196672 BZX196635:BZX196672 CJT196635:CJT196672 CTP196635:CTP196672 DDL196635:DDL196672 DNH196635:DNH196672 DXD196635:DXD196672 EGZ196635:EGZ196672 EQV196635:EQV196672 FAR196635:FAR196672 FKN196635:FKN196672 FUJ196635:FUJ196672 GEF196635:GEF196672 GOB196635:GOB196672 GXX196635:GXX196672 HHT196635:HHT196672 HRP196635:HRP196672 IBL196635:IBL196672 ILH196635:ILH196672 IVD196635:IVD196672 JEZ196635:JEZ196672 JOV196635:JOV196672 JYR196635:JYR196672 KIN196635:KIN196672 KSJ196635:KSJ196672 LCF196635:LCF196672 LMB196635:LMB196672 LVX196635:LVX196672 MFT196635:MFT196672 MPP196635:MPP196672 MZL196635:MZL196672 NJH196635:NJH196672 NTD196635:NTD196672 OCZ196635:OCZ196672 OMV196635:OMV196672 OWR196635:OWR196672 PGN196635:PGN196672 PQJ196635:PQJ196672 QAF196635:QAF196672 QKB196635:QKB196672 QTX196635:QTX196672 RDT196635:RDT196672 RNP196635:RNP196672 RXL196635:RXL196672 SHH196635:SHH196672 SRD196635:SRD196672 TAZ196635:TAZ196672 TKV196635:TKV196672 TUR196635:TUR196672 UEN196635:UEN196672 UOJ196635:UOJ196672 UYF196635:UYF196672 VIB196635:VIB196672 VRX196635:VRX196672 WBT196635:WBT196672 WLP196635:WLP196672 WVL196635:WVL196672 D262170:D262207 IZ262171:IZ262208 SV262171:SV262208 ACR262171:ACR262208 AMN262171:AMN262208 AWJ262171:AWJ262208 BGF262171:BGF262208 BQB262171:BQB262208 BZX262171:BZX262208 CJT262171:CJT262208 CTP262171:CTP262208 DDL262171:DDL262208 DNH262171:DNH262208 DXD262171:DXD262208 EGZ262171:EGZ262208 EQV262171:EQV262208 FAR262171:FAR262208 FKN262171:FKN262208 FUJ262171:FUJ262208 GEF262171:GEF262208 GOB262171:GOB262208 GXX262171:GXX262208 HHT262171:HHT262208 HRP262171:HRP262208 IBL262171:IBL262208 ILH262171:ILH262208 IVD262171:IVD262208 JEZ262171:JEZ262208 JOV262171:JOV262208 JYR262171:JYR262208 KIN262171:KIN262208 KSJ262171:KSJ262208 LCF262171:LCF262208 LMB262171:LMB262208 LVX262171:LVX262208 MFT262171:MFT262208 MPP262171:MPP262208 MZL262171:MZL262208 NJH262171:NJH262208 NTD262171:NTD262208 OCZ262171:OCZ262208 OMV262171:OMV262208 OWR262171:OWR262208 PGN262171:PGN262208 PQJ262171:PQJ262208 QAF262171:QAF262208 QKB262171:QKB262208 QTX262171:QTX262208 RDT262171:RDT262208 RNP262171:RNP262208 RXL262171:RXL262208 SHH262171:SHH262208 SRD262171:SRD262208 TAZ262171:TAZ262208 TKV262171:TKV262208 TUR262171:TUR262208 UEN262171:UEN262208 UOJ262171:UOJ262208 UYF262171:UYF262208 VIB262171:VIB262208 VRX262171:VRX262208 WBT262171:WBT262208 WLP262171:WLP262208 WVL262171:WVL262208 D327706:D327743 IZ327707:IZ327744 SV327707:SV327744 ACR327707:ACR327744 AMN327707:AMN327744 AWJ327707:AWJ327744 BGF327707:BGF327744 BQB327707:BQB327744 BZX327707:BZX327744 CJT327707:CJT327744 CTP327707:CTP327744 DDL327707:DDL327744 DNH327707:DNH327744 DXD327707:DXD327744 EGZ327707:EGZ327744 EQV327707:EQV327744 FAR327707:FAR327744 FKN327707:FKN327744 FUJ327707:FUJ327744 GEF327707:GEF327744 GOB327707:GOB327744 GXX327707:GXX327744 HHT327707:HHT327744 HRP327707:HRP327744 IBL327707:IBL327744 ILH327707:ILH327744 IVD327707:IVD327744 JEZ327707:JEZ327744 JOV327707:JOV327744 JYR327707:JYR327744 KIN327707:KIN327744 KSJ327707:KSJ327744 LCF327707:LCF327744 LMB327707:LMB327744 LVX327707:LVX327744 MFT327707:MFT327744 MPP327707:MPP327744 MZL327707:MZL327744 NJH327707:NJH327744 NTD327707:NTD327744 OCZ327707:OCZ327744 OMV327707:OMV327744 OWR327707:OWR327744 PGN327707:PGN327744 PQJ327707:PQJ327744 QAF327707:QAF327744 QKB327707:QKB327744 QTX327707:QTX327744 RDT327707:RDT327744 RNP327707:RNP327744 RXL327707:RXL327744 SHH327707:SHH327744 SRD327707:SRD327744 TAZ327707:TAZ327744 TKV327707:TKV327744 TUR327707:TUR327744 UEN327707:UEN327744 UOJ327707:UOJ327744 UYF327707:UYF327744 VIB327707:VIB327744 VRX327707:VRX327744 WBT327707:WBT327744 WLP327707:WLP327744 WVL327707:WVL327744 D393242:D393279 IZ393243:IZ393280 SV393243:SV393280 ACR393243:ACR393280 AMN393243:AMN393280 AWJ393243:AWJ393280 BGF393243:BGF393280 BQB393243:BQB393280 BZX393243:BZX393280 CJT393243:CJT393280 CTP393243:CTP393280 DDL393243:DDL393280 DNH393243:DNH393280 DXD393243:DXD393280 EGZ393243:EGZ393280 EQV393243:EQV393280 FAR393243:FAR393280 FKN393243:FKN393280 FUJ393243:FUJ393280 GEF393243:GEF393280 GOB393243:GOB393280 GXX393243:GXX393280 HHT393243:HHT393280 HRP393243:HRP393280 IBL393243:IBL393280 ILH393243:ILH393280 IVD393243:IVD393280 JEZ393243:JEZ393280 JOV393243:JOV393280 JYR393243:JYR393280 KIN393243:KIN393280 KSJ393243:KSJ393280 LCF393243:LCF393280 LMB393243:LMB393280 LVX393243:LVX393280 MFT393243:MFT393280 MPP393243:MPP393280 MZL393243:MZL393280 NJH393243:NJH393280 NTD393243:NTD393280 OCZ393243:OCZ393280 OMV393243:OMV393280 OWR393243:OWR393280 PGN393243:PGN393280 PQJ393243:PQJ393280 QAF393243:QAF393280 QKB393243:QKB393280 QTX393243:QTX393280 RDT393243:RDT393280 RNP393243:RNP393280 RXL393243:RXL393280 SHH393243:SHH393280 SRD393243:SRD393280 TAZ393243:TAZ393280 TKV393243:TKV393280 TUR393243:TUR393280 UEN393243:UEN393280 UOJ393243:UOJ393280 UYF393243:UYF393280 VIB393243:VIB393280 VRX393243:VRX393280 WBT393243:WBT393280 WLP393243:WLP393280 WVL393243:WVL393280 D458778:D458815 IZ458779:IZ458816 SV458779:SV458816 ACR458779:ACR458816 AMN458779:AMN458816 AWJ458779:AWJ458816 BGF458779:BGF458816 BQB458779:BQB458816 BZX458779:BZX458816 CJT458779:CJT458816 CTP458779:CTP458816 DDL458779:DDL458816 DNH458779:DNH458816 DXD458779:DXD458816 EGZ458779:EGZ458816 EQV458779:EQV458816 FAR458779:FAR458816 FKN458779:FKN458816 FUJ458779:FUJ458816 GEF458779:GEF458816 GOB458779:GOB458816 GXX458779:GXX458816 HHT458779:HHT458816 HRP458779:HRP458816 IBL458779:IBL458816 ILH458779:ILH458816 IVD458779:IVD458816 JEZ458779:JEZ458816 JOV458779:JOV458816 JYR458779:JYR458816 KIN458779:KIN458816 KSJ458779:KSJ458816 LCF458779:LCF458816 LMB458779:LMB458816 LVX458779:LVX458816 MFT458779:MFT458816 MPP458779:MPP458816 MZL458779:MZL458816 NJH458779:NJH458816 NTD458779:NTD458816 OCZ458779:OCZ458816 OMV458779:OMV458816 OWR458779:OWR458816 PGN458779:PGN458816 PQJ458779:PQJ458816 QAF458779:QAF458816 QKB458779:QKB458816 QTX458779:QTX458816 RDT458779:RDT458816 RNP458779:RNP458816 RXL458779:RXL458816 SHH458779:SHH458816 SRD458779:SRD458816 TAZ458779:TAZ458816 TKV458779:TKV458816 TUR458779:TUR458816 UEN458779:UEN458816 UOJ458779:UOJ458816 UYF458779:UYF458816 VIB458779:VIB458816 VRX458779:VRX458816 WBT458779:WBT458816 WLP458779:WLP458816 WVL458779:WVL458816 D524314:D524351 IZ524315:IZ524352 SV524315:SV524352 ACR524315:ACR524352 AMN524315:AMN524352 AWJ524315:AWJ524352 BGF524315:BGF524352 BQB524315:BQB524352 BZX524315:BZX524352 CJT524315:CJT524352 CTP524315:CTP524352 DDL524315:DDL524352 DNH524315:DNH524352 DXD524315:DXD524352 EGZ524315:EGZ524352 EQV524315:EQV524352 FAR524315:FAR524352 FKN524315:FKN524352 FUJ524315:FUJ524352 GEF524315:GEF524352 GOB524315:GOB524352 GXX524315:GXX524352 HHT524315:HHT524352 HRP524315:HRP524352 IBL524315:IBL524352 ILH524315:ILH524352 IVD524315:IVD524352 JEZ524315:JEZ524352 JOV524315:JOV524352 JYR524315:JYR524352 KIN524315:KIN524352 KSJ524315:KSJ524352 LCF524315:LCF524352 LMB524315:LMB524352 LVX524315:LVX524352 MFT524315:MFT524352 MPP524315:MPP524352 MZL524315:MZL524352 NJH524315:NJH524352 NTD524315:NTD524352 OCZ524315:OCZ524352 OMV524315:OMV524352 OWR524315:OWR524352 PGN524315:PGN524352 PQJ524315:PQJ524352 QAF524315:QAF524352 QKB524315:QKB524352 QTX524315:QTX524352 RDT524315:RDT524352 RNP524315:RNP524352 RXL524315:RXL524352 SHH524315:SHH524352 SRD524315:SRD524352 TAZ524315:TAZ524352 TKV524315:TKV524352 TUR524315:TUR524352 UEN524315:UEN524352 UOJ524315:UOJ524352 UYF524315:UYF524352 VIB524315:VIB524352 VRX524315:VRX524352 WBT524315:WBT524352 WLP524315:WLP524352 WVL524315:WVL524352 D589850:D589887 IZ589851:IZ589888 SV589851:SV589888 ACR589851:ACR589888 AMN589851:AMN589888 AWJ589851:AWJ589888 BGF589851:BGF589888 BQB589851:BQB589888 BZX589851:BZX589888 CJT589851:CJT589888 CTP589851:CTP589888 DDL589851:DDL589888 DNH589851:DNH589888 DXD589851:DXD589888 EGZ589851:EGZ589888 EQV589851:EQV589888 FAR589851:FAR589888 FKN589851:FKN589888 FUJ589851:FUJ589888 GEF589851:GEF589888 GOB589851:GOB589888 GXX589851:GXX589888 HHT589851:HHT589888 HRP589851:HRP589888 IBL589851:IBL589888 ILH589851:ILH589888 IVD589851:IVD589888 JEZ589851:JEZ589888 JOV589851:JOV589888 JYR589851:JYR589888 KIN589851:KIN589888 KSJ589851:KSJ589888 LCF589851:LCF589888 LMB589851:LMB589888 LVX589851:LVX589888 MFT589851:MFT589888 MPP589851:MPP589888 MZL589851:MZL589888 NJH589851:NJH589888 NTD589851:NTD589888 OCZ589851:OCZ589888 OMV589851:OMV589888 OWR589851:OWR589888 PGN589851:PGN589888 PQJ589851:PQJ589888 QAF589851:QAF589888 QKB589851:QKB589888 QTX589851:QTX589888 RDT589851:RDT589888 RNP589851:RNP589888 RXL589851:RXL589888 SHH589851:SHH589888 SRD589851:SRD589888 TAZ589851:TAZ589888 TKV589851:TKV589888 TUR589851:TUR589888 UEN589851:UEN589888 UOJ589851:UOJ589888 UYF589851:UYF589888 VIB589851:VIB589888 VRX589851:VRX589888 WBT589851:WBT589888 WLP589851:WLP589888 WVL589851:WVL589888 D655386:D655423 IZ655387:IZ655424 SV655387:SV655424 ACR655387:ACR655424 AMN655387:AMN655424 AWJ655387:AWJ655424 BGF655387:BGF655424 BQB655387:BQB655424 BZX655387:BZX655424 CJT655387:CJT655424 CTP655387:CTP655424 DDL655387:DDL655424 DNH655387:DNH655424 DXD655387:DXD655424 EGZ655387:EGZ655424 EQV655387:EQV655424 FAR655387:FAR655424 FKN655387:FKN655424 FUJ655387:FUJ655424 GEF655387:GEF655424 GOB655387:GOB655424 GXX655387:GXX655424 HHT655387:HHT655424 HRP655387:HRP655424 IBL655387:IBL655424 ILH655387:ILH655424 IVD655387:IVD655424 JEZ655387:JEZ655424 JOV655387:JOV655424 JYR655387:JYR655424 KIN655387:KIN655424 KSJ655387:KSJ655424 LCF655387:LCF655424 LMB655387:LMB655424 LVX655387:LVX655424 MFT655387:MFT655424 MPP655387:MPP655424 MZL655387:MZL655424 NJH655387:NJH655424 NTD655387:NTD655424 OCZ655387:OCZ655424 OMV655387:OMV655424 OWR655387:OWR655424 PGN655387:PGN655424 PQJ655387:PQJ655424 QAF655387:QAF655424 QKB655387:QKB655424 QTX655387:QTX655424 RDT655387:RDT655424 RNP655387:RNP655424 RXL655387:RXL655424 SHH655387:SHH655424 SRD655387:SRD655424 TAZ655387:TAZ655424 TKV655387:TKV655424 TUR655387:TUR655424 UEN655387:UEN655424 UOJ655387:UOJ655424 UYF655387:UYF655424 VIB655387:VIB655424 VRX655387:VRX655424 WBT655387:WBT655424 WLP655387:WLP655424 WVL655387:WVL655424 D720922:D720959 IZ720923:IZ720960 SV720923:SV720960 ACR720923:ACR720960 AMN720923:AMN720960 AWJ720923:AWJ720960 BGF720923:BGF720960 BQB720923:BQB720960 BZX720923:BZX720960 CJT720923:CJT720960 CTP720923:CTP720960 DDL720923:DDL720960 DNH720923:DNH720960 DXD720923:DXD720960 EGZ720923:EGZ720960 EQV720923:EQV720960 FAR720923:FAR720960 FKN720923:FKN720960 FUJ720923:FUJ720960 GEF720923:GEF720960 GOB720923:GOB720960 GXX720923:GXX720960 HHT720923:HHT720960 HRP720923:HRP720960 IBL720923:IBL720960 ILH720923:ILH720960 IVD720923:IVD720960 JEZ720923:JEZ720960 JOV720923:JOV720960 JYR720923:JYR720960 KIN720923:KIN720960 KSJ720923:KSJ720960 LCF720923:LCF720960 LMB720923:LMB720960 LVX720923:LVX720960 MFT720923:MFT720960 MPP720923:MPP720960 MZL720923:MZL720960 NJH720923:NJH720960 NTD720923:NTD720960 OCZ720923:OCZ720960 OMV720923:OMV720960 OWR720923:OWR720960 PGN720923:PGN720960 PQJ720923:PQJ720960 QAF720923:QAF720960 QKB720923:QKB720960 QTX720923:QTX720960 RDT720923:RDT720960 RNP720923:RNP720960 RXL720923:RXL720960 SHH720923:SHH720960 SRD720923:SRD720960 TAZ720923:TAZ720960 TKV720923:TKV720960 TUR720923:TUR720960 UEN720923:UEN720960 UOJ720923:UOJ720960 UYF720923:UYF720960 VIB720923:VIB720960 VRX720923:VRX720960 WBT720923:WBT720960 WLP720923:WLP720960 WVL720923:WVL720960 D786458:D786495 IZ786459:IZ786496 SV786459:SV786496 ACR786459:ACR786496 AMN786459:AMN786496 AWJ786459:AWJ786496 BGF786459:BGF786496 BQB786459:BQB786496 BZX786459:BZX786496 CJT786459:CJT786496 CTP786459:CTP786496 DDL786459:DDL786496 DNH786459:DNH786496 DXD786459:DXD786496 EGZ786459:EGZ786496 EQV786459:EQV786496 FAR786459:FAR786496 FKN786459:FKN786496 FUJ786459:FUJ786496 GEF786459:GEF786496 GOB786459:GOB786496 GXX786459:GXX786496 HHT786459:HHT786496 HRP786459:HRP786496 IBL786459:IBL786496 ILH786459:ILH786496 IVD786459:IVD786496 JEZ786459:JEZ786496 JOV786459:JOV786496 JYR786459:JYR786496 KIN786459:KIN786496 KSJ786459:KSJ786496 LCF786459:LCF786496 LMB786459:LMB786496 LVX786459:LVX786496 MFT786459:MFT786496 MPP786459:MPP786496 MZL786459:MZL786496 NJH786459:NJH786496 NTD786459:NTD786496 OCZ786459:OCZ786496 OMV786459:OMV786496 OWR786459:OWR786496 PGN786459:PGN786496 PQJ786459:PQJ786496 QAF786459:QAF786496 QKB786459:QKB786496 QTX786459:QTX786496 RDT786459:RDT786496 RNP786459:RNP786496 RXL786459:RXL786496 SHH786459:SHH786496 SRD786459:SRD786496 TAZ786459:TAZ786496 TKV786459:TKV786496 TUR786459:TUR786496 UEN786459:UEN786496 UOJ786459:UOJ786496 UYF786459:UYF786496 VIB786459:VIB786496 VRX786459:VRX786496 WBT786459:WBT786496 WLP786459:WLP786496 WVL786459:WVL786496 D851994:D852031 IZ851995:IZ852032 SV851995:SV852032 ACR851995:ACR852032 AMN851995:AMN852032 AWJ851995:AWJ852032 BGF851995:BGF852032 BQB851995:BQB852032 BZX851995:BZX852032 CJT851995:CJT852032 CTP851995:CTP852032 DDL851995:DDL852032 DNH851995:DNH852032 DXD851995:DXD852032 EGZ851995:EGZ852032 EQV851995:EQV852032 FAR851995:FAR852032 FKN851995:FKN852032 FUJ851995:FUJ852032 GEF851995:GEF852032 GOB851995:GOB852032 GXX851995:GXX852032 HHT851995:HHT852032 HRP851995:HRP852032 IBL851995:IBL852032 ILH851995:ILH852032 IVD851995:IVD852032 JEZ851995:JEZ852032 JOV851995:JOV852032 JYR851995:JYR852032 KIN851995:KIN852032 KSJ851995:KSJ852032 LCF851995:LCF852032 LMB851995:LMB852032 LVX851995:LVX852032 MFT851995:MFT852032 MPP851995:MPP852032 MZL851995:MZL852032 NJH851995:NJH852032 NTD851995:NTD852032 OCZ851995:OCZ852032 OMV851995:OMV852032 OWR851995:OWR852032 PGN851995:PGN852032 PQJ851995:PQJ852032 QAF851995:QAF852032 QKB851995:QKB852032 QTX851995:QTX852032 RDT851995:RDT852032 RNP851995:RNP852032 RXL851995:RXL852032 SHH851995:SHH852032 SRD851995:SRD852032 TAZ851995:TAZ852032 TKV851995:TKV852032 TUR851995:TUR852032 UEN851995:UEN852032 UOJ851995:UOJ852032 UYF851995:UYF852032 VIB851995:VIB852032 VRX851995:VRX852032 WBT851995:WBT852032 WLP851995:WLP852032 WVL851995:WVL852032 D917530:D917567 IZ917531:IZ917568 SV917531:SV917568 ACR917531:ACR917568 AMN917531:AMN917568 AWJ917531:AWJ917568 BGF917531:BGF917568 BQB917531:BQB917568 BZX917531:BZX917568 CJT917531:CJT917568 CTP917531:CTP917568 DDL917531:DDL917568 DNH917531:DNH917568 DXD917531:DXD917568 EGZ917531:EGZ917568 EQV917531:EQV917568 FAR917531:FAR917568 FKN917531:FKN917568 FUJ917531:FUJ917568 GEF917531:GEF917568 GOB917531:GOB917568 GXX917531:GXX917568 HHT917531:HHT917568 HRP917531:HRP917568 IBL917531:IBL917568 ILH917531:ILH917568 IVD917531:IVD917568 JEZ917531:JEZ917568 JOV917531:JOV917568 JYR917531:JYR917568 KIN917531:KIN917568 KSJ917531:KSJ917568 LCF917531:LCF917568 LMB917531:LMB917568 LVX917531:LVX917568 MFT917531:MFT917568 MPP917531:MPP917568 MZL917531:MZL917568 NJH917531:NJH917568 NTD917531:NTD917568 OCZ917531:OCZ917568 OMV917531:OMV917568 OWR917531:OWR917568 PGN917531:PGN917568 PQJ917531:PQJ917568 QAF917531:QAF917568 QKB917531:QKB917568 QTX917531:QTX917568 RDT917531:RDT917568 RNP917531:RNP917568 RXL917531:RXL917568 SHH917531:SHH917568 SRD917531:SRD917568 TAZ917531:TAZ917568 TKV917531:TKV917568 TUR917531:TUR917568 UEN917531:UEN917568 UOJ917531:UOJ917568 UYF917531:UYF917568 VIB917531:VIB917568 VRX917531:VRX917568 WBT917531:WBT917568 WLP917531:WLP917568 WVL917531:WVL917568 D983066:D983103 IZ983067:IZ983104 SV983067:SV983104 ACR983067:ACR983104 AMN983067:AMN983104 AWJ983067:AWJ983104 BGF983067:BGF983104 BQB983067:BQB983104 BZX983067:BZX983104 CJT983067:CJT983104 CTP983067:CTP983104 DDL983067:DDL983104 DNH983067:DNH983104 DXD983067:DXD983104 EGZ983067:EGZ983104 EQV983067:EQV983104 FAR983067:FAR983104 FKN983067:FKN983104 FUJ983067:FUJ983104 GEF983067:GEF983104 GOB983067:GOB983104 GXX983067:GXX983104 HHT983067:HHT983104 HRP983067:HRP983104 IBL983067:IBL983104 ILH983067:ILH983104 IVD983067:IVD983104 JEZ983067:JEZ983104 JOV983067:JOV983104 JYR983067:JYR983104 KIN983067:KIN983104 KSJ983067:KSJ983104 LCF983067:LCF983104 LMB983067:LMB983104 LVX983067:LVX983104 MFT983067:MFT983104 MPP983067:MPP983104 MZL983067:MZL983104 NJH983067:NJH983104 NTD983067:NTD983104 OCZ983067:OCZ983104 OMV983067:OMV983104 OWR983067:OWR983104 PGN983067:PGN983104 PQJ983067:PQJ983104 QAF983067:QAF983104 QKB983067:QKB983104 QTX983067:QTX983104 RDT983067:RDT983104 RNP983067:RNP983104 RXL983067:RXL983104 SHH983067:SHH983104 SRD983067:SRD983104 TAZ983067:TAZ983104 TKV983067:TKV983104 TUR983067:TUR983104 UEN983067:UEN983104 UOJ983067:UOJ983104 UYF983067:UYF983104 VIB983067:VIB983104 VRX983067:VRX983104 WBT983067:WBT983104 IZ5:IZ64">
      <formula1>$N$5:$N$15</formula1>
    </dataValidation>
    <dataValidation type="list" allowBlank="1" showInputMessage="1" sqref="WVM983067:WVM983104 SW5:SW64 ACS5:ACS64 AMO5:AMO64 AWK5:AWK64 BGG5:BGG64 BQC5:BQC64 BZY5:BZY64 CJU5:CJU64 CTQ5:CTQ64 DDM5:DDM64 DNI5:DNI64 DXE5:DXE64 EHA5:EHA64 EQW5:EQW64 FAS5:FAS64 FKO5:FKO64 FUK5:FUK64 GEG5:GEG64 GOC5:GOC64 GXY5:GXY64 HHU5:HHU64 HRQ5:HRQ64 IBM5:IBM64 ILI5:ILI64 IVE5:IVE64 JFA5:JFA64 JOW5:JOW64 JYS5:JYS64 KIO5:KIO64 KSK5:KSK64 LCG5:LCG64 LMC5:LMC64 LVY5:LVY64 MFU5:MFU64 MPQ5:MPQ64 MZM5:MZM64 NJI5:NJI64 NTE5:NTE64 ODA5:ODA64 OMW5:OMW64 OWS5:OWS64 PGO5:PGO64 PQK5:PQK64 QAG5:QAG64 QKC5:QKC64 QTY5:QTY64 RDU5:RDU64 RNQ5:RNQ64 RXM5:RXM64 SHI5:SHI64 SRE5:SRE64 TBA5:TBA64 TKW5:TKW64 TUS5:TUS64 UEO5:UEO64 UOK5:UOK64 UYG5:UYG64 VIC5:VIC64 VRY5:VRY64 WBU5:WBU64 WLQ5:WLQ64 WVM5:WVM64 WLQ983067:WLQ983104 E65562:E65599 JA65563:JA65600 SW65563:SW65600 ACS65563:ACS65600 AMO65563:AMO65600 AWK65563:AWK65600 BGG65563:BGG65600 BQC65563:BQC65600 BZY65563:BZY65600 CJU65563:CJU65600 CTQ65563:CTQ65600 DDM65563:DDM65600 DNI65563:DNI65600 DXE65563:DXE65600 EHA65563:EHA65600 EQW65563:EQW65600 FAS65563:FAS65600 FKO65563:FKO65600 FUK65563:FUK65600 GEG65563:GEG65600 GOC65563:GOC65600 GXY65563:GXY65600 HHU65563:HHU65600 HRQ65563:HRQ65600 IBM65563:IBM65600 ILI65563:ILI65600 IVE65563:IVE65600 JFA65563:JFA65600 JOW65563:JOW65600 JYS65563:JYS65600 KIO65563:KIO65600 KSK65563:KSK65600 LCG65563:LCG65600 LMC65563:LMC65600 LVY65563:LVY65600 MFU65563:MFU65600 MPQ65563:MPQ65600 MZM65563:MZM65600 NJI65563:NJI65600 NTE65563:NTE65600 ODA65563:ODA65600 OMW65563:OMW65600 OWS65563:OWS65600 PGO65563:PGO65600 PQK65563:PQK65600 QAG65563:QAG65600 QKC65563:QKC65600 QTY65563:QTY65600 RDU65563:RDU65600 RNQ65563:RNQ65600 RXM65563:RXM65600 SHI65563:SHI65600 SRE65563:SRE65600 TBA65563:TBA65600 TKW65563:TKW65600 TUS65563:TUS65600 UEO65563:UEO65600 UOK65563:UOK65600 UYG65563:UYG65600 VIC65563:VIC65600 VRY65563:VRY65600 WBU65563:WBU65600 WLQ65563:WLQ65600 WVM65563:WVM65600 E131098:E131135 JA131099:JA131136 SW131099:SW131136 ACS131099:ACS131136 AMO131099:AMO131136 AWK131099:AWK131136 BGG131099:BGG131136 BQC131099:BQC131136 BZY131099:BZY131136 CJU131099:CJU131136 CTQ131099:CTQ131136 DDM131099:DDM131136 DNI131099:DNI131136 DXE131099:DXE131136 EHA131099:EHA131136 EQW131099:EQW131136 FAS131099:FAS131136 FKO131099:FKO131136 FUK131099:FUK131136 GEG131099:GEG131136 GOC131099:GOC131136 GXY131099:GXY131136 HHU131099:HHU131136 HRQ131099:HRQ131136 IBM131099:IBM131136 ILI131099:ILI131136 IVE131099:IVE131136 JFA131099:JFA131136 JOW131099:JOW131136 JYS131099:JYS131136 KIO131099:KIO131136 KSK131099:KSK131136 LCG131099:LCG131136 LMC131099:LMC131136 LVY131099:LVY131136 MFU131099:MFU131136 MPQ131099:MPQ131136 MZM131099:MZM131136 NJI131099:NJI131136 NTE131099:NTE131136 ODA131099:ODA131136 OMW131099:OMW131136 OWS131099:OWS131136 PGO131099:PGO131136 PQK131099:PQK131136 QAG131099:QAG131136 QKC131099:QKC131136 QTY131099:QTY131136 RDU131099:RDU131136 RNQ131099:RNQ131136 RXM131099:RXM131136 SHI131099:SHI131136 SRE131099:SRE131136 TBA131099:TBA131136 TKW131099:TKW131136 TUS131099:TUS131136 UEO131099:UEO131136 UOK131099:UOK131136 UYG131099:UYG131136 VIC131099:VIC131136 VRY131099:VRY131136 WBU131099:WBU131136 WLQ131099:WLQ131136 WVM131099:WVM131136 E196634:E196671 JA196635:JA196672 SW196635:SW196672 ACS196635:ACS196672 AMO196635:AMO196672 AWK196635:AWK196672 BGG196635:BGG196672 BQC196635:BQC196672 BZY196635:BZY196672 CJU196635:CJU196672 CTQ196635:CTQ196672 DDM196635:DDM196672 DNI196635:DNI196672 DXE196635:DXE196672 EHA196635:EHA196672 EQW196635:EQW196672 FAS196635:FAS196672 FKO196635:FKO196672 FUK196635:FUK196672 GEG196635:GEG196672 GOC196635:GOC196672 GXY196635:GXY196672 HHU196635:HHU196672 HRQ196635:HRQ196672 IBM196635:IBM196672 ILI196635:ILI196672 IVE196635:IVE196672 JFA196635:JFA196672 JOW196635:JOW196672 JYS196635:JYS196672 KIO196635:KIO196672 KSK196635:KSK196672 LCG196635:LCG196672 LMC196635:LMC196672 LVY196635:LVY196672 MFU196635:MFU196672 MPQ196635:MPQ196672 MZM196635:MZM196672 NJI196635:NJI196672 NTE196635:NTE196672 ODA196635:ODA196672 OMW196635:OMW196672 OWS196635:OWS196672 PGO196635:PGO196672 PQK196635:PQK196672 QAG196635:QAG196672 QKC196635:QKC196672 QTY196635:QTY196672 RDU196635:RDU196672 RNQ196635:RNQ196672 RXM196635:RXM196672 SHI196635:SHI196672 SRE196635:SRE196672 TBA196635:TBA196672 TKW196635:TKW196672 TUS196635:TUS196672 UEO196635:UEO196672 UOK196635:UOK196672 UYG196635:UYG196672 VIC196635:VIC196672 VRY196635:VRY196672 WBU196635:WBU196672 WLQ196635:WLQ196672 WVM196635:WVM196672 E262170:E262207 JA262171:JA262208 SW262171:SW262208 ACS262171:ACS262208 AMO262171:AMO262208 AWK262171:AWK262208 BGG262171:BGG262208 BQC262171:BQC262208 BZY262171:BZY262208 CJU262171:CJU262208 CTQ262171:CTQ262208 DDM262171:DDM262208 DNI262171:DNI262208 DXE262171:DXE262208 EHA262171:EHA262208 EQW262171:EQW262208 FAS262171:FAS262208 FKO262171:FKO262208 FUK262171:FUK262208 GEG262171:GEG262208 GOC262171:GOC262208 GXY262171:GXY262208 HHU262171:HHU262208 HRQ262171:HRQ262208 IBM262171:IBM262208 ILI262171:ILI262208 IVE262171:IVE262208 JFA262171:JFA262208 JOW262171:JOW262208 JYS262171:JYS262208 KIO262171:KIO262208 KSK262171:KSK262208 LCG262171:LCG262208 LMC262171:LMC262208 LVY262171:LVY262208 MFU262171:MFU262208 MPQ262171:MPQ262208 MZM262171:MZM262208 NJI262171:NJI262208 NTE262171:NTE262208 ODA262171:ODA262208 OMW262171:OMW262208 OWS262171:OWS262208 PGO262171:PGO262208 PQK262171:PQK262208 QAG262171:QAG262208 QKC262171:QKC262208 QTY262171:QTY262208 RDU262171:RDU262208 RNQ262171:RNQ262208 RXM262171:RXM262208 SHI262171:SHI262208 SRE262171:SRE262208 TBA262171:TBA262208 TKW262171:TKW262208 TUS262171:TUS262208 UEO262171:UEO262208 UOK262171:UOK262208 UYG262171:UYG262208 VIC262171:VIC262208 VRY262171:VRY262208 WBU262171:WBU262208 WLQ262171:WLQ262208 WVM262171:WVM262208 E327706:E327743 JA327707:JA327744 SW327707:SW327744 ACS327707:ACS327744 AMO327707:AMO327744 AWK327707:AWK327744 BGG327707:BGG327744 BQC327707:BQC327744 BZY327707:BZY327744 CJU327707:CJU327744 CTQ327707:CTQ327744 DDM327707:DDM327744 DNI327707:DNI327744 DXE327707:DXE327744 EHA327707:EHA327744 EQW327707:EQW327744 FAS327707:FAS327744 FKO327707:FKO327744 FUK327707:FUK327744 GEG327707:GEG327744 GOC327707:GOC327744 GXY327707:GXY327744 HHU327707:HHU327744 HRQ327707:HRQ327744 IBM327707:IBM327744 ILI327707:ILI327744 IVE327707:IVE327744 JFA327707:JFA327744 JOW327707:JOW327744 JYS327707:JYS327744 KIO327707:KIO327744 KSK327707:KSK327744 LCG327707:LCG327744 LMC327707:LMC327744 LVY327707:LVY327744 MFU327707:MFU327744 MPQ327707:MPQ327744 MZM327707:MZM327744 NJI327707:NJI327744 NTE327707:NTE327744 ODA327707:ODA327744 OMW327707:OMW327744 OWS327707:OWS327744 PGO327707:PGO327744 PQK327707:PQK327744 QAG327707:QAG327744 QKC327707:QKC327744 QTY327707:QTY327744 RDU327707:RDU327744 RNQ327707:RNQ327744 RXM327707:RXM327744 SHI327707:SHI327744 SRE327707:SRE327744 TBA327707:TBA327744 TKW327707:TKW327744 TUS327707:TUS327744 UEO327707:UEO327744 UOK327707:UOK327744 UYG327707:UYG327744 VIC327707:VIC327744 VRY327707:VRY327744 WBU327707:WBU327744 WLQ327707:WLQ327744 WVM327707:WVM327744 E393242:E393279 JA393243:JA393280 SW393243:SW393280 ACS393243:ACS393280 AMO393243:AMO393280 AWK393243:AWK393280 BGG393243:BGG393280 BQC393243:BQC393280 BZY393243:BZY393280 CJU393243:CJU393280 CTQ393243:CTQ393280 DDM393243:DDM393280 DNI393243:DNI393280 DXE393243:DXE393280 EHA393243:EHA393280 EQW393243:EQW393280 FAS393243:FAS393280 FKO393243:FKO393280 FUK393243:FUK393280 GEG393243:GEG393280 GOC393243:GOC393280 GXY393243:GXY393280 HHU393243:HHU393280 HRQ393243:HRQ393280 IBM393243:IBM393280 ILI393243:ILI393280 IVE393243:IVE393280 JFA393243:JFA393280 JOW393243:JOW393280 JYS393243:JYS393280 KIO393243:KIO393280 KSK393243:KSK393280 LCG393243:LCG393280 LMC393243:LMC393280 LVY393243:LVY393280 MFU393243:MFU393280 MPQ393243:MPQ393280 MZM393243:MZM393280 NJI393243:NJI393280 NTE393243:NTE393280 ODA393243:ODA393280 OMW393243:OMW393280 OWS393243:OWS393280 PGO393243:PGO393280 PQK393243:PQK393280 QAG393243:QAG393280 QKC393243:QKC393280 QTY393243:QTY393280 RDU393243:RDU393280 RNQ393243:RNQ393280 RXM393243:RXM393280 SHI393243:SHI393280 SRE393243:SRE393280 TBA393243:TBA393280 TKW393243:TKW393280 TUS393243:TUS393280 UEO393243:UEO393280 UOK393243:UOK393280 UYG393243:UYG393280 VIC393243:VIC393280 VRY393243:VRY393280 WBU393243:WBU393280 WLQ393243:WLQ393280 WVM393243:WVM393280 E458778:E458815 JA458779:JA458816 SW458779:SW458816 ACS458779:ACS458816 AMO458779:AMO458816 AWK458779:AWK458816 BGG458779:BGG458816 BQC458779:BQC458816 BZY458779:BZY458816 CJU458779:CJU458816 CTQ458779:CTQ458816 DDM458779:DDM458816 DNI458779:DNI458816 DXE458779:DXE458816 EHA458779:EHA458816 EQW458779:EQW458816 FAS458779:FAS458816 FKO458779:FKO458816 FUK458779:FUK458816 GEG458779:GEG458816 GOC458779:GOC458816 GXY458779:GXY458816 HHU458779:HHU458816 HRQ458779:HRQ458816 IBM458779:IBM458816 ILI458779:ILI458816 IVE458779:IVE458816 JFA458779:JFA458816 JOW458779:JOW458816 JYS458779:JYS458816 KIO458779:KIO458816 KSK458779:KSK458816 LCG458779:LCG458816 LMC458779:LMC458816 LVY458779:LVY458816 MFU458779:MFU458816 MPQ458779:MPQ458816 MZM458779:MZM458816 NJI458779:NJI458816 NTE458779:NTE458816 ODA458779:ODA458816 OMW458779:OMW458816 OWS458779:OWS458816 PGO458779:PGO458816 PQK458779:PQK458816 QAG458779:QAG458816 QKC458779:QKC458816 QTY458779:QTY458816 RDU458779:RDU458816 RNQ458779:RNQ458816 RXM458779:RXM458816 SHI458779:SHI458816 SRE458779:SRE458816 TBA458779:TBA458816 TKW458779:TKW458816 TUS458779:TUS458816 UEO458779:UEO458816 UOK458779:UOK458816 UYG458779:UYG458816 VIC458779:VIC458816 VRY458779:VRY458816 WBU458779:WBU458816 WLQ458779:WLQ458816 WVM458779:WVM458816 E524314:E524351 JA524315:JA524352 SW524315:SW524352 ACS524315:ACS524352 AMO524315:AMO524352 AWK524315:AWK524352 BGG524315:BGG524352 BQC524315:BQC524352 BZY524315:BZY524352 CJU524315:CJU524352 CTQ524315:CTQ524352 DDM524315:DDM524352 DNI524315:DNI524352 DXE524315:DXE524352 EHA524315:EHA524352 EQW524315:EQW524352 FAS524315:FAS524352 FKO524315:FKO524352 FUK524315:FUK524352 GEG524315:GEG524352 GOC524315:GOC524352 GXY524315:GXY524352 HHU524315:HHU524352 HRQ524315:HRQ524352 IBM524315:IBM524352 ILI524315:ILI524352 IVE524315:IVE524352 JFA524315:JFA524352 JOW524315:JOW524352 JYS524315:JYS524352 KIO524315:KIO524352 KSK524315:KSK524352 LCG524315:LCG524352 LMC524315:LMC524352 LVY524315:LVY524352 MFU524315:MFU524352 MPQ524315:MPQ524352 MZM524315:MZM524352 NJI524315:NJI524352 NTE524315:NTE524352 ODA524315:ODA524352 OMW524315:OMW524352 OWS524315:OWS524352 PGO524315:PGO524352 PQK524315:PQK524352 QAG524315:QAG524352 QKC524315:QKC524352 QTY524315:QTY524352 RDU524315:RDU524352 RNQ524315:RNQ524352 RXM524315:RXM524352 SHI524315:SHI524352 SRE524315:SRE524352 TBA524315:TBA524352 TKW524315:TKW524352 TUS524315:TUS524352 UEO524315:UEO524352 UOK524315:UOK524352 UYG524315:UYG524352 VIC524315:VIC524352 VRY524315:VRY524352 WBU524315:WBU524352 WLQ524315:WLQ524352 WVM524315:WVM524352 E589850:E589887 JA589851:JA589888 SW589851:SW589888 ACS589851:ACS589888 AMO589851:AMO589888 AWK589851:AWK589888 BGG589851:BGG589888 BQC589851:BQC589888 BZY589851:BZY589888 CJU589851:CJU589888 CTQ589851:CTQ589888 DDM589851:DDM589888 DNI589851:DNI589888 DXE589851:DXE589888 EHA589851:EHA589888 EQW589851:EQW589888 FAS589851:FAS589888 FKO589851:FKO589888 FUK589851:FUK589888 GEG589851:GEG589888 GOC589851:GOC589888 GXY589851:GXY589888 HHU589851:HHU589888 HRQ589851:HRQ589888 IBM589851:IBM589888 ILI589851:ILI589888 IVE589851:IVE589888 JFA589851:JFA589888 JOW589851:JOW589888 JYS589851:JYS589888 KIO589851:KIO589888 KSK589851:KSK589888 LCG589851:LCG589888 LMC589851:LMC589888 LVY589851:LVY589888 MFU589851:MFU589888 MPQ589851:MPQ589888 MZM589851:MZM589888 NJI589851:NJI589888 NTE589851:NTE589888 ODA589851:ODA589888 OMW589851:OMW589888 OWS589851:OWS589888 PGO589851:PGO589888 PQK589851:PQK589888 QAG589851:QAG589888 QKC589851:QKC589888 QTY589851:QTY589888 RDU589851:RDU589888 RNQ589851:RNQ589888 RXM589851:RXM589888 SHI589851:SHI589888 SRE589851:SRE589888 TBA589851:TBA589888 TKW589851:TKW589888 TUS589851:TUS589888 UEO589851:UEO589888 UOK589851:UOK589888 UYG589851:UYG589888 VIC589851:VIC589888 VRY589851:VRY589888 WBU589851:WBU589888 WLQ589851:WLQ589888 WVM589851:WVM589888 E655386:E655423 JA655387:JA655424 SW655387:SW655424 ACS655387:ACS655424 AMO655387:AMO655424 AWK655387:AWK655424 BGG655387:BGG655424 BQC655387:BQC655424 BZY655387:BZY655424 CJU655387:CJU655424 CTQ655387:CTQ655424 DDM655387:DDM655424 DNI655387:DNI655424 DXE655387:DXE655424 EHA655387:EHA655424 EQW655387:EQW655424 FAS655387:FAS655424 FKO655387:FKO655424 FUK655387:FUK655424 GEG655387:GEG655424 GOC655387:GOC655424 GXY655387:GXY655424 HHU655387:HHU655424 HRQ655387:HRQ655424 IBM655387:IBM655424 ILI655387:ILI655424 IVE655387:IVE655424 JFA655387:JFA655424 JOW655387:JOW655424 JYS655387:JYS655424 KIO655387:KIO655424 KSK655387:KSK655424 LCG655387:LCG655424 LMC655387:LMC655424 LVY655387:LVY655424 MFU655387:MFU655424 MPQ655387:MPQ655424 MZM655387:MZM655424 NJI655387:NJI655424 NTE655387:NTE655424 ODA655387:ODA655424 OMW655387:OMW655424 OWS655387:OWS655424 PGO655387:PGO655424 PQK655387:PQK655424 QAG655387:QAG655424 QKC655387:QKC655424 QTY655387:QTY655424 RDU655387:RDU655424 RNQ655387:RNQ655424 RXM655387:RXM655424 SHI655387:SHI655424 SRE655387:SRE655424 TBA655387:TBA655424 TKW655387:TKW655424 TUS655387:TUS655424 UEO655387:UEO655424 UOK655387:UOK655424 UYG655387:UYG655424 VIC655387:VIC655424 VRY655387:VRY655424 WBU655387:WBU655424 WLQ655387:WLQ655424 WVM655387:WVM655424 E720922:E720959 JA720923:JA720960 SW720923:SW720960 ACS720923:ACS720960 AMO720923:AMO720960 AWK720923:AWK720960 BGG720923:BGG720960 BQC720923:BQC720960 BZY720923:BZY720960 CJU720923:CJU720960 CTQ720923:CTQ720960 DDM720923:DDM720960 DNI720923:DNI720960 DXE720923:DXE720960 EHA720923:EHA720960 EQW720923:EQW720960 FAS720923:FAS720960 FKO720923:FKO720960 FUK720923:FUK720960 GEG720923:GEG720960 GOC720923:GOC720960 GXY720923:GXY720960 HHU720923:HHU720960 HRQ720923:HRQ720960 IBM720923:IBM720960 ILI720923:ILI720960 IVE720923:IVE720960 JFA720923:JFA720960 JOW720923:JOW720960 JYS720923:JYS720960 KIO720923:KIO720960 KSK720923:KSK720960 LCG720923:LCG720960 LMC720923:LMC720960 LVY720923:LVY720960 MFU720923:MFU720960 MPQ720923:MPQ720960 MZM720923:MZM720960 NJI720923:NJI720960 NTE720923:NTE720960 ODA720923:ODA720960 OMW720923:OMW720960 OWS720923:OWS720960 PGO720923:PGO720960 PQK720923:PQK720960 QAG720923:QAG720960 QKC720923:QKC720960 QTY720923:QTY720960 RDU720923:RDU720960 RNQ720923:RNQ720960 RXM720923:RXM720960 SHI720923:SHI720960 SRE720923:SRE720960 TBA720923:TBA720960 TKW720923:TKW720960 TUS720923:TUS720960 UEO720923:UEO720960 UOK720923:UOK720960 UYG720923:UYG720960 VIC720923:VIC720960 VRY720923:VRY720960 WBU720923:WBU720960 WLQ720923:WLQ720960 WVM720923:WVM720960 E786458:E786495 JA786459:JA786496 SW786459:SW786496 ACS786459:ACS786496 AMO786459:AMO786496 AWK786459:AWK786496 BGG786459:BGG786496 BQC786459:BQC786496 BZY786459:BZY786496 CJU786459:CJU786496 CTQ786459:CTQ786496 DDM786459:DDM786496 DNI786459:DNI786496 DXE786459:DXE786496 EHA786459:EHA786496 EQW786459:EQW786496 FAS786459:FAS786496 FKO786459:FKO786496 FUK786459:FUK786496 GEG786459:GEG786496 GOC786459:GOC786496 GXY786459:GXY786496 HHU786459:HHU786496 HRQ786459:HRQ786496 IBM786459:IBM786496 ILI786459:ILI786496 IVE786459:IVE786496 JFA786459:JFA786496 JOW786459:JOW786496 JYS786459:JYS786496 KIO786459:KIO786496 KSK786459:KSK786496 LCG786459:LCG786496 LMC786459:LMC786496 LVY786459:LVY786496 MFU786459:MFU786496 MPQ786459:MPQ786496 MZM786459:MZM786496 NJI786459:NJI786496 NTE786459:NTE786496 ODA786459:ODA786496 OMW786459:OMW786496 OWS786459:OWS786496 PGO786459:PGO786496 PQK786459:PQK786496 QAG786459:QAG786496 QKC786459:QKC786496 QTY786459:QTY786496 RDU786459:RDU786496 RNQ786459:RNQ786496 RXM786459:RXM786496 SHI786459:SHI786496 SRE786459:SRE786496 TBA786459:TBA786496 TKW786459:TKW786496 TUS786459:TUS786496 UEO786459:UEO786496 UOK786459:UOK786496 UYG786459:UYG786496 VIC786459:VIC786496 VRY786459:VRY786496 WBU786459:WBU786496 WLQ786459:WLQ786496 WVM786459:WVM786496 E851994:E852031 JA851995:JA852032 SW851995:SW852032 ACS851995:ACS852032 AMO851995:AMO852032 AWK851995:AWK852032 BGG851995:BGG852032 BQC851995:BQC852032 BZY851995:BZY852032 CJU851995:CJU852032 CTQ851995:CTQ852032 DDM851995:DDM852032 DNI851995:DNI852032 DXE851995:DXE852032 EHA851995:EHA852032 EQW851995:EQW852032 FAS851995:FAS852032 FKO851995:FKO852032 FUK851995:FUK852032 GEG851995:GEG852032 GOC851995:GOC852032 GXY851995:GXY852032 HHU851995:HHU852032 HRQ851995:HRQ852032 IBM851995:IBM852032 ILI851995:ILI852032 IVE851995:IVE852032 JFA851995:JFA852032 JOW851995:JOW852032 JYS851995:JYS852032 KIO851995:KIO852032 KSK851995:KSK852032 LCG851995:LCG852032 LMC851995:LMC852032 LVY851995:LVY852032 MFU851995:MFU852032 MPQ851995:MPQ852032 MZM851995:MZM852032 NJI851995:NJI852032 NTE851995:NTE852032 ODA851995:ODA852032 OMW851995:OMW852032 OWS851995:OWS852032 PGO851995:PGO852032 PQK851995:PQK852032 QAG851995:QAG852032 QKC851995:QKC852032 QTY851995:QTY852032 RDU851995:RDU852032 RNQ851995:RNQ852032 RXM851995:RXM852032 SHI851995:SHI852032 SRE851995:SRE852032 TBA851995:TBA852032 TKW851995:TKW852032 TUS851995:TUS852032 UEO851995:UEO852032 UOK851995:UOK852032 UYG851995:UYG852032 VIC851995:VIC852032 VRY851995:VRY852032 WBU851995:WBU852032 WLQ851995:WLQ852032 WVM851995:WVM852032 E917530:E917567 JA917531:JA917568 SW917531:SW917568 ACS917531:ACS917568 AMO917531:AMO917568 AWK917531:AWK917568 BGG917531:BGG917568 BQC917531:BQC917568 BZY917531:BZY917568 CJU917531:CJU917568 CTQ917531:CTQ917568 DDM917531:DDM917568 DNI917531:DNI917568 DXE917531:DXE917568 EHA917531:EHA917568 EQW917531:EQW917568 FAS917531:FAS917568 FKO917531:FKO917568 FUK917531:FUK917568 GEG917531:GEG917568 GOC917531:GOC917568 GXY917531:GXY917568 HHU917531:HHU917568 HRQ917531:HRQ917568 IBM917531:IBM917568 ILI917531:ILI917568 IVE917531:IVE917568 JFA917531:JFA917568 JOW917531:JOW917568 JYS917531:JYS917568 KIO917531:KIO917568 KSK917531:KSK917568 LCG917531:LCG917568 LMC917531:LMC917568 LVY917531:LVY917568 MFU917531:MFU917568 MPQ917531:MPQ917568 MZM917531:MZM917568 NJI917531:NJI917568 NTE917531:NTE917568 ODA917531:ODA917568 OMW917531:OMW917568 OWS917531:OWS917568 PGO917531:PGO917568 PQK917531:PQK917568 QAG917531:QAG917568 QKC917531:QKC917568 QTY917531:QTY917568 RDU917531:RDU917568 RNQ917531:RNQ917568 RXM917531:RXM917568 SHI917531:SHI917568 SRE917531:SRE917568 TBA917531:TBA917568 TKW917531:TKW917568 TUS917531:TUS917568 UEO917531:UEO917568 UOK917531:UOK917568 UYG917531:UYG917568 VIC917531:VIC917568 VRY917531:VRY917568 WBU917531:WBU917568 WLQ917531:WLQ917568 WVM917531:WVM917568 E983066:E983103 JA983067:JA983104 SW983067:SW983104 ACS983067:ACS983104 AMO983067:AMO983104 AWK983067:AWK983104 BGG983067:BGG983104 BQC983067:BQC983104 BZY983067:BZY983104 CJU983067:CJU983104 CTQ983067:CTQ983104 DDM983067:DDM983104 DNI983067:DNI983104 DXE983067:DXE983104 EHA983067:EHA983104 EQW983067:EQW983104 FAS983067:FAS983104 FKO983067:FKO983104 FUK983067:FUK983104 GEG983067:GEG983104 GOC983067:GOC983104 GXY983067:GXY983104 HHU983067:HHU983104 HRQ983067:HRQ983104 IBM983067:IBM983104 ILI983067:ILI983104 IVE983067:IVE983104 JFA983067:JFA983104 JOW983067:JOW983104 JYS983067:JYS983104 KIO983067:KIO983104 KSK983067:KSK983104 LCG983067:LCG983104 LMC983067:LMC983104 LVY983067:LVY983104 MFU983067:MFU983104 MPQ983067:MPQ983104 MZM983067:MZM983104 NJI983067:NJI983104 NTE983067:NTE983104 ODA983067:ODA983104 OMW983067:OMW983104 OWS983067:OWS983104 PGO983067:PGO983104 PQK983067:PQK983104 QAG983067:QAG983104 QKC983067:QKC983104 QTY983067:QTY983104 RDU983067:RDU983104 RNQ983067:RNQ983104 RXM983067:RXM983104 SHI983067:SHI983104 SRE983067:SRE983104 TBA983067:TBA983104 TKW983067:TKW983104 TUS983067:TUS983104 UEO983067:UEO983104 UOK983067:UOK983104 UYG983067:UYG983104 VIC983067:VIC983104 VRY983067:VRY983104 WBU983067:WBU983104 JA5:JA64">
      <formula1>$P$5:$P$8</formula1>
    </dataValidation>
  </dataValidations>
  <pageMargins left="0.7" right="0.7" top="0.75" bottom="0.75" header="0.3" footer="0.3"/>
  <pageSetup paperSize="9" scale="75" fitToHeight="0" orientation="portrait"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U30"/>
  <sheetViews>
    <sheetView showGridLines="0" showZeros="0" view="pageBreakPreview" zoomScaleNormal="100" zoomScaleSheetLayoutView="100" workbookViewId="0">
      <selection activeCell="AV9" sqref="AV9"/>
    </sheetView>
  </sheetViews>
  <sheetFormatPr defaultColWidth="9" defaultRowHeight="18"/>
  <cols>
    <col min="1" max="2" width="1.75" style="361" customWidth="1"/>
    <col min="3" max="3" width="1.83203125" style="361" customWidth="1"/>
    <col min="4" max="44" width="1.75" style="361" customWidth="1"/>
    <col min="45" max="45" width="1.83203125" style="361" customWidth="1"/>
    <col min="46" max="16384" width="9" style="361"/>
  </cols>
  <sheetData>
    <row r="1" spans="1:45" ht="28.5" customHeight="1">
      <c r="A1" s="615" t="s">
        <v>606</v>
      </c>
      <c r="B1" s="615"/>
      <c r="C1" s="615"/>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5"/>
      <c r="AG1" s="615"/>
      <c r="AH1" s="615"/>
      <c r="AI1" s="615"/>
      <c r="AJ1" s="615"/>
      <c r="AK1" s="615"/>
      <c r="AL1" s="615"/>
      <c r="AM1" s="615"/>
      <c r="AN1" s="615"/>
      <c r="AO1" s="615"/>
      <c r="AP1" s="615"/>
      <c r="AQ1" s="615"/>
      <c r="AR1" s="615"/>
      <c r="AS1" s="615"/>
    </row>
    <row r="2" spans="1:45">
      <c r="A2" s="365"/>
    </row>
    <row r="3" spans="1:45" ht="18.75" customHeight="1">
      <c r="A3" s="616" t="s">
        <v>607</v>
      </c>
      <c r="B3" s="616"/>
      <c r="C3" s="616"/>
      <c r="D3" s="616"/>
      <c r="E3" s="616"/>
      <c r="F3" s="616"/>
      <c r="G3" s="616"/>
      <c r="H3" s="616"/>
      <c r="I3" s="616"/>
      <c r="J3" s="616"/>
      <c r="K3" s="616"/>
      <c r="L3" s="616"/>
      <c r="M3" s="616"/>
      <c r="N3" s="616"/>
      <c r="O3" s="616"/>
      <c r="P3" s="616"/>
      <c r="Q3" s="616"/>
      <c r="R3" s="616"/>
      <c r="S3" s="616"/>
    </row>
    <row r="4" spans="1:45">
      <c r="A4" s="365"/>
    </row>
    <row r="5" spans="1:45" ht="18.75" customHeight="1">
      <c r="A5" s="614" t="s">
        <v>608</v>
      </c>
      <c r="B5" s="614"/>
      <c r="C5" s="614"/>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4"/>
      <c r="AG5" s="614"/>
      <c r="AH5" s="614"/>
      <c r="AI5" s="614"/>
      <c r="AJ5" s="614"/>
      <c r="AK5" s="614"/>
      <c r="AL5" s="614"/>
      <c r="AM5" s="614"/>
      <c r="AN5" s="614"/>
      <c r="AO5" s="614"/>
      <c r="AP5" s="614"/>
      <c r="AQ5" s="614"/>
      <c r="AR5" s="614"/>
      <c r="AS5" s="614"/>
    </row>
    <row r="6" spans="1:45">
      <c r="A6" s="365"/>
    </row>
    <row r="7" spans="1:45">
      <c r="C7" s="617"/>
      <c r="D7" s="617"/>
      <c r="E7" s="617"/>
      <c r="F7" s="617"/>
      <c r="G7" s="617"/>
      <c r="H7" s="617"/>
      <c r="I7" s="617"/>
      <c r="J7" s="617"/>
      <c r="K7" s="617"/>
      <c r="L7" s="617"/>
      <c r="M7" s="617"/>
      <c r="N7" s="617"/>
      <c r="O7" s="617"/>
      <c r="P7" s="617"/>
    </row>
    <row r="8" spans="1:45">
      <c r="A8" s="365"/>
    </row>
    <row r="9" spans="1:45">
      <c r="A9" s="362"/>
      <c r="B9" s="366"/>
      <c r="Q9" s="608" t="s">
        <v>38</v>
      </c>
      <c r="R9" s="608"/>
      <c r="S9" s="608"/>
      <c r="T9" s="608"/>
      <c r="U9" s="608"/>
      <c r="V9" s="608"/>
      <c r="W9" s="608"/>
      <c r="X9" s="608"/>
      <c r="Z9" s="609">
        <f>【交付申請】入力シート!K5</f>
        <v>0</v>
      </c>
      <c r="AA9" s="609"/>
      <c r="AB9" s="609"/>
      <c r="AC9" s="609"/>
      <c r="AD9" s="609"/>
      <c r="AE9" s="609"/>
      <c r="AF9" s="609"/>
      <c r="AG9" s="609"/>
      <c r="AH9" s="609"/>
      <c r="AI9" s="609"/>
      <c r="AJ9" s="609"/>
      <c r="AK9" s="609"/>
      <c r="AL9" s="609"/>
      <c r="AM9" s="609"/>
      <c r="AN9" s="609"/>
      <c r="AO9" s="609"/>
      <c r="AP9" s="609"/>
      <c r="AQ9" s="609"/>
      <c r="AR9" s="609"/>
      <c r="AS9" s="609"/>
    </row>
    <row r="10" spans="1:45">
      <c r="A10" s="362"/>
      <c r="B10" s="366"/>
      <c r="Q10" s="363"/>
      <c r="R10" s="363"/>
      <c r="S10" s="363"/>
      <c r="T10" s="363"/>
      <c r="U10" s="363"/>
      <c r="V10" s="363"/>
      <c r="W10" s="363"/>
      <c r="X10" s="360"/>
      <c r="Z10" s="364"/>
      <c r="AA10" s="364"/>
      <c r="AB10" s="364"/>
      <c r="AC10" s="364"/>
      <c r="AD10" s="364"/>
      <c r="AE10" s="364"/>
      <c r="AF10" s="364"/>
      <c r="AG10" s="364"/>
      <c r="AH10" s="364"/>
      <c r="AI10" s="364"/>
      <c r="AJ10" s="364"/>
      <c r="AK10" s="364"/>
      <c r="AL10" s="364"/>
      <c r="AM10" s="364"/>
      <c r="AN10" s="364"/>
      <c r="AO10" s="364"/>
      <c r="AP10" s="364"/>
      <c r="AQ10" s="364"/>
      <c r="AR10" s="364"/>
      <c r="AS10" s="364"/>
    </row>
    <row r="11" spans="1:45">
      <c r="A11" s="362"/>
      <c r="B11" s="366"/>
      <c r="Q11" s="608" t="s">
        <v>609</v>
      </c>
      <c r="R11" s="608"/>
      <c r="S11" s="608"/>
      <c r="T11" s="608"/>
      <c r="U11" s="608"/>
      <c r="V11" s="608"/>
      <c r="W11" s="608"/>
      <c r="X11" s="608"/>
      <c r="Z11" s="609">
        <f>【交付申請】入力シート!K6</f>
        <v>0</v>
      </c>
      <c r="AA11" s="609"/>
      <c r="AB11" s="609"/>
      <c r="AC11" s="609"/>
      <c r="AD11" s="609"/>
      <c r="AE11" s="609"/>
      <c r="AF11" s="609"/>
      <c r="AG11" s="609"/>
      <c r="AH11" s="609"/>
      <c r="AI11" s="609"/>
      <c r="AJ11" s="609"/>
      <c r="AK11" s="609"/>
      <c r="AL11" s="609"/>
      <c r="AM11" s="609"/>
      <c r="AN11" s="609"/>
      <c r="AO11" s="609"/>
      <c r="AP11" s="609"/>
      <c r="AQ11" s="609"/>
      <c r="AR11" s="609"/>
      <c r="AS11" s="609"/>
    </row>
    <row r="12" spans="1:45">
      <c r="A12" s="362"/>
      <c r="B12" s="366"/>
      <c r="Q12" s="363"/>
      <c r="R12" s="363"/>
      <c r="S12" s="363"/>
      <c r="T12" s="363"/>
      <c r="U12" s="363"/>
      <c r="V12" s="363"/>
      <c r="W12" s="363"/>
      <c r="Z12" s="364"/>
      <c r="AA12" s="364"/>
      <c r="AB12" s="364"/>
      <c r="AC12" s="364"/>
      <c r="AD12" s="364"/>
      <c r="AE12" s="364"/>
      <c r="AF12" s="364"/>
      <c r="AG12" s="364"/>
      <c r="AH12" s="364"/>
      <c r="AI12" s="364"/>
      <c r="AJ12" s="364"/>
      <c r="AK12" s="364"/>
      <c r="AL12" s="364"/>
      <c r="AM12" s="364"/>
      <c r="AN12" s="364"/>
      <c r="AO12" s="364"/>
      <c r="AP12" s="364"/>
      <c r="AQ12" s="364"/>
      <c r="AR12" s="364"/>
      <c r="AS12" s="364"/>
    </row>
    <row r="13" spans="1:45">
      <c r="A13" s="362"/>
      <c r="B13" s="366"/>
      <c r="Q13" s="608" t="s">
        <v>610</v>
      </c>
      <c r="R13" s="608"/>
      <c r="S13" s="608"/>
      <c r="T13" s="608"/>
      <c r="U13" s="608"/>
      <c r="V13" s="608"/>
      <c r="W13" s="608"/>
      <c r="X13" s="608"/>
      <c r="Z13" s="609">
        <f>【交付申請】入力シート!K7</f>
        <v>0</v>
      </c>
      <c r="AA13" s="609"/>
      <c r="AB13" s="609"/>
      <c r="AC13" s="609"/>
      <c r="AD13" s="609"/>
      <c r="AE13" s="609"/>
      <c r="AF13" s="609"/>
      <c r="AG13" s="609"/>
      <c r="AH13" s="609"/>
      <c r="AI13" s="609"/>
      <c r="AJ13" s="609"/>
      <c r="AK13" s="609"/>
      <c r="AL13" s="609"/>
      <c r="AM13" s="609"/>
      <c r="AN13" s="609"/>
      <c r="AO13" s="609"/>
      <c r="AP13" s="609"/>
      <c r="AQ13" s="609"/>
      <c r="AR13" s="609"/>
      <c r="AS13" s="609"/>
    </row>
    <row r="14" spans="1:45">
      <c r="A14" s="367"/>
      <c r="AA14" s="364"/>
      <c r="AB14" s="364"/>
      <c r="AC14" s="364"/>
      <c r="AD14" s="364"/>
      <c r="AE14" s="364"/>
      <c r="AF14" s="364"/>
      <c r="AG14" s="364"/>
      <c r="AH14" s="364"/>
      <c r="AI14" s="364"/>
      <c r="AJ14" s="364"/>
      <c r="AK14" s="364"/>
      <c r="AL14" s="364"/>
      <c r="AM14" s="364"/>
    </row>
    <row r="15" spans="1:45">
      <c r="A15" s="610"/>
      <c r="B15" s="611"/>
      <c r="C15" s="611"/>
      <c r="D15" s="611"/>
      <c r="E15" s="611"/>
      <c r="Q15" s="608" t="s">
        <v>611</v>
      </c>
      <c r="R15" s="608"/>
      <c r="S15" s="608"/>
      <c r="T15" s="608"/>
      <c r="U15" s="608"/>
      <c r="V15" s="608"/>
      <c r="W15" s="608"/>
      <c r="X15" s="608"/>
      <c r="Z15" s="609" t="s">
        <v>612</v>
      </c>
      <c r="AA15" s="609"/>
      <c r="AB15" s="609"/>
      <c r="AC15" s="609"/>
      <c r="AD15" s="609"/>
      <c r="AE15" s="609"/>
      <c r="AF15" s="609"/>
      <c r="AG15" s="609"/>
      <c r="AH15" s="609"/>
      <c r="AI15" s="609"/>
      <c r="AJ15" s="609"/>
      <c r="AK15" s="609"/>
      <c r="AL15" s="609"/>
    </row>
    <row r="16" spans="1:45">
      <c r="A16" s="365"/>
    </row>
    <row r="17" spans="1:47">
      <c r="A17" s="365"/>
    </row>
    <row r="18" spans="1:47" ht="25.5">
      <c r="F18" s="612" t="s">
        <v>613</v>
      </c>
      <c r="G18" s="612"/>
      <c r="H18" s="612"/>
      <c r="I18" s="612"/>
      <c r="J18" s="612"/>
      <c r="K18" s="612"/>
      <c r="L18" s="612"/>
      <c r="M18" s="612"/>
      <c r="N18" s="612"/>
      <c r="O18" s="612"/>
      <c r="P18" s="368"/>
      <c r="Q18" s="613" t="str">
        <f>DBCS("￥"&amp;AU18&amp;"－")</f>
        <v>￥－</v>
      </c>
      <c r="R18" s="613"/>
      <c r="S18" s="613"/>
      <c r="T18" s="613"/>
      <c r="U18" s="613"/>
      <c r="V18" s="613"/>
      <c r="W18" s="613"/>
      <c r="X18" s="613"/>
      <c r="Y18" s="613"/>
      <c r="Z18" s="613"/>
      <c r="AA18" s="613"/>
      <c r="AB18" s="613"/>
      <c r="AC18" s="613"/>
      <c r="AD18" s="613"/>
      <c r="AE18" s="613"/>
      <c r="AF18" s="613"/>
      <c r="AG18" s="613"/>
      <c r="AH18" s="613"/>
      <c r="AI18" s="613"/>
      <c r="AJ18" s="613"/>
      <c r="AK18" s="613"/>
      <c r="AL18" s="613"/>
      <c r="AM18" s="613"/>
      <c r="AN18" s="613"/>
      <c r="AO18" s="613"/>
      <c r="AP18" s="613"/>
      <c r="AQ18" s="613"/>
      <c r="AU18" s="369" t="str">
        <f>TEXT('【実績】入力シート '!AF92,"#,###")</f>
        <v/>
      </c>
    </row>
    <row r="19" spans="1:47">
      <c r="A19" s="365"/>
    </row>
    <row r="20" spans="1:47" ht="18.75" customHeight="1">
      <c r="A20" s="614" t="s">
        <v>673</v>
      </c>
      <c r="B20" s="614"/>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row>
    <row r="21" spans="1:47" ht="18.75" customHeight="1">
      <c r="A21" s="614" t="s">
        <v>614</v>
      </c>
      <c r="B21" s="614"/>
      <c r="C21" s="614"/>
      <c r="D21" s="614"/>
      <c r="E21" s="614"/>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R21" s="614"/>
      <c r="AS21" s="614"/>
    </row>
    <row r="22" spans="1:47" ht="18.75" customHeight="1">
      <c r="A22" s="614" t="s">
        <v>615</v>
      </c>
      <c r="B22" s="614"/>
      <c r="C22" s="614"/>
      <c r="D22" s="614"/>
      <c r="E22" s="614"/>
      <c r="F22" s="614"/>
      <c r="G22" s="614"/>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14"/>
      <c r="AI22" s="614"/>
      <c r="AJ22" s="614"/>
      <c r="AK22" s="614"/>
      <c r="AL22" s="614"/>
      <c r="AM22" s="614"/>
      <c r="AN22" s="614"/>
      <c r="AO22" s="614"/>
      <c r="AP22" s="614"/>
      <c r="AQ22" s="614"/>
      <c r="AR22" s="614"/>
      <c r="AS22" s="614"/>
    </row>
    <row r="23" spans="1:47">
      <c r="A23" s="365"/>
    </row>
    <row r="24" spans="1:47" ht="33.75" customHeight="1">
      <c r="A24" s="605" t="s">
        <v>616</v>
      </c>
      <c r="B24" s="605"/>
      <c r="C24" s="605"/>
      <c r="D24" s="605"/>
      <c r="E24" s="605"/>
      <c r="F24" s="605"/>
      <c r="G24" s="605"/>
      <c r="H24" s="605"/>
      <c r="I24" s="605"/>
      <c r="J24" s="605"/>
      <c r="K24" s="606"/>
      <c r="L24" s="606"/>
      <c r="M24" s="606"/>
      <c r="N24" s="606"/>
      <c r="O24" s="606"/>
      <c r="P24" s="606"/>
      <c r="Q24" s="606"/>
      <c r="R24" s="606"/>
      <c r="S24" s="606"/>
      <c r="T24" s="606"/>
      <c r="U24" s="606"/>
      <c r="V24" s="606"/>
      <c r="W24" s="606"/>
      <c r="X24" s="606"/>
      <c r="Y24" s="606"/>
      <c r="Z24" s="606"/>
      <c r="AA24" s="606"/>
      <c r="AB24" s="606"/>
      <c r="AC24" s="606"/>
      <c r="AD24" s="606"/>
      <c r="AE24" s="606"/>
      <c r="AF24" s="606"/>
      <c r="AG24" s="606"/>
      <c r="AH24" s="606"/>
      <c r="AI24" s="606"/>
      <c r="AJ24" s="606"/>
      <c r="AK24" s="606"/>
      <c r="AL24" s="606"/>
      <c r="AM24" s="606"/>
      <c r="AN24" s="606"/>
      <c r="AO24" s="606"/>
      <c r="AP24" s="606"/>
      <c r="AQ24" s="606"/>
      <c r="AR24" s="606"/>
      <c r="AS24" s="606"/>
    </row>
    <row r="25" spans="1:47" ht="33.75" customHeight="1">
      <c r="A25" s="605" t="s">
        <v>617</v>
      </c>
      <c r="B25" s="605"/>
      <c r="C25" s="605"/>
      <c r="D25" s="605"/>
      <c r="E25" s="605"/>
      <c r="F25" s="605"/>
      <c r="G25" s="605"/>
      <c r="H25" s="605"/>
      <c r="I25" s="605"/>
      <c r="J25" s="605"/>
      <c r="K25" s="606"/>
      <c r="L25" s="606"/>
      <c r="M25" s="606"/>
      <c r="N25" s="606"/>
      <c r="O25" s="606"/>
      <c r="P25" s="606"/>
      <c r="Q25" s="606"/>
      <c r="R25" s="606"/>
      <c r="S25" s="606"/>
      <c r="T25" s="606"/>
      <c r="U25" s="606"/>
      <c r="V25" s="606"/>
      <c r="W25" s="606"/>
      <c r="X25" s="606"/>
      <c r="Y25" s="606"/>
      <c r="Z25" s="606"/>
      <c r="AA25" s="606"/>
      <c r="AB25" s="606"/>
      <c r="AC25" s="606"/>
      <c r="AD25" s="606"/>
      <c r="AE25" s="606"/>
      <c r="AF25" s="606"/>
      <c r="AG25" s="606"/>
      <c r="AH25" s="606"/>
      <c r="AI25" s="606"/>
      <c r="AJ25" s="606"/>
      <c r="AK25" s="606"/>
      <c r="AL25" s="606"/>
      <c r="AM25" s="606"/>
      <c r="AN25" s="606"/>
      <c r="AO25" s="606"/>
      <c r="AP25" s="606"/>
      <c r="AQ25" s="606"/>
      <c r="AR25" s="606"/>
      <c r="AS25" s="606"/>
    </row>
    <row r="26" spans="1:47" ht="33.75" customHeight="1">
      <c r="A26" s="605" t="s">
        <v>618</v>
      </c>
      <c r="B26" s="605"/>
      <c r="C26" s="605"/>
      <c r="D26" s="605"/>
      <c r="E26" s="605"/>
      <c r="F26" s="605"/>
      <c r="G26" s="605"/>
      <c r="H26" s="605"/>
      <c r="I26" s="605"/>
      <c r="J26" s="605"/>
      <c r="K26" s="606"/>
      <c r="L26" s="606"/>
      <c r="M26" s="606"/>
      <c r="N26" s="606"/>
      <c r="O26" s="606"/>
      <c r="P26" s="606"/>
      <c r="Q26" s="606"/>
      <c r="R26" s="606"/>
      <c r="S26" s="606"/>
      <c r="T26" s="606"/>
      <c r="U26" s="606"/>
      <c r="V26" s="606"/>
      <c r="W26" s="606"/>
      <c r="X26" s="606"/>
      <c r="Y26" s="606"/>
      <c r="Z26" s="606"/>
      <c r="AA26" s="606"/>
      <c r="AB26" s="606"/>
      <c r="AC26" s="606"/>
      <c r="AD26" s="606"/>
      <c r="AE26" s="606"/>
      <c r="AF26" s="606"/>
      <c r="AG26" s="606"/>
      <c r="AH26" s="606"/>
      <c r="AI26" s="606"/>
      <c r="AJ26" s="606"/>
      <c r="AK26" s="606"/>
      <c r="AL26" s="606"/>
      <c r="AM26" s="606"/>
      <c r="AN26" s="606"/>
      <c r="AO26" s="606"/>
      <c r="AP26" s="606"/>
      <c r="AQ26" s="606"/>
      <c r="AR26" s="606"/>
      <c r="AS26" s="606"/>
    </row>
    <row r="27" spans="1:47" ht="33.75" customHeight="1">
      <c r="A27" s="605" t="s">
        <v>619</v>
      </c>
      <c r="B27" s="605"/>
      <c r="C27" s="605"/>
      <c r="D27" s="605"/>
      <c r="E27" s="605"/>
      <c r="F27" s="605"/>
      <c r="G27" s="605"/>
      <c r="H27" s="605"/>
      <c r="I27" s="605"/>
      <c r="J27" s="605"/>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7"/>
      <c r="AH27" s="607"/>
      <c r="AI27" s="607"/>
      <c r="AJ27" s="607"/>
      <c r="AK27" s="607"/>
      <c r="AL27" s="607"/>
      <c r="AM27" s="607"/>
      <c r="AN27" s="607"/>
      <c r="AO27" s="607"/>
      <c r="AP27" s="607"/>
      <c r="AQ27" s="607"/>
      <c r="AR27" s="607"/>
      <c r="AS27" s="607"/>
    </row>
    <row r="28" spans="1:47" ht="33.75" customHeight="1">
      <c r="A28" s="605" t="s">
        <v>620</v>
      </c>
      <c r="B28" s="605"/>
      <c r="C28" s="605"/>
      <c r="D28" s="605"/>
      <c r="E28" s="605"/>
      <c r="F28" s="605"/>
      <c r="G28" s="605"/>
      <c r="H28" s="605"/>
      <c r="I28" s="605"/>
      <c r="J28" s="605"/>
      <c r="K28" s="606"/>
      <c r="L28" s="606"/>
      <c r="M28" s="606"/>
      <c r="N28" s="606"/>
      <c r="O28" s="606"/>
      <c r="P28" s="606"/>
      <c r="Q28" s="606"/>
      <c r="R28" s="606"/>
      <c r="S28" s="606"/>
      <c r="T28" s="606"/>
      <c r="U28" s="606"/>
      <c r="V28" s="606"/>
      <c r="W28" s="606"/>
      <c r="X28" s="606"/>
      <c r="Y28" s="606"/>
      <c r="Z28" s="606"/>
      <c r="AA28" s="606"/>
      <c r="AB28" s="606"/>
      <c r="AC28" s="606"/>
      <c r="AD28" s="606"/>
      <c r="AE28" s="606"/>
      <c r="AF28" s="606"/>
      <c r="AG28" s="606"/>
      <c r="AH28" s="606"/>
      <c r="AI28" s="606"/>
      <c r="AJ28" s="606"/>
      <c r="AK28" s="606"/>
      <c r="AL28" s="606"/>
      <c r="AM28" s="606"/>
      <c r="AN28" s="606"/>
      <c r="AO28" s="606"/>
      <c r="AP28" s="606"/>
      <c r="AQ28" s="606"/>
      <c r="AR28" s="606"/>
      <c r="AS28" s="606"/>
    </row>
    <row r="29" spans="1:47" ht="33.75" customHeight="1">
      <c r="A29" s="605" t="s">
        <v>621</v>
      </c>
      <c r="B29" s="605"/>
      <c r="C29" s="605"/>
      <c r="D29" s="605"/>
      <c r="E29" s="605"/>
      <c r="F29" s="605"/>
      <c r="G29" s="605"/>
      <c r="H29" s="605"/>
      <c r="I29" s="605"/>
      <c r="J29" s="605"/>
      <c r="K29" s="606"/>
      <c r="L29" s="606"/>
      <c r="M29" s="606"/>
      <c r="N29" s="606"/>
      <c r="O29" s="606"/>
      <c r="P29" s="606"/>
      <c r="Q29" s="606"/>
      <c r="R29" s="606"/>
      <c r="S29" s="606"/>
      <c r="T29" s="606"/>
      <c r="U29" s="606"/>
      <c r="V29" s="606"/>
      <c r="W29" s="606"/>
      <c r="X29" s="606"/>
      <c r="Y29" s="606"/>
      <c r="Z29" s="606"/>
      <c r="AA29" s="606"/>
      <c r="AB29" s="606"/>
      <c r="AC29" s="606"/>
      <c r="AD29" s="606"/>
      <c r="AE29" s="606"/>
      <c r="AF29" s="606"/>
      <c r="AG29" s="606"/>
      <c r="AH29" s="606"/>
      <c r="AI29" s="606"/>
      <c r="AJ29" s="606"/>
      <c r="AK29" s="606"/>
      <c r="AL29" s="606"/>
      <c r="AM29" s="606"/>
      <c r="AN29" s="606"/>
      <c r="AO29" s="606"/>
      <c r="AP29" s="606"/>
      <c r="AQ29" s="606"/>
      <c r="AR29" s="606"/>
      <c r="AS29" s="606"/>
    </row>
    <row r="30" spans="1:47">
      <c r="A30" s="370"/>
    </row>
  </sheetData>
  <mergeCells count="30">
    <mergeCell ref="A1:AS1"/>
    <mergeCell ref="A3:S3"/>
    <mergeCell ref="A5:AS5"/>
    <mergeCell ref="C7:P7"/>
    <mergeCell ref="Q9:X9"/>
    <mergeCell ref="Z9:AS9"/>
    <mergeCell ref="A24:J24"/>
    <mergeCell ref="K24:AS24"/>
    <mergeCell ref="Q11:X11"/>
    <mergeCell ref="Z11:AS11"/>
    <mergeCell ref="Q13:X13"/>
    <mergeCell ref="Z13:AS13"/>
    <mergeCell ref="A15:E15"/>
    <mergeCell ref="Q15:X15"/>
    <mergeCell ref="Z15:AL15"/>
    <mergeCell ref="F18:O18"/>
    <mergeCell ref="Q18:AQ18"/>
    <mergeCell ref="A20:AS20"/>
    <mergeCell ref="A21:AS21"/>
    <mergeCell ref="A22:AS22"/>
    <mergeCell ref="A28:J28"/>
    <mergeCell ref="K28:AS28"/>
    <mergeCell ref="A29:J29"/>
    <mergeCell ref="K29:AS29"/>
    <mergeCell ref="A25:J25"/>
    <mergeCell ref="K25:AS25"/>
    <mergeCell ref="A26:J26"/>
    <mergeCell ref="K26:AS26"/>
    <mergeCell ref="A27:J27"/>
    <mergeCell ref="K27:AS27"/>
  </mergeCells>
  <phoneticPr fontId="23"/>
  <conditionalFormatting sqref="K24:AS29 C7:P7">
    <cfRule type="cellIs" dxfId="18" priority="1" operator="equal">
      <formula>""</formula>
    </cfRule>
  </conditionalFormatting>
  <pageMargins left="0.75" right="0.75" top="1" bottom="1" header="0.5" footer="0.5"/>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C2"/>
  <sheetViews>
    <sheetView workbookViewId="0">
      <selection activeCell="J2" sqref="J2"/>
    </sheetView>
  </sheetViews>
  <sheetFormatPr defaultColWidth="9" defaultRowHeight="18"/>
  <cols>
    <col min="1" max="16384" width="9" style="334"/>
  </cols>
  <sheetData>
    <row r="2" spans="1:3">
      <c r="A2" s="523" t="s">
        <v>504</v>
      </c>
      <c r="B2" s="523"/>
      <c r="C2" s="523"/>
    </row>
  </sheetData>
  <sheetProtection password="CBE4" sheet="1" objects="1" scenarios="1"/>
  <mergeCells count="1">
    <mergeCell ref="A2:C2"/>
  </mergeCells>
  <phoneticPr fontId="23"/>
  <hyperlinks>
    <hyperlink ref="A2:C2" location="【交付申請】入力シート!A139" display="【交付申請】入力シートに戻る"/>
  </hyperlink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23553" r:id="rId4">
          <objectPr defaultSize="0" autoPict="0" r:id="rId5">
            <anchor moveWithCells="1">
              <from>
                <xdr:col>0</xdr:col>
                <xdr:colOff>0</xdr:colOff>
                <xdr:row>2</xdr:row>
                <xdr:rowOff>76200</xdr:rowOff>
              </from>
              <to>
                <xdr:col>8</xdr:col>
                <xdr:colOff>393700</xdr:colOff>
                <xdr:row>36</xdr:row>
                <xdr:rowOff>0</xdr:rowOff>
              </to>
            </anchor>
          </objectPr>
        </oleObject>
      </mc:Choice>
      <mc:Fallback>
        <oleObject progId="Acrobat Document" shapeId="23553" r:id="rId4"/>
      </mc:Fallback>
    </mc:AlternateContent>
    <mc:AlternateContent xmlns:mc="http://schemas.openxmlformats.org/markup-compatibility/2006">
      <mc:Choice Requires="x14">
        <oleObject progId="Acrobat Document" shapeId="23554" r:id="rId6">
          <objectPr defaultSize="0" r:id="rId7">
            <anchor moveWithCells="1">
              <from>
                <xdr:col>8</xdr:col>
                <xdr:colOff>419100</xdr:colOff>
                <xdr:row>2</xdr:row>
                <xdr:rowOff>76200</xdr:rowOff>
              </from>
              <to>
                <xdr:col>16</xdr:col>
                <xdr:colOff>603250</xdr:colOff>
                <xdr:row>36</xdr:row>
                <xdr:rowOff>0</xdr:rowOff>
              </to>
            </anchor>
          </objectPr>
        </oleObject>
      </mc:Choice>
      <mc:Fallback>
        <oleObject progId="Acrobat Document" shapeId="23554" r:id="rId6"/>
      </mc:Fallback>
    </mc:AlternateContent>
    <mc:AlternateContent xmlns:mc="http://schemas.openxmlformats.org/markup-compatibility/2006">
      <mc:Choice Requires="x14">
        <oleObject progId="Acrobat Document" shapeId="23555" r:id="rId8">
          <objectPr defaultSize="0" autoPict="0" r:id="rId9">
            <anchor moveWithCells="1">
              <from>
                <xdr:col>0</xdr:col>
                <xdr:colOff>31750</xdr:colOff>
                <xdr:row>36</xdr:row>
                <xdr:rowOff>19050</xdr:rowOff>
              </from>
              <to>
                <xdr:col>8</xdr:col>
                <xdr:colOff>412750</xdr:colOff>
                <xdr:row>69</xdr:row>
                <xdr:rowOff>184150</xdr:rowOff>
              </to>
            </anchor>
          </objectPr>
        </oleObject>
      </mc:Choice>
      <mc:Fallback>
        <oleObject progId="Acrobat Document" shapeId="23555" r:id="rId8"/>
      </mc:Fallback>
    </mc:AlternateContent>
    <mc:AlternateContent xmlns:mc="http://schemas.openxmlformats.org/markup-compatibility/2006">
      <mc:Choice Requires="x14">
        <oleObject progId="Acrobat Document" shapeId="23556" r:id="rId10">
          <objectPr defaultSize="0" r:id="rId11">
            <anchor moveWithCells="1">
              <from>
                <xdr:col>8</xdr:col>
                <xdr:colOff>419100</xdr:colOff>
                <xdr:row>36</xdr:row>
                <xdr:rowOff>31750</xdr:rowOff>
              </from>
              <to>
                <xdr:col>16</xdr:col>
                <xdr:colOff>603250</xdr:colOff>
                <xdr:row>69</xdr:row>
                <xdr:rowOff>190500</xdr:rowOff>
              </to>
            </anchor>
          </objectPr>
        </oleObject>
      </mc:Choice>
      <mc:Fallback>
        <oleObject progId="Acrobat Document" shapeId="23556" r:id="rId10"/>
      </mc:Fallback>
    </mc:AlternateContent>
  </oleObjec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C2"/>
  <sheetViews>
    <sheetView workbookViewId="0">
      <selection activeCell="A2" sqref="A2:C2"/>
    </sheetView>
  </sheetViews>
  <sheetFormatPr defaultColWidth="9" defaultRowHeight="18"/>
  <cols>
    <col min="1" max="16384" width="9" style="334"/>
  </cols>
  <sheetData>
    <row r="2" spans="1:3">
      <c r="A2" s="547" t="s">
        <v>505</v>
      </c>
      <c r="B2" s="547"/>
      <c r="C2" s="547"/>
    </row>
  </sheetData>
  <sheetProtection password="CBE4" sheet="1" objects="1" scenarios="1"/>
  <mergeCells count="1">
    <mergeCell ref="A2:C2"/>
  </mergeCells>
  <phoneticPr fontId="23"/>
  <hyperlinks>
    <hyperlink ref="A2:C2" location="'【実績】入力シート '!AD131" display="【実績】入力シートに戻る"/>
  </hyperlink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24577" r:id="rId4">
          <objectPr defaultSize="0" autoPict="0" r:id="rId5">
            <anchor moveWithCells="1">
              <from>
                <xdr:col>0</xdr:col>
                <xdr:colOff>0</xdr:colOff>
                <xdr:row>2</xdr:row>
                <xdr:rowOff>76200</xdr:rowOff>
              </from>
              <to>
                <xdr:col>8</xdr:col>
                <xdr:colOff>647700</xdr:colOff>
                <xdr:row>39</xdr:row>
                <xdr:rowOff>88900</xdr:rowOff>
              </to>
            </anchor>
          </objectPr>
        </oleObject>
      </mc:Choice>
      <mc:Fallback>
        <oleObject progId="Acrobat Document" shapeId="24577" r:id="rId4"/>
      </mc:Fallback>
    </mc:AlternateContent>
  </oleObjec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view="pageBreakPreview" zoomScale="75" zoomScaleNormal="75" zoomScaleSheetLayoutView="75" workbookViewId="0">
      <selection activeCell="F17" sqref="F17:I17"/>
    </sheetView>
  </sheetViews>
  <sheetFormatPr defaultColWidth="9" defaultRowHeight="15" customHeight="1"/>
  <cols>
    <col min="1" max="1" width="5.58203125" style="336" customWidth="1"/>
    <col min="2" max="2" width="15.58203125" style="336" customWidth="1"/>
    <col min="3" max="3" width="3.58203125" style="336" customWidth="1"/>
    <col min="4" max="4" width="12.58203125" style="336" customWidth="1"/>
    <col min="5" max="5" width="46.58203125" style="336" customWidth="1"/>
    <col min="6" max="16384" width="9" style="336"/>
  </cols>
  <sheetData>
    <row r="1" spans="1:9" ht="50.15" customHeight="1">
      <c r="A1" s="894" t="s">
        <v>583</v>
      </c>
      <c r="B1" s="894"/>
      <c r="C1" s="894"/>
      <c r="D1" s="894"/>
      <c r="E1" s="894"/>
    </row>
    <row r="2" spans="1:9" ht="25" customHeight="1">
      <c r="A2" s="895" t="s">
        <v>584</v>
      </c>
      <c r="B2" s="896"/>
      <c r="C2" s="895" t="s">
        <v>585</v>
      </c>
      <c r="D2" s="897"/>
      <c r="E2" s="896"/>
    </row>
    <row r="3" spans="1:9" ht="50.15" customHeight="1">
      <c r="A3" s="898" t="s">
        <v>65</v>
      </c>
      <c r="B3" s="337" t="s">
        <v>64</v>
      </c>
      <c r="C3" s="338" t="s">
        <v>586</v>
      </c>
      <c r="D3" s="899" t="s">
        <v>587</v>
      </c>
      <c r="E3" s="900"/>
    </row>
    <row r="4" spans="1:9" ht="24" customHeight="1">
      <c r="A4" s="898"/>
      <c r="B4" s="901" t="s">
        <v>63</v>
      </c>
      <c r="C4" s="339" t="s">
        <v>586</v>
      </c>
      <c r="D4" s="902" t="s">
        <v>588</v>
      </c>
      <c r="E4" s="903"/>
    </row>
    <row r="5" spans="1:9" ht="24" customHeight="1">
      <c r="A5" s="898"/>
      <c r="B5" s="901"/>
      <c r="C5" s="340" t="s">
        <v>586</v>
      </c>
      <c r="D5" s="904" t="s">
        <v>589</v>
      </c>
      <c r="E5" s="905"/>
    </row>
    <row r="6" spans="1:9" ht="24" customHeight="1">
      <c r="A6" s="898"/>
      <c r="B6" s="901"/>
      <c r="C6" s="341" t="s">
        <v>586</v>
      </c>
      <c r="D6" s="906" t="s">
        <v>590</v>
      </c>
      <c r="E6" s="907"/>
    </row>
    <row r="7" spans="1:9" ht="50.15" customHeight="1">
      <c r="A7" s="898"/>
      <c r="B7" s="342" t="s">
        <v>62</v>
      </c>
      <c r="C7" s="338" t="s">
        <v>586</v>
      </c>
      <c r="D7" s="899" t="s">
        <v>62</v>
      </c>
      <c r="E7" s="900"/>
    </row>
    <row r="8" spans="1:9" ht="50.15" customHeight="1">
      <c r="A8" s="898"/>
      <c r="B8" s="337" t="s">
        <v>58</v>
      </c>
      <c r="C8" s="338" t="s">
        <v>586</v>
      </c>
      <c r="D8" s="899" t="s">
        <v>591</v>
      </c>
      <c r="E8" s="900"/>
    </row>
    <row r="9" spans="1:9" ht="50.15" customHeight="1">
      <c r="A9" s="898" t="s">
        <v>61</v>
      </c>
      <c r="B9" s="342" t="s">
        <v>60</v>
      </c>
      <c r="C9" s="338" t="s">
        <v>586</v>
      </c>
      <c r="D9" s="899" t="s">
        <v>592</v>
      </c>
      <c r="E9" s="900"/>
    </row>
    <row r="10" spans="1:9" ht="50.15" customHeight="1">
      <c r="A10" s="898"/>
      <c r="B10" s="337" t="s">
        <v>59</v>
      </c>
      <c r="C10" s="338" t="s">
        <v>586</v>
      </c>
      <c r="D10" s="899" t="s">
        <v>593</v>
      </c>
      <c r="E10" s="900"/>
    </row>
    <row r="11" spans="1:9" ht="50.15" customHeight="1">
      <c r="A11" s="898"/>
      <c r="B11" s="342" t="s">
        <v>58</v>
      </c>
      <c r="C11" s="338" t="s">
        <v>586</v>
      </c>
      <c r="D11" s="899" t="s">
        <v>594</v>
      </c>
      <c r="E11" s="900"/>
    </row>
    <row r="12" spans="1:9" ht="50.15" customHeight="1" thickBot="1">
      <c r="A12" s="925" t="s">
        <v>595</v>
      </c>
      <c r="B12" s="926"/>
      <c r="C12" s="343" t="s">
        <v>586</v>
      </c>
      <c r="D12" s="921" t="s">
        <v>596</v>
      </c>
      <c r="E12" s="927"/>
    </row>
    <row r="13" spans="1:9" ht="50.15" customHeight="1" thickTop="1">
      <c r="A13" s="914" t="s">
        <v>56</v>
      </c>
      <c r="B13" s="335" t="s">
        <v>55</v>
      </c>
      <c r="C13" s="344" t="s">
        <v>586</v>
      </c>
      <c r="D13" s="917" t="s">
        <v>597</v>
      </c>
      <c r="E13" s="918"/>
    </row>
    <row r="14" spans="1:9" ht="50.15" customHeight="1">
      <c r="A14" s="915"/>
      <c r="B14" s="345" t="s">
        <v>54</v>
      </c>
      <c r="C14" s="340" t="s">
        <v>586</v>
      </c>
      <c r="D14" s="910" t="s">
        <v>598</v>
      </c>
      <c r="E14" s="919"/>
    </row>
    <row r="15" spans="1:9" ht="50.15" customHeight="1">
      <c r="A15" s="915"/>
      <c r="B15" s="345" t="s">
        <v>53</v>
      </c>
      <c r="C15" s="346" t="s">
        <v>586</v>
      </c>
      <c r="D15" s="904" t="s">
        <v>599</v>
      </c>
      <c r="E15" s="920"/>
    </row>
    <row r="16" spans="1:9" ht="50.15" customHeight="1" thickBot="1">
      <c r="A16" s="916"/>
      <c r="B16" s="347" t="s">
        <v>52</v>
      </c>
      <c r="C16" s="343" t="s">
        <v>586</v>
      </c>
      <c r="D16" s="921" t="s">
        <v>600</v>
      </c>
      <c r="E16" s="922"/>
      <c r="F16" s="923" t="s">
        <v>504</v>
      </c>
      <c r="G16" s="924"/>
      <c r="H16" s="924"/>
      <c r="I16" s="924"/>
    </row>
    <row r="17" spans="1:9" ht="42.75" customHeight="1" thickTop="1">
      <c r="A17" s="908" t="s">
        <v>601</v>
      </c>
      <c r="B17" s="909"/>
      <c r="C17" s="348" t="s">
        <v>586</v>
      </c>
      <c r="D17" s="910" t="s">
        <v>602</v>
      </c>
      <c r="E17" s="911"/>
      <c r="F17" s="912" t="s">
        <v>505</v>
      </c>
      <c r="G17" s="913"/>
      <c r="H17" s="913"/>
      <c r="I17" s="913"/>
    </row>
    <row r="18" spans="1:9" ht="15" customHeight="1">
      <c r="A18" s="349"/>
      <c r="C18" s="349"/>
      <c r="D18" s="350"/>
    </row>
  </sheetData>
  <sheetProtection password="CBE4" sheet="1"/>
  <mergeCells count="26">
    <mergeCell ref="D11:E11"/>
    <mergeCell ref="A17:B17"/>
    <mergeCell ref="D17:E17"/>
    <mergeCell ref="F17:I17"/>
    <mergeCell ref="A13:A16"/>
    <mergeCell ref="D13:E13"/>
    <mergeCell ref="D14:E14"/>
    <mergeCell ref="D15:E15"/>
    <mergeCell ref="D16:E16"/>
    <mergeCell ref="F16:I16"/>
    <mergeCell ref="A12:B12"/>
    <mergeCell ref="D12:E12"/>
    <mergeCell ref="A9:A11"/>
    <mergeCell ref="D9:E9"/>
    <mergeCell ref="D10:E10"/>
    <mergeCell ref="A1:E1"/>
    <mergeCell ref="A2:B2"/>
    <mergeCell ref="C2:E2"/>
    <mergeCell ref="A3:A8"/>
    <mergeCell ref="D3:E3"/>
    <mergeCell ref="B4:B6"/>
    <mergeCell ref="D4:E4"/>
    <mergeCell ref="D5:E5"/>
    <mergeCell ref="D6:E6"/>
    <mergeCell ref="D7:E7"/>
    <mergeCell ref="D8:E8"/>
  </mergeCells>
  <phoneticPr fontId="23"/>
  <hyperlinks>
    <hyperlink ref="F16:I16" location="【交付申請】入力シート!N107" display="【交付申請】入力シートに戻る"/>
    <hyperlink ref="F17:I17" location="'【実績】入力シート '!N94" display="【実績】入力シートに戻る"/>
  </hyperlinks>
  <printOptions horizontalCentered="1"/>
  <pageMargins left="0.78740157480314965" right="0.78740157480314965" top="0.59055118110236227" bottom="0.59055118110236227" header="0.51181102362204722" footer="0.23622047244094491"/>
  <pageSetup paperSize="9"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38"/>
  <sheetViews>
    <sheetView showGridLines="0" view="pageBreakPreview" topLeftCell="A17" zoomScaleNormal="100" zoomScaleSheetLayoutView="100" workbookViewId="0">
      <selection activeCell="C21" sqref="C21"/>
    </sheetView>
  </sheetViews>
  <sheetFormatPr defaultColWidth="9" defaultRowHeight="18"/>
  <cols>
    <col min="1" max="1" width="4.33203125" style="317" customWidth="1"/>
    <col min="2" max="2" width="14" style="317" customWidth="1"/>
    <col min="3" max="4" width="66.75" style="317" customWidth="1"/>
    <col min="5" max="16384" width="9" style="317"/>
  </cols>
  <sheetData>
    <row r="1" spans="1:4" ht="26.5">
      <c r="A1" s="316" t="s">
        <v>503</v>
      </c>
      <c r="C1" s="307"/>
    </row>
    <row r="2" spans="1:4">
      <c r="A2" s="429" t="s">
        <v>504</v>
      </c>
      <c r="B2" s="429"/>
      <c r="C2" s="429"/>
    </row>
    <row r="3" spans="1:4">
      <c r="A3" s="635" t="s">
        <v>505</v>
      </c>
      <c r="B3" s="635"/>
      <c r="C3" s="635"/>
    </row>
    <row r="4" spans="1:4" ht="24.75" customHeight="1">
      <c r="A4" s="318"/>
      <c r="B4" s="319" t="s">
        <v>506</v>
      </c>
      <c r="C4" s="320" t="s">
        <v>507</v>
      </c>
      <c r="D4" s="321" t="s">
        <v>508</v>
      </c>
    </row>
    <row r="5" spans="1:4">
      <c r="A5" s="636" t="s">
        <v>509</v>
      </c>
      <c r="B5" s="627" t="s">
        <v>510</v>
      </c>
      <c r="C5" s="322" t="s">
        <v>511</v>
      </c>
      <c r="D5" s="627"/>
    </row>
    <row r="6" spans="1:4">
      <c r="A6" s="636"/>
      <c r="B6" s="628"/>
      <c r="C6" s="323" t="s">
        <v>512</v>
      </c>
      <c r="D6" s="628"/>
    </row>
    <row r="7" spans="1:4">
      <c r="A7" s="636"/>
      <c r="B7" s="631"/>
      <c r="C7" s="324" t="s">
        <v>513</v>
      </c>
      <c r="D7" s="631"/>
    </row>
    <row r="8" spans="1:4" ht="36">
      <c r="A8" s="636"/>
      <c r="B8" s="627" t="s">
        <v>266</v>
      </c>
      <c r="C8" s="325" t="s">
        <v>514</v>
      </c>
      <c r="D8" s="627" t="s">
        <v>515</v>
      </c>
    </row>
    <row r="9" spans="1:4" ht="36">
      <c r="A9" s="636"/>
      <c r="B9" s="628"/>
      <c r="C9" s="323" t="s">
        <v>516</v>
      </c>
      <c r="D9" s="628"/>
    </row>
    <row r="10" spans="1:4">
      <c r="A10" s="636"/>
      <c r="B10" s="628"/>
      <c r="C10" s="323" t="s">
        <v>517</v>
      </c>
      <c r="D10" s="628"/>
    </row>
    <row r="11" spans="1:4">
      <c r="A11" s="636"/>
      <c r="B11" s="628"/>
      <c r="C11" s="323" t="s">
        <v>518</v>
      </c>
      <c r="D11" s="628"/>
    </row>
    <row r="12" spans="1:4">
      <c r="A12" s="636"/>
      <c r="B12" s="628"/>
      <c r="C12" s="323" t="s">
        <v>519</v>
      </c>
      <c r="D12" s="628"/>
    </row>
    <row r="13" spans="1:4" ht="36">
      <c r="A13" s="636"/>
      <c r="B13" s="631"/>
      <c r="C13" s="323" t="s">
        <v>520</v>
      </c>
      <c r="D13" s="631"/>
    </row>
    <row r="14" spans="1:4">
      <c r="A14" s="636"/>
      <c r="B14" s="628" t="s">
        <v>521</v>
      </c>
      <c r="C14" s="325" t="s">
        <v>522</v>
      </c>
      <c r="D14" s="630" t="s">
        <v>523</v>
      </c>
    </row>
    <row r="15" spans="1:4">
      <c r="A15" s="636"/>
      <c r="B15" s="628"/>
      <c r="C15" s="323" t="s">
        <v>524</v>
      </c>
      <c r="D15" s="630"/>
    </row>
    <row r="16" spans="1:4" ht="36">
      <c r="A16" s="636"/>
      <c r="B16" s="628"/>
      <c r="C16" s="323" t="s">
        <v>525</v>
      </c>
      <c r="D16" s="630"/>
    </row>
    <row r="17" spans="1:4">
      <c r="A17" s="636"/>
      <c r="B17" s="631"/>
      <c r="C17" s="324" t="s">
        <v>526</v>
      </c>
      <c r="D17" s="637"/>
    </row>
    <row r="18" spans="1:4">
      <c r="A18" s="636"/>
      <c r="B18" s="628" t="s">
        <v>246</v>
      </c>
      <c r="C18" s="323" t="s">
        <v>527</v>
      </c>
      <c r="D18" s="626" t="s">
        <v>528</v>
      </c>
    </row>
    <row r="19" spans="1:4">
      <c r="A19" s="636"/>
      <c r="B19" s="628"/>
      <c r="C19" s="323" t="s">
        <v>529</v>
      </c>
      <c r="D19" s="626"/>
    </row>
    <row r="20" spans="1:4">
      <c r="A20" s="636"/>
      <c r="B20" s="628"/>
      <c r="C20" s="323" t="s">
        <v>530</v>
      </c>
      <c r="D20" s="626"/>
    </row>
    <row r="21" spans="1:4" ht="75" customHeight="1">
      <c r="A21" s="636"/>
      <c r="B21" s="628"/>
      <c r="C21" s="323" t="s">
        <v>531</v>
      </c>
      <c r="D21" s="626"/>
    </row>
    <row r="22" spans="1:4" ht="36">
      <c r="A22" s="636"/>
      <c r="B22" s="627" t="s">
        <v>628</v>
      </c>
      <c r="C22" s="325" t="s">
        <v>629</v>
      </c>
      <c r="D22" s="629" t="s">
        <v>630</v>
      </c>
    </row>
    <row r="23" spans="1:4" ht="48.75" customHeight="1">
      <c r="A23" s="636"/>
      <c r="B23" s="628"/>
      <c r="C23" s="375" t="s">
        <v>532</v>
      </c>
      <c r="D23" s="630"/>
    </row>
    <row r="24" spans="1:4">
      <c r="A24" s="636"/>
      <c r="B24" s="627" t="s">
        <v>533</v>
      </c>
      <c r="C24" s="374" t="s">
        <v>534</v>
      </c>
      <c r="D24" s="627" t="s">
        <v>535</v>
      </c>
    </row>
    <row r="25" spans="1:4">
      <c r="A25" s="636"/>
      <c r="B25" s="631"/>
      <c r="C25" s="376" t="s">
        <v>536</v>
      </c>
      <c r="D25" s="631"/>
    </row>
    <row r="26" spans="1:4" ht="36">
      <c r="A26" s="632" t="s">
        <v>537</v>
      </c>
      <c r="B26" s="627" t="s">
        <v>538</v>
      </c>
      <c r="C26" s="323" t="s">
        <v>539</v>
      </c>
      <c r="D26" s="326" t="s">
        <v>540</v>
      </c>
    </row>
    <row r="27" spans="1:4" ht="36">
      <c r="A27" s="633"/>
      <c r="B27" s="631"/>
      <c r="C27" s="323" t="s">
        <v>541</v>
      </c>
      <c r="D27" s="326" t="s">
        <v>542</v>
      </c>
    </row>
    <row r="28" spans="1:4" ht="36">
      <c r="A28" s="633"/>
      <c r="B28" s="327" t="s">
        <v>543</v>
      </c>
      <c r="C28" s="325" t="s">
        <v>544</v>
      </c>
      <c r="D28" s="327" t="s">
        <v>545</v>
      </c>
    </row>
    <row r="29" spans="1:4" ht="39.75" customHeight="1">
      <c r="A29" s="634"/>
      <c r="B29" s="327" t="s">
        <v>546</v>
      </c>
      <c r="C29" s="327" t="s">
        <v>547</v>
      </c>
      <c r="D29" s="327" t="s">
        <v>548</v>
      </c>
    </row>
    <row r="30" spans="1:4">
      <c r="A30" s="618" t="s">
        <v>549</v>
      </c>
      <c r="B30" s="619"/>
      <c r="C30" s="618" t="s">
        <v>550</v>
      </c>
      <c r="D30" s="623"/>
    </row>
    <row r="31" spans="1:4">
      <c r="A31" s="620"/>
      <c r="B31" s="619"/>
      <c r="C31" s="624" t="s">
        <v>551</v>
      </c>
      <c r="D31" s="619"/>
    </row>
    <row r="32" spans="1:4">
      <c r="A32" s="620"/>
      <c r="B32" s="619"/>
      <c r="C32" s="378" t="s">
        <v>631</v>
      </c>
      <c r="D32" s="377"/>
    </row>
    <row r="33" spans="1:4" ht="42.75" customHeight="1">
      <c r="A33" s="620"/>
      <c r="B33" s="619"/>
      <c r="C33" s="620" t="s">
        <v>552</v>
      </c>
      <c r="D33" s="619"/>
    </row>
    <row r="34" spans="1:4" ht="18.75" customHeight="1">
      <c r="A34" s="620"/>
      <c r="B34" s="619"/>
      <c r="C34" s="624" t="s">
        <v>553</v>
      </c>
      <c r="D34" s="619"/>
    </row>
    <row r="35" spans="1:4" ht="41.25" customHeight="1">
      <c r="A35" s="620"/>
      <c r="B35" s="619"/>
      <c r="C35" s="624" t="s">
        <v>554</v>
      </c>
      <c r="D35" s="619"/>
    </row>
    <row r="36" spans="1:4">
      <c r="A36" s="620"/>
      <c r="B36" s="619"/>
      <c r="C36" s="624" t="s">
        <v>555</v>
      </c>
      <c r="D36" s="619"/>
    </row>
    <row r="37" spans="1:4" ht="47.25" customHeight="1">
      <c r="A37" s="621"/>
      <c r="B37" s="622"/>
      <c r="C37" s="625" t="s">
        <v>556</v>
      </c>
      <c r="D37" s="622"/>
    </row>
    <row r="38" spans="1:4">
      <c r="A38" s="328"/>
    </row>
  </sheetData>
  <mergeCells count="25">
    <mergeCell ref="D5:D7"/>
    <mergeCell ref="B8:B13"/>
    <mergeCell ref="D8:D13"/>
    <mergeCell ref="B14:B17"/>
    <mergeCell ref="D14:D17"/>
    <mergeCell ref="A26:A29"/>
    <mergeCell ref="B26:B27"/>
    <mergeCell ref="A2:C2"/>
    <mergeCell ref="A3:C3"/>
    <mergeCell ref="A5:A25"/>
    <mergeCell ref="B5:B7"/>
    <mergeCell ref="B18:B21"/>
    <mergeCell ref="D18:D21"/>
    <mergeCell ref="B22:B23"/>
    <mergeCell ref="D22:D23"/>
    <mergeCell ref="B24:B25"/>
    <mergeCell ref="D24:D25"/>
    <mergeCell ref="A30:B37"/>
    <mergeCell ref="C30:D30"/>
    <mergeCell ref="C31:D31"/>
    <mergeCell ref="C33:D33"/>
    <mergeCell ref="C34:D34"/>
    <mergeCell ref="C35:D35"/>
    <mergeCell ref="C36:D36"/>
    <mergeCell ref="C37:D37"/>
  </mergeCells>
  <phoneticPr fontId="23"/>
  <hyperlinks>
    <hyperlink ref="A2:C2" location="【交付申請】入力シート!N26" display="【交付申請】入力シートに戻る"/>
    <hyperlink ref="A3:C3" location="'【実績】入力シート '!O12" display="【実績】入力シートに戻る"/>
  </hyperlinks>
  <pageMargins left="0.75" right="0.75" top="1" bottom="1" header="0.5" footer="0.5"/>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pageSetUpPr fitToPage="1"/>
  </sheetPr>
  <dimension ref="A1:I35"/>
  <sheetViews>
    <sheetView showGridLines="0" showZeros="0" zoomScaleNormal="100" workbookViewId="0">
      <selection activeCell="M18" sqref="M18:M19"/>
    </sheetView>
  </sheetViews>
  <sheetFormatPr defaultRowHeight="18"/>
  <cols>
    <col min="1" max="1" width="3.33203125" customWidth="1"/>
    <col min="2" max="2" width="23.75" customWidth="1"/>
    <col min="3" max="3" width="4.83203125" customWidth="1"/>
    <col min="4" max="4" width="13.5" customWidth="1"/>
    <col min="5" max="5" width="3.83203125" style="24" customWidth="1"/>
    <col min="6" max="6" width="6.25" customWidth="1"/>
    <col min="7" max="7" width="19.58203125" customWidth="1"/>
    <col min="8" max="8" width="6.25" customWidth="1"/>
    <col min="9" max="9" width="6.75" customWidth="1"/>
  </cols>
  <sheetData>
    <row r="1" spans="1:9">
      <c r="A1" s="610" t="s">
        <v>0</v>
      </c>
      <c r="B1" s="611"/>
      <c r="C1" s="611"/>
      <c r="D1" s="611"/>
      <c r="E1" s="611"/>
      <c r="F1" s="611"/>
      <c r="G1" s="611"/>
      <c r="H1" s="611"/>
      <c r="I1" s="611"/>
    </row>
    <row r="2" spans="1:9" ht="28.5" customHeight="1">
      <c r="A2" s="646" t="s">
        <v>667</v>
      </c>
      <c r="B2" s="611"/>
      <c r="C2" s="611"/>
      <c r="D2" s="611"/>
      <c r="E2" s="611"/>
      <c r="F2" s="611"/>
      <c r="G2" s="611"/>
      <c r="H2" s="611"/>
      <c r="I2" s="611"/>
    </row>
    <row r="3" spans="1:9">
      <c r="A3" s="646" t="s">
        <v>1</v>
      </c>
      <c r="B3" s="611"/>
      <c r="C3" s="611"/>
      <c r="D3" s="611"/>
      <c r="E3" s="611"/>
      <c r="F3" s="611"/>
      <c r="G3" s="611"/>
      <c r="H3" s="611"/>
      <c r="I3" s="611"/>
    </row>
    <row r="4" spans="1:9">
      <c r="A4" s="647">
        <f>+【交付申請】入力シート!X3</f>
        <v>0</v>
      </c>
      <c r="B4" s="648"/>
      <c r="C4" s="648"/>
      <c r="D4" s="648"/>
      <c r="E4" s="648"/>
      <c r="F4" s="648"/>
      <c r="G4" s="648"/>
      <c r="H4" s="648"/>
      <c r="I4" s="648"/>
    </row>
    <row r="5" spans="1:9">
      <c r="A5" s="642" t="s">
        <v>27</v>
      </c>
      <c r="B5" s="611"/>
      <c r="C5" s="611"/>
      <c r="D5" s="611"/>
      <c r="E5" s="611"/>
      <c r="F5" s="611"/>
      <c r="G5" s="611"/>
      <c r="H5" s="611"/>
      <c r="I5" s="611"/>
    </row>
    <row r="6" spans="1:9" ht="17.25" customHeight="1">
      <c r="A6" s="3"/>
      <c r="B6" s="13"/>
      <c r="C6" s="13"/>
      <c r="D6" s="7" t="s">
        <v>29</v>
      </c>
      <c r="E6" s="7"/>
      <c r="F6" s="643">
        <f>【交付申請】入力シート!K5</f>
        <v>0</v>
      </c>
      <c r="G6" s="643"/>
      <c r="H6" s="643"/>
    </row>
    <row r="7" spans="1:9" ht="17.899999999999999" customHeight="1">
      <c r="A7" s="3"/>
      <c r="B7" s="13"/>
      <c r="C7" s="13"/>
      <c r="D7" s="7" t="s">
        <v>30</v>
      </c>
      <c r="E7" s="7"/>
      <c r="F7" s="643">
        <f>【交付申請】入力シート!K6</f>
        <v>0</v>
      </c>
      <c r="G7" s="643"/>
      <c r="H7" s="643"/>
    </row>
    <row r="8" spans="1:9" ht="17.25" customHeight="1">
      <c r="A8" s="4"/>
      <c r="B8" s="13"/>
      <c r="C8" s="13"/>
      <c r="D8" s="7" t="s">
        <v>23</v>
      </c>
      <c r="E8" s="7"/>
      <c r="F8" s="643">
        <f>【交付申請】入力シート!K8</f>
        <v>0</v>
      </c>
      <c r="G8" s="643"/>
      <c r="H8" s="643"/>
    </row>
    <row r="9" spans="1:9" ht="17.649999999999999" customHeight="1">
      <c r="A9" s="3"/>
      <c r="B9" s="3"/>
      <c r="C9" s="3"/>
      <c r="D9" s="7" t="s">
        <v>24</v>
      </c>
      <c r="E9" s="7"/>
      <c r="F9" s="643">
        <f>【交付申請】入力シート!K7</f>
        <v>0</v>
      </c>
      <c r="G9" s="643"/>
      <c r="H9" s="643"/>
    </row>
    <row r="10" spans="1:9" ht="17.649999999999999" customHeight="1">
      <c r="A10" s="5"/>
      <c r="B10" s="6"/>
      <c r="C10" s="6"/>
      <c r="D10" s="14" t="s">
        <v>25</v>
      </c>
      <c r="E10" s="14"/>
      <c r="F10" s="649">
        <f>【交付申請】入力シート!K9</f>
        <v>0</v>
      </c>
      <c r="G10" s="649"/>
      <c r="H10" s="649"/>
      <c r="I10" t="s">
        <v>28</v>
      </c>
    </row>
    <row r="11" spans="1:9" ht="17.5" customHeight="1">
      <c r="A11" s="3"/>
      <c r="B11" s="13"/>
      <c r="C11" s="13"/>
      <c r="D11" s="7" t="s">
        <v>26</v>
      </c>
      <c r="E11" s="7"/>
      <c r="F11" s="643">
        <f>【交付申請】入力シート!K10</f>
        <v>0</v>
      </c>
      <c r="G11" s="643"/>
      <c r="H11" s="643"/>
    </row>
    <row r="12" spans="1:9" ht="17.25" customHeight="1">
      <c r="A12" s="3"/>
      <c r="B12" s="13"/>
      <c r="C12" s="13"/>
      <c r="D12" s="7" t="s">
        <v>31</v>
      </c>
      <c r="E12" s="7"/>
      <c r="F12" s="643">
        <f>【交付申請】入力シート!K11</f>
        <v>0</v>
      </c>
      <c r="G12" s="643"/>
      <c r="H12" s="643"/>
    </row>
    <row r="13" spans="1:9" ht="40.5" customHeight="1">
      <c r="A13" s="642" t="s">
        <v>668</v>
      </c>
      <c r="B13" s="611"/>
      <c r="C13" s="611"/>
      <c r="D13" s="611"/>
      <c r="E13" s="611"/>
      <c r="F13" s="611"/>
      <c r="G13" s="611"/>
      <c r="H13" s="611"/>
      <c r="I13" s="611"/>
    </row>
    <row r="14" spans="1:9">
      <c r="A14" s="641" t="s">
        <v>2</v>
      </c>
      <c r="B14" s="611"/>
      <c r="C14" s="611"/>
      <c r="D14" s="611"/>
      <c r="E14" s="611"/>
      <c r="F14" s="611"/>
      <c r="G14" s="611"/>
      <c r="H14" s="611"/>
      <c r="I14" s="611"/>
    </row>
    <row r="15" spans="1:9">
      <c r="A15" s="1"/>
    </row>
    <row r="16" spans="1:9" ht="18.649999999999999" customHeight="1">
      <c r="A16" s="12">
        <v>1</v>
      </c>
      <c r="B16" s="11" t="s">
        <v>22</v>
      </c>
      <c r="C16" s="7" t="s">
        <v>21</v>
      </c>
      <c r="D16" s="638">
        <f>【交付申請】入力シート!AF102/1000</f>
        <v>0</v>
      </c>
      <c r="E16" s="638"/>
      <c r="F16" s="3" t="s">
        <v>3</v>
      </c>
    </row>
    <row r="17" spans="1:9">
      <c r="A17" s="2"/>
    </row>
    <row r="18" spans="1:9">
      <c r="A18" s="642" t="s">
        <v>4</v>
      </c>
      <c r="B18" s="611"/>
      <c r="C18" s="611"/>
      <c r="D18" s="611"/>
      <c r="E18" s="611"/>
      <c r="F18" s="611"/>
      <c r="G18" s="611"/>
      <c r="H18" s="611"/>
      <c r="I18" s="611"/>
    </row>
    <row r="19" spans="1:9" ht="24" customHeight="1">
      <c r="A19" s="644" t="s">
        <v>5</v>
      </c>
      <c r="B19" s="645"/>
      <c r="C19" s="644" t="s">
        <v>6</v>
      </c>
      <c r="D19" s="652"/>
      <c r="E19" s="652"/>
      <c r="F19" s="645"/>
      <c r="G19" s="652" t="s">
        <v>7</v>
      </c>
      <c r="H19" s="645"/>
      <c r="I19" s="17" t="s">
        <v>8</v>
      </c>
    </row>
    <row r="20" spans="1:9">
      <c r="A20" s="22" t="s">
        <v>9</v>
      </c>
      <c r="B20" s="20">
        <f>事業計画書!B5</f>
        <v>0</v>
      </c>
      <c r="C20" s="639">
        <f>【交付申請】入力シート!S96</f>
        <v>0</v>
      </c>
      <c r="D20" s="640"/>
      <c r="E20" s="640"/>
      <c r="F20" s="16" t="s">
        <v>10</v>
      </c>
      <c r="G20" s="52">
        <f>【交付申請】入力シート!Z92+【交付申請】入力シート!Z93+【交付申請】入力シート!Z94</f>
        <v>0</v>
      </c>
      <c r="H20" s="15" t="s">
        <v>10</v>
      </c>
      <c r="I20" s="18" t="s">
        <v>419</v>
      </c>
    </row>
    <row r="21" spans="1:9" ht="24" customHeight="1">
      <c r="A21" s="23" t="s">
        <v>11</v>
      </c>
      <c r="B21" s="21"/>
      <c r="C21" s="656"/>
      <c r="D21" s="657"/>
      <c r="E21" s="657"/>
      <c r="F21" s="114"/>
      <c r="G21" s="115"/>
      <c r="H21" s="116"/>
      <c r="I21" s="19"/>
    </row>
    <row r="22" spans="1:9" ht="27" customHeight="1">
      <c r="A22" s="653" t="s">
        <v>20</v>
      </c>
      <c r="B22" s="654"/>
      <c r="C22" s="654"/>
      <c r="D22" s="654"/>
      <c r="E22" s="654"/>
      <c r="F22" s="654"/>
      <c r="G22" s="654"/>
      <c r="H22" s="654"/>
      <c r="I22" s="654"/>
    </row>
    <row r="23" spans="1:9" ht="27" hidden="1" customHeight="1">
      <c r="A23" s="642" t="s">
        <v>605</v>
      </c>
      <c r="B23" s="611"/>
      <c r="C23" s="611"/>
      <c r="D23" s="611"/>
      <c r="E23" s="611"/>
      <c r="F23" s="611"/>
      <c r="G23" s="611"/>
      <c r="H23" s="611"/>
      <c r="I23" s="611"/>
    </row>
    <row r="24" spans="1:9">
      <c r="A24" s="655" t="s">
        <v>12</v>
      </c>
      <c r="B24" s="611"/>
      <c r="C24" s="611"/>
      <c r="D24" s="611"/>
      <c r="E24" s="611"/>
      <c r="F24" s="611"/>
      <c r="G24" s="611"/>
      <c r="H24" s="611"/>
      <c r="I24" s="611"/>
    </row>
    <row r="25" spans="1:9">
      <c r="A25" s="650" t="s">
        <v>13</v>
      </c>
      <c r="B25" s="611"/>
      <c r="C25" s="611"/>
      <c r="D25" s="611"/>
      <c r="E25" s="611"/>
      <c r="F25" s="611"/>
      <c r="G25" s="611"/>
      <c r="H25" s="611"/>
      <c r="I25" s="611"/>
    </row>
    <row r="26" spans="1:9">
      <c r="A26" s="650" t="s">
        <v>14</v>
      </c>
      <c r="B26" s="611"/>
      <c r="C26" s="611"/>
      <c r="D26" s="611"/>
      <c r="E26" s="611"/>
      <c r="F26" s="611"/>
      <c r="G26" s="611"/>
      <c r="H26" s="611"/>
      <c r="I26" s="611"/>
    </row>
    <row r="27" spans="1:9" ht="38.25" customHeight="1">
      <c r="A27" s="650" t="s">
        <v>32</v>
      </c>
      <c r="B27" s="611"/>
      <c r="C27" s="611"/>
      <c r="D27" s="611"/>
      <c r="E27" s="611"/>
      <c r="F27" s="611"/>
      <c r="G27" s="611"/>
      <c r="H27" s="611"/>
      <c r="I27" s="611"/>
    </row>
    <row r="28" spans="1:9">
      <c r="A28" s="10" t="s">
        <v>15</v>
      </c>
      <c r="B28" s="8"/>
      <c r="C28" s="8"/>
    </row>
    <row r="29" spans="1:9">
      <c r="A29" s="9" t="s">
        <v>16</v>
      </c>
    </row>
    <row r="30" spans="1:9">
      <c r="A30" s="9" t="s">
        <v>17</v>
      </c>
    </row>
    <row r="31" spans="1:9">
      <c r="A31" s="9" t="s">
        <v>18</v>
      </c>
    </row>
    <row r="32" spans="1:9" ht="51" customHeight="1">
      <c r="A32" s="650" t="s">
        <v>33</v>
      </c>
      <c r="B32" s="611"/>
      <c r="C32" s="611"/>
      <c r="D32" s="611"/>
      <c r="E32" s="611"/>
      <c r="F32" s="611"/>
      <c r="G32" s="611"/>
      <c r="H32" s="611"/>
      <c r="I32" s="611"/>
    </row>
    <row r="33" spans="1:9">
      <c r="A33" s="650" t="s">
        <v>19</v>
      </c>
      <c r="B33" s="611"/>
      <c r="C33" s="611"/>
      <c r="D33" s="611"/>
      <c r="E33" s="611"/>
      <c r="F33" s="611"/>
      <c r="G33" s="611"/>
      <c r="H33" s="611"/>
      <c r="I33" s="611"/>
    </row>
    <row r="34" spans="1:9" ht="51" customHeight="1">
      <c r="A34" s="651" t="s">
        <v>34</v>
      </c>
      <c r="B34" s="611"/>
      <c r="C34" s="611"/>
      <c r="D34" s="611"/>
      <c r="E34" s="611"/>
      <c r="F34" s="611"/>
      <c r="G34" s="611"/>
      <c r="H34" s="611"/>
      <c r="I34" s="611"/>
    </row>
    <row r="35" spans="1:9" ht="25.5" customHeight="1">
      <c r="A35" s="651" t="s">
        <v>35</v>
      </c>
      <c r="B35" s="611"/>
      <c r="C35" s="611"/>
      <c r="D35" s="611"/>
      <c r="E35" s="611"/>
      <c r="F35" s="611"/>
      <c r="G35" s="611"/>
      <c r="H35" s="611"/>
      <c r="I35" s="611"/>
    </row>
  </sheetData>
  <mergeCells count="31">
    <mergeCell ref="A32:I32"/>
    <mergeCell ref="A33:I33"/>
    <mergeCell ref="A34:I34"/>
    <mergeCell ref="A35:I35"/>
    <mergeCell ref="C19:F19"/>
    <mergeCell ref="A22:I22"/>
    <mergeCell ref="A23:I23"/>
    <mergeCell ref="A24:I24"/>
    <mergeCell ref="A25:I25"/>
    <mergeCell ref="A26:I26"/>
    <mergeCell ref="A27:I27"/>
    <mergeCell ref="G19:H19"/>
    <mergeCell ref="C21:E21"/>
    <mergeCell ref="F6:H6"/>
    <mergeCell ref="F8:H8"/>
    <mergeCell ref="F9:H9"/>
    <mergeCell ref="F10:H10"/>
    <mergeCell ref="F11:H11"/>
    <mergeCell ref="A1:I1"/>
    <mergeCell ref="A2:I2"/>
    <mergeCell ref="A3:I3"/>
    <mergeCell ref="A4:I4"/>
    <mergeCell ref="A5:I5"/>
    <mergeCell ref="D16:E16"/>
    <mergeCell ref="C20:E20"/>
    <mergeCell ref="A14:I14"/>
    <mergeCell ref="A18:I18"/>
    <mergeCell ref="F7:H7"/>
    <mergeCell ref="A19:B19"/>
    <mergeCell ref="F12:H12"/>
    <mergeCell ref="A13:I13"/>
  </mergeCells>
  <phoneticPr fontId="23"/>
  <printOptions horizontalCentered="1"/>
  <pageMargins left="0.23622047244094491" right="0.23622047244094491" top="0.74803149606299213" bottom="0.74803149606299213"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A1:I11"/>
  <sheetViews>
    <sheetView showGridLines="0" showZeros="0" view="pageBreakPreview" zoomScale="80" zoomScaleNormal="100" zoomScaleSheetLayoutView="80" workbookViewId="0">
      <selection sqref="A1:F1"/>
    </sheetView>
  </sheetViews>
  <sheetFormatPr defaultColWidth="9" defaultRowHeight="18"/>
  <cols>
    <col min="1" max="1" width="16.08203125" style="296" customWidth="1"/>
    <col min="2" max="2" width="14.33203125" style="296" customWidth="1"/>
    <col min="3" max="3" width="12" style="296" customWidth="1"/>
    <col min="4" max="4" width="21.83203125" style="296" customWidth="1"/>
    <col min="5" max="5" width="12" style="296" customWidth="1"/>
    <col min="6" max="6" width="12.08203125" style="296" customWidth="1"/>
    <col min="7" max="16384" width="9" style="296"/>
  </cols>
  <sheetData>
    <row r="1" spans="1:9">
      <c r="A1" s="660" t="s">
        <v>443</v>
      </c>
      <c r="B1" s="611"/>
      <c r="C1" s="611"/>
      <c r="D1" s="611"/>
      <c r="E1" s="611"/>
      <c r="F1" s="611"/>
    </row>
    <row r="2" spans="1:9" ht="18.75" customHeight="1">
      <c r="A2" s="661" t="s">
        <v>442</v>
      </c>
      <c r="B2" s="611"/>
      <c r="C2" s="611"/>
      <c r="D2" s="611"/>
      <c r="E2" s="611"/>
      <c r="F2" s="611"/>
    </row>
    <row r="3" spans="1:9">
      <c r="A3" s="1"/>
    </row>
    <row r="4" spans="1:9" ht="54.4" customHeight="1">
      <c r="A4" s="25" t="s">
        <v>441</v>
      </c>
      <c r="B4" s="662">
        <f>【交付申請】入力シート!K6</f>
        <v>0</v>
      </c>
      <c r="C4" s="662"/>
      <c r="D4" s="662"/>
      <c r="E4" s="662"/>
      <c r="F4" s="662"/>
    </row>
    <row r="5" spans="1:9" ht="54.4" customHeight="1">
      <c r="A5" s="25" t="s">
        <v>440</v>
      </c>
      <c r="B5" s="663"/>
      <c r="C5" s="663"/>
      <c r="D5" s="663"/>
      <c r="E5" s="663"/>
      <c r="F5" s="663"/>
    </row>
    <row r="6" spans="1:9" ht="147" customHeight="1">
      <c r="A6" s="25" t="s">
        <v>439</v>
      </c>
      <c r="B6" s="659"/>
      <c r="C6" s="659"/>
      <c r="D6" s="659"/>
      <c r="E6" s="659"/>
      <c r="F6" s="659"/>
    </row>
    <row r="7" spans="1:9" ht="54.4" customHeight="1">
      <c r="A7" s="664" t="s">
        <v>438</v>
      </c>
      <c r="B7" s="351"/>
      <c r="C7" s="297" t="s">
        <v>437</v>
      </c>
      <c r="D7" s="297" t="s">
        <v>436</v>
      </c>
      <c r="E7" s="351"/>
      <c r="F7" s="297" t="s">
        <v>433</v>
      </c>
    </row>
    <row r="8" spans="1:9" ht="54.4" customHeight="1">
      <c r="A8" s="664"/>
      <c r="B8" s="664" t="s">
        <v>435</v>
      </c>
      <c r="C8" s="664"/>
      <c r="D8" s="664"/>
      <c r="E8" s="351"/>
      <c r="F8" s="297" t="s">
        <v>433</v>
      </c>
    </row>
    <row r="9" spans="1:9" ht="54.4" customHeight="1">
      <c r="A9" s="664"/>
      <c r="B9" s="665" t="s">
        <v>434</v>
      </c>
      <c r="C9" s="665"/>
      <c r="D9" s="665"/>
      <c r="E9" s="351"/>
      <c r="F9" s="297" t="s">
        <v>433</v>
      </c>
    </row>
    <row r="10" spans="1:9" ht="188.5" customHeight="1">
      <c r="A10" s="25" t="s">
        <v>432</v>
      </c>
      <c r="B10" s="659"/>
      <c r="C10" s="659"/>
      <c r="D10" s="659"/>
      <c r="E10" s="659"/>
      <c r="F10" s="659"/>
    </row>
    <row r="11" spans="1:9" ht="22.5">
      <c r="A11" s="642" t="s">
        <v>431</v>
      </c>
      <c r="B11" s="611"/>
      <c r="C11" s="611"/>
      <c r="D11" s="611"/>
      <c r="E11" s="611"/>
      <c r="F11" s="611"/>
      <c r="G11" s="658" t="s">
        <v>477</v>
      </c>
      <c r="H11" s="658"/>
      <c r="I11" s="658"/>
    </row>
  </sheetData>
  <sheetProtection password="CBE4" sheet="1" objects="1" scenarios="1"/>
  <mergeCells count="11">
    <mergeCell ref="G11:I11"/>
    <mergeCell ref="B10:F10"/>
    <mergeCell ref="A1:F1"/>
    <mergeCell ref="A2:F2"/>
    <mergeCell ref="A11:F11"/>
    <mergeCell ref="B4:F4"/>
    <mergeCell ref="B5:F5"/>
    <mergeCell ref="B6:F6"/>
    <mergeCell ref="A7:A9"/>
    <mergeCell ref="B8:D8"/>
    <mergeCell ref="B9:D9"/>
  </mergeCells>
  <phoneticPr fontId="23"/>
  <conditionalFormatting sqref="B10:F10 E7:E9 B7 B5:F6">
    <cfRule type="cellIs" dxfId="17" priority="1" operator="equal">
      <formula>""</formula>
    </cfRule>
  </conditionalFormatting>
  <hyperlinks>
    <hyperlink ref="G11:H11" location="【交付申請】入力シート!K18" display="入力シートに戻る"/>
  </hyperlinks>
  <pageMargins left="0.75" right="0.75" top="1" bottom="1" header="0.5" footer="0.5"/>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sheetPr>
  <dimension ref="A1:E38"/>
  <sheetViews>
    <sheetView showGridLines="0" view="pageBreakPreview" zoomScaleNormal="100" zoomScaleSheetLayoutView="100" workbookViewId="0">
      <selection activeCell="L22" sqref="L22"/>
    </sheetView>
  </sheetViews>
  <sheetFormatPr defaultColWidth="9" defaultRowHeight="18"/>
  <cols>
    <col min="1" max="1" width="16.08203125" style="296" customWidth="1"/>
    <col min="2" max="2" width="69.83203125" style="296" customWidth="1"/>
    <col min="3" max="16384" width="9" style="296"/>
  </cols>
  <sheetData>
    <row r="1" spans="1:2">
      <c r="A1" s="610" t="s">
        <v>473</v>
      </c>
      <c r="B1" s="611"/>
    </row>
    <row r="2" spans="1:2">
      <c r="A2" s="1"/>
    </row>
    <row r="3" spans="1:2">
      <c r="A3" s="646" t="s">
        <v>472</v>
      </c>
      <c r="B3" s="611"/>
    </row>
    <row r="4" spans="1:2">
      <c r="A4" s="1"/>
    </row>
    <row r="5" spans="1:2" ht="35.65" customHeight="1">
      <c r="A5" s="297" t="s">
        <v>471</v>
      </c>
      <c r="B5" s="352"/>
    </row>
    <row r="6" spans="1:2">
      <c r="A6" s="669" t="s">
        <v>470</v>
      </c>
      <c r="B6" s="303" t="s">
        <v>469</v>
      </c>
    </row>
    <row r="7" spans="1:2" ht="43.5" customHeight="1">
      <c r="A7" s="670"/>
      <c r="B7" s="353"/>
    </row>
    <row r="8" spans="1:2" ht="35.5" customHeight="1">
      <c r="A8" s="297" t="s">
        <v>468</v>
      </c>
      <c r="B8" s="355"/>
    </row>
    <row r="9" spans="1:2" ht="27.4" customHeight="1">
      <c r="A9" s="669" t="s">
        <v>467</v>
      </c>
      <c r="B9" s="301" t="s">
        <v>466</v>
      </c>
    </row>
    <row r="10" spans="1:2" ht="98.15" customHeight="1">
      <c r="A10" s="671"/>
      <c r="B10" s="353"/>
    </row>
    <row r="11" spans="1:2" ht="26.9" customHeight="1">
      <c r="A11" s="671"/>
      <c r="B11" s="301" t="s">
        <v>465</v>
      </c>
    </row>
    <row r="12" spans="1:2" ht="97.9" customHeight="1">
      <c r="A12" s="671"/>
      <c r="B12" s="353"/>
    </row>
    <row r="13" spans="1:2" ht="27" customHeight="1">
      <c r="A13" s="671"/>
      <c r="B13" s="301" t="s">
        <v>464</v>
      </c>
    </row>
    <row r="14" spans="1:2" ht="186.75" customHeight="1">
      <c r="A14" s="670"/>
      <c r="B14" s="353"/>
    </row>
    <row r="15" spans="1:2" ht="18.75" customHeight="1">
      <c r="A15" s="669" t="s">
        <v>463</v>
      </c>
      <c r="B15" s="302" t="s">
        <v>462</v>
      </c>
    </row>
    <row r="16" spans="1:2" ht="18.75" customHeight="1">
      <c r="A16" s="671"/>
      <c r="B16" s="300" t="s">
        <v>461</v>
      </c>
    </row>
    <row r="17" spans="1:2" ht="251.25" customHeight="1">
      <c r="A17" s="670"/>
      <c r="B17" s="354"/>
    </row>
    <row r="18" spans="1:2" ht="18.75" customHeight="1">
      <c r="A18" s="669" t="s">
        <v>460</v>
      </c>
      <c r="B18" s="664" t="s">
        <v>459</v>
      </c>
    </row>
    <row r="19" spans="1:2" ht="18.75" customHeight="1">
      <c r="A19" s="671"/>
      <c r="B19" s="672"/>
    </row>
    <row r="20" spans="1:2" ht="99" customHeight="1">
      <c r="A20" s="671"/>
      <c r="B20" s="354"/>
    </row>
    <row r="21" spans="1:2" ht="25.75" customHeight="1">
      <c r="A21" s="671"/>
      <c r="B21" s="301" t="s">
        <v>458</v>
      </c>
    </row>
    <row r="22" spans="1:2" ht="100.5" customHeight="1">
      <c r="A22" s="670"/>
      <c r="B22" s="353"/>
    </row>
    <row r="23" spans="1:2" ht="18.75" customHeight="1">
      <c r="A23" s="669" t="s">
        <v>457</v>
      </c>
      <c r="B23" s="673" t="s">
        <v>456</v>
      </c>
    </row>
    <row r="24" spans="1:2" ht="18.75" customHeight="1">
      <c r="A24" s="671"/>
      <c r="B24" s="674"/>
    </row>
    <row r="25" spans="1:2" ht="178.4" customHeight="1">
      <c r="A25" s="670"/>
      <c r="B25" s="353"/>
    </row>
    <row r="26" spans="1:2" ht="26.65" customHeight="1">
      <c r="A26" s="666" t="s">
        <v>455</v>
      </c>
      <c r="B26" s="302" t="s">
        <v>454</v>
      </c>
    </row>
    <row r="27" spans="1:2" ht="131.65" customHeight="1">
      <c r="A27" s="666"/>
      <c r="B27" s="353"/>
    </row>
    <row r="28" spans="1:2" ht="19.75" customHeight="1">
      <c r="A28" s="666" t="s">
        <v>453</v>
      </c>
      <c r="B28" s="302" t="s">
        <v>452</v>
      </c>
    </row>
    <row r="29" spans="1:2" ht="123.25" customHeight="1">
      <c r="A29" s="666"/>
      <c r="B29" s="353"/>
    </row>
    <row r="30" spans="1:2" ht="29.25" customHeight="1">
      <c r="A30" s="669" t="s">
        <v>451</v>
      </c>
      <c r="B30" s="301" t="s">
        <v>450</v>
      </c>
    </row>
    <row r="31" spans="1:2" ht="27" customHeight="1">
      <c r="A31" s="671"/>
      <c r="B31" s="300" t="s">
        <v>449</v>
      </c>
    </row>
    <row r="32" spans="1:2" ht="115.9" customHeight="1">
      <c r="A32" s="671"/>
      <c r="B32" s="353"/>
    </row>
    <row r="33" spans="1:5" ht="26.65" customHeight="1">
      <c r="A33" s="671"/>
      <c r="B33" s="301" t="s">
        <v>448</v>
      </c>
    </row>
    <row r="34" spans="1:5" ht="25">
      <c r="A34" s="671"/>
      <c r="B34" s="300" t="s">
        <v>447</v>
      </c>
    </row>
    <row r="35" spans="1:5" ht="18.75" customHeight="1">
      <c r="A35" s="671"/>
      <c r="B35" s="300" t="s">
        <v>446</v>
      </c>
    </row>
    <row r="36" spans="1:5" ht="145.9" customHeight="1">
      <c r="A36" s="670"/>
      <c r="B36" s="353"/>
    </row>
    <row r="37" spans="1:5" ht="18.75" customHeight="1">
      <c r="A37" s="610" t="s">
        <v>445</v>
      </c>
      <c r="B37" s="611"/>
      <c r="C37" s="667" t="s">
        <v>477</v>
      </c>
      <c r="D37" s="668"/>
      <c r="E37" s="668"/>
    </row>
    <row r="38" spans="1:5" ht="18.75" customHeight="1">
      <c r="A38" s="610" t="s">
        <v>444</v>
      </c>
      <c r="B38" s="611"/>
      <c r="C38" s="668"/>
      <c r="D38" s="668"/>
      <c r="E38" s="668"/>
    </row>
  </sheetData>
  <sheetProtection password="CBE4" sheet="1" objects="1" scenarios="1"/>
  <mergeCells count="15">
    <mergeCell ref="A26:A27"/>
    <mergeCell ref="A28:A29"/>
    <mergeCell ref="A1:B1"/>
    <mergeCell ref="A3:B3"/>
    <mergeCell ref="C37:E38"/>
    <mergeCell ref="A37:B37"/>
    <mergeCell ref="A38:B38"/>
    <mergeCell ref="A6:A7"/>
    <mergeCell ref="A9:A14"/>
    <mergeCell ref="A18:A22"/>
    <mergeCell ref="A23:A25"/>
    <mergeCell ref="A30:A36"/>
    <mergeCell ref="A15:A17"/>
    <mergeCell ref="B18:B19"/>
    <mergeCell ref="B23:B24"/>
  </mergeCells>
  <phoneticPr fontId="23"/>
  <conditionalFormatting sqref="B5 B7:B8 B10 B12 B14 B17 B20 B22 B25 B27 B29 B32 B36">
    <cfRule type="cellIs" dxfId="16" priority="1" operator="equal">
      <formula>""</formula>
    </cfRule>
  </conditionalFormatting>
  <hyperlinks>
    <hyperlink ref="C37:E38" location="【交付申請】入力シート!L20" display="入力シートに戻る"/>
  </hyperlinks>
  <pageMargins left="0.75" right="0.75" top="1" bottom="1" header="0.5" footer="0.5"/>
  <pageSetup paperSize="9" scale="92" orientation="portrait" r:id="rId1"/>
  <rowBreaks count="2" manualBreakCount="2">
    <brk id="14" max="16383" man="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AT31"/>
  <sheetViews>
    <sheetView showZeros="0" view="pageBreakPreview" zoomScale="80" zoomScaleNormal="75" zoomScaleSheetLayoutView="80" workbookViewId="0">
      <selection activeCell="AX17" sqref="AX17"/>
    </sheetView>
  </sheetViews>
  <sheetFormatPr defaultRowHeight="30" customHeight="1"/>
  <cols>
    <col min="1" max="1" width="5.58203125" style="28" customWidth="1"/>
    <col min="2" max="2" width="14.08203125" style="28" customWidth="1"/>
    <col min="3" max="3" width="3.58203125" style="28" customWidth="1"/>
    <col min="4" max="4" width="12.58203125" style="28" customWidth="1"/>
    <col min="5" max="5" width="3.58203125" style="28" customWidth="1"/>
    <col min="6" max="42" width="1.08203125" style="28" customWidth="1"/>
    <col min="43" max="43" width="2" style="28" customWidth="1"/>
    <col min="44" max="46" width="1.08203125" style="28" customWidth="1"/>
    <col min="47" max="87" width="3.5" style="28" customWidth="1"/>
    <col min="88" max="258" width="9" style="28"/>
    <col min="259" max="259" width="5.58203125" style="28" customWidth="1"/>
    <col min="260" max="260" width="14.08203125" style="28" customWidth="1"/>
    <col min="261" max="261" width="3.58203125" style="28" customWidth="1"/>
    <col min="262" max="262" width="12.58203125" style="28" customWidth="1"/>
    <col min="263" max="263" width="3.58203125" style="28" customWidth="1"/>
    <col min="264" max="264" width="47.25" style="28" customWidth="1"/>
    <col min="265" max="514" width="9" style="28"/>
    <col min="515" max="515" width="5.58203125" style="28" customWidth="1"/>
    <col min="516" max="516" width="14.08203125" style="28" customWidth="1"/>
    <col min="517" max="517" width="3.58203125" style="28" customWidth="1"/>
    <col min="518" max="518" width="12.58203125" style="28" customWidth="1"/>
    <col min="519" max="519" width="3.58203125" style="28" customWidth="1"/>
    <col min="520" max="520" width="47.25" style="28" customWidth="1"/>
    <col min="521" max="770" width="9" style="28"/>
    <col min="771" max="771" width="5.58203125" style="28" customWidth="1"/>
    <col min="772" max="772" width="14.08203125" style="28" customWidth="1"/>
    <col min="773" max="773" width="3.58203125" style="28" customWidth="1"/>
    <col min="774" max="774" width="12.58203125" style="28" customWidth="1"/>
    <col min="775" max="775" width="3.58203125" style="28" customWidth="1"/>
    <col min="776" max="776" width="47.25" style="28" customWidth="1"/>
    <col min="777" max="1026" width="9" style="28"/>
    <col min="1027" max="1027" width="5.58203125" style="28" customWidth="1"/>
    <col min="1028" max="1028" width="14.08203125" style="28" customWidth="1"/>
    <col min="1029" max="1029" width="3.58203125" style="28" customWidth="1"/>
    <col min="1030" max="1030" width="12.58203125" style="28" customWidth="1"/>
    <col min="1031" max="1031" width="3.58203125" style="28" customWidth="1"/>
    <col min="1032" max="1032" width="47.25" style="28" customWidth="1"/>
    <col min="1033" max="1282" width="9" style="28"/>
    <col min="1283" max="1283" width="5.58203125" style="28" customWidth="1"/>
    <col min="1284" max="1284" width="14.08203125" style="28" customWidth="1"/>
    <col min="1285" max="1285" width="3.58203125" style="28" customWidth="1"/>
    <col min="1286" max="1286" width="12.58203125" style="28" customWidth="1"/>
    <col min="1287" max="1287" width="3.58203125" style="28" customWidth="1"/>
    <col min="1288" max="1288" width="47.25" style="28" customWidth="1"/>
    <col min="1289" max="1538" width="9" style="28"/>
    <col min="1539" max="1539" width="5.58203125" style="28" customWidth="1"/>
    <col min="1540" max="1540" width="14.08203125" style="28" customWidth="1"/>
    <col min="1541" max="1541" width="3.58203125" style="28" customWidth="1"/>
    <col min="1542" max="1542" width="12.58203125" style="28" customWidth="1"/>
    <col min="1543" max="1543" width="3.58203125" style="28" customWidth="1"/>
    <col min="1544" max="1544" width="47.25" style="28" customWidth="1"/>
    <col min="1545" max="1794" width="9" style="28"/>
    <col min="1795" max="1795" width="5.58203125" style="28" customWidth="1"/>
    <col min="1796" max="1796" width="14.08203125" style="28" customWidth="1"/>
    <col min="1797" max="1797" width="3.58203125" style="28" customWidth="1"/>
    <col min="1798" max="1798" width="12.58203125" style="28" customWidth="1"/>
    <col min="1799" max="1799" width="3.58203125" style="28" customWidth="1"/>
    <col min="1800" max="1800" width="47.25" style="28" customWidth="1"/>
    <col min="1801" max="2050" width="9" style="28"/>
    <col min="2051" max="2051" width="5.58203125" style="28" customWidth="1"/>
    <col min="2052" max="2052" width="14.08203125" style="28" customWidth="1"/>
    <col min="2053" max="2053" width="3.58203125" style="28" customWidth="1"/>
    <col min="2054" max="2054" width="12.58203125" style="28" customWidth="1"/>
    <col min="2055" max="2055" width="3.58203125" style="28" customWidth="1"/>
    <col min="2056" max="2056" width="47.25" style="28" customWidth="1"/>
    <col min="2057" max="2306" width="9" style="28"/>
    <col min="2307" max="2307" width="5.58203125" style="28" customWidth="1"/>
    <col min="2308" max="2308" width="14.08203125" style="28" customWidth="1"/>
    <col min="2309" max="2309" width="3.58203125" style="28" customWidth="1"/>
    <col min="2310" max="2310" width="12.58203125" style="28" customWidth="1"/>
    <col min="2311" max="2311" width="3.58203125" style="28" customWidth="1"/>
    <col min="2312" max="2312" width="47.25" style="28" customWidth="1"/>
    <col min="2313" max="2562" width="9" style="28"/>
    <col min="2563" max="2563" width="5.58203125" style="28" customWidth="1"/>
    <col min="2564" max="2564" width="14.08203125" style="28" customWidth="1"/>
    <col min="2565" max="2565" width="3.58203125" style="28" customWidth="1"/>
    <col min="2566" max="2566" width="12.58203125" style="28" customWidth="1"/>
    <col min="2567" max="2567" width="3.58203125" style="28" customWidth="1"/>
    <col min="2568" max="2568" width="47.25" style="28" customWidth="1"/>
    <col min="2569" max="2818" width="9" style="28"/>
    <col min="2819" max="2819" width="5.58203125" style="28" customWidth="1"/>
    <col min="2820" max="2820" width="14.08203125" style="28" customWidth="1"/>
    <col min="2821" max="2821" width="3.58203125" style="28" customWidth="1"/>
    <col min="2822" max="2822" width="12.58203125" style="28" customWidth="1"/>
    <col min="2823" max="2823" width="3.58203125" style="28" customWidth="1"/>
    <col min="2824" max="2824" width="47.25" style="28" customWidth="1"/>
    <col min="2825" max="3074" width="9" style="28"/>
    <col min="3075" max="3075" width="5.58203125" style="28" customWidth="1"/>
    <col min="3076" max="3076" width="14.08203125" style="28" customWidth="1"/>
    <col min="3077" max="3077" width="3.58203125" style="28" customWidth="1"/>
    <col min="3078" max="3078" width="12.58203125" style="28" customWidth="1"/>
    <col min="3079" max="3079" width="3.58203125" style="28" customWidth="1"/>
    <col min="3080" max="3080" width="47.25" style="28" customWidth="1"/>
    <col min="3081" max="3330" width="9" style="28"/>
    <col min="3331" max="3331" width="5.58203125" style="28" customWidth="1"/>
    <col min="3332" max="3332" width="14.08203125" style="28" customWidth="1"/>
    <col min="3333" max="3333" width="3.58203125" style="28" customWidth="1"/>
    <col min="3334" max="3334" width="12.58203125" style="28" customWidth="1"/>
    <col min="3335" max="3335" width="3.58203125" style="28" customWidth="1"/>
    <col min="3336" max="3336" width="47.25" style="28" customWidth="1"/>
    <col min="3337" max="3586" width="9" style="28"/>
    <col min="3587" max="3587" width="5.58203125" style="28" customWidth="1"/>
    <col min="3588" max="3588" width="14.08203125" style="28" customWidth="1"/>
    <col min="3589" max="3589" width="3.58203125" style="28" customWidth="1"/>
    <col min="3590" max="3590" width="12.58203125" style="28" customWidth="1"/>
    <col min="3591" max="3591" width="3.58203125" style="28" customWidth="1"/>
    <col min="3592" max="3592" width="47.25" style="28" customWidth="1"/>
    <col min="3593" max="3842" width="9" style="28"/>
    <col min="3843" max="3843" width="5.58203125" style="28" customWidth="1"/>
    <col min="3844" max="3844" width="14.08203125" style="28" customWidth="1"/>
    <col min="3845" max="3845" width="3.58203125" style="28" customWidth="1"/>
    <col min="3846" max="3846" width="12.58203125" style="28" customWidth="1"/>
    <col min="3847" max="3847" width="3.58203125" style="28" customWidth="1"/>
    <col min="3848" max="3848" width="47.25" style="28" customWidth="1"/>
    <col min="3849" max="4098" width="9" style="28"/>
    <col min="4099" max="4099" width="5.58203125" style="28" customWidth="1"/>
    <col min="4100" max="4100" width="14.08203125" style="28" customWidth="1"/>
    <col min="4101" max="4101" width="3.58203125" style="28" customWidth="1"/>
    <col min="4102" max="4102" width="12.58203125" style="28" customWidth="1"/>
    <col min="4103" max="4103" width="3.58203125" style="28" customWidth="1"/>
    <col min="4104" max="4104" width="47.25" style="28" customWidth="1"/>
    <col min="4105" max="4354" width="9" style="28"/>
    <col min="4355" max="4355" width="5.58203125" style="28" customWidth="1"/>
    <col min="4356" max="4356" width="14.08203125" style="28" customWidth="1"/>
    <col min="4357" max="4357" width="3.58203125" style="28" customWidth="1"/>
    <col min="4358" max="4358" width="12.58203125" style="28" customWidth="1"/>
    <col min="4359" max="4359" width="3.58203125" style="28" customWidth="1"/>
    <col min="4360" max="4360" width="47.25" style="28" customWidth="1"/>
    <col min="4361" max="4610" width="9" style="28"/>
    <col min="4611" max="4611" width="5.58203125" style="28" customWidth="1"/>
    <col min="4612" max="4612" width="14.08203125" style="28" customWidth="1"/>
    <col min="4613" max="4613" width="3.58203125" style="28" customWidth="1"/>
    <col min="4614" max="4614" width="12.58203125" style="28" customWidth="1"/>
    <col min="4615" max="4615" width="3.58203125" style="28" customWidth="1"/>
    <col min="4616" max="4616" width="47.25" style="28" customWidth="1"/>
    <col min="4617" max="4866" width="9" style="28"/>
    <col min="4867" max="4867" width="5.58203125" style="28" customWidth="1"/>
    <col min="4868" max="4868" width="14.08203125" style="28" customWidth="1"/>
    <col min="4869" max="4869" width="3.58203125" style="28" customWidth="1"/>
    <col min="4870" max="4870" width="12.58203125" style="28" customWidth="1"/>
    <col min="4871" max="4871" width="3.58203125" style="28" customWidth="1"/>
    <col min="4872" max="4872" width="47.25" style="28" customWidth="1"/>
    <col min="4873" max="5122" width="9" style="28"/>
    <col min="5123" max="5123" width="5.58203125" style="28" customWidth="1"/>
    <col min="5124" max="5124" width="14.08203125" style="28" customWidth="1"/>
    <col min="5125" max="5125" width="3.58203125" style="28" customWidth="1"/>
    <col min="5126" max="5126" width="12.58203125" style="28" customWidth="1"/>
    <col min="5127" max="5127" width="3.58203125" style="28" customWidth="1"/>
    <col min="5128" max="5128" width="47.25" style="28" customWidth="1"/>
    <col min="5129" max="5378" width="9" style="28"/>
    <col min="5379" max="5379" width="5.58203125" style="28" customWidth="1"/>
    <col min="5380" max="5380" width="14.08203125" style="28" customWidth="1"/>
    <col min="5381" max="5381" width="3.58203125" style="28" customWidth="1"/>
    <col min="5382" max="5382" width="12.58203125" style="28" customWidth="1"/>
    <col min="5383" max="5383" width="3.58203125" style="28" customWidth="1"/>
    <col min="5384" max="5384" width="47.25" style="28" customWidth="1"/>
    <col min="5385" max="5634" width="9" style="28"/>
    <col min="5635" max="5635" width="5.58203125" style="28" customWidth="1"/>
    <col min="5636" max="5636" width="14.08203125" style="28" customWidth="1"/>
    <col min="5637" max="5637" width="3.58203125" style="28" customWidth="1"/>
    <col min="5638" max="5638" width="12.58203125" style="28" customWidth="1"/>
    <col min="5639" max="5639" width="3.58203125" style="28" customWidth="1"/>
    <col min="5640" max="5640" width="47.25" style="28" customWidth="1"/>
    <col min="5641" max="5890" width="9" style="28"/>
    <col min="5891" max="5891" width="5.58203125" style="28" customWidth="1"/>
    <col min="5892" max="5892" width="14.08203125" style="28" customWidth="1"/>
    <col min="5893" max="5893" width="3.58203125" style="28" customWidth="1"/>
    <col min="5894" max="5894" width="12.58203125" style="28" customWidth="1"/>
    <col min="5895" max="5895" width="3.58203125" style="28" customWidth="1"/>
    <col min="5896" max="5896" width="47.25" style="28" customWidth="1"/>
    <col min="5897" max="6146" width="9" style="28"/>
    <col min="6147" max="6147" width="5.58203125" style="28" customWidth="1"/>
    <col min="6148" max="6148" width="14.08203125" style="28" customWidth="1"/>
    <col min="6149" max="6149" width="3.58203125" style="28" customWidth="1"/>
    <col min="6150" max="6150" width="12.58203125" style="28" customWidth="1"/>
    <col min="6151" max="6151" width="3.58203125" style="28" customWidth="1"/>
    <col min="6152" max="6152" width="47.25" style="28" customWidth="1"/>
    <col min="6153" max="6402" width="9" style="28"/>
    <col min="6403" max="6403" width="5.58203125" style="28" customWidth="1"/>
    <col min="6404" max="6404" width="14.08203125" style="28" customWidth="1"/>
    <col min="6405" max="6405" width="3.58203125" style="28" customWidth="1"/>
    <col min="6406" max="6406" width="12.58203125" style="28" customWidth="1"/>
    <col min="6407" max="6407" width="3.58203125" style="28" customWidth="1"/>
    <col min="6408" max="6408" width="47.25" style="28" customWidth="1"/>
    <col min="6409" max="6658" width="9" style="28"/>
    <col min="6659" max="6659" width="5.58203125" style="28" customWidth="1"/>
    <col min="6660" max="6660" width="14.08203125" style="28" customWidth="1"/>
    <col min="6661" max="6661" width="3.58203125" style="28" customWidth="1"/>
    <col min="6662" max="6662" width="12.58203125" style="28" customWidth="1"/>
    <col min="6663" max="6663" width="3.58203125" style="28" customWidth="1"/>
    <col min="6664" max="6664" width="47.25" style="28" customWidth="1"/>
    <col min="6665" max="6914" width="9" style="28"/>
    <col min="6915" max="6915" width="5.58203125" style="28" customWidth="1"/>
    <col min="6916" max="6916" width="14.08203125" style="28" customWidth="1"/>
    <col min="6917" max="6917" width="3.58203125" style="28" customWidth="1"/>
    <col min="6918" max="6918" width="12.58203125" style="28" customWidth="1"/>
    <col min="6919" max="6919" width="3.58203125" style="28" customWidth="1"/>
    <col min="6920" max="6920" width="47.25" style="28" customWidth="1"/>
    <col min="6921" max="7170" width="9" style="28"/>
    <col min="7171" max="7171" width="5.58203125" style="28" customWidth="1"/>
    <col min="7172" max="7172" width="14.08203125" style="28" customWidth="1"/>
    <col min="7173" max="7173" width="3.58203125" style="28" customWidth="1"/>
    <col min="7174" max="7174" width="12.58203125" style="28" customWidth="1"/>
    <col min="7175" max="7175" width="3.58203125" style="28" customWidth="1"/>
    <col min="7176" max="7176" width="47.25" style="28" customWidth="1"/>
    <col min="7177" max="7426" width="9" style="28"/>
    <col min="7427" max="7427" width="5.58203125" style="28" customWidth="1"/>
    <col min="7428" max="7428" width="14.08203125" style="28" customWidth="1"/>
    <col min="7429" max="7429" width="3.58203125" style="28" customWidth="1"/>
    <col min="7430" max="7430" width="12.58203125" style="28" customWidth="1"/>
    <col min="7431" max="7431" width="3.58203125" style="28" customWidth="1"/>
    <col min="7432" max="7432" width="47.25" style="28" customWidth="1"/>
    <col min="7433" max="7682" width="9" style="28"/>
    <col min="7683" max="7683" width="5.58203125" style="28" customWidth="1"/>
    <col min="7684" max="7684" width="14.08203125" style="28" customWidth="1"/>
    <col min="7685" max="7685" width="3.58203125" style="28" customWidth="1"/>
    <col min="7686" max="7686" width="12.58203125" style="28" customWidth="1"/>
    <col min="7687" max="7687" width="3.58203125" style="28" customWidth="1"/>
    <col min="7688" max="7688" width="47.25" style="28" customWidth="1"/>
    <col min="7689" max="7938" width="9" style="28"/>
    <col min="7939" max="7939" width="5.58203125" style="28" customWidth="1"/>
    <col min="7940" max="7940" width="14.08203125" style="28" customWidth="1"/>
    <col min="7941" max="7941" width="3.58203125" style="28" customWidth="1"/>
    <col min="7942" max="7942" width="12.58203125" style="28" customWidth="1"/>
    <col min="7943" max="7943" width="3.58203125" style="28" customWidth="1"/>
    <col min="7944" max="7944" width="47.25" style="28" customWidth="1"/>
    <col min="7945" max="8194" width="9" style="28"/>
    <col min="8195" max="8195" width="5.58203125" style="28" customWidth="1"/>
    <col min="8196" max="8196" width="14.08203125" style="28" customWidth="1"/>
    <col min="8197" max="8197" width="3.58203125" style="28" customWidth="1"/>
    <col min="8198" max="8198" width="12.58203125" style="28" customWidth="1"/>
    <col min="8199" max="8199" width="3.58203125" style="28" customWidth="1"/>
    <col min="8200" max="8200" width="47.25" style="28" customWidth="1"/>
    <col min="8201" max="8450" width="9" style="28"/>
    <col min="8451" max="8451" width="5.58203125" style="28" customWidth="1"/>
    <col min="8452" max="8452" width="14.08203125" style="28" customWidth="1"/>
    <col min="8453" max="8453" width="3.58203125" style="28" customWidth="1"/>
    <col min="8454" max="8454" width="12.58203125" style="28" customWidth="1"/>
    <col min="8455" max="8455" width="3.58203125" style="28" customWidth="1"/>
    <col min="8456" max="8456" width="47.25" style="28" customWidth="1"/>
    <col min="8457" max="8706" width="9" style="28"/>
    <col min="8707" max="8707" width="5.58203125" style="28" customWidth="1"/>
    <col min="8708" max="8708" width="14.08203125" style="28" customWidth="1"/>
    <col min="8709" max="8709" width="3.58203125" style="28" customWidth="1"/>
    <col min="8710" max="8710" width="12.58203125" style="28" customWidth="1"/>
    <col min="8711" max="8711" width="3.58203125" style="28" customWidth="1"/>
    <col min="8712" max="8712" width="47.25" style="28" customWidth="1"/>
    <col min="8713" max="8962" width="9" style="28"/>
    <col min="8963" max="8963" width="5.58203125" style="28" customWidth="1"/>
    <col min="8964" max="8964" width="14.08203125" style="28" customWidth="1"/>
    <col min="8965" max="8965" width="3.58203125" style="28" customWidth="1"/>
    <col min="8966" max="8966" width="12.58203125" style="28" customWidth="1"/>
    <col min="8967" max="8967" width="3.58203125" style="28" customWidth="1"/>
    <col min="8968" max="8968" width="47.25" style="28" customWidth="1"/>
    <col min="8969" max="9218" width="9" style="28"/>
    <col min="9219" max="9219" width="5.58203125" style="28" customWidth="1"/>
    <col min="9220" max="9220" width="14.08203125" style="28" customWidth="1"/>
    <col min="9221" max="9221" width="3.58203125" style="28" customWidth="1"/>
    <col min="9222" max="9222" width="12.58203125" style="28" customWidth="1"/>
    <col min="9223" max="9223" width="3.58203125" style="28" customWidth="1"/>
    <col min="9224" max="9224" width="47.25" style="28" customWidth="1"/>
    <col min="9225" max="9474" width="9" style="28"/>
    <col min="9475" max="9475" width="5.58203125" style="28" customWidth="1"/>
    <col min="9476" max="9476" width="14.08203125" style="28" customWidth="1"/>
    <col min="9477" max="9477" width="3.58203125" style="28" customWidth="1"/>
    <col min="9478" max="9478" width="12.58203125" style="28" customWidth="1"/>
    <col min="9479" max="9479" width="3.58203125" style="28" customWidth="1"/>
    <col min="9480" max="9480" width="47.25" style="28" customWidth="1"/>
    <col min="9481" max="9730" width="9" style="28"/>
    <col min="9731" max="9731" width="5.58203125" style="28" customWidth="1"/>
    <col min="9732" max="9732" width="14.08203125" style="28" customWidth="1"/>
    <col min="9733" max="9733" width="3.58203125" style="28" customWidth="1"/>
    <col min="9734" max="9734" width="12.58203125" style="28" customWidth="1"/>
    <col min="9735" max="9735" width="3.58203125" style="28" customWidth="1"/>
    <col min="9736" max="9736" width="47.25" style="28" customWidth="1"/>
    <col min="9737" max="9986" width="9" style="28"/>
    <col min="9987" max="9987" width="5.58203125" style="28" customWidth="1"/>
    <col min="9988" max="9988" width="14.08203125" style="28" customWidth="1"/>
    <col min="9989" max="9989" width="3.58203125" style="28" customWidth="1"/>
    <col min="9990" max="9990" width="12.58203125" style="28" customWidth="1"/>
    <col min="9991" max="9991" width="3.58203125" style="28" customWidth="1"/>
    <col min="9992" max="9992" width="47.25" style="28" customWidth="1"/>
    <col min="9993" max="10242" width="9" style="28"/>
    <col min="10243" max="10243" width="5.58203125" style="28" customWidth="1"/>
    <col min="10244" max="10244" width="14.08203125" style="28" customWidth="1"/>
    <col min="10245" max="10245" width="3.58203125" style="28" customWidth="1"/>
    <col min="10246" max="10246" width="12.58203125" style="28" customWidth="1"/>
    <col min="10247" max="10247" width="3.58203125" style="28" customWidth="1"/>
    <col min="10248" max="10248" width="47.25" style="28" customWidth="1"/>
    <col min="10249" max="10498" width="9" style="28"/>
    <col min="10499" max="10499" width="5.58203125" style="28" customWidth="1"/>
    <col min="10500" max="10500" width="14.08203125" style="28" customWidth="1"/>
    <col min="10501" max="10501" width="3.58203125" style="28" customWidth="1"/>
    <col min="10502" max="10502" width="12.58203125" style="28" customWidth="1"/>
    <col min="10503" max="10503" width="3.58203125" style="28" customWidth="1"/>
    <col min="10504" max="10504" width="47.25" style="28" customWidth="1"/>
    <col min="10505" max="10754" width="9" style="28"/>
    <col min="10755" max="10755" width="5.58203125" style="28" customWidth="1"/>
    <col min="10756" max="10756" width="14.08203125" style="28" customWidth="1"/>
    <col min="10757" max="10757" width="3.58203125" style="28" customWidth="1"/>
    <col min="10758" max="10758" width="12.58203125" style="28" customWidth="1"/>
    <col min="10759" max="10759" width="3.58203125" style="28" customWidth="1"/>
    <col min="10760" max="10760" width="47.25" style="28" customWidth="1"/>
    <col min="10761" max="11010" width="9" style="28"/>
    <col min="11011" max="11011" width="5.58203125" style="28" customWidth="1"/>
    <col min="11012" max="11012" width="14.08203125" style="28" customWidth="1"/>
    <col min="11013" max="11013" width="3.58203125" style="28" customWidth="1"/>
    <col min="11014" max="11014" width="12.58203125" style="28" customWidth="1"/>
    <col min="11015" max="11015" width="3.58203125" style="28" customWidth="1"/>
    <col min="11016" max="11016" width="47.25" style="28" customWidth="1"/>
    <col min="11017" max="11266" width="9" style="28"/>
    <col min="11267" max="11267" width="5.58203125" style="28" customWidth="1"/>
    <col min="11268" max="11268" width="14.08203125" style="28" customWidth="1"/>
    <col min="11269" max="11269" width="3.58203125" style="28" customWidth="1"/>
    <col min="11270" max="11270" width="12.58203125" style="28" customWidth="1"/>
    <col min="11271" max="11271" width="3.58203125" style="28" customWidth="1"/>
    <col min="11272" max="11272" width="47.25" style="28" customWidth="1"/>
    <col min="11273" max="11522" width="9" style="28"/>
    <col min="11523" max="11523" width="5.58203125" style="28" customWidth="1"/>
    <col min="11524" max="11524" width="14.08203125" style="28" customWidth="1"/>
    <col min="11525" max="11525" width="3.58203125" style="28" customWidth="1"/>
    <col min="11526" max="11526" width="12.58203125" style="28" customWidth="1"/>
    <col min="11527" max="11527" width="3.58203125" style="28" customWidth="1"/>
    <col min="11528" max="11528" width="47.25" style="28" customWidth="1"/>
    <col min="11529" max="11778" width="9" style="28"/>
    <col min="11779" max="11779" width="5.58203125" style="28" customWidth="1"/>
    <col min="11780" max="11780" width="14.08203125" style="28" customWidth="1"/>
    <col min="11781" max="11781" width="3.58203125" style="28" customWidth="1"/>
    <col min="11782" max="11782" width="12.58203125" style="28" customWidth="1"/>
    <col min="11783" max="11783" width="3.58203125" style="28" customWidth="1"/>
    <col min="11784" max="11784" width="47.25" style="28" customWidth="1"/>
    <col min="11785" max="12034" width="9" style="28"/>
    <col min="12035" max="12035" width="5.58203125" style="28" customWidth="1"/>
    <col min="12036" max="12036" width="14.08203125" style="28" customWidth="1"/>
    <col min="12037" max="12037" width="3.58203125" style="28" customWidth="1"/>
    <col min="12038" max="12038" width="12.58203125" style="28" customWidth="1"/>
    <col min="12039" max="12039" width="3.58203125" style="28" customWidth="1"/>
    <col min="12040" max="12040" width="47.25" style="28" customWidth="1"/>
    <col min="12041" max="12290" width="9" style="28"/>
    <col min="12291" max="12291" width="5.58203125" style="28" customWidth="1"/>
    <col min="12292" max="12292" width="14.08203125" style="28" customWidth="1"/>
    <col min="12293" max="12293" width="3.58203125" style="28" customWidth="1"/>
    <col min="12294" max="12294" width="12.58203125" style="28" customWidth="1"/>
    <col min="12295" max="12295" width="3.58203125" style="28" customWidth="1"/>
    <col min="12296" max="12296" width="47.25" style="28" customWidth="1"/>
    <col min="12297" max="12546" width="9" style="28"/>
    <col min="12547" max="12547" width="5.58203125" style="28" customWidth="1"/>
    <col min="12548" max="12548" width="14.08203125" style="28" customWidth="1"/>
    <col min="12549" max="12549" width="3.58203125" style="28" customWidth="1"/>
    <col min="12550" max="12550" width="12.58203125" style="28" customWidth="1"/>
    <col min="12551" max="12551" width="3.58203125" style="28" customWidth="1"/>
    <col min="12552" max="12552" width="47.25" style="28" customWidth="1"/>
    <col min="12553" max="12802" width="9" style="28"/>
    <col min="12803" max="12803" width="5.58203125" style="28" customWidth="1"/>
    <col min="12804" max="12804" width="14.08203125" style="28" customWidth="1"/>
    <col min="12805" max="12805" width="3.58203125" style="28" customWidth="1"/>
    <col min="12806" max="12806" width="12.58203125" style="28" customWidth="1"/>
    <col min="12807" max="12807" width="3.58203125" style="28" customWidth="1"/>
    <col min="12808" max="12808" width="47.25" style="28" customWidth="1"/>
    <col min="12809" max="13058" width="9" style="28"/>
    <col min="13059" max="13059" width="5.58203125" style="28" customWidth="1"/>
    <col min="13060" max="13060" width="14.08203125" style="28" customWidth="1"/>
    <col min="13061" max="13061" width="3.58203125" style="28" customWidth="1"/>
    <col min="13062" max="13062" width="12.58203125" style="28" customWidth="1"/>
    <col min="13063" max="13063" width="3.58203125" style="28" customWidth="1"/>
    <col min="13064" max="13064" width="47.25" style="28" customWidth="1"/>
    <col min="13065" max="13314" width="9" style="28"/>
    <col min="13315" max="13315" width="5.58203125" style="28" customWidth="1"/>
    <col min="13316" max="13316" width="14.08203125" style="28" customWidth="1"/>
    <col min="13317" max="13317" width="3.58203125" style="28" customWidth="1"/>
    <col min="13318" max="13318" width="12.58203125" style="28" customWidth="1"/>
    <col min="13319" max="13319" width="3.58203125" style="28" customWidth="1"/>
    <col min="13320" max="13320" width="47.25" style="28" customWidth="1"/>
    <col min="13321" max="13570" width="9" style="28"/>
    <col min="13571" max="13571" width="5.58203125" style="28" customWidth="1"/>
    <col min="13572" max="13572" width="14.08203125" style="28" customWidth="1"/>
    <col min="13573" max="13573" width="3.58203125" style="28" customWidth="1"/>
    <col min="13574" max="13574" width="12.58203125" style="28" customWidth="1"/>
    <col min="13575" max="13575" width="3.58203125" style="28" customWidth="1"/>
    <col min="13576" max="13576" width="47.25" style="28" customWidth="1"/>
    <col min="13577" max="13826" width="9" style="28"/>
    <col min="13827" max="13827" width="5.58203125" style="28" customWidth="1"/>
    <col min="13828" max="13828" width="14.08203125" style="28" customWidth="1"/>
    <col min="13829" max="13829" width="3.58203125" style="28" customWidth="1"/>
    <col min="13830" max="13830" width="12.58203125" style="28" customWidth="1"/>
    <col min="13831" max="13831" width="3.58203125" style="28" customWidth="1"/>
    <col min="13832" max="13832" width="47.25" style="28" customWidth="1"/>
    <col min="13833" max="14082" width="9" style="28"/>
    <col min="14083" max="14083" width="5.58203125" style="28" customWidth="1"/>
    <col min="14084" max="14084" width="14.08203125" style="28" customWidth="1"/>
    <col min="14085" max="14085" width="3.58203125" style="28" customWidth="1"/>
    <col min="14086" max="14086" width="12.58203125" style="28" customWidth="1"/>
    <col min="14087" max="14087" width="3.58203125" style="28" customWidth="1"/>
    <col min="14088" max="14088" width="47.25" style="28" customWidth="1"/>
    <col min="14089" max="14338" width="9" style="28"/>
    <col min="14339" max="14339" width="5.58203125" style="28" customWidth="1"/>
    <col min="14340" max="14340" width="14.08203125" style="28" customWidth="1"/>
    <col min="14341" max="14341" width="3.58203125" style="28" customWidth="1"/>
    <col min="14342" max="14342" width="12.58203125" style="28" customWidth="1"/>
    <col min="14343" max="14343" width="3.58203125" style="28" customWidth="1"/>
    <col min="14344" max="14344" width="47.25" style="28" customWidth="1"/>
    <col min="14345" max="14594" width="9" style="28"/>
    <col min="14595" max="14595" width="5.58203125" style="28" customWidth="1"/>
    <col min="14596" max="14596" width="14.08203125" style="28" customWidth="1"/>
    <col min="14597" max="14597" width="3.58203125" style="28" customWidth="1"/>
    <col min="14598" max="14598" width="12.58203125" style="28" customWidth="1"/>
    <col min="14599" max="14599" width="3.58203125" style="28" customWidth="1"/>
    <col min="14600" max="14600" width="47.25" style="28" customWidth="1"/>
    <col min="14601" max="14850" width="9" style="28"/>
    <col min="14851" max="14851" width="5.58203125" style="28" customWidth="1"/>
    <col min="14852" max="14852" width="14.08203125" style="28" customWidth="1"/>
    <col min="14853" max="14853" width="3.58203125" style="28" customWidth="1"/>
    <col min="14854" max="14854" width="12.58203125" style="28" customWidth="1"/>
    <col min="14855" max="14855" width="3.58203125" style="28" customWidth="1"/>
    <col min="14856" max="14856" width="47.25" style="28" customWidth="1"/>
    <col min="14857" max="15106" width="9" style="28"/>
    <col min="15107" max="15107" width="5.58203125" style="28" customWidth="1"/>
    <col min="15108" max="15108" width="14.08203125" style="28" customWidth="1"/>
    <col min="15109" max="15109" width="3.58203125" style="28" customWidth="1"/>
    <col min="15110" max="15110" width="12.58203125" style="28" customWidth="1"/>
    <col min="15111" max="15111" width="3.58203125" style="28" customWidth="1"/>
    <col min="15112" max="15112" width="47.25" style="28" customWidth="1"/>
    <col min="15113" max="15362" width="9" style="28"/>
    <col min="15363" max="15363" width="5.58203125" style="28" customWidth="1"/>
    <col min="15364" max="15364" width="14.08203125" style="28" customWidth="1"/>
    <col min="15365" max="15365" width="3.58203125" style="28" customWidth="1"/>
    <col min="15366" max="15366" width="12.58203125" style="28" customWidth="1"/>
    <col min="15367" max="15367" width="3.58203125" style="28" customWidth="1"/>
    <col min="15368" max="15368" width="47.25" style="28" customWidth="1"/>
    <col min="15369" max="15618" width="9" style="28"/>
    <col min="15619" max="15619" width="5.58203125" style="28" customWidth="1"/>
    <col min="15620" max="15620" width="14.08203125" style="28" customWidth="1"/>
    <col min="15621" max="15621" width="3.58203125" style="28" customWidth="1"/>
    <col min="15622" max="15622" width="12.58203125" style="28" customWidth="1"/>
    <col min="15623" max="15623" width="3.58203125" style="28" customWidth="1"/>
    <col min="15624" max="15624" width="47.25" style="28" customWidth="1"/>
    <col min="15625" max="15874" width="9" style="28"/>
    <col min="15875" max="15875" width="5.58203125" style="28" customWidth="1"/>
    <col min="15876" max="15876" width="14.08203125" style="28" customWidth="1"/>
    <col min="15877" max="15877" width="3.58203125" style="28" customWidth="1"/>
    <col min="15878" max="15878" width="12.58203125" style="28" customWidth="1"/>
    <col min="15879" max="15879" width="3.58203125" style="28" customWidth="1"/>
    <col min="15880" max="15880" width="47.25" style="28" customWidth="1"/>
    <col min="15881" max="16130" width="9" style="28"/>
    <col min="16131" max="16131" width="5.58203125" style="28" customWidth="1"/>
    <col min="16132" max="16132" width="14.08203125" style="28" customWidth="1"/>
    <col min="16133" max="16133" width="3.58203125" style="28" customWidth="1"/>
    <col min="16134" max="16134" width="12.58203125" style="28" customWidth="1"/>
    <col min="16135" max="16135" width="3.58203125" style="28" customWidth="1"/>
    <col min="16136" max="16136" width="47.25" style="28" customWidth="1"/>
    <col min="16137" max="16384" width="9" style="28"/>
  </cols>
  <sheetData>
    <row r="1" spans="1:46" ht="30" customHeight="1">
      <c r="A1" s="28" t="s">
        <v>72</v>
      </c>
    </row>
    <row r="2" spans="1:46" ht="28.5" customHeight="1">
      <c r="A2" s="687" t="s">
        <v>71</v>
      </c>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687"/>
      <c r="AM2" s="687"/>
      <c r="AN2" s="687"/>
      <c r="AO2" s="687"/>
      <c r="AP2" s="687"/>
      <c r="AQ2" s="687"/>
      <c r="AR2" s="687"/>
      <c r="AS2" s="687"/>
      <c r="AT2" s="687"/>
    </row>
    <row r="3" spans="1:46" ht="28.5" customHeight="1">
      <c r="A3" s="53"/>
      <c r="B3" s="53"/>
      <c r="C3" s="53"/>
      <c r="D3" s="53"/>
      <c r="E3" s="53"/>
      <c r="F3" s="53"/>
    </row>
    <row r="4" spans="1:46" ht="24.75" customHeight="1">
      <c r="A4" s="28" t="s">
        <v>70</v>
      </c>
      <c r="C4" s="695" t="s">
        <v>69</v>
      </c>
      <c r="D4" s="695"/>
      <c r="E4" s="697">
        <f>事業計画書!B5</f>
        <v>0</v>
      </c>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c r="AK4" s="697"/>
      <c r="AL4" s="697"/>
      <c r="AM4" s="697"/>
      <c r="AN4" s="697"/>
      <c r="AO4" s="697"/>
      <c r="AP4" s="697"/>
      <c r="AQ4" s="697"/>
      <c r="AR4" s="697"/>
      <c r="AS4" s="696" t="s">
        <v>191</v>
      </c>
      <c r="AT4" s="696"/>
    </row>
    <row r="5" spans="1:46" ht="30" customHeight="1">
      <c r="A5" s="692" t="s">
        <v>68</v>
      </c>
      <c r="B5" s="693"/>
      <c r="C5" s="692" t="s">
        <v>67</v>
      </c>
      <c r="D5" s="693"/>
      <c r="E5" s="694"/>
      <c r="F5" s="684" t="s">
        <v>66</v>
      </c>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c r="AF5" s="685"/>
      <c r="AG5" s="685"/>
      <c r="AH5" s="685"/>
      <c r="AI5" s="685"/>
      <c r="AJ5" s="685"/>
      <c r="AK5" s="685"/>
      <c r="AL5" s="685"/>
      <c r="AM5" s="685"/>
      <c r="AN5" s="685"/>
      <c r="AO5" s="685"/>
      <c r="AP5" s="685"/>
      <c r="AQ5" s="685"/>
      <c r="AR5" s="685"/>
      <c r="AS5" s="685"/>
      <c r="AT5" s="688"/>
    </row>
    <row r="6" spans="1:46" ht="13.5" customHeight="1">
      <c r="A6" s="56"/>
      <c r="B6" s="39"/>
      <c r="C6" s="56"/>
      <c r="D6" s="39"/>
      <c r="E6" s="38"/>
      <c r="F6" s="56"/>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8"/>
    </row>
    <row r="7" spans="1:46" ht="27" customHeight="1">
      <c r="A7" s="54" t="s">
        <v>65</v>
      </c>
      <c r="B7" s="35"/>
      <c r="C7" s="54"/>
      <c r="D7" s="35">
        <f>SUM(D8:D11)</f>
        <v>0</v>
      </c>
      <c r="E7" s="34"/>
      <c r="F7" s="54"/>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4"/>
    </row>
    <row r="8" spans="1:46" ht="27" customHeight="1">
      <c r="A8" s="54"/>
      <c r="B8" s="37" t="s">
        <v>64</v>
      </c>
      <c r="C8" s="54" t="s">
        <v>51</v>
      </c>
      <c r="D8" s="35">
        <f>+【交付申請】入力シート!I109</f>
        <v>0</v>
      </c>
      <c r="E8" s="34" t="s">
        <v>50</v>
      </c>
      <c r="F8" s="675">
        <f>+【交付申請】入力シート!S109</f>
        <v>0</v>
      </c>
      <c r="G8" s="676"/>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676"/>
      <c r="AH8" s="676"/>
      <c r="AI8" s="676"/>
      <c r="AJ8" s="676"/>
      <c r="AK8" s="676"/>
      <c r="AL8" s="676"/>
      <c r="AM8" s="676"/>
      <c r="AN8" s="676"/>
      <c r="AO8" s="676"/>
      <c r="AP8" s="676"/>
      <c r="AQ8" s="676"/>
      <c r="AR8" s="676"/>
      <c r="AS8" s="676"/>
      <c r="AT8" s="677"/>
    </row>
    <row r="9" spans="1:46" ht="27" customHeight="1">
      <c r="A9" s="54"/>
      <c r="B9" s="37" t="s">
        <v>63</v>
      </c>
      <c r="C9" s="54" t="s">
        <v>51</v>
      </c>
      <c r="D9" s="35">
        <f>+【交付申請】入力シート!I110</f>
        <v>0</v>
      </c>
      <c r="E9" s="34" t="s">
        <v>50</v>
      </c>
      <c r="F9" s="675">
        <f>+【交付申請】入力シート!S110</f>
        <v>0</v>
      </c>
      <c r="G9" s="676"/>
      <c r="H9" s="676"/>
      <c r="I9" s="676"/>
      <c r="J9" s="676"/>
      <c r="K9" s="676"/>
      <c r="L9" s="676"/>
      <c r="M9" s="676"/>
      <c r="N9" s="676"/>
      <c r="O9" s="676"/>
      <c r="P9" s="676"/>
      <c r="Q9" s="676"/>
      <c r="R9" s="676"/>
      <c r="S9" s="676"/>
      <c r="T9" s="676"/>
      <c r="U9" s="676"/>
      <c r="V9" s="676"/>
      <c r="W9" s="676"/>
      <c r="X9" s="676"/>
      <c r="Y9" s="676"/>
      <c r="Z9" s="676"/>
      <c r="AA9" s="676"/>
      <c r="AB9" s="676"/>
      <c r="AC9" s="676"/>
      <c r="AD9" s="676"/>
      <c r="AE9" s="676"/>
      <c r="AF9" s="676"/>
      <c r="AG9" s="676"/>
      <c r="AH9" s="676"/>
      <c r="AI9" s="676"/>
      <c r="AJ9" s="676"/>
      <c r="AK9" s="676"/>
      <c r="AL9" s="676"/>
      <c r="AM9" s="676"/>
      <c r="AN9" s="676"/>
      <c r="AO9" s="676"/>
      <c r="AP9" s="676"/>
      <c r="AQ9" s="676"/>
      <c r="AR9" s="676"/>
      <c r="AS9" s="676"/>
      <c r="AT9" s="677"/>
    </row>
    <row r="10" spans="1:46" ht="27" customHeight="1">
      <c r="A10" s="54"/>
      <c r="B10" s="37" t="s">
        <v>62</v>
      </c>
      <c r="C10" s="54" t="s">
        <v>51</v>
      </c>
      <c r="D10" s="35">
        <f>+【交付申請】入力シート!I111</f>
        <v>0</v>
      </c>
      <c r="E10" s="34" t="s">
        <v>50</v>
      </c>
      <c r="F10" s="675">
        <f>+【交付申請】入力シート!S111</f>
        <v>0</v>
      </c>
      <c r="G10" s="676"/>
      <c r="H10" s="676"/>
      <c r="I10" s="676"/>
      <c r="J10" s="676"/>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6"/>
      <c r="AJ10" s="676"/>
      <c r="AK10" s="676"/>
      <c r="AL10" s="676"/>
      <c r="AM10" s="676"/>
      <c r="AN10" s="676"/>
      <c r="AO10" s="676"/>
      <c r="AP10" s="676"/>
      <c r="AQ10" s="676"/>
      <c r="AR10" s="676"/>
      <c r="AS10" s="676"/>
      <c r="AT10" s="677"/>
    </row>
    <row r="11" spans="1:46" ht="27" customHeight="1">
      <c r="A11" s="54"/>
      <c r="B11" s="37" t="s">
        <v>58</v>
      </c>
      <c r="C11" s="54" t="s">
        <v>51</v>
      </c>
      <c r="D11" s="35">
        <f>+【交付申請】入力シート!I112</f>
        <v>0</v>
      </c>
      <c r="E11" s="34" t="s">
        <v>50</v>
      </c>
      <c r="F11" s="675">
        <f>+【交付申請】入力シート!S112</f>
        <v>0</v>
      </c>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M11" s="676"/>
      <c r="AN11" s="676"/>
      <c r="AO11" s="676"/>
      <c r="AP11" s="676"/>
      <c r="AQ11" s="676"/>
      <c r="AR11" s="676"/>
      <c r="AS11" s="676"/>
      <c r="AT11" s="677"/>
    </row>
    <row r="12" spans="1:46" ht="21" customHeight="1">
      <c r="A12" s="54"/>
      <c r="B12" s="35"/>
      <c r="C12" s="54"/>
      <c r="D12" s="35"/>
      <c r="E12" s="34"/>
      <c r="F12" s="54"/>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4"/>
    </row>
    <row r="13" spans="1:46" ht="27" customHeight="1">
      <c r="A13" s="54" t="s">
        <v>61</v>
      </c>
      <c r="B13" s="35"/>
      <c r="C13" s="54"/>
      <c r="D13" s="35">
        <f>SUM(D14:D16)</f>
        <v>0</v>
      </c>
      <c r="E13" s="34"/>
      <c r="F13" s="54"/>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4"/>
    </row>
    <row r="14" spans="1:46" ht="27" customHeight="1">
      <c r="A14" s="54"/>
      <c r="B14" s="37" t="s">
        <v>60</v>
      </c>
      <c r="C14" s="54" t="s">
        <v>51</v>
      </c>
      <c r="D14" s="35">
        <f>+【交付申請】入力シート!I116</f>
        <v>0</v>
      </c>
      <c r="E14" s="34" t="s">
        <v>50</v>
      </c>
      <c r="F14" s="675">
        <f>+【交付申請】入力シート!S116</f>
        <v>0</v>
      </c>
      <c r="G14" s="676"/>
      <c r="H14" s="676"/>
      <c r="I14" s="676"/>
      <c r="J14" s="676"/>
      <c r="K14" s="676"/>
      <c r="L14" s="676"/>
      <c r="M14" s="676"/>
      <c r="N14" s="676"/>
      <c r="O14" s="676"/>
      <c r="P14" s="676"/>
      <c r="Q14" s="676"/>
      <c r="R14" s="676"/>
      <c r="S14" s="676"/>
      <c r="T14" s="676"/>
      <c r="U14" s="676"/>
      <c r="V14" s="676"/>
      <c r="W14" s="676"/>
      <c r="X14" s="676"/>
      <c r="Y14" s="676"/>
      <c r="Z14" s="676"/>
      <c r="AA14" s="676"/>
      <c r="AB14" s="676"/>
      <c r="AC14" s="676"/>
      <c r="AD14" s="676"/>
      <c r="AE14" s="676"/>
      <c r="AF14" s="676"/>
      <c r="AG14" s="676"/>
      <c r="AH14" s="676"/>
      <c r="AI14" s="676"/>
      <c r="AJ14" s="676"/>
      <c r="AK14" s="676"/>
      <c r="AL14" s="676"/>
      <c r="AM14" s="676"/>
      <c r="AN14" s="676"/>
      <c r="AO14" s="676"/>
      <c r="AP14" s="676"/>
      <c r="AQ14" s="676"/>
      <c r="AR14" s="676"/>
      <c r="AS14" s="676"/>
      <c r="AT14" s="677"/>
    </row>
    <row r="15" spans="1:46" ht="27" customHeight="1">
      <c r="A15" s="54"/>
      <c r="B15" s="37" t="s">
        <v>59</v>
      </c>
      <c r="C15" s="54" t="s">
        <v>51</v>
      </c>
      <c r="D15" s="35">
        <f>+【交付申請】入力シート!I117</f>
        <v>0</v>
      </c>
      <c r="E15" s="34" t="s">
        <v>50</v>
      </c>
      <c r="F15" s="691" t="s">
        <v>102</v>
      </c>
      <c r="G15" s="689"/>
      <c r="H15" s="689"/>
      <c r="I15" s="689"/>
      <c r="J15" s="689"/>
      <c r="K15" s="689"/>
      <c r="L15" s="689"/>
      <c r="M15" s="689"/>
      <c r="N15" s="689"/>
      <c r="O15" s="689"/>
      <c r="P15" s="689"/>
      <c r="Q15" s="689">
        <f>【交付申請】入力シート!A100</f>
        <v>0</v>
      </c>
      <c r="R15" s="689"/>
      <c r="S15" s="689"/>
      <c r="T15" s="689"/>
      <c r="U15" s="689"/>
      <c r="V15" s="689"/>
      <c r="W15" s="689"/>
      <c r="X15" s="689"/>
      <c r="Y15" s="690" t="s">
        <v>97</v>
      </c>
      <c r="Z15" s="690"/>
      <c r="AA15" s="690"/>
      <c r="AB15" s="681">
        <f>【交付申請】入力シート!L100</f>
        <v>0.4</v>
      </c>
      <c r="AC15" s="681"/>
      <c r="AD15" s="681"/>
      <c r="AE15" s="681"/>
      <c r="AF15" s="681"/>
      <c r="AG15" s="678" t="s">
        <v>98</v>
      </c>
      <c r="AH15" s="678"/>
      <c r="AI15" s="678"/>
      <c r="AJ15" s="689">
        <f>+【交付申請】入力シート!S100</f>
        <v>0</v>
      </c>
      <c r="AK15" s="689"/>
      <c r="AL15" s="689"/>
      <c r="AM15" s="689"/>
      <c r="AN15" s="689"/>
      <c r="AO15" s="689"/>
      <c r="AP15" s="689"/>
      <c r="AQ15" s="689"/>
      <c r="AR15" s="35" t="s">
        <v>103</v>
      </c>
      <c r="AS15" s="35"/>
      <c r="AT15" s="34"/>
    </row>
    <row r="16" spans="1:46" ht="27" customHeight="1">
      <c r="A16" s="54"/>
      <c r="B16" s="37" t="s">
        <v>58</v>
      </c>
      <c r="C16" s="54" t="s">
        <v>51</v>
      </c>
      <c r="D16" s="35">
        <f>+【交付申請】入力シート!I118</f>
        <v>0</v>
      </c>
      <c r="E16" s="34" t="s">
        <v>50</v>
      </c>
      <c r="F16" s="679" t="s">
        <v>104</v>
      </c>
      <c r="G16" s="680"/>
      <c r="H16" s="680"/>
      <c r="I16" s="680"/>
      <c r="J16" s="680"/>
      <c r="K16" s="680"/>
      <c r="L16" s="680"/>
      <c r="M16" s="680"/>
      <c r="N16" s="680"/>
      <c r="O16" s="680"/>
      <c r="P16" s="680"/>
      <c r="Q16" s="678">
        <f>+【交付申請】入力シート!A104</f>
        <v>0</v>
      </c>
      <c r="R16" s="678"/>
      <c r="S16" s="678"/>
      <c r="T16" s="678"/>
      <c r="U16" s="678"/>
      <c r="V16" s="678"/>
      <c r="W16" s="678"/>
      <c r="X16" s="678"/>
      <c r="Y16" s="690" t="s">
        <v>97</v>
      </c>
      <c r="Z16" s="690"/>
      <c r="AA16" s="690"/>
      <c r="AB16" s="681">
        <f>+【交付申請】入力シート!L104</f>
        <v>0.2</v>
      </c>
      <c r="AC16" s="681"/>
      <c r="AD16" s="681"/>
      <c r="AE16" s="681"/>
      <c r="AF16" s="681"/>
      <c r="AG16" s="678" t="s">
        <v>98</v>
      </c>
      <c r="AH16" s="678"/>
      <c r="AI16" s="678"/>
      <c r="AJ16" s="678">
        <f>+【交付申請】入力シート!S104</f>
        <v>0</v>
      </c>
      <c r="AK16" s="678"/>
      <c r="AL16" s="678"/>
      <c r="AM16" s="678"/>
      <c r="AN16" s="678"/>
      <c r="AO16" s="678"/>
      <c r="AP16" s="678"/>
      <c r="AQ16" s="678"/>
      <c r="AR16" s="35" t="s">
        <v>105</v>
      </c>
      <c r="AS16" s="35"/>
      <c r="AT16" s="34"/>
    </row>
    <row r="17" spans="1:46" ht="27" customHeight="1">
      <c r="A17" s="54"/>
      <c r="B17" s="35"/>
      <c r="C17" s="54"/>
      <c r="D17" s="35"/>
      <c r="E17" s="34"/>
      <c r="F17" s="54" t="s">
        <v>106</v>
      </c>
      <c r="G17" s="35"/>
      <c r="H17" s="35"/>
      <c r="I17" s="35"/>
      <c r="J17" s="35"/>
      <c r="K17" s="35"/>
      <c r="L17" s="35"/>
      <c r="M17" s="35"/>
      <c r="N17" s="678">
        <f>+【交付申請】入力シート!AF102</f>
        <v>0</v>
      </c>
      <c r="O17" s="678"/>
      <c r="P17" s="678"/>
      <c r="Q17" s="678"/>
      <c r="R17" s="678"/>
      <c r="S17" s="678"/>
      <c r="T17" s="678"/>
      <c r="U17" s="678"/>
      <c r="V17" s="678"/>
      <c r="W17" s="678"/>
      <c r="X17" s="35" t="str">
        <f>IF(N17&lt;5000000,"（千円未満切捨て）","（上限5,000,000円）")</f>
        <v>（千円未満切捨て）</v>
      </c>
      <c r="Y17" s="35"/>
      <c r="Z17" s="35"/>
      <c r="AA17" s="35"/>
      <c r="AB17" s="35"/>
      <c r="AC17" s="35"/>
      <c r="AD17" s="35"/>
      <c r="AE17" s="35"/>
      <c r="AF17" s="35"/>
      <c r="AG17" s="35"/>
      <c r="AH17" s="35"/>
      <c r="AI17" s="35"/>
      <c r="AJ17" s="35"/>
      <c r="AK17" s="35"/>
      <c r="AL17" s="35"/>
      <c r="AM17" s="35"/>
      <c r="AN17" s="35"/>
      <c r="AO17" s="35"/>
      <c r="AP17" s="35"/>
      <c r="AQ17" s="35"/>
      <c r="AR17" s="35"/>
      <c r="AS17" s="35"/>
      <c r="AT17" s="34"/>
    </row>
    <row r="18" spans="1:46" ht="27" customHeight="1">
      <c r="A18" s="54" t="s">
        <v>57</v>
      </c>
      <c r="B18" s="35"/>
      <c r="C18" s="54"/>
      <c r="D18" s="35">
        <f>+【交付申請】入力シート!I122</f>
        <v>0</v>
      </c>
      <c r="E18" s="34"/>
      <c r="F18" s="675">
        <f>+【交付申請】入力シート!S122</f>
        <v>0</v>
      </c>
      <c r="G18" s="676"/>
      <c r="H18" s="676"/>
      <c r="I18" s="676"/>
      <c r="J18" s="676"/>
      <c r="K18" s="676"/>
      <c r="L18" s="676"/>
      <c r="M18" s="676"/>
      <c r="N18" s="676"/>
      <c r="O18" s="676"/>
      <c r="P18" s="676"/>
      <c r="Q18" s="676"/>
      <c r="R18" s="676"/>
      <c r="S18" s="676"/>
      <c r="T18" s="676"/>
      <c r="U18" s="676"/>
      <c r="V18" s="676"/>
      <c r="W18" s="676"/>
      <c r="X18" s="676"/>
      <c r="Y18" s="676"/>
      <c r="Z18" s="676"/>
      <c r="AA18" s="676"/>
      <c r="AB18" s="676"/>
      <c r="AC18" s="676"/>
      <c r="AD18" s="676"/>
      <c r="AE18" s="676"/>
      <c r="AF18" s="676"/>
      <c r="AG18" s="676"/>
      <c r="AH18" s="676"/>
      <c r="AI18" s="676"/>
      <c r="AJ18" s="676"/>
      <c r="AK18" s="676"/>
      <c r="AL18" s="676"/>
      <c r="AM18" s="676"/>
      <c r="AN18" s="676"/>
      <c r="AO18" s="676"/>
      <c r="AP18" s="676"/>
      <c r="AQ18" s="676"/>
      <c r="AR18" s="676"/>
      <c r="AS18" s="676"/>
      <c r="AT18" s="677"/>
    </row>
    <row r="19" spans="1:46" ht="21" customHeight="1">
      <c r="A19" s="54"/>
      <c r="B19" s="35"/>
      <c r="C19" s="54"/>
      <c r="D19" s="35"/>
      <c r="E19" s="34"/>
      <c r="F19" s="54"/>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4"/>
    </row>
    <row r="20" spans="1:46" ht="27" customHeight="1">
      <c r="A20" s="54" t="s">
        <v>56</v>
      </c>
      <c r="B20" s="35"/>
      <c r="C20" s="54"/>
      <c r="D20" s="35">
        <f>SUM(D21:D24)</f>
        <v>0</v>
      </c>
      <c r="E20" s="34"/>
      <c r="F20" s="54"/>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4"/>
    </row>
    <row r="21" spans="1:46" ht="27" customHeight="1">
      <c r="A21" s="54"/>
      <c r="B21" s="37" t="s">
        <v>55</v>
      </c>
      <c r="C21" s="54" t="s">
        <v>51</v>
      </c>
      <c r="D21" s="35">
        <f>+【交付申請】入力シート!I126</f>
        <v>0</v>
      </c>
      <c r="E21" s="34" t="s">
        <v>50</v>
      </c>
      <c r="F21" s="675">
        <f>+【交付申請】入力シート!S126</f>
        <v>0</v>
      </c>
      <c r="G21" s="676"/>
      <c r="H21" s="676"/>
      <c r="I21" s="676"/>
      <c r="J21" s="676"/>
      <c r="K21" s="676"/>
      <c r="L21" s="676"/>
      <c r="M21" s="676"/>
      <c r="N21" s="676"/>
      <c r="O21" s="676"/>
      <c r="P21" s="676"/>
      <c r="Q21" s="676"/>
      <c r="R21" s="676"/>
      <c r="S21" s="676"/>
      <c r="T21" s="676"/>
      <c r="U21" s="676"/>
      <c r="V21" s="676"/>
      <c r="W21" s="676"/>
      <c r="X21" s="676"/>
      <c r="Y21" s="676"/>
      <c r="Z21" s="676"/>
      <c r="AA21" s="676"/>
      <c r="AB21" s="676"/>
      <c r="AC21" s="676"/>
      <c r="AD21" s="676"/>
      <c r="AE21" s="676"/>
      <c r="AF21" s="676"/>
      <c r="AG21" s="676"/>
      <c r="AH21" s="676"/>
      <c r="AI21" s="676"/>
      <c r="AJ21" s="676"/>
      <c r="AK21" s="676"/>
      <c r="AL21" s="676"/>
      <c r="AM21" s="676"/>
      <c r="AN21" s="676"/>
      <c r="AO21" s="676"/>
      <c r="AP21" s="676"/>
      <c r="AQ21" s="676"/>
      <c r="AR21" s="676"/>
      <c r="AS21" s="676"/>
      <c r="AT21" s="677"/>
    </row>
    <row r="22" spans="1:46" ht="27" customHeight="1">
      <c r="A22" s="54"/>
      <c r="B22" s="37" t="s">
        <v>54</v>
      </c>
      <c r="C22" s="54" t="s">
        <v>51</v>
      </c>
      <c r="D22" s="35">
        <f>+【交付申請】入力シート!I127</f>
        <v>0</v>
      </c>
      <c r="E22" s="34" t="s">
        <v>50</v>
      </c>
      <c r="F22" s="675">
        <f>+【交付申請】入力シート!S127</f>
        <v>0</v>
      </c>
      <c r="G22" s="676"/>
      <c r="H22" s="676"/>
      <c r="I22" s="676"/>
      <c r="J22" s="676"/>
      <c r="K22" s="676"/>
      <c r="L22" s="676"/>
      <c r="M22" s="676"/>
      <c r="N22" s="676"/>
      <c r="O22" s="676"/>
      <c r="P22" s="676"/>
      <c r="Q22" s="676"/>
      <c r="R22" s="676"/>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7"/>
    </row>
    <row r="23" spans="1:46" ht="27" customHeight="1">
      <c r="A23" s="54"/>
      <c r="B23" s="37" t="s">
        <v>53</v>
      </c>
      <c r="C23" s="54" t="s">
        <v>51</v>
      </c>
      <c r="D23" s="35">
        <f>+【交付申請】入力シート!I128</f>
        <v>0</v>
      </c>
      <c r="E23" s="34" t="s">
        <v>50</v>
      </c>
      <c r="F23" s="675">
        <f>+【交付申請】入力シート!S128</f>
        <v>0</v>
      </c>
      <c r="G23" s="676"/>
      <c r="H23" s="676"/>
      <c r="I23" s="676"/>
      <c r="J23" s="676"/>
      <c r="K23" s="676"/>
      <c r="L23" s="676"/>
      <c r="M23" s="676"/>
      <c r="N23" s="676"/>
      <c r="O23" s="676"/>
      <c r="P23" s="676"/>
      <c r="Q23" s="676"/>
      <c r="R23" s="676"/>
      <c r="S23" s="676"/>
      <c r="T23" s="676"/>
      <c r="U23" s="676"/>
      <c r="V23" s="676"/>
      <c r="W23" s="676"/>
      <c r="X23" s="676"/>
      <c r="Y23" s="676"/>
      <c r="Z23" s="676"/>
      <c r="AA23" s="676"/>
      <c r="AB23" s="676"/>
      <c r="AC23" s="676"/>
      <c r="AD23" s="676"/>
      <c r="AE23" s="676"/>
      <c r="AF23" s="676"/>
      <c r="AG23" s="676"/>
      <c r="AH23" s="676"/>
      <c r="AI23" s="676"/>
      <c r="AJ23" s="676"/>
      <c r="AK23" s="676"/>
      <c r="AL23" s="676"/>
      <c r="AM23" s="676"/>
      <c r="AN23" s="676"/>
      <c r="AO23" s="676"/>
      <c r="AP23" s="676"/>
      <c r="AQ23" s="676"/>
      <c r="AR23" s="676"/>
      <c r="AS23" s="676"/>
      <c r="AT23" s="677"/>
    </row>
    <row r="24" spans="1:46" ht="27" customHeight="1">
      <c r="A24" s="54"/>
      <c r="B24" s="37" t="s">
        <v>52</v>
      </c>
      <c r="C24" s="54" t="s">
        <v>51</v>
      </c>
      <c r="D24" s="35">
        <f>+【交付申請】入力シート!I129</f>
        <v>0</v>
      </c>
      <c r="E24" s="34" t="s">
        <v>50</v>
      </c>
      <c r="F24" s="675">
        <f>+【交付申請】入力シート!S129</f>
        <v>0</v>
      </c>
      <c r="G24" s="676"/>
      <c r="H24" s="676"/>
      <c r="I24" s="676"/>
      <c r="J24" s="676"/>
      <c r="K24" s="676"/>
      <c r="L24" s="676"/>
      <c r="M24" s="676"/>
      <c r="N24" s="676"/>
      <c r="O24" s="676"/>
      <c r="P24" s="676"/>
      <c r="Q24" s="676"/>
      <c r="R24" s="676"/>
      <c r="S24" s="676"/>
      <c r="T24" s="676"/>
      <c r="U24" s="676"/>
      <c r="V24" s="676"/>
      <c r="W24" s="676"/>
      <c r="X24" s="676"/>
      <c r="Y24" s="676"/>
      <c r="Z24" s="676"/>
      <c r="AA24" s="676"/>
      <c r="AB24" s="676"/>
      <c r="AC24" s="676"/>
      <c r="AD24" s="676"/>
      <c r="AE24" s="676"/>
      <c r="AF24" s="676"/>
      <c r="AG24" s="676"/>
      <c r="AH24" s="676"/>
      <c r="AI24" s="676"/>
      <c r="AJ24" s="676"/>
      <c r="AK24" s="676"/>
      <c r="AL24" s="676"/>
      <c r="AM24" s="676"/>
      <c r="AN24" s="676"/>
      <c r="AO24" s="676"/>
      <c r="AP24" s="676"/>
      <c r="AQ24" s="676"/>
      <c r="AR24" s="676"/>
      <c r="AS24" s="676"/>
      <c r="AT24" s="677"/>
    </row>
    <row r="25" spans="1:46" ht="21" customHeight="1">
      <c r="A25" s="54"/>
      <c r="B25" s="37"/>
      <c r="C25" s="54"/>
      <c r="D25" s="35"/>
      <c r="E25" s="34"/>
      <c r="F25" s="54"/>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4"/>
    </row>
    <row r="26" spans="1:46" ht="27" customHeight="1">
      <c r="A26" s="54" t="s">
        <v>49</v>
      </c>
      <c r="B26" s="37"/>
      <c r="C26" s="54"/>
      <c r="D26" s="35">
        <f>+【交付申請】入力シート!I133</f>
        <v>0</v>
      </c>
      <c r="E26" s="34"/>
      <c r="F26" s="675">
        <f>+【交付申請】入力シート!S133</f>
        <v>0</v>
      </c>
      <c r="G26" s="676"/>
      <c r="H26" s="676"/>
      <c r="I26" s="676"/>
      <c r="J26" s="676"/>
      <c r="K26" s="676"/>
      <c r="L26" s="676"/>
      <c r="M26" s="676"/>
      <c r="N26" s="676"/>
      <c r="O26" s="676"/>
      <c r="P26" s="676"/>
      <c r="Q26" s="676"/>
      <c r="R26" s="676"/>
      <c r="S26" s="676"/>
      <c r="T26" s="676"/>
      <c r="U26" s="676"/>
      <c r="V26" s="676"/>
      <c r="W26" s="676"/>
      <c r="X26" s="676"/>
      <c r="Y26" s="676"/>
      <c r="Z26" s="676"/>
      <c r="AA26" s="676"/>
      <c r="AB26" s="676"/>
      <c r="AC26" s="676"/>
      <c r="AD26" s="676"/>
      <c r="AE26" s="676"/>
      <c r="AF26" s="676"/>
      <c r="AG26" s="676"/>
      <c r="AH26" s="676"/>
      <c r="AI26" s="676"/>
      <c r="AJ26" s="676"/>
      <c r="AK26" s="676"/>
      <c r="AL26" s="676"/>
      <c r="AM26" s="676"/>
      <c r="AN26" s="676"/>
      <c r="AO26" s="676"/>
      <c r="AP26" s="676"/>
      <c r="AQ26" s="676"/>
      <c r="AR26" s="676"/>
      <c r="AS26" s="676"/>
      <c r="AT26" s="677"/>
    </row>
    <row r="27" spans="1:46" ht="15.75" customHeight="1">
      <c r="A27" s="55"/>
      <c r="B27" s="33"/>
      <c r="C27" s="55"/>
      <c r="D27" s="33"/>
      <c r="E27" s="32"/>
      <c r="F27" s="55"/>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2"/>
    </row>
    <row r="28" spans="1:46" ht="30" customHeight="1">
      <c r="A28" s="684" t="s">
        <v>48</v>
      </c>
      <c r="B28" s="685"/>
      <c r="C28" s="31"/>
      <c r="D28" s="30">
        <f>+【交付申請】入力シート!I135</f>
        <v>0</v>
      </c>
      <c r="E28" s="29"/>
      <c r="F28" s="31"/>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2"/>
    </row>
    <row r="29" spans="1:46" ht="20.25" customHeight="1">
      <c r="A29" s="686" t="s">
        <v>47</v>
      </c>
      <c r="B29" s="686"/>
      <c r="C29" s="686"/>
      <c r="D29" s="686"/>
      <c r="E29" s="686"/>
      <c r="F29" s="686"/>
      <c r="G29" s="35"/>
    </row>
    <row r="30" spans="1:46" ht="20.25" customHeight="1">
      <c r="A30" s="682" t="s">
        <v>46</v>
      </c>
      <c r="B30" s="682"/>
      <c r="C30" s="682"/>
      <c r="D30" s="682"/>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M30" s="682"/>
      <c r="AN30" s="682"/>
      <c r="AO30" s="682"/>
      <c r="AP30" s="682"/>
      <c r="AQ30" s="682"/>
      <c r="AR30" s="682"/>
      <c r="AS30" s="682"/>
      <c r="AT30" s="682"/>
    </row>
    <row r="31" spans="1:46" ht="20.25" customHeight="1">
      <c r="A31" s="683" t="s">
        <v>45</v>
      </c>
      <c r="B31" s="683"/>
      <c r="C31" s="683"/>
      <c r="D31" s="683"/>
      <c r="E31" s="683"/>
      <c r="F31" s="683"/>
      <c r="G31" s="683"/>
      <c r="H31" s="683"/>
      <c r="I31" s="683"/>
      <c r="J31" s="683"/>
      <c r="K31" s="683"/>
      <c r="L31" s="683"/>
      <c r="M31" s="683"/>
      <c r="N31" s="683"/>
      <c r="O31" s="683"/>
      <c r="P31" s="683"/>
      <c r="Q31" s="683"/>
      <c r="R31" s="683"/>
      <c r="S31" s="683"/>
      <c r="T31" s="683"/>
      <c r="U31" s="683"/>
      <c r="V31" s="683"/>
      <c r="W31" s="683"/>
      <c r="X31" s="683"/>
      <c r="Y31" s="683"/>
      <c r="Z31" s="683"/>
      <c r="AA31" s="683"/>
      <c r="AB31" s="683"/>
      <c r="AC31" s="683"/>
      <c r="AD31" s="683"/>
      <c r="AE31" s="683"/>
      <c r="AF31" s="683"/>
      <c r="AG31" s="683"/>
      <c r="AH31" s="683"/>
      <c r="AI31" s="683"/>
      <c r="AJ31" s="683"/>
      <c r="AK31" s="683"/>
      <c r="AL31" s="683"/>
      <c r="AM31" s="683"/>
      <c r="AN31" s="683"/>
      <c r="AO31" s="683"/>
      <c r="AP31" s="683"/>
      <c r="AQ31" s="683"/>
      <c r="AR31" s="683"/>
      <c r="AS31" s="683"/>
      <c r="AT31" s="683"/>
    </row>
  </sheetData>
  <sheetProtection password="CBE4" sheet="1" objects="1" scenarios="1"/>
  <mergeCells count="35">
    <mergeCell ref="F11:AT11"/>
    <mergeCell ref="F14:AT14"/>
    <mergeCell ref="Y16:AA16"/>
    <mergeCell ref="AG16:AI16"/>
    <mergeCell ref="AJ16:AQ16"/>
    <mergeCell ref="A2:AT2"/>
    <mergeCell ref="F5:AT5"/>
    <mergeCell ref="Q15:X15"/>
    <mergeCell ref="Y15:AA15"/>
    <mergeCell ref="AG15:AI15"/>
    <mergeCell ref="AJ15:AQ15"/>
    <mergeCell ref="F15:P15"/>
    <mergeCell ref="A5:B5"/>
    <mergeCell ref="C5:E5"/>
    <mergeCell ref="AB15:AF15"/>
    <mergeCell ref="C4:D4"/>
    <mergeCell ref="F8:AT8"/>
    <mergeCell ref="F9:AT9"/>
    <mergeCell ref="AS4:AT4"/>
    <mergeCell ref="E4:AR4"/>
    <mergeCell ref="F10:AT10"/>
    <mergeCell ref="A30:AT30"/>
    <mergeCell ref="A31:AT31"/>
    <mergeCell ref="F21:AT21"/>
    <mergeCell ref="F22:AT22"/>
    <mergeCell ref="F23:AT23"/>
    <mergeCell ref="F24:AT24"/>
    <mergeCell ref="F26:AT26"/>
    <mergeCell ref="A28:B28"/>
    <mergeCell ref="A29:F29"/>
    <mergeCell ref="F18:AT18"/>
    <mergeCell ref="N17:W17"/>
    <mergeCell ref="F16:P16"/>
    <mergeCell ref="AB16:AF16"/>
    <mergeCell ref="Q16:X16"/>
  </mergeCells>
  <phoneticPr fontId="23"/>
  <printOptions horizontalCentered="1"/>
  <pageMargins left="0.78740157480314965" right="0.78740157480314965" top="0.78740157480314965" bottom="0.78740157480314965" header="0.51181102362204722" footer="0.51181102362204722"/>
  <pageSetup paperSize="9" scale="88"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H59"/>
  <sheetViews>
    <sheetView showZeros="0" view="pageBreakPreview" zoomScale="80" zoomScaleNormal="100" zoomScaleSheetLayoutView="80" workbookViewId="0">
      <selection activeCell="I31" sqref="I31"/>
    </sheetView>
  </sheetViews>
  <sheetFormatPr defaultColWidth="9" defaultRowHeight="30" customHeight="1"/>
  <cols>
    <col min="1" max="1" width="5" style="28" customWidth="1"/>
    <col min="2" max="3" width="14.58203125" style="28" customWidth="1"/>
    <col min="4" max="4" width="3.58203125" style="28" customWidth="1"/>
    <col min="5" max="5" width="36.25" style="28" customWidth="1"/>
    <col min="6" max="6" width="12.58203125" style="28" customWidth="1"/>
    <col min="7" max="16384" width="9" style="28"/>
  </cols>
  <sheetData>
    <row r="1" spans="1:7" ht="22.5" customHeight="1">
      <c r="A1" s="28" t="s">
        <v>93</v>
      </c>
    </row>
    <row r="2" spans="1:7" ht="22.5" customHeight="1">
      <c r="A2" s="687" t="s">
        <v>92</v>
      </c>
      <c r="B2" s="687"/>
      <c r="C2" s="687"/>
      <c r="D2" s="687"/>
      <c r="E2" s="687"/>
      <c r="F2" s="687"/>
    </row>
    <row r="3" spans="1:7" ht="22.5" customHeight="1">
      <c r="A3" s="28" t="s">
        <v>91</v>
      </c>
      <c r="C3" s="60" t="s">
        <v>90</v>
      </c>
      <c r="D3" s="696">
        <f>事業計画書!B5</f>
        <v>0</v>
      </c>
      <c r="E3" s="696"/>
      <c r="F3" s="46" t="s">
        <v>89</v>
      </c>
    </row>
    <row r="4" spans="1:7" ht="18.75" customHeight="1">
      <c r="A4" s="684" t="s">
        <v>68</v>
      </c>
      <c r="B4" s="688"/>
      <c r="C4" s="692" t="s">
        <v>67</v>
      </c>
      <c r="D4" s="694"/>
      <c r="E4" s="684" t="s">
        <v>66</v>
      </c>
      <c r="F4" s="688"/>
      <c r="G4" s="35"/>
    </row>
    <row r="5" spans="1:7" ht="11.25" customHeight="1">
      <c r="A5" s="710" t="s">
        <v>88</v>
      </c>
      <c r="B5" s="45"/>
      <c r="C5" s="40"/>
      <c r="D5" s="38"/>
      <c r="E5" s="39"/>
      <c r="F5" s="38"/>
    </row>
    <row r="6" spans="1:7" ht="16.5" customHeight="1">
      <c r="A6" s="711"/>
      <c r="B6" s="45" t="s">
        <v>87</v>
      </c>
      <c r="C6" s="36">
        <f>内訳!D67</f>
        <v>0</v>
      </c>
      <c r="D6" s="34"/>
      <c r="E6" s="117" t="str">
        <f>IF(C6=0,"","内訳は別紙の通り")</f>
        <v/>
      </c>
      <c r="F6" s="34"/>
    </row>
    <row r="7" spans="1:7" ht="16.5" customHeight="1">
      <c r="A7" s="711"/>
      <c r="B7" s="45"/>
      <c r="C7" s="36"/>
      <c r="D7" s="34"/>
      <c r="E7" s="117"/>
      <c r="F7" s="34"/>
    </row>
    <row r="8" spans="1:7" ht="16.5" customHeight="1">
      <c r="A8" s="711"/>
      <c r="B8" s="45"/>
      <c r="C8" s="36"/>
      <c r="D8" s="34"/>
      <c r="E8" s="117"/>
      <c r="F8" s="34"/>
    </row>
    <row r="9" spans="1:7" ht="16.5" customHeight="1">
      <c r="A9" s="711"/>
      <c r="B9" s="45"/>
      <c r="C9" s="36"/>
      <c r="D9" s="34"/>
      <c r="E9" s="117"/>
      <c r="F9" s="34"/>
    </row>
    <row r="10" spans="1:7" ht="16.5" customHeight="1">
      <c r="A10" s="711"/>
      <c r="B10" s="45"/>
      <c r="C10" s="36"/>
      <c r="D10" s="34"/>
      <c r="E10" s="117"/>
      <c r="F10" s="34"/>
    </row>
    <row r="11" spans="1:7" ht="16.5" customHeight="1">
      <c r="A11" s="711"/>
      <c r="B11" s="45" t="s">
        <v>86</v>
      </c>
      <c r="C11" s="50">
        <f>内訳!D68</f>
        <v>0</v>
      </c>
      <c r="D11" s="34"/>
      <c r="E11" s="117" t="str">
        <f>IF(C11=0,"","内訳は別紙の通り")</f>
        <v/>
      </c>
      <c r="F11" s="34"/>
    </row>
    <row r="12" spans="1:7" ht="16.5" customHeight="1">
      <c r="A12" s="711"/>
      <c r="B12" s="45"/>
      <c r="C12" s="36"/>
      <c r="D12" s="34"/>
      <c r="E12" s="117"/>
      <c r="F12" s="34"/>
    </row>
    <row r="13" spans="1:7" ht="16.5" customHeight="1">
      <c r="A13" s="711"/>
      <c r="B13" s="45"/>
      <c r="C13" s="36"/>
      <c r="D13" s="34"/>
      <c r="E13" s="117"/>
      <c r="F13" s="34"/>
    </row>
    <row r="14" spans="1:7" ht="16.5" customHeight="1">
      <c r="A14" s="711"/>
      <c r="B14" s="45"/>
      <c r="C14" s="36"/>
      <c r="D14" s="34"/>
      <c r="E14" s="117"/>
      <c r="F14" s="34"/>
    </row>
    <row r="15" spans="1:7" ht="16.5" customHeight="1">
      <c r="A15" s="711"/>
      <c r="B15" s="45"/>
      <c r="C15" s="36"/>
      <c r="D15" s="34"/>
      <c r="E15" s="117"/>
      <c r="F15" s="34"/>
    </row>
    <row r="16" spans="1:7" ht="16.5" customHeight="1">
      <c r="A16" s="711"/>
      <c r="B16" s="45" t="s">
        <v>85</v>
      </c>
      <c r="C16" s="50">
        <f>内訳!D69</f>
        <v>0</v>
      </c>
      <c r="D16" s="34"/>
      <c r="E16" s="117" t="str">
        <f>IF(C16=0,"","内訳は別紙の通り")</f>
        <v/>
      </c>
      <c r="F16" s="34"/>
    </row>
    <row r="17" spans="1:6" ht="16.5" customHeight="1">
      <c r="A17" s="711"/>
      <c r="B17" s="43" t="s">
        <v>84</v>
      </c>
      <c r="C17" s="36"/>
      <c r="D17" s="34"/>
      <c r="E17" s="117"/>
      <c r="F17" s="34"/>
    </row>
    <row r="18" spans="1:6" ht="16.5" customHeight="1">
      <c r="A18" s="711"/>
      <c r="B18" s="45"/>
      <c r="C18" s="36"/>
      <c r="D18" s="34"/>
      <c r="E18" s="117"/>
      <c r="F18" s="34"/>
    </row>
    <row r="19" spans="1:6" ht="16.5" customHeight="1">
      <c r="A19" s="711"/>
      <c r="B19" s="45"/>
      <c r="C19" s="36"/>
      <c r="D19" s="34"/>
      <c r="E19" s="117"/>
      <c r="F19" s="34"/>
    </row>
    <row r="20" spans="1:6" ht="16.5" customHeight="1">
      <c r="A20" s="711"/>
      <c r="B20" s="45"/>
      <c r="C20" s="36"/>
      <c r="D20" s="34"/>
      <c r="E20" s="117"/>
      <c r="F20" s="34"/>
    </row>
    <row r="21" spans="1:6" ht="16.5" customHeight="1">
      <c r="A21" s="711"/>
      <c r="B21" s="45" t="s">
        <v>83</v>
      </c>
      <c r="C21" s="50">
        <f>内訳!D70</f>
        <v>0</v>
      </c>
      <c r="D21" s="34"/>
      <c r="E21" s="117" t="str">
        <f>IF(C21=0,"","内訳は別紙の通り")</f>
        <v/>
      </c>
      <c r="F21" s="34"/>
    </row>
    <row r="22" spans="1:6" ht="16.5" customHeight="1">
      <c r="A22" s="711"/>
      <c r="B22" s="45"/>
      <c r="C22" s="36"/>
      <c r="D22" s="34"/>
      <c r="E22" s="117"/>
      <c r="F22" s="34"/>
    </row>
    <row r="23" spans="1:6" ht="16.5" customHeight="1">
      <c r="A23" s="711"/>
      <c r="B23" s="45"/>
      <c r="C23" s="36"/>
      <c r="D23" s="34"/>
      <c r="E23" s="117"/>
      <c r="F23" s="34"/>
    </row>
    <row r="24" spans="1:6" ht="16.5" customHeight="1">
      <c r="A24" s="711"/>
      <c r="B24" s="45"/>
      <c r="C24" s="36"/>
      <c r="D24" s="34"/>
      <c r="E24" s="117"/>
      <c r="F24" s="34"/>
    </row>
    <row r="25" spans="1:6" ht="16.5" customHeight="1">
      <c r="A25" s="711"/>
      <c r="B25" s="45"/>
      <c r="C25" s="36"/>
      <c r="D25" s="34"/>
      <c r="E25" s="117"/>
      <c r="F25" s="34"/>
    </row>
    <row r="26" spans="1:6" ht="16.5" customHeight="1">
      <c r="A26" s="711"/>
      <c r="B26" s="45" t="s">
        <v>626</v>
      </c>
      <c r="C26" s="50">
        <f>内訳!D71</f>
        <v>0</v>
      </c>
      <c r="D26" s="34"/>
      <c r="E26" s="117" t="str">
        <f>IF(C26=0,"","内訳は別紙の通り")</f>
        <v/>
      </c>
      <c r="F26" s="34"/>
    </row>
    <row r="27" spans="1:6" ht="16.5" customHeight="1">
      <c r="A27" s="711"/>
      <c r="B27" s="45"/>
      <c r="C27" s="36"/>
      <c r="D27" s="34"/>
      <c r="E27" s="117"/>
      <c r="F27" s="34"/>
    </row>
    <row r="28" spans="1:6" ht="16.5" customHeight="1">
      <c r="A28" s="711"/>
      <c r="B28" s="45"/>
      <c r="C28" s="36"/>
      <c r="D28" s="34"/>
      <c r="E28" s="117"/>
      <c r="F28" s="34"/>
    </row>
    <row r="29" spans="1:6" ht="16.5" customHeight="1">
      <c r="A29" s="711"/>
      <c r="B29" s="45"/>
      <c r="C29" s="36"/>
      <c r="D29" s="34"/>
      <c r="E29" s="117"/>
      <c r="F29" s="34"/>
    </row>
    <row r="30" spans="1:6" ht="16.5" customHeight="1">
      <c r="A30" s="711"/>
      <c r="B30" s="45"/>
      <c r="C30" s="36"/>
      <c r="D30" s="34"/>
      <c r="E30" s="117"/>
      <c r="F30" s="34"/>
    </row>
    <row r="31" spans="1:6" ht="16.5" customHeight="1">
      <c r="A31" s="711"/>
      <c r="B31" s="45" t="s">
        <v>81</v>
      </c>
      <c r="C31" s="50">
        <f>内訳!D72</f>
        <v>0</v>
      </c>
      <c r="D31" s="34"/>
      <c r="E31" s="117" t="str">
        <f>IF(C31=0,"","内訳は別紙の通り")</f>
        <v/>
      </c>
      <c r="F31" s="34"/>
    </row>
    <row r="32" spans="1:6" ht="16.5" customHeight="1">
      <c r="A32" s="711"/>
      <c r="B32" s="45"/>
      <c r="C32" s="36"/>
      <c r="D32" s="34"/>
      <c r="E32" s="117"/>
      <c r="F32" s="34"/>
    </row>
    <row r="33" spans="1:8" ht="16.5" customHeight="1">
      <c r="A33" s="711"/>
      <c r="B33" s="45"/>
      <c r="C33" s="36"/>
      <c r="D33" s="34"/>
      <c r="E33" s="117"/>
      <c r="F33" s="34"/>
    </row>
    <row r="34" spans="1:8" ht="16.5" customHeight="1">
      <c r="A34" s="711"/>
      <c r="B34" s="45"/>
      <c r="C34" s="36"/>
      <c r="D34" s="34"/>
      <c r="E34" s="117"/>
      <c r="F34" s="34"/>
    </row>
    <row r="35" spans="1:8" ht="11.25" customHeight="1">
      <c r="A35" s="712"/>
      <c r="B35" s="45"/>
      <c r="C35" s="36"/>
      <c r="D35" s="34"/>
      <c r="E35" s="117"/>
      <c r="F35" s="34"/>
    </row>
    <row r="36" spans="1:8" ht="11.25" customHeight="1">
      <c r="A36" s="710" t="s">
        <v>80</v>
      </c>
      <c r="B36" s="44"/>
      <c r="C36" s="40"/>
      <c r="D36" s="38"/>
      <c r="E36" s="118"/>
      <c r="F36" s="38"/>
    </row>
    <row r="37" spans="1:8" ht="16.5" customHeight="1">
      <c r="A37" s="711"/>
      <c r="B37" s="43" t="s">
        <v>79</v>
      </c>
      <c r="C37" s="36">
        <f>内訳!D73</f>
        <v>0</v>
      </c>
      <c r="D37" s="34"/>
      <c r="E37" s="117" t="str">
        <f>IF(C37=0,"","内訳は別紙の通り")</f>
        <v/>
      </c>
      <c r="F37" s="34"/>
    </row>
    <row r="38" spans="1:8" ht="16.5" customHeight="1">
      <c r="A38" s="711"/>
      <c r="B38" s="43"/>
      <c r="C38" s="36"/>
      <c r="D38" s="34"/>
      <c r="E38" s="117"/>
      <c r="F38" s="34"/>
    </row>
    <row r="39" spans="1:8" ht="16.5" customHeight="1">
      <c r="A39" s="711"/>
      <c r="B39" s="42" t="s">
        <v>78</v>
      </c>
      <c r="C39" s="50">
        <f>内訳!D74</f>
        <v>0</v>
      </c>
      <c r="D39" s="34"/>
      <c r="E39" s="117" t="str">
        <f>IF(C39=0,"","内訳は別紙の通り")</f>
        <v/>
      </c>
      <c r="F39" s="34"/>
    </row>
    <row r="40" spans="1:8" ht="16.5" customHeight="1">
      <c r="A40" s="711"/>
      <c r="B40" s="43"/>
      <c r="C40" s="36"/>
      <c r="D40" s="34"/>
      <c r="E40" s="117"/>
      <c r="F40" s="34"/>
    </row>
    <row r="41" spans="1:8" ht="16.5" customHeight="1">
      <c r="A41" s="711"/>
      <c r="B41" s="42" t="s">
        <v>77</v>
      </c>
      <c r="C41" s="50">
        <f>内訳!D75</f>
        <v>0</v>
      </c>
      <c r="D41" s="34"/>
      <c r="E41" s="117" t="str">
        <f>IF(C41=0,"","内訳は別紙の通り")</f>
        <v/>
      </c>
      <c r="F41" s="34"/>
    </row>
    <row r="42" spans="1:8" ht="11.25" customHeight="1">
      <c r="A42" s="711"/>
      <c r="B42" s="42" t="s">
        <v>76</v>
      </c>
      <c r="C42" s="36"/>
      <c r="D42" s="34"/>
      <c r="E42" s="117"/>
      <c r="F42" s="34"/>
    </row>
    <row r="43" spans="1:8" ht="16.5" customHeight="1">
      <c r="A43" s="698" t="s">
        <v>75</v>
      </c>
      <c r="B43" s="699"/>
      <c r="C43" s="715">
        <f>SUM(C6:C41)</f>
        <v>0</v>
      </c>
      <c r="D43" s="38"/>
      <c r="E43" s="118"/>
      <c r="F43" s="38"/>
    </row>
    <row r="44" spans="1:8" ht="16.5" customHeight="1">
      <c r="A44" s="700"/>
      <c r="B44" s="701"/>
      <c r="C44" s="714"/>
      <c r="D44" s="32"/>
      <c r="E44" s="119"/>
      <c r="F44" s="32"/>
    </row>
    <row r="45" spans="1:8" ht="16.5" customHeight="1">
      <c r="A45" s="702" t="s">
        <v>58</v>
      </c>
      <c r="B45" s="703"/>
      <c r="C45" s="715">
        <f>内訳!C76+SUM(内訳!E67:'内訳'!E75)</f>
        <v>0</v>
      </c>
      <c r="D45" s="38"/>
      <c r="E45" s="117" t="str">
        <f>IF(C45=0,"","内訳は別紙の通り")</f>
        <v/>
      </c>
      <c r="F45" s="38"/>
    </row>
    <row r="46" spans="1:8" ht="16.5" customHeight="1">
      <c r="A46" s="704"/>
      <c r="B46" s="705"/>
      <c r="C46" s="714"/>
      <c r="D46" s="32"/>
      <c r="E46" s="119"/>
      <c r="F46" s="32"/>
      <c r="H46" s="35"/>
    </row>
    <row r="47" spans="1:8" ht="16.5" customHeight="1">
      <c r="A47" s="706" t="s">
        <v>48</v>
      </c>
      <c r="B47" s="707"/>
      <c r="C47" s="713">
        <f>+C43+C45</f>
        <v>0</v>
      </c>
      <c r="D47" s="34"/>
      <c r="E47" s="35"/>
      <c r="F47" s="34"/>
    </row>
    <row r="48" spans="1:8" ht="16.5" customHeight="1">
      <c r="A48" s="708"/>
      <c r="B48" s="709"/>
      <c r="C48" s="714"/>
      <c r="D48" s="32"/>
      <c r="E48" s="33"/>
      <c r="F48" s="32"/>
    </row>
    <row r="49" spans="1:6" ht="16.5" customHeight="1">
      <c r="A49" s="41" t="s">
        <v>74</v>
      </c>
      <c r="B49" s="39" t="s">
        <v>73</v>
      </c>
      <c r="C49" s="39"/>
      <c r="D49" s="39"/>
      <c r="E49" s="35"/>
      <c r="F49" s="35"/>
    </row>
    <row r="50" spans="1:6" ht="15" customHeight="1">
      <c r="A50" s="680"/>
      <c r="B50" s="680"/>
      <c r="C50" s="680"/>
      <c r="D50" s="680"/>
      <c r="E50" s="680"/>
      <c r="F50" s="680"/>
    </row>
    <row r="51" spans="1:6" ht="15" customHeight="1"/>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sheetData>
  <sheetProtection algorithmName="SHA-512" hashValue="wBgOh0FdC5wZ+H/ovzxXYmGQlP3eV++ldNoPbw+O6atX0Plg9tf4t21mzH3sb8KLdOfWhLozTrK381Loc5SRKw==" saltValue="BnzF42U5toK7H3LttcyoJQ==" spinCount="100000" sheet="1" objects="1" scenarios="1"/>
  <mergeCells count="14">
    <mergeCell ref="A50:F50"/>
    <mergeCell ref="A47:B48"/>
    <mergeCell ref="A5:A35"/>
    <mergeCell ref="A36:A42"/>
    <mergeCell ref="C47:C48"/>
    <mergeCell ref="C45:C46"/>
    <mergeCell ref="C43:C44"/>
    <mergeCell ref="A2:F2"/>
    <mergeCell ref="A4:B4"/>
    <mergeCell ref="A43:B44"/>
    <mergeCell ref="A45:B46"/>
    <mergeCell ref="C4:D4"/>
    <mergeCell ref="E4:F4"/>
    <mergeCell ref="D3:E3"/>
  </mergeCells>
  <phoneticPr fontId="23"/>
  <printOptions horizontalCentered="1"/>
  <pageMargins left="0.78740157480314965" right="0.78740157480314965" top="0.59055118110236227" bottom="0.78740157480314965" header="0.51181102362204722" footer="0.51181102362204722"/>
  <pageSetup paperSize="9" scale="88"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32</vt:i4>
      </vt:variant>
      <vt:variant>
        <vt:lpstr>名前付き一覧</vt:lpstr>
      </vt:variant>
      <vt:variant>
        <vt:i4>25</vt:i4>
      </vt:variant>
    </vt:vector>
  </HeadingPairs>
  <TitlesOfParts>
    <vt:vector baseType="lpstr" size="57">
      <vt:lpstr>【交付申請】入力シート</vt:lpstr>
      <vt:lpstr>【実績】入力シート </vt:lpstr>
      <vt:lpstr>請求書</vt:lpstr>
      <vt:lpstr>【参考】経費費目</vt:lpstr>
      <vt:lpstr>申請書</vt:lpstr>
      <vt:lpstr>団体の概要</vt:lpstr>
      <vt:lpstr>事業計画書</vt:lpstr>
      <vt:lpstr>予算（収入）</vt:lpstr>
      <vt:lpstr>予算（支出）</vt:lpstr>
      <vt:lpstr>内訳</vt:lpstr>
      <vt:lpstr>実績報告書</vt:lpstr>
      <vt:lpstr>事業報告書</vt:lpstr>
      <vt:lpstr>精算(収入)</vt:lpstr>
      <vt:lpstr>精算(支出)</vt:lpstr>
      <vt:lpstr>精算内訳 </vt:lpstr>
      <vt:lpstr>変更申請書</vt:lpstr>
      <vt:lpstr>変更計画書</vt:lpstr>
      <vt:lpstr>変更(収入) </vt:lpstr>
      <vt:lpstr>変更（支出）</vt:lpstr>
      <vt:lpstr>変更内訳</vt:lpstr>
      <vt:lpstr>交付決定</vt:lpstr>
      <vt:lpstr>査定表</vt:lpstr>
      <vt:lpstr>査定表内訳</vt:lpstr>
      <vt:lpstr>額確定通知</vt:lpstr>
      <vt:lpstr>実績査定表</vt:lpstr>
      <vt:lpstr>内訳（実績）</vt:lpstr>
      <vt:lpstr>変更交付決定通知</vt:lpstr>
      <vt:lpstr>変更査定表</vt:lpstr>
      <vt:lpstr>内訳(変更）</vt:lpstr>
      <vt:lpstr>添付書類</vt:lpstr>
      <vt:lpstr>実績添付書類</vt:lpstr>
      <vt:lpstr>収入　記入事項</vt:lpstr>
      <vt:lpstr>額確定通知!Print_Area</vt:lpstr>
      <vt:lpstr>交付決定!Print_Area</vt:lpstr>
      <vt:lpstr>査定表!Print_Area</vt:lpstr>
      <vt:lpstr>査定表内訳!Print_Area</vt:lpstr>
      <vt:lpstr>事業計画書!Print_Area</vt:lpstr>
      <vt:lpstr>事業報告書!Print_Area</vt:lpstr>
      <vt:lpstr>実績査定表!Print_Area</vt:lpstr>
      <vt:lpstr>実績報告書!Print_Area</vt:lpstr>
      <vt:lpstr>申請書!Print_Area</vt:lpstr>
      <vt:lpstr>'精算(支出)'!Print_Area</vt:lpstr>
      <vt:lpstr>'精算(収入)'!Print_Area</vt:lpstr>
      <vt:lpstr>'精算内訳 '!Print_Area</vt:lpstr>
      <vt:lpstr>請求書!Print_Area</vt:lpstr>
      <vt:lpstr>団体の概要!Print_Area</vt:lpstr>
      <vt:lpstr>内訳!Print_Area</vt:lpstr>
      <vt:lpstr>'内訳（実績）'!Print_Area</vt:lpstr>
      <vt:lpstr>'内訳(変更）'!Print_Area</vt:lpstr>
      <vt:lpstr>'変更(収入) '!Print_Area</vt:lpstr>
      <vt:lpstr>変更計画書!Print_Area</vt:lpstr>
      <vt:lpstr>変更交付決定通知!Print_Area</vt:lpstr>
      <vt:lpstr>変更査定表!Print_Area</vt:lpstr>
      <vt:lpstr>変更申請書!Print_Area</vt:lpstr>
      <vt:lpstr>変更内訳!Print_Area</vt:lpstr>
      <vt:lpstr>'予算（支出）'!Print_Area</vt:lpstr>
      <vt:lpstr>'予算（収入）'!Print_Area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2025-01-16T09:01:22Z</cp:lastPrinted>
  <dcterms:created xsi:type="dcterms:W3CDTF">2021-10-19T06:07:58Z</dcterms:created>
  <dcterms:modified xsi:type="dcterms:W3CDTF">2025-04-15T08:05:41Z</dcterms:modified>
</cp:coreProperties>
</file>